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26" documentId="8_{9B998C13-3B6A-462A-8509-72E1E3795622}" xr6:coauthVersionLast="47" xr6:coauthVersionMax="47" xr10:uidLastSave="{DB9EE8C4-66D8-425B-B32F-B7C8395CB5E6}"/>
  <workbookProtection workbookAlgorithmName="SHA-512" workbookHashValue="pwj5PgKrnxZSosCFGGiB5NTZ5e4uuyCPns+JHM1gwJfsTyh8EKMNCVeeRIU7ALwaLXQ69JMDAaIdXTf5fF5wYw==" workbookSaltValue="lpbu7urN7sL/g0D9ApeQIg==" workbookSpinCount="100000" lockStructure="1"/>
  <bookViews>
    <workbookView xWindow="-28920" yWindow="1725" windowWidth="29040" windowHeight="15720" tabRatio="602" xr2:uid="{00000000-000D-0000-FFFF-FFFF00000000}"/>
  </bookViews>
  <sheets>
    <sheet name="Current Week View" sheetId="22" r:id="rId1"/>
    <sheet name="Rolling-28 Day View" sheetId="28" r:id="rId2"/>
    <sheet name="Occupancy Raw Data" sheetId="25" state="hidden" r:id="rId3"/>
    <sheet name="ADR Raw Data" sheetId="26" state="hidden" r:id="rId4"/>
    <sheet name="RevPAR Raw Data" sheetId="27" state="hidden" r:id="rId5"/>
    <sheet name="Translation Table" sheetId="2" r:id="rId6"/>
    <sheet name="Help" sheetId="21" r:id="rId7"/>
    <sheet name="Market Maps -&gt;" sheetId="29" r:id="rId8"/>
    <sheet name="Washington, DC Market" sheetId="30" r:id="rId9"/>
    <sheet name="Norfolk &amp; Virginia Beach, VA" sheetId="31" r:id="rId10"/>
    <sheet name="Virginia Area" sheetId="32" r:id="rId11"/>
    <sheet name="VA Shenandoah Valley Regional" sheetId="36" r:id="rId12"/>
    <sheet name="Virginia South Central" sheetId="37" r:id="rId13"/>
    <sheet name="Richmond-Petersburg, VA" sheetId="33" r:id="rId14"/>
    <sheet name="Bristol &amp; Kingsport TN&amp;VA, MSA" sheetId="34" r:id="rId15"/>
    <sheet name="Virginia Tourism Regions" sheetId="35" r:id="rId16"/>
  </sheets>
  <definedNames>
    <definedName name="_xlnm.Print_Area" localSheetId="0">'Current Week View'!$A$1:$AG$147</definedName>
    <definedName name="_xlnm.Print_Area" localSheetId="6">Help!$A$1:$O$31</definedName>
    <definedName name="_xlnm.Print_Area" localSheetId="1">'Rolling-28 Day View'!$A$1:$AG$147</definedName>
    <definedName name="_xlnm.Print_Area" localSheetId="5">'Translation Table'!$A$1:$X$43</definedName>
    <definedName name="_xlnm.Print_Titles" localSheetId="0">'Current Week View'!$A:$A,'Current Week View'!$1:$3</definedName>
    <definedName name="_xlnm.Print_Titles" localSheetId="1">'Rolling-28 Day View'!$A:$A,'Rolling-28 Day View'!$1:$3</definedName>
  </definedNames>
  <calcPr calcId="191028" iterateDelta="9.9999999999994451E-4"/>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 i="22" l="1"/>
  <c r="AG138" i="28"/>
  <c r="AF138" i="28"/>
  <c r="AE138" i="28"/>
  <c r="AD138" i="28"/>
  <c r="AC138" i="28"/>
  <c r="AB138" i="28"/>
  <c r="AA138" i="28"/>
  <c r="Z138" i="28"/>
  <c r="Y138" i="28"/>
  <c r="X138" i="28"/>
  <c r="V138" i="28"/>
  <c r="U138" i="28"/>
  <c r="T138" i="28"/>
  <c r="S138" i="28"/>
  <c r="R138" i="28"/>
  <c r="Q138" i="28"/>
  <c r="P138" i="28"/>
  <c r="O138" i="28"/>
  <c r="N138" i="28"/>
  <c r="M138" i="28"/>
  <c r="AG137" i="28"/>
  <c r="AF137" i="28"/>
  <c r="AE137" i="28"/>
  <c r="AD137" i="28"/>
  <c r="AC137" i="28"/>
  <c r="AB137" i="28"/>
  <c r="AA137" i="28"/>
  <c r="Z137" i="28"/>
  <c r="Y137" i="28"/>
  <c r="X137" i="28"/>
  <c r="V137" i="28"/>
  <c r="U137" i="28"/>
  <c r="T137" i="28"/>
  <c r="S137" i="28"/>
  <c r="R137" i="28"/>
  <c r="Q137" i="28"/>
  <c r="P137" i="28"/>
  <c r="O137" i="28"/>
  <c r="N137" i="28"/>
  <c r="M137" i="28"/>
  <c r="AG105" i="28"/>
  <c r="AF105" i="28"/>
  <c r="AE105" i="28"/>
  <c r="AD105" i="28"/>
  <c r="AC105" i="28"/>
  <c r="AB105" i="28"/>
  <c r="AA105" i="28"/>
  <c r="Z105" i="28"/>
  <c r="Y105" i="28"/>
  <c r="X105" i="28"/>
  <c r="V105" i="28"/>
  <c r="U105" i="28"/>
  <c r="T105" i="28"/>
  <c r="S105" i="28"/>
  <c r="R105" i="28"/>
  <c r="Q105" i="28"/>
  <c r="P105" i="28"/>
  <c r="O105" i="28"/>
  <c r="N105" i="28"/>
  <c r="M105" i="28"/>
  <c r="AG104" i="28"/>
  <c r="AF104" i="28"/>
  <c r="AE104" i="28"/>
  <c r="AD104" i="28"/>
  <c r="AC104" i="28"/>
  <c r="AB104" i="28"/>
  <c r="AA104" i="28"/>
  <c r="Z104" i="28"/>
  <c r="Y104" i="28"/>
  <c r="X104" i="28"/>
  <c r="V104" i="28"/>
  <c r="U104" i="28"/>
  <c r="T104" i="28"/>
  <c r="S104" i="28"/>
  <c r="R104" i="28"/>
  <c r="Q104" i="28"/>
  <c r="P104" i="28"/>
  <c r="O104" i="28"/>
  <c r="N104" i="28"/>
  <c r="M104" i="28"/>
  <c r="AG123" i="28"/>
  <c r="AF123" i="28"/>
  <c r="AE123" i="28"/>
  <c r="AD123" i="28"/>
  <c r="AC123" i="28"/>
  <c r="AB123" i="28"/>
  <c r="AA123" i="28"/>
  <c r="Z123" i="28"/>
  <c r="Y123" i="28"/>
  <c r="X123" i="28"/>
  <c r="V123" i="28"/>
  <c r="U123" i="28"/>
  <c r="T123" i="28"/>
  <c r="S123" i="28"/>
  <c r="R123" i="28"/>
  <c r="Q123" i="28"/>
  <c r="P123" i="28"/>
  <c r="O123" i="28"/>
  <c r="N123" i="28"/>
  <c r="M123" i="28"/>
  <c r="AG122" i="28"/>
  <c r="AF122" i="28"/>
  <c r="AE122" i="28"/>
  <c r="AD122" i="28"/>
  <c r="AC122" i="28"/>
  <c r="AB122" i="28"/>
  <c r="AA122" i="28"/>
  <c r="Z122" i="28"/>
  <c r="Y122" i="28"/>
  <c r="X122" i="28"/>
  <c r="V122" i="28"/>
  <c r="U122" i="28"/>
  <c r="T122" i="28"/>
  <c r="S122" i="28"/>
  <c r="R122" i="28"/>
  <c r="Q122" i="28"/>
  <c r="P122" i="28"/>
  <c r="O122" i="28"/>
  <c r="N122" i="28"/>
  <c r="M122" i="28"/>
  <c r="AG123" i="22"/>
  <c r="AF123" i="22"/>
  <c r="AE123" i="22"/>
  <c r="AD123" i="22"/>
  <c r="AC123" i="22"/>
  <c r="AB123" i="22"/>
  <c r="AA123" i="22"/>
  <c r="Z123" i="22"/>
  <c r="Y123" i="22"/>
  <c r="X123" i="22"/>
  <c r="AG122" i="22"/>
  <c r="AF122" i="22"/>
  <c r="AE122" i="22"/>
  <c r="AD122" i="22"/>
  <c r="AC122" i="22"/>
  <c r="AB122" i="22"/>
  <c r="AA122" i="22"/>
  <c r="Z122" i="22"/>
  <c r="Y122" i="22"/>
  <c r="X122" i="22"/>
  <c r="AG105" i="22"/>
  <c r="AF105" i="22"/>
  <c r="AE105" i="22"/>
  <c r="AD105" i="22"/>
  <c r="AC105" i="22"/>
  <c r="AB105" i="22"/>
  <c r="AA105" i="22"/>
  <c r="Z105" i="22"/>
  <c r="Y105" i="22"/>
  <c r="X105" i="22"/>
  <c r="AG104" i="22"/>
  <c r="AF104" i="22"/>
  <c r="AE104" i="22"/>
  <c r="AD104" i="22"/>
  <c r="AC104" i="22"/>
  <c r="AB104" i="22"/>
  <c r="AA104" i="22"/>
  <c r="Z104" i="22"/>
  <c r="Y104" i="22"/>
  <c r="X104" i="22"/>
  <c r="AG138" i="22"/>
  <c r="AF138" i="22"/>
  <c r="AE138" i="22"/>
  <c r="AD138" i="22"/>
  <c r="AC138" i="22"/>
  <c r="AB138" i="22"/>
  <c r="AA138" i="22"/>
  <c r="Z138" i="22"/>
  <c r="Y138" i="22"/>
  <c r="X138" i="22"/>
  <c r="AG137" i="22"/>
  <c r="AF137" i="22"/>
  <c r="AE137" i="22"/>
  <c r="AD137" i="22"/>
  <c r="AC137" i="22"/>
  <c r="AB137" i="22"/>
  <c r="AA137" i="22"/>
  <c r="Z137" i="22"/>
  <c r="Y137" i="22"/>
  <c r="X137" i="22"/>
  <c r="V138" i="22"/>
  <c r="U138" i="22"/>
  <c r="T138" i="22"/>
  <c r="S138" i="22"/>
  <c r="R138" i="22"/>
  <c r="Q138" i="22"/>
  <c r="P138" i="22"/>
  <c r="O138" i="22"/>
  <c r="N138" i="22"/>
  <c r="M138" i="22"/>
  <c r="V137" i="22"/>
  <c r="U137" i="22"/>
  <c r="T137" i="22"/>
  <c r="S137" i="22"/>
  <c r="R137" i="22"/>
  <c r="Q137" i="22"/>
  <c r="P137" i="22"/>
  <c r="O137" i="22"/>
  <c r="N137" i="22"/>
  <c r="M137" i="22"/>
  <c r="V123" i="22"/>
  <c r="U123" i="22"/>
  <c r="T123" i="22"/>
  <c r="S123" i="22"/>
  <c r="R123" i="22"/>
  <c r="Q123" i="22"/>
  <c r="P123" i="22"/>
  <c r="O123" i="22"/>
  <c r="N123" i="22"/>
  <c r="M123" i="22"/>
  <c r="V122" i="22"/>
  <c r="U122" i="22"/>
  <c r="T122" i="22"/>
  <c r="S122" i="22"/>
  <c r="R122" i="22"/>
  <c r="Q122" i="22"/>
  <c r="P122" i="22"/>
  <c r="O122" i="22"/>
  <c r="N122" i="22"/>
  <c r="M122" i="22"/>
  <c r="V105" i="22"/>
  <c r="U105" i="22"/>
  <c r="T105" i="22"/>
  <c r="S105" i="22"/>
  <c r="R105" i="22"/>
  <c r="Q105" i="22"/>
  <c r="P105" i="22"/>
  <c r="O105" i="22"/>
  <c r="N105" i="22"/>
  <c r="M105" i="22"/>
  <c r="V104" i="22"/>
  <c r="U104" i="22"/>
  <c r="T104" i="22"/>
  <c r="S104" i="22"/>
  <c r="R104" i="22"/>
  <c r="Q104" i="22"/>
  <c r="P104" i="22"/>
  <c r="O104" i="22"/>
  <c r="N104" i="22"/>
  <c r="M104" i="22"/>
  <c r="AG141" i="28"/>
  <c r="AF141" i="28"/>
  <c r="AE141" i="28"/>
  <c r="AD141" i="28"/>
  <c r="AC141" i="28"/>
  <c r="AB141" i="28"/>
  <c r="AA141" i="28"/>
  <c r="Z141" i="28"/>
  <c r="Y141" i="28"/>
  <c r="X141" i="28"/>
  <c r="AG135" i="28"/>
  <c r="AF135" i="28"/>
  <c r="AE135" i="28"/>
  <c r="AD135" i="28"/>
  <c r="AC135" i="28"/>
  <c r="AB135" i="28"/>
  <c r="AA135" i="28"/>
  <c r="Z135" i="28"/>
  <c r="Y135" i="28"/>
  <c r="X135" i="28"/>
  <c r="AG132" i="28"/>
  <c r="AF132" i="28"/>
  <c r="AE132" i="28"/>
  <c r="AD132" i="28"/>
  <c r="AC132" i="28"/>
  <c r="AB132" i="28"/>
  <c r="AA132" i="28"/>
  <c r="Z132" i="28"/>
  <c r="Y132" i="28"/>
  <c r="X132" i="28"/>
  <c r="AG144" i="28"/>
  <c r="AF144" i="28"/>
  <c r="AE144" i="28"/>
  <c r="AD144" i="28"/>
  <c r="AC144" i="28"/>
  <c r="AB144" i="28"/>
  <c r="AA144" i="28"/>
  <c r="Z144" i="28"/>
  <c r="Y144" i="28"/>
  <c r="X144" i="28"/>
  <c r="AG129" i="28"/>
  <c r="AF129" i="28"/>
  <c r="AE129" i="28"/>
  <c r="AD129" i="28"/>
  <c r="AC129" i="28"/>
  <c r="AB129" i="28"/>
  <c r="AA129" i="28"/>
  <c r="Z129" i="28"/>
  <c r="Y129" i="28"/>
  <c r="X129" i="28"/>
  <c r="AG126" i="28"/>
  <c r="AF126" i="28"/>
  <c r="AE126" i="28"/>
  <c r="AD126" i="28"/>
  <c r="AC126" i="28"/>
  <c r="AB126" i="28"/>
  <c r="AA126" i="28"/>
  <c r="Z126" i="28"/>
  <c r="Y126" i="28"/>
  <c r="X126" i="28"/>
  <c r="AG111" i="28"/>
  <c r="AF111" i="28"/>
  <c r="AE111" i="28"/>
  <c r="AD111" i="28"/>
  <c r="AC111" i="28"/>
  <c r="AB111" i="28"/>
  <c r="AA111" i="28"/>
  <c r="Z111" i="28"/>
  <c r="Y111" i="28"/>
  <c r="X111" i="28"/>
  <c r="AG114" i="28"/>
  <c r="AF114" i="28"/>
  <c r="AE114" i="28"/>
  <c r="AD114" i="28"/>
  <c r="AC114" i="28"/>
  <c r="AB114" i="28"/>
  <c r="AA114" i="28"/>
  <c r="Z114" i="28"/>
  <c r="Y114" i="28"/>
  <c r="X114" i="28"/>
  <c r="AG108" i="28"/>
  <c r="AF108" i="28"/>
  <c r="AE108" i="28"/>
  <c r="AD108" i="28"/>
  <c r="AC108" i="28"/>
  <c r="AB108" i="28"/>
  <c r="AA108" i="28"/>
  <c r="Z108" i="28"/>
  <c r="Y108" i="28"/>
  <c r="X108" i="28"/>
  <c r="AG120" i="28"/>
  <c r="AF120" i="28"/>
  <c r="AE120" i="28"/>
  <c r="AD120" i="28"/>
  <c r="AC120" i="28"/>
  <c r="AB120" i="28"/>
  <c r="AA120" i="28"/>
  <c r="Z120" i="28"/>
  <c r="Y120" i="28"/>
  <c r="X120" i="28"/>
  <c r="AG117" i="28"/>
  <c r="AF117" i="28"/>
  <c r="AE117" i="28"/>
  <c r="AD117" i="28"/>
  <c r="AC117" i="28"/>
  <c r="AB117" i="28"/>
  <c r="AA117" i="28"/>
  <c r="Z117" i="28"/>
  <c r="Y117" i="28"/>
  <c r="X117" i="28"/>
  <c r="AG102" i="28"/>
  <c r="AF102" i="28"/>
  <c r="AE102" i="28"/>
  <c r="AD102" i="28"/>
  <c r="AC102" i="28"/>
  <c r="AB102" i="28"/>
  <c r="AA102" i="28"/>
  <c r="Z102" i="28"/>
  <c r="Y102" i="28"/>
  <c r="X102" i="28"/>
  <c r="AG99" i="28"/>
  <c r="AF99" i="28"/>
  <c r="AE99" i="28"/>
  <c r="AD99" i="28"/>
  <c r="AC99" i="28"/>
  <c r="AB99" i="28"/>
  <c r="AA99" i="28"/>
  <c r="Z99" i="28"/>
  <c r="Y99" i="28"/>
  <c r="X99" i="28"/>
  <c r="AG96" i="28"/>
  <c r="AF96" i="28"/>
  <c r="AE96" i="28"/>
  <c r="AD96" i="28"/>
  <c r="AC96" i="28"/>
  <c r="AB96" i="28"/>
  <c r="AA96" i="28"/>
  <c r="Z96" i="28"/>
  <c r="Y96" i="28"/>
  <c r="X96" i="28"/>
  <c r="AG93" i="28"/>
  <c r="AF93" i="28"/>
  <c r="AE93" i="28"/>
  <c r="AD93" i="28"/>
  <c r="AC93" i="28"/>
  <c r="AB93" i="28"/>
  <c r="AA93" i="28"/>
  <c r="Z93" i="28"/>
  <c r="Y93" i="28"/>
  <c r="X93" i="28"/>
  <c r="AG90" i="28"/>
  <c r="AF90" i="28"/>
  <c r="AE90" i="28"/>
  <c r="AD90" i="28"/>
  <c r="AC90" i="28"/>
  <c r="AB90" i="28"/>
  <c r="AA90" i="28"/>
  <c r="Z90" i="28"/>
  <c r="Y90" i="28"/>
  <c r="X90" i="28"/>
  <c r="AG87" i="28"/>
  <c r="AF87" i="28"/>
  <c r="AE87" i="28"/>
  <c r="AD87" i="28"/>
  <c r="AC87" i="28"/>
  <c r="AB87" i="28"/>
  <c r="AA87" i="28"/>
  <c r="Z87" i="28"/>
  <c r="Y87" i="28"/>
  <c r="X87" i="28"/>
  <c r="AG84" i="28"/>
  <c r="AF84" i="28"/>
  <c r="AE84" i="28"/>
  <c r="AD84" i="28"/>
  <c r="AC84" i="28"/>
  <c r="AB84" i="28"/>
  <c r="AA84" i="28"/>
  <c r="Z84" i="28"/>
  <c r="Y84" i="28"/>
  <c r="X84" i="28"/>
  <c r="AG81" i="28"/>
  <c r="AF81" i="28"/>
  <c r="AE81" i="28"/>
  <c r="AD81" i="28"/>
  <c r="AC81" i="28"/>
  <c r="AB81" i="28"/>
  <c r="AA81" i="28"/>
  <c r="Z81" i="28"/>
  <c r="Y81" i="28"/>
  <c r="X81" i="28"/>
  <c r="AG78" i="28"/>
  <c r="AF78" i="28"/>
  <c r="AE78" i="28"/>
  <c r="AD78" i="28"/>
  <c r="AC78" i="28"/>
  <c r="AB78" i="28"/>
  <c r="AA78" i="28"/>
  <c r="Z78" i="28"/>
  <c r="Y78" i="28"/>
  <c r="X78" i="28"/>
  <c r="AG75" i="28"/>
  <c r="AF75" i="28"/>
  <c r="AE75" i="28"/>
  <c r="AD75" i="28"/>
  <c r="AC75" i="28"/>
  <c r="AB75" i="28"/>
  <c r="AA75" i="28"/>
  <c r="Z75" i="28"/>
  <c r="Y75" i="28"/>
  <c r="X75" i="28"/>
  <c r="AG72" i="28"/>
  <c r="AF72" i="28"/>
  <c r="AE72" i="28"/>
  <c r="AD72" i="28"/>
  <c r="AC72" i="28"/>
  <c r="AB72" i="28"/>
  <c r="AA72" i="28"/>
  <c r="Z72" i="28"/>
  <c r="Y72" i="28"/>
  <c r="X72" i="28"/>
  <c r="AG69" i="28"/>
  <c r="AF69" i="28"/>
  <c r="AE69" i="28"/>
  <c r="AD69" i="28"/>
  <c r="AC69" i="28"/>
  <c r="AB69" i="28"/>
  <c r="AA69" i="28"/>
  <c r="Z69" i="28"/>
  <c r="Y69" i="28"/>
  <c r="X69" i="28"/>
  <c r="AG66" i="28"/>
  <c r="AF66" i="28"/>
  <c r="AE66" i="28"/>
  <c r="AD66" i="28"/>
  <c r="AC66" i="28"/>
  <c r="AB66" i="28"/>
  <c r="AA66" i="28"/>
  <c r="Z66" i="28"/>
  <c r="Y66" i="28"/>
  <c r="X66" i="28"/>
  <c r="AG63" i="28"/>
  <c r="AF63" i="28"/>
  <c r="AE63" i="28"/>
  <c r="AD63" i="28"/>
  <c r="AC63" i="28"/>
  <c r="AB63" i="28"/>
  <c r="AA63" i="28"/>
  <c r="Z63" i="28"/>
  <c r="Y63" i="28"/>
  <c r="X63" i="28"/>
  <c r="AG60" i="28"/>
  <c r="AF60" i="28"/>
  <c r="AE60" i="28"/>
  <c r="AD60" i="28"/>
  <c r="AC60" i="28"/>
  <c r="AB60" i="28"/>
  <c r="AA60" i="28"/>
  <c r="Z60" i="28"/>
  <c r="Y60" i="28"/>
  <c r="X60" i="28"/>
  <c r="AG57" i="28"/>
  <c r="AF57" i="28"/>
  <c r="AE57" i="28"/>
  <c r="AD57" i="28"/>
  <c r="AC57" i="28"/>
  <c r="AB57" i="28"/>
  <c r="AA57" i="28"/>
  <c r="Z57" i="28"/>
  <c r="Y57" i="28"/>
  <c r="X57" i="28"/>
  <c r="AG54" i="28"/>
  <c r="AF54" i="28"/>
  <c r="AE54" i="28"/>
  <c r="AD54" i="28"/>
  <c r="AC54" i="28"/>
  <c r="AB54" i="28"/>
  <c r="AA54" i="28"/>
  <c r="Z54" i="28"/>
  <c r="Y54" i="28"/>
  <c r="X54" i="28"/>
  <c r="AG51" i="28"/>
  <c r="AF51" i="28"/>
  <c r="AE51" i="28"/>
  <c r="AD51" i="28"/>
  <c r="AC51" i="28"/>
  <c r="AB51" i="28"/>
  <c r="AA51" i="28"/>
  <c r="Z51" i="28"/>
  <c r="Y51" i="28"/>
  <c r="X51" i="28"/>
  <c r="AG48" i="28"/>
  <c r="AF48" i="28"/>
  <c r="AE48" i="28"/>
  <c r="AD48" i="28"/>
  <c r="AC48" i="28"/>
  <c r="AB48" i="28"/>
  <c r="AA48" i="28"/>
  <c r="Z48" i="28"/>
  <c r="Y48" i="28"/>
  <c r="X48" i="28"/>
  <c r="AG45" i="28"/>
  <c r="AF45" i="28"/>
  <c r="AE45" i="28"/>
  <c r="AD45" i="28"/>
  <c r="AC45" i="28"/>
  <c r="AB45" i="28"/>
  <c r="AA45" i="28"/>
  <c r="Z45" i="28"/>
  <c r="Y45" i="28"/>
  <c r="X45" i="28"/>
  <c r="AG42" i="28"/>
  <c r="AF42" i="28"/>
  <c r="AE42" i="28"/>
  <c r="AD42" i="28"/>
  <c r="AC42" i="28"/>
  <c r="AB42" i="28"/>
  <c r="AA42" i="28"/>
  <c r="Z42" i="28"/>
  <c r="Y42" i="28"/>
  <c r="X42" i="28"/>
  <c r="AG39" i="28"/>
  <c r="AF39" i="28"/>
  <c r="AE39" i="28"/>
  <c r="AD39" i="28"/>
  <c r="AC39" i="28"/>
  <c r="AB39" i="28"/>
  <c r="AA39" i="28"/>
  <c r="Z39" i="28"/>
  <c r="Y39" i="28"/>
  <c r="X39" i="28"/>
  <c r="AG36" i="28"/>
  <c r="AF36" i="28"/>
  <c r="AE36" i="28"/>
  <c r="AD36" i="28"/>
  <c r="AC36" i="28"/>
  <c r="AB36" i="28"/>
  <c r="AA36" i="28"/>
  <c r="Z36" i="28"/>
  <c r="Y36" i="28"/>
  <c r="X36" i="28"/>
  <c r="AG33" i="28"/>
  <c r="AF33" i="28"/>
  <c r="AE33" i="28"/>
  <c r="AD33" i="28"/>
  <c r="AC33" i="28"/>
  <c r="AB33" i="28"/>
  <c r="AA33" i="28"/>
  <c r="Z33" i="28"/>
  <c r="Y33" i="28"/>
  <c r="X33" i="28"/>
  <c r="AG30" i="28"/>
  <c r="AF30" i="28"/>
  <c r="AE30" i="28"/>
  <c r="AD30" i="28"/>
  <c r="AC30" i="28"/>
  <c r="AB30" i="28"/>
  <c r="AA30" i="28"/>
  <c r="Z30" i="28"/>
  <c r="Y30" i="28"/>
  <c r="X30" i="28"/>
  <c r="AG27" i="28"/>
  <c r="AF27" i="28"/>
  <c r="AE27" i="28"/>
  <c r="AD27" i="28"/>
  <c r="AC27" i="28"/>
  <c r="AB27" i="28"/>
  <c r="AA27" i="28"/>
  <c r="Z27" i="28"/>
  <c r="Y27" i="28"/>
  <c r="X27" i="28"/>
  <c r="AG24" i="28"/>
  <c r="AF24" i="28"/>
  <c r="AE24" i="28"/>
  <c r="AD24" i="28"/>
  <c r="AC24" i="28"/>
  <c r="AB24" i="28"/>
  <c r="AA24" i="28"/>
  <c r="Z24" i="28"/>
  <c r="Y24" i="28"/>
  <c r="X24" i="28"/>
  <c r="AG21" i="28"/>
  <c r="AF21" i="28"/>
  <c r="AE21" i="28"/>
  <c r="AD21" i="28"/>
  <c r="AC21" i="28"/>
  <c r="AB21" i="28"/>
  <c r="AA21" i="28"/>
  <c r="Z21" i="28"/>
  <c r="Y21" i="28"/>
  <c r="X21" i="28"/>
  <c r="AG18" i="28"/>
  <c r="AF18" i="28"/>
  <c r="AE18" i="28"/>
  <c r="AD18" i="28"/>
  <c r="AC18" i="28"/>
  <c r="AB18" i="28"/>
  <c r="AA18" i="28"/>
  <c r="Z18" i="28"/>
  <c r="Y18" i="28"/>
  <c r="X18" i="28"/>
  <c r="AG15" i="28"/>
  <c r="AF15" i="28"/>
  <c r="AE15" i="28"/>
  <c r="AD15" i="28"/>
  <c r="AC15" i="28"/>
  <c r="AB15" i="28"/>
  <c r="AA15" i="28"/>
  <c r="Z15" i="28"/>
  <c r="Y15" i="28"/>
  <c r="X15" i="28"/>
  <c r="AG12" i="28"/>
  <c r="AF12" i="28"/>
  <c r="AE12" i="28"/>
  <c r="AD12" i="28"/>
  <c r="AC12" i="28"/>
  <c r="AB12" i="28"/>
  <c r="AA12" i="28"/>
  <c r="Z12" i="28"/>
  <c r="Y12" i="28"/>
  <c r="X12" i="28"/>
  <c r="AG8" i="28"/>
  <c r="AF8" i="28"/>
  <c r="AE8" i="28"/>
  <c r="AD8" i="28"/>
  <c r="AC8" i="28"/>
  <c r="AB8" i="28"/>
  <c r="AA8" i="28"/>
  <c r="Z8" i="28"/>
  <c r="Y8" i="28"/>
  <c r="X8" i="28"/>
  <c r="AG5" i="28"/>
  <c r="AF5" i="28"/>
  <c r="AE5" i="28"/>
  <c r="AD5" i="28"/>
  <c r="AC5" i="28"/>
  <c r="Y5" i="28"/>
  <c r="Z5" i="28"/>
  <c r="AA5" i="28"/>
  <c r="AB5" i="28"/>
  <c r="X5" i="28"/>
  <c r="V141" i="28"/>
  <c r="U141" i="28"/>
  <c r="T141" i="28"/>
  <c r="S141" i="28"/>
  <c r="R141" i="28"/>
  <c r="Q141" i="28"/>
  <c r="P141" i="28"/>
  <c r="O141" i="28"/>
  <c r="N141" i="28"/>
  <c r="M141" i="28"/>
  <c r="V135" i="28"/>
  <c r="U135" i="28"/>
  <c r="T135" i="28"/>
  <c r="S135" i="28"/>
  <c r="R135" i="28"/>
  <c r="Q135" i="28"/>
  <c r="P135" i="28"/>
  <c r="O135" i="28"/>
  <c r="N135" i="28"/>
  <c r="M135" i="28"/>
  <c r="V132" i="28"/>
  <c r="U132" i="28"/>
  <c r="T132" i="28"/>
  <c r="S132" i="28"/>
  <c r="R132" i="28"/>
  <c r="Q132" i="28"/>
  <c r="P132" i="28"/>
  <c r="O132" i="28"/>
  <c r="N132" i="28"/>
  <c r="M132" i="28"/>
  <c r="V144" i="28"/>
  <c r="U144" i="28"/>
  <c r="T144" i="28"/>
  <c r="S144" i="28"/>
  <c r="R144" i="28"/>
  <c r="Q144" i="28"/>
  <c r="P144" i="28"/>
  <c r="O144" i="28"/>
  <c r="N144" i="28"/>
  <c r="M144" i="28"/>
  <c r="V129" i="28"/>
  <c r="U129" i="28"/>
  <c r="T129" i="28"/>
  <c r="S129" i="28"/>
  <c r="R129" i="28"/>
  <c r="Q129" i="28"/>
  <c r="P129" i="28"/>
  <c r="O129" i="28"/>
  <c r="N129" i="28"/>
  <c r="M129" i="28"/>
  <c r="V126" i="28"/>
  <c r="U126" i="28"/>
  <c r="T126" i="28"/>
  <c r="S126" i="28"/>
  <c r="R126" i="28"/>
  <c r="Q126" i="28"/>
  <c r="P126" i="28"/>
  <c r="O126" i="28"/>
  <c r="N126" i="28"/>
  <c r="M126" i="28"/>
  <c r="V111" i="28"/>
  <c r="U111" i="28"/>
  <c r="T111" i="28"/>
  <c r="S111" i="28"/>
  <c r="R111" i="28"/>
  <c r="Q111" i="28"/>
  <c r="P111" i="28"/>
  <c r="O111" i="28"/>
  <c r="N111" i="28"/>
  <c r="M111" i="28"/>
  <c r="V114" i="28"/>
  <c r="U114" i="28"/>
  <c r="T114" i="28"/>
  <c r="S114" i="28"/>
  <c r="R114" i="28"/>
  <c r="Q114" i="28"/>
  <c r="P114" i="28"/>
  <c r="O114" i="28"/>
  <c r="N114" i="28"/>
  <c r="M114" i="28"/>
  <c r="V108" i="28"/>
  <c r="U108" i="28"/>
  <c r="T108" i="28"/>
  <c r="S108" i="28"/>
  <c r="R108" i="28"/>
  <c r="Q108" i="28"/>
  <c r="P108" i="28"/>
  <c r="O108" i="28"/>
  <c r="N108" i="28"/>
  <c r="M108" i="28"/>
  <c r="V120" i="28"/>
  <c r="U120" i="28"/>
  <c r="T120" i="28"/>
  <c r="S120" i="28"/>
  <c r="R120" i="28"/>
  <c r="Q120" i="28"/>
  <c r="P120" i="28"/>
  <c r="O120" i="28"/>
  <c r="N120" i="28"/>
  <c r="M120" i="28"/>
  <c r="V117" i="28"/>
  <c r="U117" i="28"/>
  <c r="T117" i="28"/>
  <c r="S117" i="28"/>
  <c r="R117" i="28"/>
  <c r="Q117" i="28"/>
  <c r="P117" i="28"/>
  <c r="O117" i="28"/>
  <c r="N117" i="28"/>
  <c r="M117" i="28"/>
  <c r="V102" i="28"/>
  <c r="U102" i="28"/>
  <c r="T102" i="28"/>
  <c r="S102" i="28"/>
  <c r="R102" i="28"/>
  <c r="Q102" i="28"/>
  <c r="P102" i="28"/>
  <c r="O102" i="28"/>
  <c r="N102" i="28"/>
  <c r="M102" i="28"/>
  <c r="V99" i="28"/>
  <c r="U99" i="28"/>
  <c r="T99" i="28"/>
  <c r="S99" i="28"/>
  <c r="R99" i="28"/>
  <c r="Q99" i="28"/>
  <c r="P99" i="28"/>
  <c r="O99" i="28"/>
  <c r="N99" i="28"/>
  <c r="M99" i="28"/>
  <c r="V96" i="28"/>
  <c r="U96" i="28"/>
  <c r="T96" i="28"/>
  <c r="S96" i="28"/>
  <c r="R96" i="28"/>
  <c r="Q96" i="28"/>
  <c r="P96" i="28"/>
  <c r="O96" i="28"/>
  <c r="N96" i="28"/>
  <c r="M96" i="28"/>
  <c r="V93" i="28"/>
  <c r="U93" i="28"/>
  <c r="T93" i="28"/>
  <c r="S93" i="28"/>
  <c r="R93" i="28"/>
  <c r="Q93" i="28"/>
  <c r="P93" i="28"/>
  <c r="O93" i="28"/>
  <c r="N93" i="28"/>
  <c r="M93" i="28"/>
  <c r="V90" i="28"/>
  <c r="U90" i="28"/>
  <c r="T90" i="28"/>
  <c r="S90" i="28"/>
  <c r="R90" i="28"/>
  <c r="Q90" i="28"/>
  <c r="P90" i="28"/>
  <c r="O90" i="28"/>
  <c r="N90" i="28"/>
  <c r="M90" i="28"/>
  <c r="V87" i="28"/>
  <c r="U87" i="28"/>
  <c r="T87" i="28"/>
  <c r="S87" i="28"/>
  <c r="R87" i="28"/>
  <c r="Q87" i="28"/>
  <c r="P87" i="28"/>
  <c r="O87" i="28"/>
  <c r="N87" i="28"/>
  <c r="M87" i="28"/>
  <c r="V84" i="28"/>
  <c r="U84" i="28"/>
  <c r="T84" i="28"/>
  <c r="S84" i="28"/>
  <c r="R84" i="28"/>
  <c r="Q84" i="28"/>
  <c r="P84" i="28"/>
  <c r="O84" i="28"/>
  <c r="N84" i="28"/>
  <c r="M84" i="28"/>
  <c r="V81" i="28"/>
  <c r="U81" i="28"/>
  <c r="T81" i="28"/>
  <c r="S81" i="28"/>
  <c r="R81" i="28"/>
  <c r="Q81" i="28"/>
  <c r="P81" i="28"/>
  <c r="O81" i="28"/>
  <c r="N81" i="28"/>
  <c r="M81" i="28"/>
  <c r="V78" i="28"/>
  <c r="U78" i="28"/>
  <c r="T78" i="28"/>
  <c r="S78" i="28"/>
  <c r="R78" i="28"/>
  <c r="Q78" i="28"/>
  <c r="P78" i="28"/>
  <c r="O78" i="28"/>
  <c r="N78" i="28"/>
  <c r="M78" i="28"/>
  <c r="V75" i="28"/>
  <c r="U75" i="28"/>
  <c r="T75" i="28"/>
  <c r="S75" i="28"/>
  <c r="R75" i="28"/>
  <c r="Q75" i="28"/>
  <c r="P75" i="28"/>
  <c r="O75" i="28"/>
  <c r="N75" i="28"/>
  <c r="M75" i="28"/>
  <c r="V72" i="28"/>
  <c r="U72" i="28"/>
  <c r="T72" i="28"/>
  <c r="S72" i="28"/>
  <c r="R72" i="28"/>
  <c r="Q72" i="28"/>
  <c r="P72" i="28"/>
  <c r="O72" i="28"/>
  <c r="N72" i="28"/>
  <c r="M72" i="28"/>
  <c r="V69" i="28"/>
  <c r="U69" i="28"/>
  <c r="T69" i="28"/>
  <c r="S69" i="28"/>
  <c r="R69" i="28"/>
  <c r="Q69" i="28"/>
  <c r="P69" i="28"/>
  <c r="O69" i="28"/>
  <c r="N69" i="28"/>
  <c r="M69" i="28"/>
  <c r="V66" i="28"/>
  <c r="U66" i="28"/>
  <c r="T66" i="28"/>
  <c r="S66" i="28"/>
  <c r="R66" i="28"/>
  <c r="Q66" i="28"/>
  <c r="P66" i="28"/>
  <c r="O66" i="28"/>
  <c r="N66" i="28"/>
  <c r="M66" i="28"/>
  <c r="V63" i="28"/>
  <c r="U63" i="28"/>
  <c r="T63" i="28"/>
  <c r="S63" i="28"/>
  <c r="R63" i="28"/>
  <c r="Q63" i="28"/>
  <c r="P63" i="28"/>
  <c r="O63" i="28"/>
  <c r="N63" i="28"/>
  <c r="M63" i="28"/>
  <c r="V60" i="28"/>
  <c r="U60" i="28"/>
  <c r="T60" i="28"/>
  <c r="S60" i="28"/>
  <c r="R60" i="28"/>
  <c r="Q60" i="28"/>
  <c r="P60" i="28"/>
  <c r="O60" i="28"/>
  <c r="N60" i="28"/>
  <c r="M60" i="28"/>
  <c r="V57" i="28"/>
  <c r="U57" i="28"/>
  <c r="T57" i="28"/>
  <c r="S57" i="28"/>
  <c r="R57" i="28"/>
  <c r="Q57" i="28"/>
  <c r="P57" i="28"/>
  <c r="O57" i="28"/>
  <c r="N57" i="28"/>
  <c r="M57" i="28"/>
  <c r="V54" i="28"/>
  <c r="U54" i="28"/>
  <c r="T54" i="28"/>
  <c r="S54" i="28"/>
  <c r="R54" i="28"/>
  <c r="Q54" i="28"/>
  <c r="P54" i="28"/>
  <c r="O54" i="28"/>
  <c r="N54" i="28"/>
  <c r="M54" i="28"/>
  <c r="V51" i="28"/>
  <c r="U51" i="28"/>
  <c r="T51" i="28"/>
  <c r="S51" i="28"/>
  <c r="R51" i="28"/>
  <c r="Q51" i="28"/>
  <c r="P51" i="28"/>
  <c r="O51" i="28"/>
  <c r="N51" i="28"/>
  <c r="M51" i="28"/>
  <c r="V48" i="28"/>
  <c r="U48" i="28"/>
  <c r="T48" i="28"/>
  <c r="S48" i="28"/>
  <c r="R48" i="28"/>
  <c r="Q48" i="28"/>
  <c r="P48" i="28"/>
  <c r="O48" i="28"/>
  <c r="N48" i="28"/>
  <c r="M48" i="28"/>
  <c r="V45" i="28"/>
  <c r="U45" i="28"/>
  <c r="T45" i="28"/>
  <c r="S45" i="28"/>
  <c r="R45" i="28"/>
  <c r="Q45" i="28"/>
  <c r="P45" i="28"/>
  <c r="O45" i="28"/>
  <c r="N45" i="28"/>
  <c r="M45" i="28"/>
  <c r="V42" i="28"/>
  <c r="U42" i="28"/>
  <c r="T42" i="28"/>
  <c r="S42" i="28"/>
  <c r="R42" i="28"/>
  <c r="Q42" i="28"/>
  <c r="P42" i="28"/>
  <c r="O42" i="28"/>
  <c r="N42" i="28"/>
  <c r="M42" i="28"/>
  <c r="V39" i="28"/>
  <c r="U39" i="28"/>
  <c r="T39" i="28"/>
  <c r="S39" i="28"/>
  <c r="R39" i="28"/>
  <c r="Q39" i="28"/>
  <c r="P39" i="28"/>
  <c r="O39" i="28"/>
  <c r="N39" i="28"/>
  <c r="M39" i="28"/>
  <c r="V36" i="28"/>
  <c r="U36" i="28"/>
  <c r="T36" i="28"/>
  <c r="S36" i="28"/>
  <c r="R36" i="28"/>
  <c r="Q36" i="28"/>
  <c r="P36" i="28"/>
  <c r="O36" i="28"/>
  <c r="N36" i="28"/>
  <c r="M36" i="28"/>
  <c r="V33" i="28"/>
  <c r="U33" i="28"/>
  <c r="T33" i="28"/>
  <c r="S33" i="28"/>
  <c r="R33" i="28"/>
  <c r="Q33" i="28"/>
  <c r="P33" i="28"/>
  <c r="O33" i="28"/>
  <c r="N33" i="28"/>
  <c r="M33" i="28"/>
  <c r="V30" i="28"/>
  <c r="U30" i="28"/>
  <c r="T30" i="28"/>
  <c r="S30" i="28"/>
  <c r="R30" i="28"/>
  <c r="Q30" i="28"/>
  <c r="P30" i="28"/>
  <c r="O30" i="28"/>
  <c r="N30" i="28"/>
  <c r="M30" i="28"/>
  <c r="V27" i="28"/>
  <c r="U27" i="28"/>
  <c r="T27" i="28"/>
  <c r="S27" i="28"/>
  <c r="R27" i="28"/>
  <c r="Q27" i="28"/>
  <c r="P27" i="28"/>
  <c r="O27" i="28"/>
  <c r="N27" i="28"/>
  <c r="M27" i="28"/>
  <c r="V24" i="28"/>
  <c r="U24" i="28"/>
  <c r="T24" i="28"/>
  <c r="S24" i="28"/>
  <c r="R24" i="28"/>
  <c r="Q24" i="28"/>
  <c r="P24" i="28"/>
  <c r="O24" i="28"/>
  <c r="N24" i="28"/>
  <c r="M24" i="28"/>
  <c r="V21" i="28"/>
  <c r="U21" i="28"/>
  <c r="T21" i="28"/>
  <c r="S21" i="28"/>
  <c r="R21" i="28"/>
  <c r="Q21" i="28"/>
  <c r="P21" i="28"/>
  <c r="O21" i="28"/>
  <c r="N21" i="28"/>
  <c r="M21" i="28"/>
  <c r="V18" i="28"/>
  <c r="U18" i="28"/>
  <c r="T18" i="28"/>
  <c r="S18" i="28"/>
  <c r="R18" i="28"/>
  <c r="Q18" i="28"/>
  <c r="P18" i="28"/>
  <c r="O18" i="28"/>
  <c r="N18" i="28"/>
  <c r="M18" i="28"/>
  <c r="V15" i="28"/>
  <c r="U15" i="28"/>
  <c r="T15" i="28"/>
  <c r="S15" i="28"/>
  <c r="R15" i="28"/>
  <c r="Q15" i="28"/>
  <c r="P15" i="28"/>
  <c r="O15" i="28"/>
  <c r="N15" i="28"/>
  <c r="M15" i="28"/>
  <c r="V12" i="28"/>
  <c r="U12" i="28"/>
  <c r="T12" i="28"/>
  <c r="S12" i="28"/>
  <c r="R12" i="28"/>
  <c r="Q12" i="28"/>
  <c r="P12" i="28"/>
  <c r="O12" i="28"/>
  <c r="N12" i="28"/>
  <c r="M12" i="28"/>
  <c r="V8" i="28"/>
  <c r="U8" i="28"/>
  <c r="T8" i="28"/>
  <c r="S8" i="28"/>
  <c r="R8" i="28"/>
  <c r="Q8" i="28"/>
  <c r="P8" i="28"/>
  <c r="O8" i="28"/>
  <c r="N8" i="28"/>
  <c r="M8" i="28"/>
  <c r="V5" i="28"/>
  <c r="U5" i="28"/>
  <c r="T5" i="28"/>
  <c r="S5" i="28"/>
  <c r="N5" i="28"/>
  <c r="O5" i="28"/>
  <c r="P5" i="28"/>
  <c r="Q5" i="28"/>
  <c r="R5" i="28"/>
  <c r="M5" i="28"/>
  <c r="AG57" i="22"/>
  <c r="AF57" i="22"/>
  <c r="AE57" i="22"/>
  <c r="AD57" i="22"/>
  <c r="AC57" i="22"/>
  <c r="AB57" i="22"/>
  <c r="AA57" i="22"/>
  <c r="Z57" i="22"/>
  <c r="Y57" i="22"/>
  <c r="X57" i="22"/>
  <c r="V57" i="22"/>
  <c r="U57" i="22"/>
  <c r="T57" i="22"/>
  <c r="S57" i="22"/>
  <c r="R57" i="22"/>
  <c r="Q57" i="22"/>
  <c r="P57" i="22"/>
  <c r="O57" i="22"/>
  <c r="N57" i="22"/>
  <c r="M57" i="22"/>
  <c r="AG56" i="22"/>
  <c r="AF56" i="22"/>
  <c r="AE56" i="22"/>
  <c r="AD56" i="22"/>
  <c r="AC56" i="22"/>
  <c r="AB56" i="22"/>
  <c r="AA56" i="22"/>
  <c r="Z56" i="22"/>
  <c r="Y56" i="22"/>
  <c r="X56" i="22"/>
  <c r="V56" i="22"/>
  <c r="U56" i="22"/>
  <c r="T56" i="22"/>
  <c r="S56" i="22"/>
  <c r="R56" i="22"/>
  <c r="Q56" i="22"/>
  <c r="P56" i="22"/>
  <c r="O56" i="22"/>
  <c r="N56" i="22"/>
  <c r="M56" i="22"/>
  <c r="AG54" i="22"/>
  <c r="AF54" i="22"/>
  <c r="AE54" i="22"/>
  <c r="AD54" i="22"/>
  <c r="AC54" i="22"/>
  <c r="AB54" i="22"/>
  <c r="AA54" i="22"/>
  <c r="Z54" i="22"/>
  <c r="Y54" i="22"/>
  <c r="X54" i="22"/>
  <c r="V54" i="22"/>
  <c r="U54" i="22"/>
  <c r="T54" i="22"/>
  <c r="S54" i="22"/>
  <c r="R54" i="22"/>
  <c r="Q54" i="22"/>
  <c r="P54" i="22"/>
  <c r="O54" i="22"/>
  <c r="N54" i="22"/>
  <c r="M54" i="22"/>
  <c r="AG53" i="22"/>
  <c r="AF53" i="22"/>
  <c r="AE53" i="22"/>
  <c r="AD53" i="22"/>
  <c r="AC53" i="22"/>
  <c r="AB53" i="22"/>
  <c r="AA53" i="22"/>
  <c r="Z53" i="22"/>
  <c r="Y53" i="22"/>
  <c r="X53" i="22"/>
  <c r="V53" i="22"/>
  <c r="U53" i="22"/>
  <c r="T53" i="22"/>
  <c r="S53" i="22"/>
  <c r="R53" i="22"/>
  <c r="Q53" i="22"/>
  <c r="P53" i="22"/>
  <c r="O53" i="22"/>
  <c r="N53" i="22"/>
  <c r="M53" i="22"/>
  <c r="AG51" i="22"/>
  <c r="AF51" i="22"/>
  <c r="AE51" i="22"/>
  <c r="AD51" i="22"/>
  <c r="AC51" i="22"/>
  <c r="AB51" i="22"/>
  <c r="AA51" i="22"/>
  <c r="Z51" i="22"/>
  <c r="Y51" i="22"/>
  <c r="X51" i="22"/>
  <c r="V51" i="22"/>
  <c r="U51" i="22"/>
  <c r="T51" i="22"/>
  <c r="S51" i="22"/>
  <c r="R51" i="22"/>
  <c r="Q51" i="22"/>
  <c r="P51" i="22"/>
  <c r="O51" i="22"/>
  <c r="N51" i="22"/>
  <c r="M51" i="22"/>
  <c r="AG50" i="22"/>
  <c r="AF50" i="22"/>
  <c r="AE50" i="22"/>
  <c r="AD50" i="22"/>
  <c r="AC50" i="22"/>
  <c r="AB50" i="22"/>
  <c r="AA50" i="22"/>
  <c r="Z50" i="22"/>
  <c r="Y50" i="22"/>
  <c r="X50" i="22"/>
  <c r="V50" i="22"/>
  <c r="U50" i="22"/>
  <c r="T50" i="22"/>
  <c r="S50" i="22"/>
  <c r="R50" i="22"/>
  <c r="Q50" i="22"/>
  <c r="P50" i="22"/>
  <c r="O50" i="22"/>
  <c r="N50" i="22"/>
  <c r="M50" i="22"/>
  <c r="AG48" i="22"/>
  <c r="AF48" i="22"/>
  <c r="AE48" i="22"/>
  <c r="AD48" i="22"/>
  <c r="AC48" i="22"/>
  <c r="AB48" i="22"/>
  <c r="AA48" i="22"/>
  <c r="Z48" i="22"/>
  <c r="Y48" i="22"/>
  <c r="X48" i="22"/>
  <c r="V48" i="22"/>
  <c r="U48" i="22"/>
  <c r="T48" i="22"/>
  <c r="S48" i="22"/>
  <c r="R48" i="22"/>
  <c r="Q48" i="22"/>
  <c r="P48" i="22"/>
  <c r="O48" i="22"/>
  <c r="N48" i="22"/>
  <c r="M48" i="22"/>
  <c r="AG47" i="22"/>
  <c r="AF47" i="22"/>
  <c r="AE47" i="22"/>
  <c r="AD47" i="22"/>
  <c r="AC47" i="22"/>
  <c r="AB47" i="22"/>
  <c r="AA47" i="22"/>
  <c r="Z47" i="22"/>
  <c r="Y47" i="22"/>
  <c r="X47" i="22"/>
  <c r="V47" i="22"/>
  <c r="U47" i="22"/>
  <c r="T47" i="22"/>
  <c r="S47" i="22"/>
  <c r="R47" i="22"/>
  <c r="Q47" i="22"/>
  <c r="P47" i="22"/>
  <c r="O47" i="22"/>
  <c r="N47" i="22"/>
  <c r="M47" i="22"/>
  <c r="AG45" i="22"/>
  <c r="AF45" i="22"/>
  <c r="AE45" i="22"/>
  <c r="AD45" i="22"/>
  <c r="AC45" i="22"/>
  <c r="AB45" i="22"/>
  <c r="AA45" i="22"/>
  <c r="Z45" i="22"/>
  <c r="Y45" i="22"/>
  <c r="X45" i="22"/>
  <c r="V45" i="22"/>
  <c r="U45" i="22"/>
  <c r="T45" i="22"/>
  <c r="S45" i="22"/>
  <c r="R45" i="22"/>
  <c r="Q45" i="22"/>
  <c r="P45" i="22"/>
  <c r="O45" i="22"/>
  <c r="N45" i="22"/>
  <c r="M45" i="22"/>
  <c r="AG44" i="22"/>
  <c r="AF44" i="22"/>
  <c r="AE44" i="22"/>
  <c r="AD44" i="22"/>
  <c r="AC44" i="22"/>
  <c r="AB44" i="22"/>
  <c r="AA44" i="22"/>
  <c r="Z44" i="22"/>
  <c r="Y44" i="22"/>
  <c r="X44" i="22"/>
  <c r="V44" i="22"/>
  <c r="U44" i="22"/>
  <c r="T44" i="22"/>
  <c r="S44" i="22"/>
  <c r="R44" i="22"/>
  <c r="Q44" i="22"/>
  <c r="P44" i="22"/>
  <c r="O44" i="22"/>
  <c r="N44" i="22"/>
  <c r="M44" i="22"/>
  <c r="AG42" i="22"/>
  <c r="AF42" i="22"/>
  <c r="AE42" i="22"/>
  <c r="AD42" i="22"/>
  <c r="AC42" i="22"/>
  <c r="AB42" i="22"/>
  <c r="AA42" i="22"/>
  <c r="Z42" i="22"/>
  <c r="Y42" i="22"/>
  <c r="X42" i="22"/>
  <c r="V42" i="22"/>
  <c r="U42" i="22"/>
  <c r="T42" i="22"/>
  <c r="S42" i="22"/>
  <c r="R42" i="22"/>
  <c r="Q42" i="22"/>
  <c r="P42" i="22"/>
  <c r="O42" i="22"/>
  <c r="N42" i="22"/>
  <c r="M42" i="22"/>
  <c r="AG41" i="22"/>
  <c r="AF41" i="22"/>
  <c r="AE41" i="22"/>
  <c r="AD41" i="22"/>
  <c r="AC41" i="22"/>
  <c r="AB41" i="22"/>
  <c r="AA41" i="22"/>
  <c r="Z41" i="22"/>
  <c r="Y41" i="22"/>
  <c r="X41" i="22"/>
  <c r="V41" i="22"/>
  <c r="U41" i="22"/>
  <c r="T41" i="22"/>
  <c r="S41" i="22"/>
  <c r="R41" i="22"/>
  <c r="Q41" i="22"/>
  <c r="P41" i="22"/>
  <c r="O41" i="22"/>
  <c r="N41" i="22"/>
  <c r="M41" i="22"/>
  <c r="AG39" i="22"/>
  <c r="AF39" i="22"/>
  <c r="AE39" i="22"/>
  <c r="AD39" i="22"/>
  <c r="AC39" i="22"/>
  <c r="AB39" i="22"/>
  <c r="AA39" i="22"/>
  <c r="Z39" i="22"/>
  <c r="Y39" i="22"/>
  <c r="X39" i="22"/>
  <c r="V39" i="22"/>
  <c r="U39" i="22"/>
  <c r="T39" i="22"/>
  <c r="S39" i="22"/>
  <c r="R39" i="22"/>
  <c r="Q39" i="22"/>
  <c r="P39" i="22"/>
  <c r="O39" i="22"/>
  <c r="N39" i="22"/>
  <c r="M39" i="22"/>
  <c r="AG38" i="22"/>
  <c r="AF38" i="22"/>
  <c r="AE38" i="22"/>
  <c r="AD38" i="22"/>
  <c r="AC38" i="22"/>
  <c r="AB38" i="22"/>
  <c r="AA38" i="22"/>
  <c r="Z38" i="22"/>
  <c r="Y38" i="22"/>
  <c r="X38" i="22"/>
  <c r="V38" i="22"/>
  <c r="U38" i="22"/>
  <c r="T38" i="22"/>
  <c r="S38" i="22"/>
  <c r="R38" i="22"/>
  <c r="Q38" i="22"/>
  <c r="P38" i="22"/>
  <c r="O38" i="22"/>
  <c r="N38" i="22"/>
  <c r="M38" i="22"/>
  <c r="AG36" i="22"/>
  <c r="AF36" i="22"/>
  <c r="AE36" i="22"/>
  <c r="AD36" i="22"/>
  <c r="AC36" i="22"/>
  <c r="AB36" i="22"/>
  <c r="AA36" i="22"/>
  <c r="Z36" i="22"/>
  <c r="Y36" i="22"/>
  <c r="X36" i="22"/>
  <c r="V36" i="22"/>
  <c r="U36" i="22"/>
  <c r="T36" i="22"/>
  <c r="S36" i="22"/>
  <c r="R36" i="22"/>
  <c r="Q36" i="22"/>
  <c r="P36" i="22"/>
  <c r="O36" i="22"/>
  <c r="N36" i="22"/>
  <c r="M36" i="22"/>
  <c r="AG35" i="22"/>
  <c r="AF35" i="22"/>
  <c r="AE35" i="22"/>
  <c r="AD35" i="22"/>
  <c r="AC35" i="22"/>
  <c r="AB35" i="22"/>
  <c r="AA35" i="22"/>
  <c r="Z35" i="22"/>
  <c r="Y35" i="22"/>
  <c r="X35" i="22"/>
  <c r="V35" i="22"/>
  <c r="U35" i="22"/>
  <c r="T35" i="22"/>
  <c r="S35" i="22"/>
  <c r="R35" i="22"/>
  <c r="Q35" i="22"/>
  <c r="P35" i="22"/>
  <c r="O35" i="22"/>
  <c r="N35" i="22"/>
  <c r="M35" i="22"/>
  <c r="AG33" i="22"/>
  <c r="AF33" i="22"/>
  <c r="AE33" i="22"/>
  <c r="AD33" i="22"/>
  <c r="AC33" i="22"/>
  <c r="AB33" i="22"/>
  <c r="AA33" i="22"/>
  <c r="Z33" i="22"/>
  <c r="Y33" i="22"/>
  <c r="X33" i="22"/>
  <c r="V33" i="22"/>
  <c r="U33" i="22"/>
  <c r="T33" i="22"/>
  <c r="S33" i="22"/>
  <c r="R33" i="22"/>
  <c r="Q33" i="22"/>
  <c r="P33" i="22"/>
  <c r="O33" i="22"/>
  <c r="N33" i="22"/>
  <c r="M33" i="22"/>
  <c r="AG32" i="22"/>
  <c r="AF32" i="22"/>
  <c r="AE32" i="22"/>
  <c r="AD32" i="22"/>
  <c r="AC32" i="22"/>
  <c r="AB32" i="22"/>
  <c r="AA32" i="22"/>
  <c r="Z32" i="22"/>
  <c r="Y32" i="22"/>
  <c r="X32" i="22"/>
  <c r="V32" i="22"/>
  <c r="U32" i="22"/>
  <c r="T32" i="22"/>
  <c r="S32" i="22"/>
  <c r="R32" i="22"/>
  <c r="Q32" i="22"/>
  <c r="P32" i="22"/>
  <c r="O32" i="22"/>
  <c r="N32" i="22"/>
  <c r="M32" i="22"/>
  <c r="AG30" i="22"/>
  <c r="AF30" i="22"/>
  <c r="AE30" i="22"/>
  <c r="AD30" i="22"/>
  <c r="AC30" i="22"/>
  <c r="AB30" i="22"/>
  <c r="AA30" i="22"/>
  <c r="Z30" i="22"/>
  <c r="Y30" i="22"/>
  <c r="X30" i="22"/>
  <c r="V30" i="22"/>
  <c r="U30" i="22"/>
  <c r="T30" i="22"/>
  <c r="S30" i="22"/>
  <c r="R30" i="22"/>
  <c r="Q30" i="22"/>
  <c r="P30" i="22"/>
  <c r="O30" i="22"/>
  <c r="N30" i="22"/>
  <c r="M30" i="22"/>
  <c r="AG29" i="22"/>
  <c r="AF29" i="22"/>
  <c r="AE29" i="22"/>
  <c r="AD29" i="22"/>
  <c r="AC29" i="22"/>
  <c r="AB29" i="22"/>
  <c r="AA29" i="22"/>
  <c r="Z29" i="22"/>
  <c r="Y29" i="22"/>
  <c r="X29" i="22"/>
  <c r="V29" i="22"/>
  <c r="U29" i="22"/>
  <c r="T29" i="22"/>
  <c r="S29" i="22"/>
  <c r="R29" i="22"/>
  <c r="Q29" i="22"/>
  <c r="P29" i="22"/>
  <c r="O29" i="22"/>
  <c r="N29" i="22"/>
  <c r="M29" i="22"/>
  <c r="AG8" i="22"/>
  <c r="AF8" i="22"/>
  <c r="AE8" i="22"/>
  <c r="AD8" i="22"/>
  <c r="AC8" i="22"/>
  <c r="AB8" i="22"/>
  <c r="AA8" i="22"/>
  <c r="Z8" i="22"/>
  <c r="Y8" i="22"/>
  <c r="X8" i="22"/>
  <c r="AG5" i="22"/>
  <c r="AF5" i="22"/>
  <c r="AE5" i="22"/>
  <c r="AD5" i="22"/>
  <c r="Y5" i="22"/>
  <c r="Z5" i="22"/>
  <c r="AA5" i="22"/>
  <c r="AB5" i="22"/>
  <c r="AC5" i="22"/>
  <c r="X5" i="22"/>
  <c r="M5" i="22"/>
  <c r="V8" i="22"/>
  <c r="U8" i="22"/>
  <c r="T8" i="22"/>
  <c r="S8" i="22"/>
  <c r="R8" i="22"/>
  <c r="Q8" i="22"/>
  <c r="P8" i="22"/>
  <c r="O8" i="22"/>
  <c r="N8" i="22"/>
  <c r="M8" i="22"/>
  <c r="V5" i="22"/>
  <c r="T5" i="22"/>
  <c r="U5" i="22"/>
  <c r="S5" i="22"/>
  <c r="N5" i="22"/>
  <c r="O5" i="22"/>
  <c r="P5" i="22"/>
  <c r="Q5" i="22"/>
  <c r="R5" i="22"/>
  <c r="B43" i="27"/>
  <c r="B42" i="27"/>
  <c r="B41" i="27"/>
  <c r="B40" i="27"/>
  <c r="B39" i="27"/>
  <c r="B38" i="27"/>
  <c r="B37" i="27"/>
  <c r="B36" i="27"/>
  <c r="B35" i="27"/>
  <c r="B34" i="27"/>
  <c r="B33" i="27"/>
  <c r="B32" i="27"/>
  <c r="B31" i="27"/>
  <c r="B29" i="27"/>
  <c r="B28" i="27"/>
  <c r="B26" i="27"/>
  <c r="B25" i="27"/>
  <c r="B24" i="27"/>
  <c r="B22" i="27"/>
  <c r="B21" i="27"/>
  <c r="B20" i="27"/>
  <c r="B19" i="27"/>
  <c r="B18" i="27"/>
  <c r="B17" i="27"/>
  <c r="B16" i="27"/>
  <c r="B15" i="27"/>
  <c r="B14" i="27"/>
  <c r="B13" i="27"/>
  <c r="B12" i="27"/>
  <c r="B11" i="27"/>
  <c r="B10" i="27"/>
  <c r="B8" i="27"/>
  <c r="AG129" i="22"/>
  <c r="B7" i="27"/>
  <c r="B6" i="27"/>
  <c r="Y23" i="28"/>
  <c r="AD14" i="28"/>
  <c r="AG23" i="28"/>
  <c r="AG11" i="28"/>
  <c r="AC17" i="22"/>
  <c r="AA20" i="28"/>
  <c r="B8" i="25"/>
  <c r="B9" i="25"/>
  <c r="B10" i="25"/>
  <c r="B12" i="25"/>
  <c r="B14" i="25"/>
  <c r="F71" i="28" s="1"/>
  <c r="B15" i="25"/>
  <c r="B16" i="25"/>
  <c r="B17" i="25"/>
  <c r="B18" i="25"/>
  <c r="B92" i="28" s="1"/>
  <c r="B19" i="25"/>
  <c r="B20" i="25"/>
  <c r="B21" i="25"/>
  <c r="B22" i="25"/>
  <c r="B23" i="25"/>
  <c r="B24" i="25"/>
  <c r="A1" i="22"/>
  <c r="A1" i="28"/>
  <c r="B6" i="26"/>
  <c r="B7" i="26"/>
  <c r="B8" i="26"/>
  <c r="T129" i="22"/>
  <c r="B10" i="26"/>
  <c r="B11" i="26"/>
  <c r="P71" i="22"/>
  <c r="B12" i="26"/>
  <c r="B13" i="26"/>
  <c r="B14" i="26"/>
  <c r="B15" i="26"/>
  <c r="B16" i="26"/>
  <c r="B17" i="26"/>
  <c r="B18" i="26"/>
  <c r="B19" i="26"/>
  <c r="B20" i="26"/>
  <c r="B21" i="26"/>
  <c r="B22" i="26"/>
  <c r="B43" i="26"/>
  <c r="B42" i="26"/>
  <c r="B41" i="26"/>
  <c r="B40" i="26"/>
  <c r="B39" i="26"/>
  <c r="B38" i="26"/>
  <c r="B37" i="26"/>
  <c r="B36" i="26"/>
  <c r="B35" i="26"/>
  <c r="B34" i="26"/>
  <c r="B33" i="26"/>
  <c r="B32" i="26"/>
  <c r="B31" i="26"/>
  <c r="B29" i="26"/>
  <c r="B28" i="26"/>
  <c r="B26" i="26"/>
  <c r="B25" i="26"/>
  <c r="B24" i="26"/>
  <c r="B28" i="25"/>
  <c r="B26" i="25"/>
  <c r="B27" i="25"/>
  <c r="C140" i="22" s="1"/>
  <c r="B30" i="25"/>
  <c r="B31" i="25"/>
  <c r="B33" i="25"/>
  <c r="B34" i="25"/>
  <c r="B35" i="25"/>
  <c r="B36" i="25"/>
  <c r="B37" i="25"/>
  <c r="B38" i="25"/>
  <c r="B39" i="25"/>
  <c r="B40" i="25"/>
  <c r="B41" i="25"/>
  <c r="B42" i="25"/>
  <c r="B43" i="25"/>
  <c r="B44" i="25"/>
  <c r="B45" i="25"/>
  <c r="A5" i="21"/>
  <c r="A9" i="21"/>
  <c r="A12" i="21"/>
  <c r="A14" i="21"/>
  <c r="A15" i="21"/>
  <c r="M4" i="22"/>
  <c r="R4" i="28"/>
  <c r="T4" i="22"/>
  <c r="U4" i="22"/>
  <c r="N7" i="22"/>
  <c r="S4" i="28"/>
  <c r="R116" i="28"/>
  <c r="M4" i="28"/>
  <c r="M7" i="28"/>
  <c r="M7" i="22"/>
  <c r="O7" i="28"/>
  <c r="V4" i="28"/>
  <c r="O7" i="22"/>
  <c r="Q7" i="28"/>
  <c r="S80" i="28"/>
  <c r="T4" i="28"/>
  <c r="Q7" i="22"/>
  <c r="V128" i="22"/>
  <c r="Q128" i="28"/>
  <c r="T7" i="28"/>
  <c r="V80" i="28"/>
  <c r="V98" i="28"/>
  <c r="N4" i="28"/>
  <c r="T7" i="22"/>
  <c r="U7" i="28"/>
  <c r="Q56" i="28"/>
  <c r="O4" i="28"/>
  <c r="U7" i="22"/>
  <c r="V7" i="28"/>
  <c r="N32" i="28"/>
  <c r="T41" i="28"/>
  <c r="P4" i="28"/>
  <c r="V7" i="22"/>
  <c r="O125" i="22"/>
  <c r="M128" i="28"/>
  <c r="M98" i="28"/>
  <c r="O101" i="28"/>
  <c r="M110" i="28"/>
  <c r="Q4" i="28"/>
  <c r="M80" i="22"/>
  <c r="O101" i="22"/>
  <c r="S119" i="22"/>
  <c r="U107" i="22"/>
  <c r="U131" i="22"/>
  <c r="R98" i="22"/>
  <c r="U4" i="28"/>
  <c r="V35" i="28"/>
  <c r="P140" i="28"/>
  <c r="T125" i="28"/>
  <c r="R4" i="22"/>
  <c r="V119" i="22"/>
  <c r="P98" i="22"/>
  <c r="R125" i="28"/>
  <c r="P98" i="28"/>
  <c r="Q4" i="22"/>
  <c r="O119" i="22"/>
  <c r="S95" i="22"/>
  <c r="M86" i="22"/>
  <c r="M86" i="28"/>
  <c r="P4" i="22"/>
  <c r="V140" i="22"/>
  <c r="T134" i="22"/>
  <c r="R131" i="22"/>
  <c r="N119" i="28"/>
  <c r="O4" i="22"/>
  <c r="N74" i="22"/>
  <c r="P95" i="28"/>
  <c r="N4" i="22"/>
  <c r="P62" i="22"/>
  <c r="T53" i="28"/>
  <c r="N44" i="28"/>
  <c r="S140" i="22"/>
  <c r="Q134" i="22"/>
  <c r="O131" i="22"/>
  <c r="U80" i="22"/>
  <c r="S7" i="22"/>
  <c r="Q41" i="28"/>
  <c r="O131" i="28"/>
  <c r="U80" i="28"/>
  <c r="S7" i="28"/>
  <c r="R140" i="22"/>
  <c r="T80" i="22"/>
  <c r="R7" i="22"/>
  <c r="V50" i="28"/>
  <c r="P41" i="28"/>
  <c r="V101" i="28"/>
  <c r="R7" i="28"/>
  <c r="R80" i="22"/>
  <c r="V68" i="22"/>
  <c r="P7" i="22"/>
  <c r="V143" i="28"/>
  <c r="V68" i="28"/>
  <c r="P7" i="28"/>
  <c r="S4" i="22"/>
  <c r="V4" i="22"/>
  <c r="N134" i="22"/>
  <c r="O113" i="22"/>
  <c r="P80" i="22"/>
  <c r="P80" i="28"/>
  <c r="T68" i="28"/>
  <c r="N7" i="28"/>
  <c r="AD4" i="22"/>
  <c r="AG140" i="22"/>
  <c r="AG119" i="22"/>
  <c r="Y119" i="22"/>
  <c r="AC101" i="22"/>
  <c r="AD98" i="22"/>
  <c r="AE80" i="22"/>
  <c r="AA65" i="22"/>
  <c r="AA7" i="22"/>
  <c r="AG4" i="28"/>
  <c r="AD38" i="28"/>
  <c r="AF98" i="28"/>
  <c r="Z128" i="22"/>
  <c r="AE4" i="22"/>
  <c r="Z134" i="22"/>
  <c r="AB131" i="22"/>
  <c r="X119" i="22"/>
  <c r="Z116" i="22"/>
  <c r="AB101" i="22"/>
  <c r="AC98" i="22"/>
  <c r="AD95" i="22"/>
  <c r="AE92" i="22"/>
  <c r="AD83" i="22"/>
  <c r="AD80" i="22"/>
  <c r="AB74" i="22"/>
  <c r="Z62" i="22"/>
  <c r="X7" i="22"/>
  <c r="AB56" i="28"/>
  <c r="AF140" i="28"/>
  <c r="X4" i="22"/>
  <c r="AF4" i="22"/>
  <c r="AE140" i="22"/>
  <c r="AG134" i="22"/>
  <c r="Y134" i="22"/>
  <c r="AA131" i="22"/>
  <c r="AC143" i="22"/>
  <c r="AE125" i="22"/>
  <c r="AA113" i="22"/>
  <c r="AB98" i="22"/>
  <c r="AC95" i="22"/>
  <c r="AD92" i="22"/>
  <c r="AE89" i="22"/>
  <c r="AC80" i="22"/>
  <c r="AA71" i="22"/>
  <c r="Y68" i="22"/>
  <c r="Y65" i="22"/>
  <c r="Y62" i="22"/>
  <c r="AB80" i="28"/>
  <c r="AC4" i="22"/>
  <c r="AG4" i="22"/>
  <c r="X134" i="22"/>
  <c r="Z131" i="22"/>
  <c r="AB143" i="22"/>
  <c r="AD125" i="22"/>
  <c r="AF110" i="22"/>
  <c r="X110" i="22"/>
  <c r="AD119" i="22"/>
  <c r="Z101" i="22"/>
  <c r="AA98" i="22"/>
  <c r="AB86" i="22"/>
  <c r="AB83" i="22"/>
  <c r="Z80" i="22"/>
  <c r="Z74" i="22"/>
  <c r="X65" i="22"/>
  <c r="AF7" i="22"/>
  <c r="AD53" i="28"/>
  <c r="AB44" i="28"/>
  <c r="Z35" i="28"/>
  <c r="AB4" i="22"/>
  <c r="AC140" i="22"/>
  <c r="AE110" i="22"/>
  <c r="AG113" i="22"/>
  <c r="Y113" i="22"/>
  <c r="AA107" i="22"/>
  <c r="AG101" i="22"/>
  <c r="Z98" i="22"/>
  <c r="AA95" i="22"/>
  <c r="AB92" i="22"/>
  <c r="AA89" i="22"/>
  <c r="Y77" i="22"/>
  <c r="AG65" i="22"/>
  <c r="AE7" i="22"/>
  <c r="AB53" i="28"/>
  <c r="Z44" i="28"/>
  <c r="X35" i="28"/>
  <c r="AF134" i="28"/>
  <c r="X62" i="28"/>
  <c r="AG128" i="28"/>
  <c r="AA7" i="28"/>
  <c r="Y62" i="28"/>
  <c r="AG62" i="28"/>
  <c r="AE65" i="28"/>
  <c r="AC68" i="28"/>
  <c r="AA71" i="28"/>
  <c r="Y74" i="28"/>
  <c r="AG74" i="28"/>
  <c r="AC80" i="28"/>
  <c r="AA95" i="28"/>
  <c r="Y98" i="28"/>
  <c r="AG98" i="28"/>
  <c r="AE101" i="28"/>
  <c r="AC116" i="28"/>
  <c r="AG107" i="28"/>
  <c r="AE113" i="28"/>
  <c r="AA125" i="28"/>
  <c r="Y143" i="28"/>
  <c r="AB59" i="28"/>
  <c r="AF128" i="22"/>
  <c r="X128" i="22"/>
  <c r="AA59" i="22"/>
  <c r="AB7" i="28"/>
  <c r="Z62" i="28"/>
  <c r="AF65" i="28"/>
  <c r="AD68" i="28"/>
  <c r="AB71" i="28"/>
  <c r="AD80" i="28"/>
  <c r="Z86" i="28"/>
  <c r="X89" i="28"/>
  <c r="AF89" i="28"/>
  <c r="AB95" i="28"/>
  <c r="Z98" i="28"/>
  <c r="X101" i="28"/>
  <c r="AF101" i="28"/>
  <c r="AD116" i="28"/>
  <c r="AD110" i="28"/>
  <c r="AB125" i="28"/>
  <c r="X131" i="28"/>
  <c r="AF131" i="28"/>
  <c r="AE128" i="28"/>
  <c r="AA59" i="28"/>
  <c r="AE128" i="22"/>
  <c r="Z59" i="22"/>
  <c r="AC7" i="28"/>
  <c r="AA74" i="28"/>
  <c r="Y77" i="28"/>
  <c r="AG77" i="28"/>
  <c r="AE80" i="28"/>
  <c r="AC83" i="28"/>
  <c r="AA86" i="28"/>
  <c r="Y89" i="28"/>
  <c r="AE92" i="28"/>
  <c r="AC95" i="28"/>
  <c r="AC119" i="28"/>
  <c r="AA107" i="28"/>
  <c r="Y113" i="28"/>
  <c r="AG113" i="28"/>
  <c r="AE110" i="28"/>
  <c r="AA143" i="28"/>
  <c r="Y131" i="28"/>
  <c r="AG131" i="28"/>
  <c r="AD128" i="28"/>
  <c r="Y59" i="22"/>
  <c r="AD7" i="28"/>
  <c r="AB62" i="28"/>
  <c r="X68" i="28"/>
  <c r="AF68" i="28"/>
  <c r="AD71" i="28"/>
  <c r="Z77" i="28"/>
  <c r="X80" i="28"/>
  <c r="AF80" i="28"/>
  <c r="X92" i="28"/>
  <c r="AD95" i="28"/>
  <c r="AB98" i="28"/>
  <c r="Z101" i="28"/>
  <c r="AF116" i="28"/>
  <c r="AD119" i="28"/>
  <c r="AB107" i="28"/>
  <c r="Z113" i="28"/>
  <c r="X110" i="28"/>
  <c r="Z131" i="28"/>
  <c r="X134" i="28"/>
  <c r="AC128" i="28"/>
  <c r="Y59" i="28"/>
  <c r="AC128" i="22"/>
  <c r="AF59" i="22"/>
  <c r="X59" i="22"/>
  <c r="AE7" i="28"/>
  <c r="AC62" i="28"/>
  <c r="AE71" i="28"/>
  <c r="AC74" i="28"/>
  <c r="Y80" i="28"/>
  <c r="AG80" i="28"/>
  <c r="AE83" i="28"/>
  <c r="AC86" i="28"/>
  <c r="AA89" i="28"/>
  <c r="Y92" i="28"/>
  <c r="AG92" i="28"/>
  <c r="Y116" i="28"/>
  <c r="AE119" i="28"/>
  <c r="AC107" i="28"/>
  <c r="AA113" i="28"/>
  <c r="Y110" i="28"/>
  <c r="AG110" i="28"/>
  <c r="AE125" i="28"/>
  <c r="AC143" i="28"/>
  <c r="AA131" i="28"/>
  <c r="AF59" i="28"/>
  <c r="AB128" i="22"/>
  <c r="AE59" i="22"/>
  <c r="X7" i="28"/>
  <c r="AF7" i="28"/>
  <c r="AD62" i="28"/>
  <c r="AB65" i="28"/>
  <c r="Z68" i="28"/>
  <c r="X71" i="28"/>
  <c r="AF71" i="28"/>
  <c r="Z80" i="28"/>
  <c r="X83" i="28"/>
  <c r="AF83" i="28"/>
  <c r="AD86" i="28"/>
  <c r="AB89" i="28"/>
  <c r="Z92" i="28"/>
  <c r="X95" i="28"/>
  <c r="AF95" i="28"/>
  <c r="AD98" i="28"/>
  <c r="AB101" i="28"/>
  <c r="AD107" i="28"/>
  <c r="AB113" i="28"/>
  <c r="Z110" i="28"/>
  <c r="X125" i="28"/>
  <c r="AF125" i="28"/>
  <c r="AD143" i="28"/>
  <c r="AB131" i="28"/>
  <c r="Z134" i="28"/>
  <c r="AA128" i="28"/>
  <c r="AE59" i="28"/>
  <c r="Y7" i="28"/>
  <c r="AG7" i="28"/>
  <c r="AE62" i="28"/>
  <c r="AC65" i="28"/>
  <c r="AA68" i="28"/>
  <c r="Y71" i="28"/>
  <c r="AG71" i="28"/>
  <c r="AE74" i="28"/>
  <c r="AC77" i="28"/>
  <c r="AA80" i="28"/>
  <c r="Y83" i="28"/>
  <c r="AA92" i="28"/>
  <c r="Y95" i="28"/>
  <c r="AG95" i="28"/>
  <c r="AE98" i="28"/>
  <c r="AC101" i="28"/>
  <c r="AA116" i="28"/>
  <c r="Y119" i="28"/>
  <c r="AG119" i="28"/>
  <c r="AE107" i="28"/>
  <c r="AC113" i="28"/>
  <c r="AG125" i="28"/>
  <c r="AE143" i="28"/>
  <c r="AC131" i="28"/>
  <c r="AA134" i="28"/>
  <c r="Z128" i="28"/>
  <c r="AB68" i="28"/>
  <c r="AF86" i="28"/>
  <c r="Z119" i="28"/>
  <c r="AD131" i="28"/>
  <c r="Y140" i="28"/>
  <c r="AC32" i="28"/>
  <c r="AA35" i="28"/>
  <c r="Y38" i="28"/>
  <c r="AG38" i="28"/>
  <c r="AE41" i="28"/>
  <c r="AC44" i="28"/>
  <c r="AA47" i="28"/>
  <c r="Y50" i="28"/>
  <c r="AG50" i="28"/>
  <c r="AE53" i="28"/>
  <c r="AD4" i="28"/>
  <c r="Z71" i="28"/>
  <c r="AD89" i="28"/>
  <c r="X107" i="28"/>
  <c r="AE131" i="28"/>
  <c r="Z140" i="28"/>
  <c r="X29" i="28"/>
  <c r="AF29" i="28"/>
  <c r="AD32" i="28"/>
  <c r="AB35" i="28"/>
  <c r="Z38" i="28"/>
  <c r="AD44" i="28"/>
  <c r="AB47" i="28"/>
  <c r="Z50" i="28"/>
  <c r="X53" i="28"/>
  <c r="AF53" i="28"/>
  <c r="AD56" i="28"/>
  <c r="AC4" i="28"/>
  <c r="Y7" i="22"/>
  <c r="AG7" i="22"/>
  <c r="AE62" i="22"/>
  <c r="AC65" i="22"/>
  <c r="AA68" i="22"/>
  <c r="Y71" i="22"/>
  <c r="AG71" i="22"/>
  <c r="AE74" i="22"/>
  <c r="AC77" i="22"/>
  <c r="AA80" i="22"/>
  <c r="Y83" i="22"/>
  <c r="AG83" i="22"/>
  <c r="AE86" i="22"/>
  <c r="AC89" i="22"/>
  <c r="AA92" i="22"/>
  <c r="Y95" i="22"/>
  <c r="AG95" i="22"/>
  <c r="AE98" i="22"/>
  <c r="AD59" i="28"/>
  <c r="X74" i="28"/>
  <c r="AB92" i="28"/>
  <c r="AF107" i="28"/>
  <c r="AB134" i="28"/>
  <c r="AA140" i="28"/>
  <c r="Y29" i="28"/>
  <c r="AG29" i="28"/>
  <c r="AE32" i="28"/>
  <c r="AC35" i="28"/>
  <c r="AA38" i="28"/>
  <c r="Y41" i="28"/>
  <c r="AG41" i="28"/>
  <c r="AE44" i="28"/>
  <c r="AC47" i="28"/>
  <c r="AA50" i="28"/>
  <c r="Y53" i="28"/>
  <c r="AG53" i="28"/>
  <c r="AE56" i="28"/>
  <c r="Y4" i="28"/>
  <c r="Z7" i="22"/>
  <c r="X62" i="22"/>
  <c r="AF62" i="22"/>
  <c r="AD65" i="22"/>
  <c r="AB68" i="22"/>
  <c r="Z71" i="22"/>
  <c r="X74" i="22"/>
  <c r="AF74" i="22"/>
  <c r="AD77" i="22"/>
  <c r="AB80" i="22"/>
  <c r="Z83" i="22"/>
  <c r="X86" i="22"/>
  <c r="AF86" i="22"/>
  <c r="AD89" i="22"/>
  <c r="AF74" i="28"/>
  <c r="Z95" i="28"/>
  <c r="AD113" i="28"/>
  <c r="AC134" i="28"/>
  <c r="AB140" i="28"/>
  <c r="Z29" i="28"/>
  <c r="X32" i="28"/>
  <c r="AF32" i="28"/>
  <c r="AD35" i="28"/>
  <c r="AB38" i="28"/>
  <c r="Z41" i="28"/>
  <c r="X44" i="28"/>
  <c r="AF44" i="28"/>
  <c r="AD47" i="28"/>
  <c r="AB50" i="28"/>
  <c r="Z53" i="28"/>
  <c r="X56" i="28"/>
  <c r="AF56" i="28"/>
  <c r="Z4" i="28"/>
  <c r="Z7" i="28"/>
  <c r="AD77" i="28"/>
  <c r="X98" i="28"/>
  <c r="AB110" i="28"/>
  <c r="AD134" i="28"/>
  <c r="AC140" i="28"/>
  <c r="AA29" i="28"/>
  <c r="Y32" i="28"/>
  <c r="AG32" i="28"/>
  <c r="AE35" i="28"/>
  <c r="AC38" i="28"/>
  <c r="AA41" i="28"/>
  <c r="Y44" i="28"/>
  <c r="AG44" i="28"/>
  <c r="AE47" i="28"/>
  <c r="AC50" i="28"/>
  <c r="AA53" i="28"/>
  <c r="Y56" i="28"/>
  <c r="AG56" i="28"/>
  <c r="AA4" i="28"/>
  <c r="AC59" i="22"/>
  <c r="AF62" i="28"/>
  <c r="Z83" i="28"/>
  <c r="AD101" i="28"/>
  <c r="X143" i="28"/>
  <c r="AG134" i="28"/>
  <c r="AE140" i="28"/>
  <c r="AC29" i="28"/>
  <c r="AA32" i="28"/>
  <c r="Y35" i="28"/>
  <c r="AG35" i="28"/>
  <c r="AE38" i="28"/>
  <c r="AC41" i="28"/>
  <c r="AA44" i="28"/>
  <c r="Y47" i="28"/>
  <c r="AG47" i="28"/>
  <c r="AE50" i="28"/>
  <c r="AC53" i="28"/>
  <c r="AA56" i="28"/>
  <c r="AF4" i="28"/>
  <c r="X4" i="28"/>
  <c r="AA4" i="22"/>
  <c r="AB140" i="22"/>
  <c r="AD134" i="22"/>
  <c r="AF131" i="22"/>
  <c r="X131" i="22"/>
  <c r="Z143" i="22"/>
  <c r="AB125" i="22"/>
  <c r="AD110" i="22"/>
  <c r="AF113" i="22"/>
  <c r="X113" i="22"/>
  <c r="Z107" i="22"/>
  <c r="AB119" i="22"/>
  <c r="AD116" i="22"/>
  <c r="AF101" i="22"/>
  <c r="X101" i="22"/>
  <c r="Y98" i="22"/>
  <c r="Z95" i="22"/>
  <c r="Z92" i="22"/>
  <c r="Z89" i="22"/>
  <c r="Z86" i="22"/>
  <c r="X83" i="22"/>
  <c r="X80" i="22"/>
  <c r="X77" i="22"/>
  <c r="AF71" i="22"/>
  <c r="AF68" i="22"/>
  <c r="AF65" i="22"/>
  <c r="AD62" i="22"/>
  <c r="AD7" i="22"/>
  <c r="AF50" i="28"/>
  <c r="AD41" i="28"/>
  <c r="AB32" i="28"/>
  <c r="AF143" i="28"/>
  <c r="Z4" i="22"/>
  <c r="AA140" i="22"/>
  <c r="AC134" i="22"/>
  <c r="AE131" i="22"/>
  <c r="AG143" i="22"/>
  <c r="Y143" i="22"/>
  <c r="AA125" i="22"/>
  <c r="AC110" i="22"/>
  <c r="AE113" i="22"/>
  <c r="AG107" i="22"/>
  <c r="Y107" i="22"/>
  <c r="AA119" i="22"/>
  <c r="AC116" i="22"/>
  <c r="AE101" i="22"/>
  <c r="AG98" i="22"/>
  <c r="X98" i="22"/>
  <c r="X95" i="22"/>
  <c r="Y92" i="22"/>
  <c r="Y89" i="22"/>
  <c r="Y86" i="22"/>
  <c r="AG80" i="22"/>
  <c r="AG77" i="22"/>
  <c r="AG74" i="22"/>
  <c r="AE71" i="22"/>
  <c r="AE68" i="22"/>
  <c r="AE65" i="22"/>
  <c r="AC62" i="22"/>
  <c r="AC7" i="22"/>
  <c r="AB4" i="28"/>
  <c r="AD50" i="28"/>
  <c r="AB41" i="28"/>
  <c r="Z32" i="28"/>
  <c r="Z125" i="28"/>
  <c r="Y4" i="22"/>
  <c r="Z140" i="22"/>
  <c r="AB134" i="22"/>
  <c r="AD131" i="22"/>
  <c r="AF143" i="22"/>
  <c r="X143" i="22"/>
  <c r="Z125" i="22"/>
  <c r="AB110" i="22"/>
  <c r="AD113" i="22"/>
  <c r="AF107" i="22"/>
  <c r="X107" i="22"/>
  <c r="Z119" i="22"/>
  <c r="AB116" i="22"/>
  <c r="AD101" i="22"/>
  <c r="AF98" i="22"/>
  <c r="AF95" i="22"/>
  <c r="AG92" i="22"/>
  <c r="X92" i="22"/>
  <c r="X89" i="22"/>
  <c r="AF83" i="22"/>
  <c r="AF80" i="22"/>
  <c r="AF77" i="22"/>
  <c r="AD74" i="22"/>
  <c r="AD71" i="22"/>
  <c r="AD68" i="22"/>
  <c r="AB65" i="22"/>
  <c r="AB62" i="22"/>
  <c r="AB7" i="22"/>
  <c r="AE4" i="28"/>
  <c r="X50" i="28"/>
  <c r="AF38" i="28"/>
  <c r="AD29" i="28"/>
  <c r="AB116" i="28"/>
  <c r="B62" i="28"/>
  <c r="D89" i="28"/>
  <c r="J62" i="28"/>
  <c r="K68" i="28"/>
  <c r="H65" i="28"/>
  <c r="D62" i="28"/>
  <c r="F89" i="22"/>
  <c r="G95" i="22"/>
  <c r="K62" i="22"/>
  <c r="E74" i="22"/>
  <c r="F74" i="22"/>
  <c r="B68" i="22"/>
  <c r="J65" i="22"/>
  <c r="K62" i="28"/>
  <c r="B71" i="22"/>
  <c r="D74" i="22"/>
  <c r="C77" i="22"/>
  <c r="J20" i="22"/>
  <c r="D95" i="22"/>
  <c r="H65" i="22"/>
  <c r="E62" i="22"/>
  <c r="I77" i="28"/>
  <c r="G77" i="28"/>
  <c r="J71" i="22"/>
  <c r="D62" i="22"/>
  <c r="K92" i="22"/>
  <c r="G68" i="22"/>
  <c r="J131" i="22"/>
  <c r="D65" i="22"/>
  <c r="G143" i="22"/>
  <c r="I131" i="22"/>
  <c r="I41" i="28"/>
  <c r="I131" i="28"/>
  <c r="D107" i="22"/>
  <c r="C41" i="28"/>
  <c r="E83" i="22"/>
  <c r="C83" i="22"/>
  <c r="J83" i="22"/>
  <c r="K23" i="22"/>
  <c r="B131" i="22"/>
  <c r="E134" i="22"/>
  <c r="J113" i="22"/>
  <c r="J143" i="28"/>
  <c r="I86" i="28"/>
  <c r="B143" i="22"/>
  <c r="J35" i="28"/>
  <c r="F140" i="28"/>
  <c r="F140" i="22"/>
  <c r="K116" i="22"/>
  <c r="E11" i="22"/>
  <c r="D131" i="28"/>
  <c r="G41" i="28"/>
  <c r="C110" i="22"/>
  <c r="I23" i="22"/>
  <c r="F134" i="22"/>
  <c r="G113" i="22"/>
  <c r="E26" i="22"/>
  <c r="J29" i="28"/>
  <c r="C53" i="28"/>
  <c r="H132" i="28"/>
  <c r="K65" i="28"/>
  <c r="C68" i="22"/>
  <c r="C71" i="22"/>
  <c r="J11" i="22"/>
  <c r="K77" i="22"/>
  <c r="F65" i="28"/>
  <c r="I68" i="28"/>
  <c r="J32" i="28"/>
  <c r="F14" i="28"/>
  <c r="E77" i="28"/>
  <c r="I11" i="28"/>
  <c r="F74" i="28"/>
  <c r="F107" i="28"/>
  <c r="I56" i="28"/>
  <c r="F68" i="28"/>
  <c r="F116" i="28"/>
  <c r="G68" i="28"/>
  <c r="E4" i="22"/>
  <c r="D7" i="22"/>
  <c r="C80" i="22"/>
  <c r="D4" i="28"/>
  <c r="E7" i="28"/>
  <c r="I80" i="28"/>
  <c r="D8" i="22"/>
  <c r="F66" i="22"/>
  <c r="J47" i="22"/>
  <c r="B53" i="22"/>
  <c r="F54" i="22"/>
  <c r="F60" i="28"/>
  <c r="H69" i="28"/>
  <c r="D99" i="28"/>
  <c r="F120" i="28"/>
  <c r="H111" i="28"/>
  <c r="E71" i="22"/>
  <c r="B17" i="22"/>
  <c r="I92" i="22"/>
  <c r="H68" i="28"/>
  <c r="K71" i="28"/>
  <c r="B38" i="28"/>
  <c r="H17" i="28"/>
  <c r="I83" i="28"/>
  <c r="I14" i="28"/>
  <c r="H77" i="28"/>
  <c r="H113" i="28"/>
  <c r="F11" i="28"/>
  <c r="H71" i="28"/>
  <c r="H119" i="28"/>
  <c r="I71" i="28"/>
  <c r="D4" i="22"/>
  <c r="E7" i="22"/>
  <c r="E98" i="22"/>
  <c r="E4" i="28"/>
  <c r="F7" i="28"/>
  <c r="B5" i="22"/>
  <c r="E8" i="22"/>
  <c r="H69" i="22"/>
  <c r="B51" i="22"/>
  <c r="D53" i="22"/>
  <c r="H12" i="28"/>
  <c r="H60" i="28"/>
  <c r="J69" i="28"/>
  <c r="B81" i="28"/>
  <c r="F99" i="28"/>
  <c r="H120" i="28"/>
  <c r="J111" i="28"/>
  <c r="B132" i="28"/>
  <c r="J71" i="28"/>
  <c r="H83" i="28"/>
  <c r="F110" i="28"/>
  <c r="D41" i="28"/>
  <c r="I110" i="28"/>
  <c r="E38" i="28"/>
  <c r="K17" i="28"/>
  <c r="I107" i="28"/>
  <c r="G35" i="28"/>
  <c r="C17" i="28"/>
  <c r="H4" i="22"/>
  <c r="F7" i="22"/>
  <c r="G128" i="22"/>
  <c r="F4" i="28"/>
  <c r="G7" i="28"/>
  <c r="G5" i="22"/>
  <c r="F8" i="22"/>
  <c r="D81" i="22"/>
  <c r="H51" i="22"/>
  <c r="J53" i="22"/>
  <c r="B5" i="28"/>
  <c r="D63" i="28"/>
  <c r="F72" i="28"/>
  <c r="H81" i="28"/>
  <c r="B102" i="28"/>
  <c r="D108" i="28"/>
  <c r="F126" i="28"/>
  <c r="B110" i="28"/>
  <c r="J38" i="28"/>
  <c r="F20" i="28"/>
  <c r="G123" i="28"/>
  <c r="I122" i="28"/>
  <c r="G138" i="22"/>
  <c r="H138" i="22"/>
  <c r="F138" i="28"/>
  <c r="D137" i="28"/>
  <c r="D122" i="22"/>
  <c r="D105" i="22"/>
  <c r="H104" i="22"/>
  <c r="I105" i="28"/>
  <c r="G104" i="28"/>
  <c r="D123" i="28"/>
  <c r="J123" i="28"/>
  <c r="J138" i="22"/>
  <c r="I105" i="22"/>
  <c r="D138" i="22"/>
  <c r="F137" i="22"/>
  <c r="H123" i="22"/>
  <c r="D123" i="22"/>
  <c r="J104" i="22"/>
  <c r="K138" i="28"/>
  <c r="E137" i="22"/>
  <c r="G123" i="22"/>
  <c r="I122" i="22"/>
  <c r="G137" i="28"/>
  <c r="I123" i="28"/>
  <c r="K122" i="28"/>
  <c r="F122" i="28"/>
  <c r="J105" i="22"/>
  <c r="F137" i="28"/>
  <c r="D105" i="28"/>
  <c r="J104" i="28"/>
  <c r="C141" i="28"/>
  <c r="K129" i="28"/>
  <c r="C129" i="28"/>
  <c r="E126" i="28"/>
  <c r="G117" i="28"/>
  <c r="K99" i="28"/>
  <c r="C99" i="28"/>
  <c r="E96" i="28"/>
  <c r="G93" i="28"/>
  <c r="I90" i="28"/>
  <c r="G81" i="28"/>
  <c r="K75" i="28"/>
  <c r="E72" i="28"/>
  <c r="G69" i="28"/>
  <c r="I66" i="28"/>
  <c r="K63" i="28"/>
  <c r="C63" i="28"/>
  <c r="E60" i="28"/>
  <c r="E48" i="28"/>
  <c r="C39" i="28"/>
  <c r="E36" i="28"/>
  <c r="G33" i="28"/>
  <c r="I18" i="28"/>
  <c r="G8" i="28"/>
  <c r="I5" i="28"/>
  <c r="G57" i="22"/>
  <c r="E50" i="22"/>
  <c r="G45" i="22"/>
  <c r="E44" i="22"/>
  <c r="K42" i="22"/>
  <c r="J141" i="28"/>
  <c r="H144" i="28"/>
  <c r="J129" i="28"/>
  <c r="B129" i="28"/>
  <c r="D120" i="28"/>
  <c r="J99" i="28"/>
  <c r="B99" i="28"/>
  <c r="D96" i="28"/>
  <c r="F93" i="28"/>
  <c r="F81" i="28"/>
  <c r="H78" i="28"/>
  <c r="D72" i="28"/>
  <c r="F69" i="28"/>
  <c r="H66" i="28"/>
  <c r="J63" i="28"/>
  <c r="B63" i="28"/>
  <c r="D60" i="28"/>
  <c r="B51" i="28"/>
  <c r="J39" i="28"/>
  <c r="B39" i="28"/>
  <c r="D36" i="28"/>
  <c r="F21" i="28"/>
  <c r="D12" i="28"/>
  <c r="F8" i="28"/>
  <c r="H5" i="28"/>
  <c r="F51" i="22"/>
  <c r="B48" i="22"/>
  <c r="H47" i="22"/>
  <c r="F45" i="22"/>
  <c r="D44" i="22"/>
  <c r="K135" i="28"/>
  <c r="G144" i="28"/>
  <c r="I129" i="28"/>
  <c r="K126" i="28"/>
  <c r="C126" i="28"/>
  <c r="E117" i="28"/>
  <c r="I99" i="28"/>
  <c r="K96" i="28"/>
  <c r="C96" i="28"/>
  <c r="E93" i="28"/>
  <c r="G90" i="28"/>
  <c r="K84" i="28"/>
  <c r="E81" i="28"/>
  <c r="I75" i="28"/>
  <c r="K72" i="28"/>
  <c r="C72" i="28"/>
  <c r="E69" i="28"/>
  <c r="G66" i="28"/>
  <c r="I63" i="28"/>
  <c r="K60" i="28"/>
  <c r="C60" i="28"/>
  <c r="E57" i="28"/>
  <c r="C48" i="28"/>
  <c r="I39" i="28"/>
  <c r="K36" i="28"/>
  <c r="C36" i="28"/>
  <c r="E33" i="28"/>
  <c r="I27" i="28"/>
  <c r="G18" i="28"/>
  <c r="C12" i="28"/>
  <c r="E8" i="28"/>
  <c r="C5" i="28"/>
  <c r="E57" i="22"/>
  <c r="C56" i="22"/>
  <c r="K50" i="22"/>
  <c r="G47" i="22"/>
  <c r="E45" i="22"/>
  <c r="K44" i="22"/>
  <c r="C44" i="22"/>
  <c r="G41" i="22"/>
  <c r="I36" i="22"/>
  <c r="K32" i="22"/>
  <c r="C32" i="22"/>
  <c r="I30" i="22"/>
  <c r="G29" i="22"/>
  <c r="B78" i="22"/>
  <c r="K8" i="22"/>
  <c r="C8" i="22"/>
  <c r="E5" i="22"/>
  <c r="H141" i="28"/>
  <c r="D132" i="28"/>
  <c r="F144" i="28"/>
  <c r="H129" i="28"/>
  <c r="J126" i="28"/>
  <c r="D111" i="28"/>
  <c r="B120" i="28"/>
  <c r="H99" i="28"/>
  <c r="J96" i="28"/>
  <c r="B96" i="28"/>
  <c r="D93" i="28"/>
  <c r="H87" i="28"/>
  <c r="D81" i="28"/>
  <c r="F78" i="28"/>
  <c r="J72" i="28"/>
  <c r="B72" i="28"/>
  <c r="D69" i="28"/>
  <c r="F66" i="28"/>
  <c r="H63" i="28"/>
  <c r="J60" i="28"/>
  <c r="B60" i="28"/>
  <c r="D57" i="28"/>
  <c r="J48" i="28"/>
  <c r="F42" i="28"/>
  <c r="H39" i="28"/>
  <c r="J36" i="28"/>
  <c r="B36" i="28"/>
  <c r="F30" i="28"/>
  <c r="H27" i="28"/>
  <c r="D21" i="28"/>
  <c r="J12" i="28"/>
  <c r="B12" i="28"/>
  <c r="D8" i="28"/>
  <c r="D5" i="28"/>
  <c r="J56" i="22"/>
  <c r="B56" i="22"/>
  <c r="D51" i="22"/>
  <c r="H48" i="22"/>
  <c r="F47" i="22"/>
  <c r="D45" i="22"/>
  <c r="J44" i="22"/>
  <c r="H42" i="22"/>
  <c r="F41" i="22"/>
  <c r="B38" i="22"/>
  <c r="D33" i="22"/>
  <c r="J32" i="22"/>
  <c r="B32" i="22"/>
  <c r="H30" i="22"/>
  <c r="B114" i="22"/>
  <c r="J72" i="22"/>
  <c r="J8" i="22"/>
  <c r="B8" i="22"/>
  <c r="F5" i="22"/>
  <c r="K132" i="28"/>
  <c r="C132" i="28"/>
  <c r="E144" i="28"/>
  <c r="G129" i="28"/>
  <c r="K111" i="28"/>
  <c r="C111" i="28"/>
  <c r="I120" i="28"/>
  <c r="E102" i="28"/>
  <c r="G99" i="28"/>
  <c r="I96" i="28"/>
  <c r="K93" i="28"/>
  <c r="E90" i="28"/>
  <c r="G87" i="28"/>
  <c r="K81" i="28"/>
  <c r="C81" i="28"/>
  <c r="I72" i="28"/>
  <c r="K69" i="28"/>
  <c r="C69" i="28"/>
  <c r="E66" i="28"/>
  <c r="G63" i="28"/>
  <c r="I60" i="28"/>
  <c r="K57" i="28"/>
  <c r="G51" i="28"/>
  <c r="C45" i="28"/>
  <c r="E42" i="28"/>
  <c r="G39" i="28"/>
  <c r="I36" i="28"/>
  <c r="C33" i="28"/>
  <c r="E30" i="28"/>
  <c r="G27" i="28"/>
  <c r="I24" i="28"/>
  <c r="K21" i="28"/>
  <c r="C21" i="28"/>
  <c r="E18" i="28"/>
  <c r="G15" i="28"/>
  <c r="I12" i="28"/>
  <c r="K8" i="28"/>
  <c r="C8" i="28"/>
  <c r="E5" i="28"/>
  <c r="K57" i="22"/>
  <c r="C57" i="22"/>
  <c r="I56" i="22"/>
  <c r="G54" i="22"/>
  <c r="E53" i="22"/>
  <c r="K51" i="22"/>
  <c r="C51" i="22"/>
  <c r="I50" i="22"/>
  <c r="G48" i="22"/>
  <c r="E47" i="22"/>
  <c r="K45" i="22"/>
  <c r="C45" i="22"/>
  <c r="I44" i="22"/>
  <c r="G42" i="22"/>
  <c r="E41" i="22"/>
  <c r="K39" i="22"/>
  <c r="C39" i="22"/>
  <c r="I38" i="22"/>
  <c r="E141" i="28"/>
  <c r="G135" i="28"/>
  <c r="I132" i="28"/>
  <c r="K144" i="28"/>
  <c r="C144" i="28"/>
  <c r="E129" i="28"/>
  <c r="G126" i="28"/>
  <c r="I111" i="28"/>
  <c r="K114" i="28"/>
  <c r="C114" i="28"/>
  <c r="E108" i="28"/>
  <c r="G120" i="28"/>
  <c r="I117" i="28"/>
  <c r="K102" i="28"/>
  <c r="C102" i="28"/>
  <c r="E99" i="28"/>
  <c r="G96" i="28"/>
  <c r="I93" i="28"/>
  <c r="K90" i="28"/>
  <c r="C90" i="28"/>
  <c r="E87" i="28"/>
  <c r="G84" i="28"/>
  <c r="I81" i="28"/>
  <c r="K78" i="28"/>
  <c r="C78" i="28"/>
  <c r="E75" i="28"/>
  <c r="G72" i="28"/>
  <c r="I69" i="28"/>
  <c r="K66" i="28"/>
  <c r="C66" i="28"/>
  <c r="E63" i="28"/>
  <c r="G60" i="28"/>
  <c r="I57" i="28"/>
  <c r="K54" i="28"/>
  <c r="C54" i="28"/>
  <c r="E51" i="28"/>
  <c r="G48" i="28"/>
  <c r="I45" i="28"/>
  <c r="K42" i="28"/>
  <c r="C42" i="28"/>
  <c r="E39" i="28"/>
  <c r="G36" i="28"/>
  <c r="I33" i="28"/>
  <c r="K30" i="28"/>
  <c r="C30" i="28"/>
  <c r="E27" i="28"/>
  <c r="G24" i="28"/>
  <c r="I21" i="28"/>
  <c r="K18" i="28"/>
  <c r="C18" i="28"/>
  <c r="E15" i="28"/>
  <c r="G12" i="28"/>
  <c r="I8" i="28"/>
  <c r="K5" i="28"/>
  <c r="G5" i="28"/>
  <c r="I57" i="22"/>
  <c r="G56" i="22"/>
  <c r="E54" i="22"/>
  <c r="K53" i="22"/>
  <c r="C53" i="22"/>
  <c r="I51" i="22"/>
  <c r="G50" i="22"/>
  <c r="E48" i="22"/>
  <c r="K47" i="22"/>
  <c r="C47" i="22"/>
  <c r="I45" i="22"/>
  <c r="G44" i="22"/>
  <c r="E42" i="22"/>
  <c r="K41" i="22"/>
  <c r="C41" i="22"/>
  <c r="I39" i="22"/>
  <c r="G38" i="22"/>
  <c r="E36" i="22"/>
  <c r="K35" i="22"/>
  <c r="C35" i="22"/>
  <c r="I33" i="22"/>
  <c r="G32" i="22"/>
  <c r="E30" i="22"/>
  <c r="K29" i="22"/>
  <c r="C29" i="22"/>
  <c r="F102" i="22"/>
  <c r="D63" i="22"/>
  <c r="G8" i="22"/>
  <c r="J5" i="22"/>
  <c r="K98" i="28"/>
  <c r="I4" i="22"/>
  <c r="G7" i="22"/>
  <c r="B4" i="28"/>
  <c r="H4" i="28"/>
  <c r="H7" i="28"/>
  <c r="D5" i="22"/>
  <c r="H8" i="22"/>
  <c r="B96" i="22"/>
  <c r="E29" i="22"/>
  <c r="B30" i="22"/>
  <c r="H33" i="22"/>
  <c r="D35" i="22"/>
  <c r="D42" i="22"/>
  <c r="F50" i="22"/>
  <c r="J51" i="22"/>
  <c r="B57" i="22"/>
  <c r="F5" i="28"/>
  <c r="F15" i="28"/>
  <c r="H24" i="28"/>
  <c r="J33" i="28"/>
  <c r="B45" i="28"/>
  <c r="D54" i="28"/>
  <c r="F63" i="28"/>
  <c r="H72" i="28"/>
  <c r="J81" i="28"/>
  <c r="B93" i="28"/>
  <c r="D102" i="28"/>
  <c r="F108" i="28"/>
  <c r="H126" i="28"/>
  <c r="J132" i="28"/>
  <c r="E95" i="28"/>
  <c r="E134" i="28"/>
  <c r="K50" i="28"/>
  <c r="J65" i="28"/>
  <c r="J101" i="28"/>
  <c r="F134" i="28"/>
  <c r="B53" i="28"/>
  <c r="E92" i="28"/>
  <c r="C143" i="28"/>
  <c r="I44" i="28"/>
  <c r="E26" i="28"/>
  <c r="F92" i="28"/>
  <c r="F131" i="28"/>
  <c r="B50" i="28"/>
  <c r="B65" i="28"/>
  <c r="H92" i="28"/>
  <c r="F143" i="28"/>
  <c r="B47" i="28"/>
  <c r="H26" i="28"/>
  <c r="G89" i="28"/>
  <c r="C125" i="28"/>
  <c r="K41" i="28"/>
  <c r="G23" i="28"/>
  <c r="F86" i="28"/>
  <c r="D125" i="28"/>
  <c r="B44" i="28"/>
  <c r="H23" i="28"/>
  <c r="G86" i="28"/>
  <c r="E125" i="28"/>
  <c r="C44" i="28"/>
  <c r="I23" i="28"/>
  <c r="B4" i="22"/>
  <c r="J4" i="22"/>
  <c r="H7" i="22"/>
  <c r="G4" i="28"/>
  <c r="I4" i="28"/>
  <c r="I7" i="28"/>
  <c r="C5" i="22"/>
  <c r="I8" i="22"/>
  <c r="D99" i="22"/>
  <c r="H29" i="22"/>
  <c r="C30" i="22"/>
  <c r="J33" i="22"/>
  <c r="E35" i="22"/>
  <c r="B36" i="22"/>
  <c r="B41" i="22"/>
  <c r="F42" i="22"/>
  <c r="H50" i="22"/>
  <c r="H57" i="22"/>
  <c r="J5" i="28"/>
  <c r="B18" i="28"/>
  <c r="D27" i="28"/>
  <c r="F36" i="28"/>
  <c r="H45" i="28"/>
  <c r="J54" i="28"/>
  <c r="B66" i="28"/>
  <c r="D75" i="28"/>
  <c r="F84" i="28"/>
  <c r="H93" i="28"/>
  <c r="J102" i="28"/>
  <c r="B114" i="28"/>
  <c r="D129" i="28"/>
  <c r="F135" i="28"/>
  <c r="B20" i="22"/>
  <c r="K119" i="22"/>
  <c r="K101" i="22"/>
  <c r="E89" i="22"/>
  <c r="E143" i="22"/>
  <c r="G26" i="22"/>
  <c r="E110" i="22"/>
  <c r="B65" i="22"/>
  <c r="H92" i="22"/>
  <c r="F143" i="22"/>
  <c r="C71" i="28"/>
  <c r="K140" i="28"/>
  <c r="H86" i="28"/>
  <c r="F125" i="28"/>
  <c r="D44" i="28"/>
  <c r="J23" i="28"/>
  <c r="K89" i="28"/>
  <c r="K143" i="28"/>
  <c r="G47" i="28"/>
  <c r="D95" i="28"/>
  <c r="D134" i="28"/>
  <c r="J50" i="28"/>
  <c r="I65" i="28"/>
  <c r="I101" i="28"/>
  <c r="G140" i="28"/>
  <c r="C56" i="28"/>
  <c r="B71" i="28"/>
  <c r="B119" i="28"/>
  <c r="H140" i="28"/>
  <c r="D56" i="28"/>
  <c r="G95" i="28"/>
  <c r="E131" i="28"/>
  <c r="K47" i="28"/>
  <c r="H95" i="28"/>
  <c r="H134" i="28"/>
  <c r="D53" i="28"/>
  <c r="D68" i="28"/>
  <c r="J95" i="28"/>
  <c r="H131" i="28"/>
  <c r="D50" i="28"/>
  <c r="C65" i="28"/>
  <c r="I92" i="28"/>
  <c r="G143" i="28"/>
  <c r="C47" i="28"/>
  <c r="I26" i="28"/>
  <c r="H89" i="28"/>
  <c r="H143" i="28"/>
  <c r="D47" i="28"/>
  <c r="J26" i="28"/>
  <c r="I89" i="28"/>
  <c r="I143" i="28"/>
  <c r="E47" i="28"/>
  <c r="K26" i="28"/>
  <c r="C4" i="22"/>
  <c r="K4" i="22"/>
  <c r="I7" i="22"/>
  <c r="J4" i="28"/>
  <c r="B7" i="28"/>
  <c r="J7" i="28"/>
  <c r="H5" i="22"/>
  <c r="H21" i="22"/>
  <c r="H117" i="22"/>
  <c r="I29" i="22"/>
  <c r="D30" i="22"/>
  <c r="K33" i="22"/>
  <c r="H35" i="22"/>
  <c r="C36" i="22"/>
  <c r="B39" i="22"/>
  <c r="D41" i="22"/>
  <c r="D48" i="22"/>
  <c r="F56" i="22"/>
  <c r="J57" i="22"/>
  <c r="B8" i="28"/>
  <c r="D18" i="28"/>
  <c r="F27" i="28"/>
  <c r="H36" i="28"/>
  <c r="J45" i="28"/>
  <c r="B57" i="28"/>
  <c r="D66" i="28"/>
  <c r="F75" i="28"/>
  <c r="H84" i="28"/>
  <c r="J93" i="28"/>
  <c r="B117" i="28"/>
  <c r="D114" i="28"/>
  <c r="F129" i="28"/>
  <c r="H135" i="28"/>
  <c r="G4" i="22"/>
  <c r="B7" i="22"/>
  <c r="J7" i="22"/>
  <c r="K4" i="28"/>
  <c r="C7" i="28"/>
  <c r="K7" i="28"/>
  <c r="I5" i="22"/>
  <c r="J24" i="22"/>
  <c r="J120" i="22"/>
  <c r="J29" i="22"/>
  <c r="F30" i="22"/>
  <c r="D32" i="22"/>
  <c r="I35" i="22"/>
  <c r="D36" i="22"/>
  <c r="D38" i="22"/>
  <c r="H39" i="22"/>
  <c r="J41" i="22"/>
  <c r="B47" i="22"/>
  <c r="F48" i="22"/>
  <c r="H56" i="22"/>
  <c r="H8" i="28"/>
  <c r="J18" i="28"/>
  <c r="B30" i="28"/>
  <c r="D39" i="28"/>
  <c r="F48" i="28"/>
  <c r="H57" i="28"/>
  <c r="J66" i="28"/>
  <c r="B78" i="28"/>
  <c r="D87" i="28"/>
  <c r="F96" i="28"/>
  <c r="H117" i="28"/>
  <c r="J114" i="28"/>
  <c r="B144" i="28"/>
  <c r="D141" i="28"/>
  <c r="F26" i="22"/>
  <c r="I65" i="22"/>
  <c r="I95" i="22"/>
  <c r="I134" i="22"/>
  <c r="K110" i="28"/>
  <c r="F77" i="22"/>
  <c r="F71" i="22"/>
  <c r="B101" i="22"/>
  <c r="J134" i="22"/>
  <c r="C20" i="28"/>
  <c r="B95" i="28"/>
  <c r="B134" i="28"/>
  <c r="H50" i="28"/>
  <c r="G65" i="28"/>
  <c r="G101" i="28"/>
  <c r="E140" i="28"/>
  <c r="K53" i="28"/>
  <c r="J68" i="28"/>
  <c r="J116" i="28"/>
  <c r="H29" i="28"/>
  <c r="G11" i="28"/>
  <c r="C74" i="28"/>
  <c r="C107" i="28"/>
  <c r="K32" i="28"/>
  <c r="G14" i="28"/>
  <c r="F77" i="28"/>
  <c r="F113" i="28"/>
  <c r="B35" i="28"/>
  <c r="H14" i="28"/>
  <c r="C119" i="28"/>
  <c r="I140" i="28"/>
  <c r="E56" i="28"/>
  <c r="D71" i="28"/>
  <c r="D119" i="28"/>
  <c r="B32" i="28"/>
  <c r="K11" i="28"/>
  <c r="H74" i="28"/>
  <c r="D116" i="28"/>
  <c r="B29" i="28"/>
  <c r="H56" i="28"/>
  <c r="G71" i="28"/>
  <c r="C101" i="28"/>
  <c r="K134" i="28"/>
  <c r="G53" i="28"/>
  <c r="D65" i="28"/>
  <c r="D101" i="28"/>
  <c r="B140" i="28"/>
  <c r="H53" i="28"/>
  <c r="E65" i="28"/>
  <c r="E101" i="28"/>
  <c r="C140" i="28"/>
  <c r="F4" i="22"/>
  <c r="C7" i="22"/>
  <c r="K7" i="22"/>
  <c r="C4" i="28"/>
  <c r="D7" i="28"/>
  <c r="G59" i="28"/>
  <c r="K5" i="22"/>
  <c r="B60" i="22"/>
  <c r="F126" i="22"/>
  <c r="G30" i="22"/>
  <c r="E32" i="22"/>
  <c r="B33" i="22"/>
  <c r="J35" i="22"/>
  <c r="F36" i="22"/>
  <c r="F38" i="22"/>
  <c r="J39" i="22"/>
  <c r="B45" i="22"/>
  <c r="D47" i="22"/>
  <c r="D54" i="22"/>
  <c r="J8" i="28"/>
  <c r="B21" i="28"/>
  <c r="D30" i="28"/>
  <c r="F39" i="28"/>
  <c r="H48" i="28"/>
  <c r="J57" i="28"/>
  <c r="B69" i="28"/>
  <c r="D78" i="28"/>
  <c r="F87" i="28"/>
  <c r="H96" i="28"/>
  <c r="J117" i="28"/>
  <c r="B111" i="28"/>
  <c r="D144" i="28"/>
  <c r="F141" i="28"/>
  <c r="S110" i="22"/>
  <c r="T110" i="28"/>
  <c r="S95" i="28"/>
  <c r="R65" i="28"/>
  <c r="S56" i="28"/>
  <c r="M110" i="22"/>
  <c r="N59" i="22"/>
  <c r="Q47" i="28"/>
  <c r="N92" i="22"/>
  <c r="R113" i="28"/>
  <c r="N95" i="28"/>
  <c r="Q131" i="22"/>
  <c r="V83" i="22"/>
  <c r="O119" i="28"/>
  <c r="N77" i="28"/>
  <c r="Q53" i="28"/>
  <c r="P86" i="22"/>
  <c r="S92" i="22"/>
  <c r="Q62" i="28"/>
  <c r="T101" i="22"/>
  <c r="N131" i="28"/>
  <c r="O71" i="22"/>
  <c r="P110" i="28"/>
  <c r="S134" i="22"/>
  <c r="R95" i="22"/>
  <c r="U110" i="28"/>
  <c r="T86" i="28"/>
  <c r="S38" i="28"/>
  <c r="T74" i="22"/>
  <c r="Q89" i="22"/>
  <c r="T29" i="28"/>
  <c r="R32" i="28"/>
  <c r="U140" i="22"/>
  <c r="U110" i="22"/>
  <c r="Q134" i="28"/>
  <c r="N107" i="28"/>
  <c r="P125" i="22"/>
  <c r="O125" i="28"/>
  <c r="U77" i="22"/>
  <c r="V89" i="28"/>
  <c r="R29" i="28"/>
  <c r="N71" i="22"/>
  <c r="V71" i="22"/>
  <c r="T32" i="28"/>
  <c r="T62" i="28"/>
  <c r="V110" i="22"/>
  <c r="S125" i="22"/>
  <c r="R47" i="28"/>
  <c r="S89" i="28"/>
  <c r="V140" i="28"/>
  <c r="O68" i="28"/>
  <c r="P101" i="28"/>
  <c r="R101" i="28"/>
  <c r="N41" i="28"/>
  <c r="Q92" i="28"/>
  <c r="R83" i="22"/>
  <c r="P44" i="28"/>
  <c r="P74" i="28"/>
  <c r="V134" i="22"/>
  <c r="Q68" i="22"/>
  <c r="S71" i="28"/>
  <c r="V113" i="28"/>
  <c r="T68" i="22"/>
  <c r="T50" i="28"/>
  <c r="N131" i="22"/>
  <c r="M116" i="28"/>
  <c r="N95" i="22"/>
  <c r="V53" i="28"/>
  <c r="V83" i="28"/>
  <c r="O65" i="22"/>
  <c r="P86" i="28"/>
  <c r="R74" i="22"/>
  <c r="P134" i="22"/>
  <c r="S113" i="28"/>
  <c r="R62" i="22"/>
  <c r="R95" i="28"/>
  <c r="U125" i="22"/>
  <c r="M62" i="22"/>
  <c r="Q143" i="22"/>
  <c r="R71" i="28"/>
  <c r="X140" i="22"/>
  <c r="AE107" i="22"/>
  <c r="AD11" i="22"/>
  <c r="AC17" i="28"/>
  <c r="X17" i="22"/>
  <c r="AF140" i="22"/>
  <c r="AA62" i="22"/>
  <c r="Y140" i="22"/>
  <c r="AF11" i="22"/>
  <c r="AE20" i="28"/>
  <c r="Y11" i="22"/>
  <c r="AC68" i="22"/>
  <c r="AD14" i="22"/>
  <c r="AD17" i="28"/>
  <c r="X20" i="28"/>
  <c r="AG14" i="22"/>
  <c r="AF20" i="28"/>
  <c r="AA11" i="22"/>
  <c r="AG86" i="22"/>
  <c r="X14" i="22"/>
  <c r="X26" i="28"/>
  <c r="AG14" i="28"/>
  <c r="AE95" i="22"/>
  <c r="AE14" i="22"/>
  <c r="AE17" i="28"/>
  <c r="Y20" i="28"/>
  <c r="AG17" i="22"/>
  <c r="AG20" i="28"/>
  <c r="Z20" i="28"/>
  <c r="Y14" i="22"/>
  <c r="Y26" i="28"/>
  <c r="AB23" i="28"/>
  <c r="AA116" i="22"/>
  <c r="AB17" i="28"/>
  <c r="AC14" i="22"/>
  <c r="AD26" i="28"/>
  <c r="Z14" i="22"/>
  <c r="Z26" i="28"/>
  <c r="B12" i="22"/>
  <c r="F84" i="22"/>
  <c r="J129" i="22"/>
  <c r="D15" i="22"/>
  <c r="H87" i="22"/>
  <c r="B135" i="22"/>
  <c r="F18" i="22"/>
  <c r="J90" i="22"/>
  <c r="D141" i="22"/>
  <c r="Q86" i="28"/>
  <c r="R38" i="28"/>
  <c r="O86" i="22"/>
  <c r="S128" i="22"/>
  <c r="T77" i="28"/>
  <c r="M56" i="28"/>
  <c r="M125" i="22"/>
  <c r="M119" i="28"/>
  <c r="O98" i="22"/>
  <c r="V65" i="22"/>
  <c r="U113" i="22"/>
  <c r="U128" i="22"/>
  <c r="S98" i="28"/>
  <c r="Q83" i="22"/>
  <c r="T98" i="22"/>
  <c r="M95" i="28"/>
  <c r="Q38" i="28"/>
  <c r="N68" i="22"/>
  <c r="R128" i="28"/>
  <c r="T128" i="28"/>
  <c r="U89" i="28"/>
  <c r="P68" i="28"/>
  <c r="S134" i="28"/>
  <c r="R113" i="22"/>
  <c r="R110" i="22"/>
  <c r="U47" i="28"/>
  <c r="N83" i="22"/>
  <c r="Q131" i="28"/>
  <c r="M71" i="22"/>
  <c r="N98" i="22"/>
  <c r="Q119" i="28"/>
  <c r="T113" i="28"/>
  <c r="U65" i="22"/>
  <c r="R86" i="22"/>
  <c r="R26" i="28"/>
  <c r="N128" i="28"/>
  <c r="O116" i="28"/>
  <c r="R107" i="28"/>
  <c r="S62" i="22"/>
  <c r="S50" i="28"/>
  <c r="Y23" i="22"/>
  <c r="Z11" i="22"/>
  <c r="AD81" i="22"/>
  <c r="AF99" i="22"/>
  <c r="AA101" i="28"/>
  <c r="AG68" i="28"/>
  <c r="AB143" i="28"/>
  <c r="Z89" i="28"/>
  <c r="AG59" i="22"/>
  <c r="AE116" i="28"/>
  <c r="AE68" i="28"/>
  <c r="AF113" i="28"/>
  <c r="AF77" i="28"/>
  <c r="X128" i="28"/>
  <c r="AC92" i="28"/>
  <c r="Y128" i="22"/>
  <c r="Y80" i="22"/>
  <c r="AC125" i="22"/>
  <c r="AB89" i="22"/>
  <c r="AF134" i="22"/>
  <c r="AF35" i="28"/>
  <c r="AA101" i="22"/>
  <c r="Z65" i="22"/>
  <c r="AF119" i="22"/>
  <c r="AC71" i="22"/>
  <c r="Y125" i="22"/>
  <c r="X14" i="28"/>
  <c r="Y20" i="22"/>
  <c r="AG23" i="22"/>
  <c r="AD11" i="28"/>
  <c r="AE23" i="22"/>
  <c r="AC26" i="28"/>
  <c r="AF12" i="22"/>
  <c r="AE81" i="22"/>
  <c r="AG99" i="22"/>
  <c r="AF41" i="28"/>
  <c r="AE29" i="28"/>
  <c r="Y125" i="28"/>
  <c r="AC89" i="28"/>
  <c r="X119" i="28"/>
  <c r="AB77" i="28"/>
  <c r="AB128" i="28"/>
  <c r="AC98" i="28"/>
  <c r="Y68" i="28"/>
  <c r="AD125" i="28"/>
  <c r="AB86" i="28"/>
  <c r="AD128" i="22"/>
  <c r="AG101" i="28"/>
  <c r="AG65" i="28"/>
  <c r="Z107" i="28"/>
  <c r="X77" i="28"/>
  <c r="AF128" i="28"/>
  <c r="AE89" i="28"/>
  <c r="AG128" i="22"/>
  <c r="AA83" i="22"/>
  <c r="AA143" i="22"/>
  <c r="AD65" i="28"/>
  <c r="AC92" i="22"/>
  <c r="X47" i="28"/>
  <c r="Y116" i="22"/>
  <c r="Z68" i="22"/>
  <c r="Z110" i="22"/>
  <c r="AC74" i="22"/>
  <c r="AC131" i="22"/>
  <c r="AD23" i="28"/>
  <c r="Y26" i="22"/>
  <c r="AA26" i="22"/>
  <c r="AE20" i="22"/>
  <c r="AF17" i="22"/>
  <c r="AF23" i="22"/>
  <c r="AF81" i="22"/>
  <c r="X129" i="22"/>
  <c r="X41" i="28"/>
  <c r="AC56" i="28"/>
  <c r="AG140" i="28"/>
  <c r="AA110" i="28"/>
  <c r="AE86" i="28"/>
  <c r="AA128" i="22"/>
  <c r="Z116" i="28"/>
  <c r="AD74" i="28"/>
  <c r="Y134" i="28"/>
  <c r="AE95" i="28"/>
  <c r="AA65" i="28"/>
  <c r="AF110" i="28"/>
  <c r="AD83" i="28"/>
  <c r="Z59" i="28"/>
  <c r="AA98" i="28"/>
  <c r="Y65" i="28"/>
  <c r="AB119" i="28"/>
  <c r="Z74" i="28"/>
  <c r="AG143" i="28"/>
  <c r="AA83" i="28"/>
  <c r="Y128" i="28"/>
  <c r="AA86" i="22"/>
  <c r="Y131" i="22"/>
  <c r="X140" i="28"/>
  <c r="AB95" i="22"/>
  <c r="Z56" i="28"/>
  <c r="AG116" i="22"/>
  <c r="AB71" i="22"/>
  <c r="AD143" i="22"/>
  <c r="AE77" i="22"/>
  <c r="AA134" i="22"/>
  <c r="AF26" i="28"/>
  <c r="Z14" i="28"/>
  <c r="AB14" i="28"/>
  <c r="AG11" i="22"/>
  <c r="Y17" i="22"/>
  <c r="X17" i="28"/>
  <c r="AG81" i="22"/>
  <c r="Y129" i="22"/>
  <c r="X99" i="22"/>
  <c r="Z129" i="22"/>
  <c r="Y99" i="22"/>
  <c r="AA129" i="22"/>
  <c r="X81" i="22"/>
  <c r="Z99" i="22"/>
  <c r="AB129" i="22"/>
  <c r="AC23" i="28"/>
  <c r="X20" i="22"/>
  <c r="Z20" i="22"/>
  <c r="AE11" i="28"/>
  <c r="Y11" i="28"/>
  <c r="AA11" i="28"/>
  <c r="AE11" i="22"/>
  <c r="Y81" i="22"/>
  <c r="AA99" i="22"/>
  <c r="AC129" i="22"/>
  <c r="AE26" i="28"/>
  <c r="X26" i="22"/>
  <c r="Z26" i="22"/>
  <c r="AD20" i="22"/>
  <c r="AD23" i="22"/>
  <c r="Z17" i="22"/>
  <c r="AB23" i="22"/>
  <c r="Z81" i="22"/>
  <c r="AB99" i="22"/>
  <c r="AD129" i="22"/>
  <c r="X11" i="28"/>
  <c r="AC20" i="28"/>
  <c r="AA14" i="28"/>
  <c r="AB20" i="22"/>
  <c r="AF14" i="22"/>
  <c r="Z23" i="22"/>
  <c r="AA81" i="22"/>
  <c r="AC99" i="22"/>
  <c r="AE129" i="22"/>
  <c r="AB81" i="22"/>
  <c r="AD99" i="22"/>
  <c r="AF129" i="22"/>
  <c r="AC81" i="22"/>
  <c r="AE99" i="22"/>
  <c r="P119" i="22"/>
  <c r="P71" i="28"/>
  <c r="O134" i="28"/>
  <c r="M92" i="22"/>
  <c r="N62" i="28"/>
  <c r="S99" i="22"/>
  <c r="N113" i="28"/>
  <c r="R80" i="28"/>
  <c r="M131" i="22"/>
  <c r="N71" i="28"/>
  <c r="P92" i="22"/>
  <c r="Q92" i="22"/>
  <c r="P62" i="28"/>
  <c r="T116" i="22"/>
  <c r="V116" i="28"/>
  <c r="P134" i="28"/>
  <c r="S131" i="22"/>
  <c r="T35" i="28"/>
  <c r="M140" i="22"/>
  <c r="M98" i="22"/>
  <c r="Q35" i="28"/>
  <c r="M59" i="22"/>
  <c r="R71" i="22"/>
  <c r="T107" i="28"/>
  <c r="Q119" i="22"/>
  <c r="O53" i="28"/>
  <c r="M83" i="28"/>
  <c r="N116" i="22"/>
  <c r="R134" i="28"/>
  <c r="N68" i="28"/>
  <c r="U101" i="22"/>
  <c r="M131" i="28"/>
  <c r="U65" i="28"/>
  <c r="Q80" i="22"/>
  <c r="S101" i="28"/>
  <c r="V128" i="28"/>
  <c r="S35" i="28"/>
  <c r="O128" i="22"/>
  <c r="P50" i="28"/>
  <c r="P128" i="22"/>
  <c r="R81" i="22"/>
  <c r="T99" i="22"/>
  <c r="V129" i="22"/>
  <c r="V47" i="28"/>
  <c r="M119" i="22"/>
  <c r="M71" i="28"/>
  <c r="N128" i="22"/>
  <c r="U38" i="28"/>
  <c r="R53" i="28"/>
  <c r="Q81" i="22"/>
  <c r="T143" i="28"/>
  <c r="T101" i="28"/>
  <c r="O134" i="22"/>
  <c r="T80" i="28"/>
  <c r="V101" i="22"/>
  <c r="M116" i="22"/>
  <c r="V71" i="28"/>
  <c r="Q110" i="22"/>
  <c r="R110" i="28"/>
  <c r="V32" i="28"/>
  <c r="U62" i="28"/>
  <c r="U134" i="22"/>
  <c r="P47" i="28"/>
  <c r="P77" i="28"/>
  <c r="U92" i="22"/>
  <c r="S131" i="28"/>
  <c r="Q128" i="22"/>
  <c r="P68" i="22"/>
  <c r="R119" i="28"/>
  <c r="O116" i="22"/>
  <c r="M50" i="28"/>
  <c r="U77" i="28"/>
  <c r="V98" i="22"/>
  <c r="P131" i="28"/>
  <c r="S98" i="22"/>
  <c r="U125" i="28"/>
  <c r="S62" i="28"/>
  <c r="S65" i="22"/>
  <c r="Q98" i="28"/>
  <c r="N113" i="22"/>
  <c r="Q32" i="28"/>
  <c r="S143" i="22"/>
  <c r="T38" i="28"/>
  <c r="T59" i="28"/>
  <c r="S81" i="22"/>
  <c r="U99" i="22"/>
  <c r="O86" i="28"/>
  <c r="U116" i="28"/>
  <c r="U129" i="22"/>
  <c r="R50" i="28"/>
  <c r="P113" i="28"/>
  <c r="Q140" i="22"/>
  <c r="P92" i="28"/>
  <c r="S113" i="22"/>
  <c r="O71" i="28"/>
  <c r="T113" i="22"/>
  <c r="R83" i="28"/>
  <c r="N134" i="28"/>
  <c r="P74" i="22"/>
  <c r="Q74" i="28"/>
  <c r="T86" i="22"/>
  <c r="R98" i="28"/>
  <c r="Q86" i="22"/>
  <c r="Q143" i="28"/>
  <c r="U59" i="28"/>
  <c r="N65" i="22"/>
  <c r="T92" i="28"/>
  <c r="M101" i="22"/>
  <c r="U44" i="28"/>
  <c r="S74" i="28"/>
  <c r="T95" i="22"/>
  <c r="N143" i="28"/>
  <c r="T128" i="22"/>
  <c r="Q95" i="22"/>
  <c r="S110" i="28"/>
  <c r="U86" i="28"/>
  <c r="U119" i="22"/>
  <c r="U131" i="28"/>
  <c r="O110" i="22"/>
  <c r="V134" i="28"/>
  <c r="T98" i="28"/>
  <c r="N26" i="22"/>
  <c r="T81" i="22"/>
  <c r="V99" i="22"/>
  <c r="R89" i="28"/>
  <c r="U95" i="22"/>
  <c r="S41" i="28"/>
  <c r="Q71" i="28"/>
  <c r="V80" i="22"/>
  <c r="V110" i="28"/>
  <c r="P128" i="28"/>
  <c r="S80" i="22"/>
  <c r="Q113" i="28"/>
  <c r="S128" i="28"/>
  <c r="Q80" i="28"/>
  <c r="S116" i="22"/>
  <c r="Q101" i="28"/>
  <c r="V107" i="22"/>
  <c r="V107" i="28"/>
  <c r="T47" i="28"/>
  <c r="S77" i="28"/>
  <c r="Q17" i="22"/>
  <c r="U81" i="22"/>
  <c r="M129" i="22"/>
  <c r="O107" i="28"/>
  <c r="P59" i="28"/>
  <c r="U53" i="28"/>
  <c r="S65" i="28"/>
  <c r="Q101" i="22"/>
  <c r="O98" i="28"/>
  <c r="T119" i="22"/>
  <c r="T119" i="28"/>
  <c r="U98" i="28"/>
  <c r="S14" i="22"/>
  <c r="V81" i="22"/>
  <c r="N129" i="22"/>
  <c r="V14" i="22"/>
  <c r="M99" i="22"/>
  <c r="O129" i="22"/>
  <c r="N99" i="22"/>
  <c r="P129" i="22"/>
  <c r="N110" i="22"/>
  <c r="U92" i="28"/>
  <c r="T107" i="22"/>
  <c r="P35" i="28"/>
  <c r="N65" i="28"/>
  <c r="M83" i="22"/>
  <c r="O143" i="28"/>
  <c r="O128" i="28"/>
  <c r="V62" i="22"/>
  <c r="R92" i="28"/>
  <c r="N59" i="28"/>
  <c r="O92" i="28"/>
  <c r="P113" i="22"/>
  <c r="U35" i="28"/>
  <c r="U59" i="22"/>
  <c r="O80" i="22"/>
  <c r="S86" i="28"/>
  <c r="N80" i="22"/>
  <c r="N98" i="28"/>
  <c r="S77" i="22"/>
  <c r="M23" i="28"/>
  <c r="M81" i="22"/>
  <c r="O99" i="22"/>
  <c r="Q129" i="22"/>
  <c r="M107" i="22"/>
  <c r="Q110" i="28"/>
  <c r="M128" i="22"/>
  <c r="U71" i="22"/>
  <c r="Q83" i="28"/>
  <c r="T71" i="22"/>
  <c r="T89" i="28"/>
  <c r="U98" i="22"/>
  <c r="O17" i="28"/>
  <c r="N81" i="22"/>
  <c r="P99" i="22"/>
  <c r="R129" i="22"/>
  <c r="Q77" i="28"/>
  <c r="Q98" i="22"/>
  <c r="O113" i="28"/>
  <c r="Q59" i="28"/>
  <c r="O80" i="28"/>
  <c r="P65" i="22"/>
  <c r="N80" i="28"/>
  <c r="O81" i="22"/>
  <c r="Q99" i="22"/>
  <c r="S129" i="22"/>
  <c r="Q116" i="22"/>
  <c r="M47" i="28"/>
  <c r="M80" i="28"/>
  <c r="V77" i="22"/>
  <c r="T134" i="28"/>
  <c r="R128" i="22"/>
  <c r="M101" i="28"/>
  <c r="R107" i="22"/>
  <c r="P56" i="28"/>
  <c r="R74" i="28"/>
  <c r="O107" i="22"/>
  <c r="S47" i="28"/>
  <c r="O74" i="28"/>
  <c r="O95" i="22"/>
  <c r="M107" i="28"/>
  <c r="U128" i="28"/>
  <c r="M44" i="28"/>
  <c r="O62" i="28"/>
  <c r="R68" i="28"/>
  <c r="P81" i="22"/>
  <c r="R99" i="22"/>
  <c r="B59" i="22"/>
  <c r="D80" i="22"/>
  <c r="F98" i="22"/>
  <c r="H128" i="22"/>
  <c r="H59" i="28"/>
  <c r="J80" i="28"/>
  <c r="B128" i="28"/>
  <c r="C12" i="22"/>
  <c r="E15" i="22"/>
  <c r="G18" i="22"/>
  <c r="I21" i="22"/>
  <c r="K24" i="22"/>
  <c r="C60" i="22"/>
  <c r="E63" i="22"/>
  <c r="G66" i="22"/>
  <c r="I69" i="22"/>
  <c r="K72" i="22"/>
  <c r="C78" i="22"/>
  <c r="E81" i="22"/>
  <c r="G84" i="22"/>
  <c r="I87" i="22"/>
  <c r="K90" i="22"/>
  <c r="C96" i="22"/>
  <c r="E99" i="22"/>
  <c r="G102" i="22"/>
  <c r="I117" i="22"/>
  <c r="K120" i="22"/>
  <c r="C114" i="22"/>
  <c r="E111" i="22"/>
  <c r="G126" i="22"/>
  <c r="I144" i="22"/>
  <c r="K129" i="22"/>
  <c r="C135" i="22"/>
  <c r="E141" i="22"/>
  <c r="C59" i="22"/>
  <c r="E80" i="22"/>
  <c r="G98" i="22"/>
  <c r="I128" i="22"/>
  <c r="I59" i="28"/>
  <c r="K80" i="28"/>
  <c r="C128" i="28"/>
  <c r="D12" i="22"/>
  <c r="F15" i="22"/>
  <c r="H18" i="22"/>
  <c r="J21" i="22"/>
  <c r="B27" i="22"/>
  <c r="D60" i="22"/>
  <c r="F63" i="22"/>
  <c r="H66" i="22"/>
  <c r="J69" i="22"/>
  <c r="B75" i="22"/>
  <c r="D78" i="22"/>
  <c r="F81" i="22"/>
  <c r="H84" i="22"/>
  <c r="J87" i="22"/>
  <c r="B93" i="22"/>
  <c r="D96" i="22"/>
  <c r="F99" i="22"/>
  <c r="H102" i="22"/>
  <c r="J117" i="22"/>
  <c r="B108" i="22"/>
  <c r="D114" i="22"/>
  <c r="F111" i="22"/>
  <c r="H126" i="22"/>
  <c r="J144" i="22"/>
  <c r="B132" i="22"/>
  <c r="D135" i="22"/>
  <c r="F141" i="22"/>
  <c r="D59" i="22"/>
  <c r="F80" i="22"/>
  <c r="H98" i="22"/>
  <c r="J128" i="22"/>
  <c r="J59" i="28"/>
  <c r="B98" i="28"/>
  <c r="D128" i="28"/>
  <c r="E12" i="22"/>
  <c r="G15" i="22"/>
  <c r="I18" i="22"/>
  <c r="K21" i="22"/>
  <c r="C27" i="22"/>
  <c r="E60" i="22"/>
  <c r="G63" i="22"/>
  <c r="I66" i="22"/>
  <c r="K69" i="22"/>
  <c r="C75" i="22"/>
  <c r="E78" i="22"/>
  <c r="G81" i="22"/>
  <c r="I84" i="22"/>
  <c r="K87" i="22"/>
  <c r="C93" i="22"/>
  <c r="E96" i="22"/>
  <c r="G99" i="22"/>
  <c r="I102" i="22"/>
  <c r="K117" i="22"/>
  <c r="C108" i="22"/>
  <c r="E114" i="22"/>
  <c r="G111" i="22"/>
  <c r="I126" i="22"/>
  <c r="K144" i="22"/>
  <c r="C132" i="22"/>
  <c r="E135" i="22"/>
  <c r="G141" i="22"/>
  <c r="E59" i="22"/>
  <c r="G80" i="22"/>
  <c r="I98" i="22"/>
  <c r="K128" i="22"/>
  <c r="K59" i="28"/>
  <c r="C98" i="28"/>
  <c r="E128" i="28"/>
  <c r="F12" i="22"/>
  <c r="H15" i="22"/>
  <c r="J18" i="22"/>
  <c r="B24" i="22"/>
  <c r="D27" i="22"/>
  <c r="F60" i="22"/>
  <c r="H63" i="22"/>
  <c r="J66" i="22"/>
  <c r="B72" i="22"/>
  <c r="D75" i="22"/>
  <c r="F78" i="22"/>
  <c r="H81" i="22"/>
  <c r="J84" i="22"/>
  <c r="B90" i="22"/>
  <c r="D93" i="22"/>
  <c r="F96" i="22"/>
  <c r="H99" i="22"/>
  <c r="J102" i="22"/>
  <c r="B120" i="22"/>
  <c r="D108" i="22"/>
  <c r="F114" i="22"/>
  <c r="H111" i="22"/>
  <c r="J126" i="22"/>
  <c r="B129" i="22"/>
  <c r="D132" i="22"/>
  <c r="F135" i="22"/>
  <c r="H141" i="22"/>
  <c r="F59" i="22"/>
  <c r="H80" i="22"/>
  <c r="J98" i="22"/>
  <c r="B80" i="28"/>
  <c r="D98" i="28"/>
  <c r="F128" i="28"/>
  <c r="G12" i="22"/>
  <c r="I15" i="22"/>
  <c r="K18" i="22"/>
  <c r="C24" i="22"/>
  <c r="E27" i="22"/>
  <c r="G60" i="22"/>
  <c r="I63" i="22"/>
  <c r="K66" i="22"/>
  <c r="C72" i="22"/>
  <c r="E75" i="22"/>
  <c r="G78" i="22"/>
  <c r="I81" i="22"/>
  <c r="K84" i="22"/>
  <c r="C90" i="22"/>
  <c r="E93" i="22"/>
  <c r="G96" i="22"/>
  <c r="I99" i="22"/>
  <c r="K102" i="22"/>
  <c r="C120" i="22"/>
  <c r="E108" i="22"/>
  <c r="G114" i="22"/>
  <c r="I111" i="22"/>
  <c r="K126" i="22"/>
  <c r="C129" i="22"/>
  <c r="E132" i="22"/>
  <c r="G135" i="22"/>
  <c r="I141" i="22"/>
  <c r="G59" i="22"/>
  <c r="I80" i="22"/>
  <c r="K98" i="22"/>
  <c r="C80" i="28"/>
  <c r="E98" i="28"/>
  <c r="G128" i="28"/>
  <c r="H12" i="22"/>
  <c r="J15" i="22"/>
  <c r="B21" i="22"/>
  <c r="D24" i="22"/>
  <c r="F27" i="22"/>
  <c r="H60" i="22"/>
  <c r="J63" i="22"/>
  <c r="B69" i="22"/>
  <c r="D72" i="22"/>
  <c r="F75" i="22"/>
  <c r="H78" i="22"/>
  <c r="J81" i="22"/>
  <c r="B87" i="22"/>
  <c r="D90" i="22"/>
  <c r="F93" i="22"/>
  <c r="H96" i="22"/>
  <c r="J99" i="22"/>
  <c r="B117" i="22"/>
  <c r="D120" i="22"/>
  <c r="F108" i="22"/>
  <c r="H114" i="22"/>
  <c r="J111" i="22"/>
  <c r="B144" i="22"/>
  <c r="D129" i="22"/>
  <c r="F132" i="22"/>
  <c r="H135" i="22"/>
  <c r="J141" i="22"/>
  <c r="H59" i="22"/>
  <c r="J80" i="22"/>
  <c r="B128" i="22"/>
  <c r="B59" i="28"/>
  <c r="D80" i="28"/>
  <c r="F98" i="28"/>
  <c r="H128" i="28"/>
  <c r="I12" i="22"/>
  <c r="K15" i="22"/>
  <c r="C21" i="22"/>
  <c r="E24" i="22"/>
  <c r="G27" i="22"/>
  <c r="I60" i="22"/>
  <c r="K63" i="22"/>
  <c r="C69" i="22"/>
  <c r="E72" i="22"/>
  <c r="G75" i="22"/>
  <c r="I78" i="22"/>
  <c r="K81" i="22"/>
  <c r="C87" i="22"/>
  <c r="E90" i="22"/>
  <c r="G93" i="22"/>
  <c r="I96" i="22"/>
  <c r="K99" i="22"/>
  <c r="C117" i="22"/>
  <c r="E120" i="22"/>
  <c r="G108" i="22"/>
  <c r="I114" i="22"/>
  <c r="K111" i="22"/>
  <c r="C144" i="22"/>
  <c r="E129" i="22"/>
  <c r="G132" i="22"/>
  <c r="I135" i="22"/>
  <c r="K141" i="22"/>
  <c r="I59" i="22"/>
  <c r="K80" i="22"/>
  <c r="C128" i="22"/>
  <c r="C59" i="28"/>
  <c r="E80" i="28"/>
  <c r="G98" i="28"/>
  <c r="I128" i="28"/>
  <c r="J12" i="22"/>
  <c r="B18" i="22"/>
  <c r="D21" i="22"/>
  <c r="F24" i="22"/>
  <c r="H27" i="22"/>
  <c r="J60" i="22"/>
  <c r="B66" i="22"/>
  <c r="D69" i="22"/>
  <c r="F72" i="22"/>
  <c r="H75" i="22"/>
  <c r="J78" i="22"/>
  <c r="B84" i="22"/>
  <c r="D87" i="22"/>
  <c r="F90" i="22"/>
  <c r="H93" i="22"/>
  <c r="J96" i="22"/>
  <c r="B102" i="22"/>
  <c r="D117" i="22"/>
  <c r="F120" i="22"/>
  <c r="H108" i="22"/>
  <c r="J114" i="22"/>
  <c r="B126" i="22"/>
  <c r="D144" i="22"/>
  <c r="F129" i="22"/>
  <c r="H132" i="22"/>
  <c r="J135" i="22"/>
  <c r="J59" i="22"/>
  <c r="B98" i="22"/>
  <c r="D128" i="22"/>
  <c r="D59" i="28"/>
  <c r="F80" i="28"/>
  <c r="H98" i="28"/>
  <c r="J128" i="28"/>
  <c r="K12" i="22"/>
  <c r="C18" i="22"/>
  <c r="E21" i="22"/>
  <c r="G24" i="22"/>
  <c r="I27" i="22"/>
  <c r="K60" i="22"/>
  <c r="C66" i="22"/>
  <c r="E69" i="22"/>
  <c r="G72" i="22"/>
  <c r="I75" i="22"/>
  <c r="K78" i="22"/>
  <c r="C84" i="22"/>
  <c r="E87" i="22"/>
  <c r="G90" i="22"/>
  <c r="I93" i="22"/>
  <c r="K96" i="22"/>
  <c r="C102" i="22"/>
  <c r="E117" i="22"/>
  <c r="G120" i="22"/>
  <c r="I108" i="22"/>
  <c r="K114" i="22"/>
  <c r="C126" i="22"/>
  <c r="E144" i="22"/>
  <c r="G129" i="22"/>
  <c r="I132" i="22"/>
  <c r="K135" i="22"/>
  <c r="K59" i="22"/>
  <c r="C98" i="22"/>
  <c r="E128" i="22"/>
  <c r="E59" i="28"/>
  <c r="G80" i="28"/>
  <c r="I98" i="28"/>
  <c r="K128" i="28"/>
  <c r="B15" i="22"/>
  <c r="D18" i="22"/>
  <c r="F21" i="22"/>
  <c r="H24" i="22"/>
  <c r="J27" i="22"/>
  <c r="B63" i="22"/>
  <c r="D66" i="22"/>
  <c r="F69" i="22"/>
  <c r="H72" i="22"/>
  <c r="J75" i="22"/>
  <c r="B81" i="22"/>
  <c r="D84" i="22"/>
  <c r="F87" i="22"/>
  <c r="H90" i="22"/>
  <c r="J93" i="22"/>
  <c r="B99" i="22"/>
  <c r="D102" i="22"/>
  <c r="F117" i="22"/>
  <c r="H120" i="22"/>
  <c r="J108" i="22"/>
  <c r="B111" i="22"/>
  <c r="D126" i="22"/>
  <c r="F144" i="22"/>
  <c r="H129" i="22"/>
  <c r="J132" i="22"/>
  <c r="B141" i="22"/>
  <c r="B80" i="22"/>
  <c r="D98" i="22"/>
  <c r="F128" i="22"/>
  <c r="F59" i="28"/>
  <c r="H80" i="28"/>
  <c r="J98" i="28"/>
  <c r="C15" i="22"/>
  <c r="E18" i="22"/>
  <c r="G21" i="22"/>
  <c r="I24" i="22"/>
  <c r="K27" i="22"/>
  <c r="C63" i="22"/>
  <c r="E66" i="22"/>
  <c r="G69" i="22"/>
  <c r="I72" i="22"/>
  <c r="K75" i="22"/>
  <c r="C81" i="22"/>
  <c r="E84" i="22"/>
  <c r="G87" i="22"/>
  <c r="I90" i="22"/>
  <c r="K93" i="22"/>
  <c r="C99" i="22"/>
  <c r="E102" i="22"/>
  <c r="G117" i="22"/>
  <c r="I120" i="22"/>
  <c r="K108" i="22"/>
  <c r="C111" i="22"/>
  <c r="E126" i="22"/>
  <c r="G144" i="22"/>
  <c r="I129" i="22"/>
  <c r="K132" i="22"/>
  <c r="C141" i="22"/>
  <c r="Y86" i="28"/>
  <c r="AB59" i="22"/>
  <c r="AG62" i="22"/>
  <c r="Y101" i="22"/>
  <c r="AE134" i="22"/>
  <c r="X71" i="22"/>
  <c r="AF116" i="22"/>
  <c r="AA77" i="22"/>
  <c r="AC107" i="22"/>
  <c r="X86" i="28"/>
  <c r="AB113" i="22"/>
  <c r="AB29" i="28"/>
  <c r="AE83" i="22"/>
  <c r="AA110" i="22"/>
  <c r="X11" i="22"/>
  <c r="AA17" i="28"/>
  <c r="AF23" i="28"/>
  <c r="AE17" i="22"/>
  <c r="AB14" i="22"/>
  <c r="AC26" i="22"/>
  <c r="AG17" i="28"/>
  <c r="AB26" i="28"/>
  <c r="AE26" i="22"/>
  <c r="AB17" i="22"/>
  <c r="AB66" i="22"/>
  <c r="AD69" i="22"/>
  <c r="Y107" i="28"/>
  <c r="AG68" i="22"/>
  <c r="AE116" i="22"/>
  <c r="Z77" i="22"/>
  <c r="AB107" i="22"/>
  <c r="AC83" i="22"/>
  <c r="Y110" i="22"/>
  <c r="X38" i="28"/>
  <c r="AD86" i="22"/>
  <c r="X125" i="22"/>
  <c r="AF47" i="28"/>
  <c r="AG89" i="22"/>
  <c r="AG125" i="22"/>
  <c r="Z17" i="28"/>
  <c r="AE23" i="28"/>
  <c r="AD17" i="22"/>
  <c r="AA14" i="22"/>
  <c r="AB26" i="22"/>
  <c r="AF17" i="28"/>
  <c r="AA26" i="28"/>
  <c r="AD26" i="22"/>
  <c r="AA17" i="22"/>
  <c r="AC11" i="22"/>
  <c r="AF72" i="22"/>
  <c r="AB84" i="22"/>
  <c r="AF92" i="28"/>
  <c r="Z65" i="28"/>
  <c r="AC125" i="28"/>
  <c r="AG89" i="28"/>
  <c r="AA62" i="28"/>
  <c r="X113" i="28"/>
  <c r="AB83" i="28"/>
  <c r="AA119" i="28"/>
  <c r="AE77" i="28"/>
  <c r="AC59" i="28"/>
  <c r="Y74" i="22"/>
  <c r="AC119" i="22"/>
  <c r="Z113" i="22"/>
  <c r="AD140" i="28"/>
  <c r="AC86" i="22"/>
  <c r="AG110" i="22"/>
  <c r="Z47" i="28"/>
  <c r="AF89" i="22"/>
  <c r="AF125" i="22"/>
  <c r="AF92" i="22"/>
  <c r="AE143" i="22"/>
  <c r="Y17" i="28"/>
  <c r="AB20" i="28"/>
  <c r="AG26" i="28"/>
  <c r="AG20" i="22"/>
  <c r="AA20" i="22"/>
  <c r="AC14" i="28"/>
  <c r="X23" i="28"/>
  <c r="Z11" i="28"/>
  <c r="AF20" i="22"/>
  <c r="AA23" i="22"/>
  <c r="X78" i="22"/>
  <c r="AD87" i="22"/>
  <c r="Z102" i="22"/>
  <c r="AB11" i="22"/>
  <c r="AF90" i="22"/>
  <c r="AB117" i="22"/>
  <c r="AD120" i="22"/>
  <c r="AF108" i="22"/>
  <c r="AG141" i="22"/>
  <c r="AE96" i="22"/>
  <c r="AC27" i="22"/>
  <c r="AA24" i="22"/>
  <c r="Y21" i="22"/>
  <c r="AG15" i="22"/>
  <c r="AE12" i="22"/>
  <c r="AG135" i="22"/>
  <c r="AE132" i="22"/>
  <c r="AC144" i="22"/>
  <c r="Y126" i="22"/>
  <c r="AG114" i="22"/>
  <c r="AE108" i="22"/>
  <c r="AC120" i="22"/>
  <c r="AA117" i="22"/>
  <c r="Y102" i="22"/>
  <c r="AG93" i="22"/>
  <c r="AE90" i="22"/>
  <c r="AC87" i="22"/>
  <c r="AA84" i="22"/>
  <c r="AG75" i="22"/>
  <c r="AE72" i="22"/>
  <c r="AC69" i="22"/>
  <c r="AA66" i="22"/>
  <c r="Y63" i="22"/>
  <c r="AF141" i="22"/>
  <c r="AD96" i="22"/>
  <c r="AB27" i="22"/>
  <c r="Z24" i="22"/>
  <c r="X21" i="22"/>
  <c r="AF15" i="22"/>
  <c r="AD12" i="22"/>
  <c r="AF135" i="22"/>
  <c r="AD132" i="22"/>
  <c r="AB144" i="22"/>
  <c r="X126" i="22"/>
  <c r="AF114" i="22"/>
  <c r="AD108" i="22"/>
  <c r="AB120" i="22"/>
  <c r="Z117" i="22"/>
  <c r="X102" i="22"/>
  <c r="AF93" i="22"/>
  <c r="AD90" i="22"/>
  <c r="AB87" i="22"/>
  <c r="Z84" i="22"/>
  <c r="AF75" i="22"/>
  <c r="AD72" i="22"/>
  <c r="AB69" i="22"/>
  <c r="Z66" i="22"/>
  <c r="X63" i="22"/>
  <c r="AE141" i="22"/>
  <c r="AC96" i="22"/>
  <c r="AA27" i="22"/>
  <c r="Y24" i="22"/>
  <c r="AG18" i="22"/>
  <c r="AE15" i="22"/>
  <c r="AC12" i="22"/>
  <c r="AE135" i="22"/>
  <c r="AC132" i="22"/>
  <c r="AA144" i="22"/>
  <c r="AG111" i="22"/>
  <c r="AE114" i="22"/>
  <c r="AC108" i="22"/>
  <c r="AA120" i="22"/>
  <c r="Y117" i="22"/>
  <c r="AE93" i="22"/>
  <c r="AC90" i="22"/>
  <c r="AA87" i="22"/>
  <c r="Y84" i="22"/>
  <c r="AG78" i="22"/>
  <c r="AE75" i="22"/>
  <c r="AC72" i="22"/>
  <c r="AA69" i="22"/>
  <c r="Y66" i="22"/>
  <c r="AG60" i="22"/>
  <c r="AD141" i="22"/>
  <c r="AB96" i="22"/>
  <c r="Z27" i="22"/>
  <c r="X24" i="22"/>
  <c r="AF18" i="22"/>
  <c r="AD15" i="22"/>
  <c r="AB12" i="22"/>
  <c r="AD135" i="22"/>
  <c r="AB132" i="22"/>
  <c r="Z144" i="22"/>
  <c r="AF111" i="22"/>
  <c r="AD114" i="22"/>
  <c r="AB108" i="22"/>
  <c r="Z120" i="22"/>
  <c r="X117" i="22"/>
  <c r="AD93" i="22"/>
  <c r="AB90" i="22"/>
  <c r="Z87" i="22"/>
  <c r="X84" i="22"/>
  <c r="AF78" i="22"/>
  <c r="AD75" i="22"/>
  <c r="AB72" i="22"/>
  <c r="Z69" i="22"/>
  <c r="X66" i="22"/>
  <c r="AF60" i="22"/>
  <c r="AC141" i="22"/>
  <c r="AA96" i="22"/>
  <c r="Y27" i="22"/>
  <c r="AG21" i="22"/>
  <c r="AE18" i="22"/>
  <c r="AC15" i="22"/>
  <c r="AA12" i="22"/>
  <c r="AC135" i="22"/>
  <c r="AA132" i="22"/>
  <c r="Y144" i="22"/>
  <c r="AG126" i="22"/>
  <c r="AE111" i="22"/>
  <c r="AC114" i="22"/>
  <c r="AA108" i="22"/>
  <c r="Y120" i="22"/>
  <c r="AG102" i="22"/>
  <c r="AC93" i="22"/>
  <c r="AA90" i="22"/>
  <c r="Y87" i="22"/>
  <c r="AE78" i="22"/>
  <c r="AC75" i="22"/>
  <c r="AA72" i="22"/>
  <c r="Y69" i="22"/>
  <c r="AG63" i="22"/>
  <c r="AE60" i="22"/>
  <c r="AB141" i="22"/>
  <c r="Z96" i="22"/>
  <c r="X27" i="22"/>
  <c r="AF21" i="22"/>
  <c r="AD18" i="22"/>
  <c r="AB15" i="22"/>
  <c r="Z12" i="22"/>
  <c r="AB135" i="22"/>
  <c r="Z132" i="22"/>
  <c r="X144" i="22"/>
  <c r="AF126" i="22"/>
  <c r="AD111" i="22"/>
  <c r="AB114" i="22"/>
  <c r="Z108" i="22"/>
  <c r="X120" i="22"/>
  <c r="AF102" i="22"/>
  <c r="AB93" i="22"/>
  <c r="Z90" i="22"/>
  <c r="X87" i="22"/>
  <c r="AD78" i="22"/>
  <c r="AB75" i="22"/>
  <c r="Z72" i="22"/>
  <c r="X69" i="22"/>
  <c r="AF63" i="22"/>
  <c r="AD60" i="22"/>
  <c r="AA141" i="22"/>
  <c r="Y96" i="22"/>
  <c r="AG24" i="22"/>
  <c r="AE21" i="22"/>
  <c r="AC18" i="22"/>
  <c r="AA15" i="22"/>
  <c r="Y12" i="22"/>
  <c r="AA135" i="22"/>
  <c r="Y132" i="22"/>
  <c r="AE126" i="22"/>
  <c r="AC111" i="22"/>
  <c r="AA114" i="22"/>
  <c r="Y108" i="22"/>
  <c r="AG117" i="22"/>
  <c r="AE102" i="22"/>
  <c r="AA93" i="22"/>
  <c r="Y90" i="22"/>
  <c r="AG84" i="22"/>
  <c r="AC78" i="22"/>
  <c r="AA75" i="22"/>
  <c r="Y72" i="22"/>
  <c r="AG66" i="22"/>
  <c r="AE63" i="22"/>
  <c r="AC60" i="22"/>
  <c r="Z141" i="22"/>
  <c r="X96" i="22"/>
  <c r="AF24" i="22"/>
  <c r="AD21" i="22"/>
  <c r="AB18" i="22"/>
  <c r="Z15" i="22"/>
  <c r="X12" i="22"/>
  <c r="Z135" i="22"/>
  <c r="X132" i="22"/>
  <c r="AD126" i="22"/>
  <c r="AB111" i="22"/>
  <c r="Z114" i="22"/>
  <c r="X108" i="22"/>
  <c r="AF117" i="22"/>
  <c r="AD102" i="22"/>
  <c r="Z93" i="22"/>
  <c r="X90" i="22"/>
  <c r="AF84" i="22"/>
  <c r="AB78" i="22"/>
  <c r="Z75" i="22"/>
  <c r="X72" i="22"/>
  <c r="AF66" i="22"/>
  <c r="AD63" i="22"/>
  <c r="AB60" i="22"/>
  <c r="Y141" i="22"/>
  <c r="AG27" i="22"/>
  <c r="AE24" i="22"/>
  <c r="AC21" i="22"/>
  <c r="AA18" i="22"/>
  <c r="Y15" i="22"/>
  <c r="Y135" i="22"/>
  <c r="AG144" i="22"/>
  <c r="AC126" i="22"/>
  <c r="AA111" i="22"/>
  <c r="Y114" i="22"/>
  <c r="AG120" i="22"/>
  <c r="AE117" i="22"/>
  <c r="AC102" i="22"/>
  <c r="Y93" i="22"/>
  <c r="AG87" i="22"/>
  <c r="AE84" i="22"/>
  <c r="AA78" i="22"/>
  <c r="Y75" i="22"/>
  <c r="AG69" i="22"/>
  <c r="AE66" i="22"/>
  <c r="AC63" i="22"/>
  <c r="AA60" i="22"/>
  <c r="X141" i="22"/>
  <c r="AF27" i="22"/>
  <c r="AD24" i="22"/>
  <c r="AB21" i="22"/>
  <c r="Z18" i="22"/>
  <c r="X15" i="22"/>
  <c r="X135" i="22"/>
  <c r="AF144" i="22"/>
  <c r="AB126" i="22"/>
  <c r="Z111" i="22"/>
  <c r="X114" i="22"/>
  <c r="AF120" i="22"/>
  <c r="AD117" i="22"/>
  <c r="AB102" i="22"/>
  <c r="X93" i="22"/>
  <c r="AF87" i="22"/>
  <c r="AD84" i="22"/>
  <c r="Z78" i="22"/>
  <c r="X75" i="22"/>
  <c r="AF69" i="22"/>
  <c r="AD66" i="22"/>
  <c r="AB63" i="22"/>
  <c r="Z60" i="22"/>
  <c r="AG96" i="22"/>
  <c r="AE27" i="22"/>
  <c r="AC24" i="22"/>
  <c r="AA21" i="22"/>
  <c r="Y18" i="22"/>
  <c r="AG12" i="22"/>
  <c r="AG132" i="22"/>
  <c r="AE144" i="22"/>
  <c r="AA126" i="22"/>
  <c r="Y111" i="22"/>
  <c r="AG108" i="22"/>
  <c r="AE120" i="22"/>
  <c r="AC117" i="22"/>
  <c r="AA102" i="22"/>
  <c r="AG90" i="22"/>
  <c r="AE87" i="22"/>
  <c r="AC84" i="22"/>
  <c r="Y78" i="22"/>
  <c r="AG72" i="22"/>
  <c r="AE69" i="22"/>
  <c r="AC66" i="22"/>
  <c r="AA63" i="22"/>
  <c r="Y60" i="22"/>
  <c r="X111" i="22"/>
  <c r="AD144" i="22"/>
  <c r="X18" i="22"/>
  <c r="Z126" i="22"/>
  <c r="AF132" i="22"/>
  <c r="Z21" i="22"/>
  <c r="X23" i="22"/>
  <c r="AF14" i="28"/>
  <c r="AA23" i="28"/>
  <c r="AC11" i="28"/>
  <c r="AB24" i="22"/>
  <c r="X60" i="22"/>
  <c r="AD27" i="22"/>
  <c r="AG83" i="28"/>
  <c r="AD59" i="22"/>
  <c r="AF119" i="28"/>
  <c r="X59" i="28"/>
  <c r="AG116" i="28"/>
  <c r="AA77" i="28"/>
  <c r="AG59" i="28"/>
  <c r="X116" i="28"/>
  <c r="AB74" i="28"/>
  <c r="AE134" i="28"/>
  <c r="Y101" i="28"/>
  <c r="AC71" i="28"/>
  <c r="Z143" i="28"/>
  <c r="AD92" i="28"/>
  <c r="X65" i="28"/>
  <c r="AC110" i="28"/>
  <c r="AG86" i="28"/>
  <c r="AG131" i="22"/>
  <c r="X68" i="22"/>
  <c r="X116" i="22"/>
  <c r="AD140" i="22"/>
  <c r="AA74" i="22"/>
  <c r="AE119" i="22"/>
  <c r="AB77" i="22"/>
  <c r="AD107" i="22"/>
  <c r="AC113" i="22"/>
  <c r="AC23" i="22"/>
  <c r="Y14" i="28"/>
  <c r="AD20" i="28"/>
  <c r="AF11" i="28"/>
  <c r="AG26" i="22"/>
  <c r="AC20" i="22"/>
  <c r="AE14" i="28"/>
  <c r="Z23" i="28"/>
  <c r="AB11" i="28"/>
  <c r="AF26" i="22"/>
  <c r="Z63" i="22"/>
  <c r="AF96" i="22"/>
  <c r="U29" i="28"/>
  <c r="T116" i="28"/>
  <c r="P131" i="22"/>
  <c r="R62" i="28"/>
  <c r="T83" i="22"/>
  <c r="R44" i="28"/>
  <c r="M35" i="28"/>
  <c r="V56" i="28"/>
  <c r="O32" i="28"/>
  <c r="O83" i="28"/>
  <c r="R119" i="22"/>
  <c r="P53" i="28"/>
  <c r="P116" i="28"/>
  <c r="V59" i="28"/>
  <c r="M65" i="22"/>
  <c r="M125" i="28"/>
  <c r="M65" i="28"/>
  <c r="R92" i="22"/>
  <c r="N35" i="28"/>
  <c r="P89" i="28"/>
  <c r="M59" i="28"/>
  <c r="O92" i="22"/>
  <c r="Q44" i="28"/>
  <c r="M89" i="28"/>
  <c r="O77" i="22"/>
  <c r="S32" i="28"/>
  <c r="T143" i="22"/>
  <c r="S68" i="22"/>
  <c r="S143" i="28"/>
  <c r="P83" i="22"/>
  <c r="R35" i="28"/>
  <c r="R86" i="28"/>
  <c r="V125" i="28"/>
  <c r="O89" i="22"/>
  <c r="P140" i="22"/>
  <c r="M26" i="22"/>
  <c r="O17" i="22"/>
  <c r="T20" i="22"/>
  <c r="M11" i="28"/>
  <c r="Q26" i="28"/>
  <c r="S20" i="28"/>
  <c r="M17" i="28"/>
  <c r="R134" i="22"/>
  <c r="N74" i="28"/>
  <c r="P95" i="22"/>
  <c r="N56" i="28"/>
  <c r="O56" i="28"/>
  <c r="R65" i="22"/>
  <c r="T65" i="22"/>
  <c r="U74" i="22"/>
  <c r="M29" i="28"/>
  <c r="T92" i="22"/>
  <c r="N50" i="28"/>
  <c r="N101" i="28"/>
  <c r="U113" i="28"/>
  <c r="P89" i="22"/>
  <c r="V29" i="28"/>
  <c r="N86" i="28"/>
  <c r="M89" i="22"/>
  <c r="S29" i="28"/>
  <c r="U83" i="28"/>
  <c r="V143" i="22"/>
  <c r="M74" i="22"/>
  <c r="Q29" i="28"/>
  <c r="M74" i="28"/>
  <c r="R125" i="22"/>
  <c r="Q65" i="22"/>
  <c r="Q125" i="28"/>
  <c r="P32" i="28"/>
  <c r="R140" i="28"/>
  <c r="R23" i="22"/>
  <c r="N17" i="22"/>
  <c r="T17" i="22"/>
  <c r="Q11" i="28"/>
  <c r="P26" i="28"/>
  <c r="R20" i="28"/>
  <c r="V14" i="28"/>
  <c r="P29" i="28"/>
  <c r="N92" i="28"/>
  <c r="Q113" i="22"/>
  <c r="M53" i="28"/>
  <c r="V131" i="28"/>
  <c r="T140" i="22"/>
  <c r="T83" i="28"/>
  <c r="V116" i="22"/>
  <c r="T62" i="22"/>
  <c r="Q74" i="22"/>
  <c r="N77" i="22"/>
  <c r="P77" i="22"/>
  <c r="R143" i="22"/>
  <c r="S71" i="22"/>
  <c r="U134" i="28"/>
  <c r="U74" i="28"/>
  <c r="R89" i="22"/>
  <c r="V44" i="28"/>
  <c r="V95" i="28"/>
  <c r="P143" i="22"/>
  <c r="S107" i="28"/>
  <c r="O59" i="22"/>
  <c r="T140" i="28"/>
  <c r="R59" i="22"/>
  <c r="U83" i="22"/>
  <c r="Q140" i="28"/>
  <c r="T125" i="22"/>
  <c r="U68" i="22"/>
  <c r="O140" i="28"/>
  <c r="U68" i="28"/>
  <c r="P110" i="22"/>
  <c r="O62" i="22"/>
  <c r="S116" i="28"/>
  <c r="S59" i="28"/>
  <c r="V74" i="22"/>
  <c r="N29" i="28"/>
  <c r="T71" i="28"/>
  <c r="N38" i="28"/>
  <c r="M68" i="28"/>
  <c r="O140" i="22"/>
  <c r="Q23" i="22"/>
  <c r="M17" i="22"/>
  <c r="T14" i="22"/>
  <c r="P11" i="28"/>
  <c r="O26" i="28"/>
  <c r="Q20" i="28"/>
  <c r="T14" i="28"/>
  <c r="P23" i="22"/>
  <c r="O14" i="22"/>
  <c r="U11" i="22"/>
  <c r="O11" i="28"/>
  <c r="U23" i="28"/>
  <c r="P20" i="28"/>
  <c r="S14" i="28"/>
  <c r="U56" i="28"/>
  <c r="Q125" i="22"/>
  <c r="R68" i="22"/>
  <c r="N110" i="28"/>
  <c r="P65" i="28"/>
  <c r="M11" i="22"/>
  <c r="O23" i="22"/>
  <c r="N14" i="22"/>
  <c r="U26" i="22"/>
  <c r="N11" i="28"/>
  <c r="T23" i="28"/>
  <c r="O20" i="28"/>
  <c r="O14" i="28"/>
  <c r="M143" i="28"/>
  <c r="R11" i="22"/>
  <c r="N23" i="22"/>
  <c r="M14" i="22"/>
  <c r="U23" i="22"/>
  <c r="R11" i="28"/>
  <c r="S23" i="28"/>
  <c r="N20" i="28"/>
  <c r="N14" i="28"/>
  <c r="M113" i="22"/>
  <c r="R77" i="22"/>
  <c r="S140" i="28"/>
  <c r="Q11" i="22"/>
  <c r="P20" i="22"/>
  <c r="S11" i="22"/>
  <c r="U20" i="22"/>
  <c r="V11" i="28"/>
  <c r="R23" i="28"/>
  <c r="M20" i="28"/>
  <c r="M14" i="28"/>
  <c r="N89" i="22"/>
  <c r="U143" i="22"/>
  <c r="O38" i="28"/>
  <c r="P11" i="22"/>
  <c r="O20" i="22"/>
  <c r="S26" i="22"/>
  <c r="U17" i="22"/>
  <c r="V26" i="28"/>
  <c r="Q23" i="28"/>
  <c r="V17" i="28"/>
  <c r="S141" i="22"/>
  <c r="Q135" i="22"/>
  <c r="O132" i="22"/>
  <c r="M144" i="22"/>
  <c r="U126" i="22"/>
  <c r="S111" i="22"/>
  <c r="Q114" i="22"/>
  <c r="O108" i="22"/>
  <c r="M120" i="22"/>
  <c r="U102" i="22"/>
  <c r="Q96" i="22"/>
  <c r="O93" i="22"/>
  <c r="M90" i="22"/>
  <c r="U84" i="22"/>
  <c r="Q78" i="22"/>
  <c r="O75" i="22"/>
  <c r="M72" i="22"/>
  <c r="U66" i="22"/>
  <c r="S63" i="22"/>
  <c r="Q60" i="22"/>
  <c r="O27" i="22"/>
  <c r="M24" i="22"/>
  <c r="U18" i="22"/>
  <c r="S15" i="22"/>
  <c r="N12" i="22"/>
  <c r="R141" i="22"/>
  <c r="P135" i="22"/>
  <c r="N132" i="22"/>
  <c r="T126" i="22"/>
  <c r="R111" i="22"/>
  <c r="P114" i="22"/>
  <c r="N108" i="22"/>
  <c r="V117" i="22"/>
  <c r="T102" i="22"/>
  <c r="P96" i="22"/>
  <c r="N93" i="22"/>
  <c r="V87" i="22"/>
  <c r="T84" i="22"/>
  <c r="P78" i="22"/>
  <c r="N75" i="22"/>
  <c r="V69" i="22"/>
  <c r="T66" i="22"/>
  <c r="R63" i="22"/>
  <c r="P60" i="22"/>
  <c r="N27" i="22"/>
  <c r="V21" i="22"/>
  <c r="T18" i="22"/>
  <c r="R15" i="22"/>
  <c r="Q141" i="22"/>
  <c r="O135" i="22"/>
  <c r="M132" i="22"/>
  <c r="S126" i="22"/>
  <c r="Q111" i="22"/>
  <c r="O114" i="22"/>
  <c r="M108" i="22"/>
  <c r="U117" i="22"/>
  <c r="S102" i="22"/>
  <c r="O96" i="22"/>
  <c r="M93" i="22"/>
  <c r="U87" i="22"/>
  <c r="S84" i="22"/>
  <c r="O78" i="22"/>
  <c r="M75" i="22"/>
  <c r="U69" i="22"/>
  <c r="S66" i="22"/>
  <c r="Q63" i="22"/>
  <c r="O60" i="22"/>
  <c r="M27" i="22"/>
  <c r="U21" i="22"/>
  <c r="S18" i="22"/>
  <c r="Q15" i="22"/>
  <c r="P12" i="22"/>
  <c r="P141" i="22"/>
  <c r="N135" i="22"/>
  <c r="V144" i="22"/>
  <c r="R126" i="22"/>
  <c r="P111" i="22"/>
  <c r="N114" i="22"/>
  <c r="V120" i="22"/>
  <c r="T117" i="22"/>
  <c r="R102" i="22"/>
  <c r="N96" i="22"/>
  <c r="V90" i="22"/>
  <c r="T87" i="22"/>
  <c r="R84" i="22"/>
  <c r="N78" i="22"/>
  <c r="V72" i="22"/>
  <c r="T69" i="22"/>
  <c r="R66" i="22"/>
  <c r="P63" i="22"/>
  <c r="N60" i="22"/>
  <c r="V24" i="22"/>
  <c r="T21" i="22"/>
  <c r="R18" i="22"/>
  <c r="P15" i="22"/>
  <c r="Q12" i="22"/>
  <c r="O141" i="22"/>
  <c r="M135" i="22"/>
  <c r="U144" i="22"/>
  <c r="Q126" i="22"/>
  <c r="O111" i="22"/>
  <c r="M114" i="22"/>
  <c r="U120" i="22"/>
  <c r="S117" i="22"/>
  <c r="Q102" i="22"/>
  <c r="M96" i="22"/>
  <c r="U90" i="22"/>
  <c r="S87" i="22"/>
  <c r="Q84" i="22"/>
  <c r="M78" i="22"/>
  <c r="U72" i="22"/>
  <c r="S69" i="22"/>
  <c r="Q66" i="22"/>
  <c r="O63" i="22"/>
  <c r="M60" i="22"/>
  <c r="U24" i="22"/>
  <c r="S21" i="22"/>
  <c r="Q18" i="22"/>
  <c r="O15" i="22"/>
  <c r="M12" i="22"/>
  <c r="N141" i="22"/>
  <c r="V132" i="22"/>
  <c r="T144" i="22"/>
  <c r="P126" i="22"/>
  <c r="N111" i="22"/>
  <c r="V108" i="22"/>
  <c r="T120" i="22"/>
  <c r="R117" i="22"/>
  <c r="P102" i="22"/>
  <c r="V93" i="22"/>
  <c r="T90" i="22"/>
  <c r="R87" i="22"/>
  <c r="P84" i="22"/>
  <c r="V75" i="22"/>
  <c r="T72" i="22"/>
  <c r="R69" i="22"/>
  <c r="P66" i="22"/>
  <c r="N63" i="22"/>
  <c r="V27" i="22"/>
  <c r="T24" i="22"/>
  <c r="R21" i="22"/>
  <c r="P18" i="22"/>
  <c r="N15" i="22"/>
  <c r="M141" i="22"/>
  <c r="U132" i="22"/>
  <c r="S144" i="22"/>
  <c r="O126" i="22"/>
  <c r="M111" i="22"/>
  <c r="U108" i="22"/>
  <c r="S120" i="22"/>
  <c r="Q117" i="22"/>
  <c r="O102" i="22"/>
  <c r="U93" i="22"/>
  <c r="S90" i="22"/>
  <c r="Q87" i="22"/>
  <c r="O84" i="22"/>
  <c r="U75" i="22"/>
  <c r="S72" i="22"/>
  <c r="Q69" i="22"/>
  <c r="O66" i="22"/>
  <c r="M63" i="22"/>
  <c r="U27" i="22"/>
  <c r="S24" i="22"/>
  <c r="Q21" i="22"/>
  <c r="O18" i="22"/>
  <c r="M15" i="22"/>
  <c r="V135" i="22"/>
  <c r="T132" i="22"/>
  <c r="R144" i="22"/>
  <c r="N126" i="22"/>
  <c r="V114" i="22"/>
  <c r="T108" i="22"/>
  <c r="R120" i="22"/>
  <c r="P117" i="22"/>
  <c r="N102" i="22"/>
  <c r="V96" i="22"/>
  <c r="T93" i="22"/>
  <c r="R90" i="22"/>
  <c r="P87" i="22"/>
  <c r="N84" i="22"/>
  <c r="V78" i="22"/>
  <c r="T75" i="22"/>
  <c r="R72" i="22"/>
  <c r="P69" i="22"/>
  <c r="N66" i="22"/>
  <c r="V60" i="22"/>
  <c r="T27" i="22"/>
  <c r="R24" i="22"/>
  <c r="P21" i="22"/>
  <c r="N18" i="22"/>
  <c r="V12" i="22"/>
  <c r="U135" i="22"/>
  <c r="S132" i="22"/>
  <c r="Q144" i="22"/>
  <c r="M126" i="22"/>
  <c r="U114" i="22"/>
  <c r="S108" i="22"/>
  <c r="Q120" i="22"/>
  <c r="O117" i="22"/>
  <c r="M102" i="22"/>
  <c r="U96" i="22"/>
  <c r="S93" i="22"/>
  <c r="Q90" i="22"/>
  <c r="O87" i="22"/>
  <c r="M84" i="22"/>
  <c r="U78" i="22"/>
  <c r="S75" i="22"/>
  <c r="Q72" i="22"/>
  <c r="O69" i="22"/>
  <c r="M66" i="22"/>
  <c r="U60" i="22"/>
  <c r="S27" i="22"/>
  <c r="Q24" i="22"/>
  <c r="O21" i="22"/>
  <c r="M18" i="22"/>
  <c r="U12" i="22"/>
  <c r="V141" i="22"/>
  <c r="T135" i="22"/>
  <c r="R132" i="22"/>
  <c r="P144" i="22"/>
  <c r="V111" i="22"/>
  <c r="T114" i="22"/>
  <c r="R108" i="22"/>
  <c r="P120" i="22"/>
  <c r="N117" i="22"/>
  <c r="T96" i="22"/>
  <c r="R93" i="22"/>
  <c r="P90" i="22"/>
  <c r="N87" i="22"/>
  <c r="T78" i="22"/>
  <c r="R75" i="22"/>
  <c r="P72" i="22"/>
  <c r="N69" i="22"/>
  <c r="V63" i="22"/>
  <c r="T60" i="22"/>
  <c r="R27" i="22"/>
  <c r="P24" i="22"/>
  <c r="N21" i="22"/>
  <c r="V15" i="22"/>
  <c r="T12" i="22"/>
  <c r="U141" i="22"/>
  <c r="S135" i="22"/>
  <c r="Q132" i="22"/>
  <c r="O144" i="22"/>
  <c r="U111" i="22"/>
  <c r="S114" i="22"/>
  <c r="Q108" i="22"/>
  <c r="O120" i="22"/>
  <c r="M117" i="22"/>
  <c r="S96" i="22"/>
  <c r="Q93" i="22"/>
  <c r="O90" i="22"/>
  <c r="M87" i="22"/>
  <c r="S78" i="22"/>
  <c r="Q75" i="22"/>
  <c r="O72" i="22"/>
  <c r="M69" i="22"/>
  <c r="U63" i="22"/>
  <c r="S60" i="22"/>
  <c r="Q27" i="22"/>
  <c r="O24" i="22"/>
  <c r="M21" i="22"/>
  <c r="U15" i="22"/>
  <c r="S12" i="22"/>
  <c r="T141" i="22"/>
  <c r="R135" i="22"/>
  <c r="P132" i="22"/>
  <c r="N144" i="22"/>
  <c r="V126" i="22"/>
  <c r="T111" i="22"/>
  <c r="R114" i="22"/>
  <c r="P108" i="22"/>
  <c r="N120" i="22"/>
  <c r="V102" i="22"/>
  <c r="R96" i="22"/>
  <c r="P93" i="22"/>
  <c r="N90" i="22"/>
  <c r="V84" i="22"/>
  <c r="R78" i="22"/>
  <c r="P75" i="22"/>
  <c r="N72" i="22"/>
  <c r="V66" i="22"/>
  <c r="T63" i="22"/>
  <c r="R60" i="22"/>
  <c r="P27" i="22"/>
  <c r="N24" i="22"/>
  <c r="V18" i="22"/>
  <c r="T15" i="22"/>
  <c r="R12" i="22"/>
  <c r="U14" i="28"/>
  <c r="P17" i="22"/>
  <c r="N17" i="28"/>
  <c r="P14" i="28"/>
  <c r="R17" i="28"/>
  <c r="T20" i="28"/>
  <c r="V23" i="28"/>
  <c r="U11" i="28"/>
  <c r="V23" i="22"/>
  <c r="T23" i="22"/>
  <c r="P14" i="22"/>
  <c r="Q20" i="22"/>
  <c r="Q26" i="22"/>
  <c r="R101" i="22"/>
  <c r="M134" i="22"/>
  <c r="Q107" i="28"/>
  <c r="V89" i="22"/>
  <c r="V131" i="22"/>
  <c r="P107" i="28"/>
  <c r="V74" i="28"/>
  <c r="P125" i="28"/>
  <c r="T56" i="28"/>
  <c r="Q65" i="28"/>
  <c r="U119" i="28"/>
  <c r="O47" i="28"/>
  <c r="S86" i="22"/>
  <c r="R59" i="28"/>
  <c r="O77" i="28"/>
  <c r="S125" i="28"/>
  <c r="O59" i="28"/>
  <c r="Q95" i="28"/>
  <c r="U32" i="28"/>
  <c r="O74" i="22"/>
  <c r="T110" i="22"/>
  <c r="P59" i="22"/>
  <c r="P38" i="28"/>
  <c r="T77" i="22"/>
  <c r="O143" i="22"/>
  <c r="Q89" i="28"/>
  <c r="U140" i="28"/>
  <c r="O68" i="22"/>
  <c r="S107" i="22"/>
  <c r="T74" i="28"/>
  <c r="N125" i="28"/>
  <c r="R56" i="28"/>
  <c r="V95" i="22"/>
  <c r="M62" i="28"/>
  <c r="Q116" i="28"/>
  <c r="U41" i="28"/>
  <c r="O83" i="22"/>
  <c r="N107" i="22"/>
  <c r="V86" i="28"/>
  <c r="N140" i="28"/>
  <c r="U62" i="22"/>
  <c r="N119" i="22"/>
  <c r="Q14" i="28"/>
  <c r="S17" i="28"/>
  <c r="U20" i="28"/>
  <c r="M26" i="28"/>
  <c r="T11" i="28"/>
  <c r="V26" i="22"/>
  <c r="T26" i="22"/>
  <c r="Q14" i="22"/>
  <c r="R20" i="22"/>
  <c r="R26" i="22"/>
  <c r="V38" i="28"/>
  <c r="N143" i="22"/>
  <c r="M143" i="22"/>
  <c r="R143" i="28"/>
  <c r="P101" i="22"/>
  <c r="S68" i="28"/>
  <c r="M113" i="28"/>
  <c r="Q50" i="28"/>
  <c r="U89" i="22"/>
  <c r="U143" i="28"/>
  <c r="S101" i="22"/>
  <c r="S59" i="22"/>
  <c r="M38" i="28"/>
  <c r="Q77" i="22"/>
  <c r="V125" i="22"/>
  <c r="N116" i="28"/>
  <c r="R41" i="28"/>
  <c r="S92" i="28"/>
  <c r="M32" i="28"/>
  <c r="Q71" i="22"/>
  <c r="V113" i="22"/>
  <c r="V77" i="28"/>
  <c r="P143" i="28"/>
  <c r="N101" i="22"/>
  <c r="O65" i="28"/>
  <c r="S119" i="28"/>
  <c r="R14" i="28"/>
  <c r="T17" i="28"/>
  <c r="V20" i="28"/>
  <c r="N26" i="28"/>
  <c r="S11" i="28"/>
  <c r="V11" i="22"/>
  <c r="T11" i="22"/>
  <c r="R14" i="22"/>
  <c r="M23" i="22"/>
  <c r="N11" i="22"/>
  <c r="Q107" i="22"/>
  <c r="O89" i="28"/>
  <c r="P107" i="22"/>
  <c r="N89" i="28"/>
  <c r="P83" i="28"/>
  <c r="T131" i="28"/>
  <c r="N62" i="22"/>
  <c r="R116" i="22"/>
  <c r="U71" i="28"/>
  <c r="O110" i="28"/>
  <c r="S53" i="28"/>
  <c r="M95" i="22"/>
  <c r="V59" i="22"/>
  <c r="S83" i="28"/>
  <c r="M134" i="28"/>
  <c r="Q62" i="22"/>
  <c r="U116" i="22"/>
  <c r="U101" i="28"/>
  <c r="O41" i="28"/>
  <c r="V62" i="28"/>
  <c r="P119" i="28"/>
  <c r="T44" i="28"/>
  <c r="N86" i="22"/>
  <c r="U95" i="28"/>
  <c r="O35" i="28"/>
  <c r="S74" i="22"/>
  <c r="N125" i="22"/>
  <c r="N83" i="28"/>
  <c r="R131" i="28"/>
  <c r="P116" i="22"/>
  <c r="Q68" i="28"/>
  <c r="U107" i="28"/>
  <c r="O50" i="28"/>
  <c r="S89" i="22"/>
  <c r="V86" i="22"/>
  <c r="T65" i="28"/>
  <c r="T131" i="22"/>
  <c r="V119" i="28"/>
  <c r="S44" i="28"/>
  <c r="O11" i="22"/>
  <c r="N20" i="22"/>
  <c r="S23" i="22"/>
  <c r="U14" i="22"/>
  <c r="U26" i="28"/>
  <c r="P23" i="28"/>
  <c r="U17" i="28"/>
  <c r="U86" i="22"/>
  <c r="O44" i="28"/>
  <c r="O95" i="28"/>
  <c r="O29" i="28"/>
  <c r="V92" i="22"/>
  <c r="N47" i="28"/>
  <c r="V65" i="28"/>
  <c r="N140" i="22"/>
  <c r="P26" i="22"/>
  <c r="M20" i="22"/>
  <c r="S20" i="22"/>
  <c r="V20" i="22"/>
  <c r="T26" i="28"/>
  <c r="O23" i="28"/>
  <c r="Q17" i="28"/>
  <c r="N53" i="28"/>
  <c r="T95" i="28"/>
  <c r="Q59" i="22"/>
  <c r="U50" i="28"/>
  <c r="T59" i="22"/>
  <c r="S83" i="22"/>
  <c r="M41" i="28"/>
  <c r="M92" i="28"/>
  <c r="M77" i="22"/>
  <c r="M140" i="28"/>
  <c r="M77" i="28"/>
  <c r="T89" i="22"/>
  <c r="V41" i="28"/>
  <c r="V92" i="28"/>
  <c r="R77" i="28"/>
  <c r="M68" i="22"/>
  <c r="O26" i="22"/>
  <c r="R17" i="22"/>
  <c r="S17" i="22"/>
  <c r="V17" i="22"/>
  <c r="S26" i="28"/>
  <c r="N23" i="28"/>
  <c r="P17" i="28"/>
  <c r="K23" i="28" l="1"/>
  <c r="H26" i="22"/>
  <c r="E44" i="28"/>
  <c r="C32" i="28"/>
  <c r="K11" i="22"/>
  <c r="D26" i="22"/>
  <c r="K101" i="28"/>
  <c r="G110" i="22"/>
  <c r="H125" i="28"/>
  <c r="F20" i="22"/>
  <c r="C50" i="28"/>
  <c r="I50" i="28"/>
  <c r="J140" i="28"/>
  <c r="E17" i="22"/>
  <c r="J17" i="22"/>
  <c r="F23" i="22"/>
  <c r="G116" i="22"/>
  <c r="H110" i="22"/>
  <c r="I113" i="22"/>
  <c r="E116" i="22"/>
  <c r="F14" i="22"/>
  <c r="K45" i="28"/>
  <c r="G75" i="28"/>
  <c r="C117" i="28"/>
  <c r="I135" i="28"/>
  <c r="F35" i="22"/>
  <c r="B50" i="22"/>
  <c r="H15" i="28"/>
  <c r="D45" i="28"/>
  <c r="F102" i="28"/>
  <c r="B135" i="28"/>
  <c r="E33" i="22"/>
  <c r="I48" i="22"/>
  <c r="K12" i="28"/>
  <c r="G42" i="28"/>
  <c r="E132" i="28"/>
  <c r="J48" i="22"/>
  <c r="J15" i="28"/>
  <c r="F45" i="28"/>
  <c r="B75" i="28"/>
  <c r="H102" i="28"/>
  <c r="D135" i="28"/>
  <c r="C48" i="22"/>
  <c r="C15" i="28"/>
  <c r="I42" i="28"/>
  <c r="G132" i="28"/>
  <c r="G104" i="22"/>
  <c r="K104" i="28"/>
  <c r="K138" i="22"/>
  <c r="D137" i="22"/>
  <c r="E123" i="28"/>
  <c r="C104" i="22"/>
  <c r="K137" i="28"/>
  <c r="J123" i="22"/>
  <c r="E122" i="28"/>
  <c r="C105" i="28"/>
  <c r="E20" i="28"/>
  <c r="B35" i="22"/>
  <c r="E17" i="28"/>
  <c r="D20" i="28"/>
  <c r="H44" i="28"/>
  <c r="K35" i="28"/>
  <c r="D90" i="28"/>
  <c r="F44" i="22"/>
  <c r="G119" i="28"/>
  <c r="G113" i="28"/>
  <c r="D77" i="28"/>
  <c r="J77" i="22"/>
  <c r="J78" i="28"/>
  <c r="H38" i="22"/>
  <c r="E116" i="28"/>
  <c r="E107" i="28"/>
  <c r="B74" i="28"/>
  <c r="H74" i="22"/>
  <c r="H47" i="28"/>
  <c r="I116" i="22"/>
  <c r="H23" i="22"/>
  <c r="F44" i="28"/>
  <c r="H86" i="22"/>
  <c r="B125" i="22"/>
  <c r="I101" i="22"/>
  <c r="H119" i="22"/>
  <c r="C20" i="22"/>
  <c r="F17" i="22"/>
  <c r="D110" i="28"/>
  <c r="I83" i="22"/>
  <c r="B140" i="22"/>
  <c r="K125" i="22"/>
  <c r="H17" i="22"/>
  <c r="C23" i="28"/>
  <c r="H113" i="22"/>
  <c r="B134" i="22"/>
  <c r="C101" i="22"/>
  <c r="E65" i="22"/>
  <c r="F65" i="22"/>
  <c r="K143" i="22"/>
  <c r="C65" i="22"/>
  <c r="D92" i="22"/>
  <c r="G62" i="22"/>
  <c r="D89" i="22"/>
  <c r="I77" i="22"/>
  <c r="I134" i="28"/>
  <c r="H101" i="28"/>
  <c r="E68" i="28"/>
  <c r="I48" i="28"/>
  <c r="E78" i="28"/>
  <c r="K117" i="28"/>
  <c r="G141" i="28"/>
  <c r="H36" i="22"/>
  <c r="J50" i="22"/>
  <c r="F18" i="28"/>
  <c r="B48" i="28"/>
  <c r="H75" i="28"/>
  <c r="D117" i="28"/>
  <c r="J135" i="28"/>
  <c r="G35" i="22"/>
  <c r="C50" i="22"/>
  <c r="I15" i="28"/>
  <c r="E45" i="28"/>
  <c r="G102" i="28"/>
  <c r="C135" i="28"/>
  <c r="D50" i="22"/>
  <c r="H18" i="28"/>
  <c r="D48" i="28"/>
  <c r="J75" i="28"/>
  <c r="F117" i="28"/>
  <c r="B141" i="28"/>
  <c r="K48" i="22"/>
  <c r="K15" i="28"/>
  <c r="G45" i="28"/>
  <c r="C75" i="28"/>
  <c r="I102" i="28"/>
  <c r="E135" i="28"/>
  <c r="K104" i="22"/>
  <c r="E105" i="28"/>
  <c r="D122" i="28"/>
  <c r="B123" i="28"/>
  <c r="F104" i="28"/>
  <c r="E105" i="22"/>
  <c r="E138" i="28"/>
  <c r="H137" i="22"/>
  <c r="F105" i="28"/>
  <c r="K105" i="28"/>
  <c r="I38" i="28"/>
  <c r="G33" i="22"/>
  <c r="I35" i="28"/>
  <c r="H38" i="28"/>
  <c r="B143" i="28"/>
  <c r="C113" i="28"/>
  <c r="J36" i="22"/>
  <c r="K77" i="28"/>
  <c r="B23" i="28"/>
  <c r="E14" i="28"/>
  <c r="K83" i="22"/>
  <c r="G36" i="22"/>
  <c r="I74" i="28"/>
  <c r="J17" i="28"/>
  <c r="C11" i="28"/>
  <c r="G125" i="28"/>
  <c r="G14" i="22"/>
  <c r="B110" i="22"/>
  <c r="E110" i="28"/>
  <c r="G20" i="22"/>
  <c r="G134" i="22"/>
  <c r="K44" i="28"/>
  <c r="E86" i="22"/>
  <c r="C11" i="22"/>
  <c r="B113" i="22"/>
  <c r="G23" i="22"/>
  <c r="B26" i="22"/>
  <c r="D101" i="22"/>
  <c r="E143" i="28"/>
  <c r="D113" i="22"/>
  <c r="J47" i="28"/>
  <c r="I110" i="22"/>
  <c r="I26" i="22"/>
  <c r="B62" i="22"/>
  <c r="I71" i="22"/>
  <c r="H68" i="22"/>
  <c r="F62" i="22"/>
  <c r="G65" i="22"/>
  <c r="F95" i="22"/>
  <c r="C92" i="22"/>
  <c r="F92" i="22"/>
  <c r="G92" i="22"/>
  <c r="E71" i="28"/>
  <c r="G62" i="28"/>
  <c r="K95" i="28"/>
  <c r="F123" i="28"/>
  <c r="D104" i="28"/>
  <c r="H105" i="28"/>
  <c r="C122" i="22"/>
  <c r="B104" i="22"/>
  <c r="F138" i="22"/>
  <c r="I104" i="22"/>
  <c r="E137" i="28"/>
  <c r="K113" i="28"/>
  <c r="I32" i="22"/>
  <c r="K107" i="28"/>
  <c r="J113" i="28"/>
  <c r="D92" i="28"/>
  <c r="C77" i="28"/>
  <c r="F33" i="22"/>
  <c r="C14" i="28"/>
  <c r="B17" i="28"/>
  <c r="F41" i="28"/>
  <c r="I32" i="28"/>
  <c r="K14" i="28"/>
  <c r="C33" i="22"/>
  <c r="K56" i="28"/>
  <c r="E11" i="28"/>
  <c r="D38" i="28"/>
  <c r="G29" i="28"/>
  <c r="G131" i="28"/>
  <c r="F47" i="28"/>
  <c r="C107" i="22"/>
  <c r="D83" i="22"/>
  <c r="B41" i="28"/>
  <c r="F50" i="28"/>
  <c r="E23" i="22"/>
  <c r="D134" i="22"/>
  <c r="J131" i="28"/>
  <c r="H134" i="22"/>
  <c r="G86" i="22"/>
  <c r="H107" i="22"/>
  <c r="H125" i="22"/>
  <c r="G50" i="28"/>
  <c r="J110" i="22"/>
  <c r="G38" i="28"/>
  <c r="I47" i="28"/>
  <c r="E119" i="28"/>
  <c r="K26" i="22"/>
  <c r="I89" i="22"/>
  <c r="K89" i="22"/>
  <c r="F113" i="22"/>
  <c r="H95" i="22"/>
  <c r="G131" i="22"/>
  <c r="E54" i="28"/>
  <c r="G108" i="28"/>
  <c r="J38" i="22"/>
  <c r="F53" i="22"/>
  <c r="B24" i="28"/>
  <c r="H51" i="28"/>
  <c r="J120" i="28"/>
  <c r="C38" i="22"/>
  <c r="E51" i="22"/>
  <c r="E21" i="28"/>
  <c r="K48" i="28"/>
  <c r="G78" i="28"/>
  <c r="C120" i="28"/>
  <c r="I141" i="28"/>
  <c r="H53" i="22"/>
  <c r="D24" i="28"/>
  <c r="J51" i="28"/>
  <c r="B108" i="28"/>
  <c r="K36" i="22"/>
  <c r="G51" i="22"/>
  <c r="G21" i="28"/>
  <c r="C51" i="28"/>
  <c r="I78" i="28"/>
  <c r="E120" i="28"/>
  <c r="K141" i="28"/>
  <c r="G122" i="22"/>
  <c r="I138" i="28"/>
  <c r="K123" i="28"/>
  <c r="G105" i="22"/>
  <c r="B137" i="28"/>
  <c r="K122" i="22"/>
  <c r="B137" i="22"/>
  <c r="H122" i="28"/>
  <c r="C105" i="22"/>
  <c r="G138" i="28"/>
  <c r="E86" i="28"/>
  <c r="B54" i="28"/>
  <c r="D29" i="22"/>
  <c r="K74" i="28"/>
  <c r="D86" i="28"/>
  <c r="C26" i="28"/>
  <c r="D14" i="28"/>
  <c r="H32" i="22"/>
  <c r="G32" i="28"/>
  <c r="F35" i="28"/>
  <c r="J125" i="28"/>
  <c r="K119" i="28"/>
  <c r="I11" i="22"/>
  <c r="D51" i="28"/>
  <c r="F32" i="22"/>
  <c r="E29" i="28"/>
  <c r="D32" i="28"/>
  <c r="H110" i="28"/>
  <c r="I116" i="28"/>
  <c r="K140" i="22"/>
  <c r="D20" i="22"/>
  <c r="D11" i="22"/>
  <c r="K113" i="22"/>
  <c r="H131" i="22"/>
  <c r="F53" i="28"/>
  <c r="C86" i="22"/>
  <c r="I20" i="22"/>
  <c r="J134" i="28"/>
  <c r="I14" i="22"/>
  <c r="C14" i="22"/>
  <c r="K14" i="22"/>
  <c r="J86" i="22"/>
  <c r="E50" i="28"/>
  <c r="B86" i="22"/>
  <c r="D140" i="22"/>
  <c r="B56" i="28"/>
  <c r="H140" i="22"/>
  <c r="E125" i="22"/>
  <c r="F68" i="22"/>
  <c r="K131" i="22"/>
  <c r="B77" i="22"/>
  <c r="J68" i="22"/>
  <c r="K68" i="22"/>
  <c r="H14" i="22"/>
  <c r="K65" i="22"/>
  <c r="D143" i="22"/>
  <c r="C68" i="28"/>
  <c r="B77" i="28"/>
  <c r="C92" i="28"/>
  <c r="J92" i="28"/>
  <c r="C57" i="28"/>
  <c r="I84" i="28"/>
  <c r="E114" i="28"/>
  <c r="D39" i="22"/>
  <c r="H54" i="22"/>
  <c r="J24" i="28"/>
  <c r="F54" i="28"/>
  <c r="B84" i="28"/>
  <c r="H108" i="28"/>
  <c r="K38" i="22"/>
  <c r="G53" i="22"/>
  <c r="C24" i="28"/>
  <c r="I51" i="28"/>
  <c r="K120" i="28"/>
  <c r="F39" i="22"/>
  <c r="B54" i="22"/>
  <c r="B27" i="28"/>
  <c r="H54" i="28"/>
  <c r="D84" i="28"/>
  <c r="J108" i="28"/>
  <c r="E38" i="22"/>
  <c r="I53" i="22"/>
  <c r="E24" i="28"/>
  <c r="K51" i="28"/>
  <c r="C108" i="28"/>
  <c r="J137" i="22"/>
  <c r="E123" i="22"/>
  <c r="F122" i="22"/>
  <c r="E104" i="28"/>
  <c r="D104" i="22"/>
  <c r="J137" i="28"/>
  <c r="I123" i="22"/>
  <c r="F104" i="22"/>
  <c r="C123" i="28"/>
  <c r="E122" i="22"/>
  <c r="G20" i="28"/>
  <c r="F23" i="28"/>
  <c r="J42" i="28"/>
  <c r="D17" i="28"/>
  <c r="D23" i="28"/>
  <c r="G44" i="28"/>
  <c r="H32" i="28"/>
  <c r="F51" i="28"/>
  <c r="K30" i="22"/>
  <c r="I119" i="28"/>
  <c r="H107" i="28"/>
  <c r="B89" i="28"/>
  <c r="E119" i="22"/>
  <c r="B42" i="28"/>
  <c r="J30" i="22"/>
  <c r="G116" i="28"/>
  <c r="F119" i="28"/>
  <c r="J83" i="28"/>
  <c r="C116" i="22"/>
  <c r="B83" i="22"/>
  <c r="J116" i="22"/>
  <c r="J23" i="22"/>
  <c r="H11" i="22"/>
  <c r="D143" i="28"/>
  <c r="J140" i="22"/>
  <c r="H20" i="22"/>
  <c r="B116" i="28"/>
  <c r="G101" i="22"/>
  <c r="B14" i="22"/>
  <c r="F131" i="22"/>
  <c r="G17" i="22"/>
  <c r="F26" i="28"/>
  <c r="G107" i="28"/>
  <c r="F101" i="22"/>
  <c r="J86" i="28"/>
  <c r="B119" i="22"/>
  <c r="C17" i="22"/>
  <c r="H71" i="22"/>
  <c r="G74" i="28"/>
  <c r="J89" i="22"/>
  <c r="B74" i="22"/>
  <c r="E95" i="22"/>
  <c r="I62" i="28"/>
  <c r="G77" i="22"/>
  <c r="D11" i="28"/>
  <c r="E68" i="22"/>
  <c r="J89" i="28"/>
  <c r="H62" i="28"/>
  <c r="C62" i="28"/>
  <c r="J44" i="28"/>
  <c r="J84" i="28"/>
  <c r="F114" i="28"/>
  <c r="E39" i="22"/>
  <c r="I54" i="22"/>
  <c r="K24" i="28"/>
  <c r="G54" i="28"/>
  <c r="C84" i="28"/>
  <c r="I108" i="28"/>
  <c r="H41" i="22"/>
  <c r="J54" i="22"/>
  <c r="J27" i="28"/>
  <c r="F57" i="28"/>
  <c r="B87" i="28"/>
  <c r="H114" i="28"/>
  <c r="G39" i="22"/>
  <c r="C54" i="22"/>
  <c r="C27" i="28"/>
  <c r="I54" i="28"/>
  <c r="E84" i="28"/>
  <c r="K108" i="28"/>
  <c r="B122" i="28"/>
  <c r="C137" i="22"/>
  <c r="H122" i="22"/>
  <c r="G105" i="28"/>
  <c r="F105" i="22"/>
  <c r="D138" i="28"/>
  <c r="G137" i="22"/>
  <c r="F123" i="22"/>
  <c r="H104" i="28"/>
  <c r="C123" i="22"/>
  <c r="K38" i="28"/>
  <c r="J41" i="28"/>
  <c r="H33" i="28"/>
  <c r="H35" i="28"/>
  <c r="H41" i="28"/>
  <c r="I125" i="28"/>
  <c r="J119" i="28"/>
  <c r="D42" i="28"/>
  <c r="B29" i="22"/>
  <c r="B83" i="28"/>
  <c r="K20" i="28"/>
  <c r="B11" i="28"/>
  <c r="J30" i="28"/>
  <c r="H144" i="22"/>
  <c r="J77" i="28"/>
  <c r="I17" i="28"/>
  <c r="J53" i="28"/>
  <c r="G107" i="22"/>
  <c r="C86" i="28"/>
  <c r="E101" i="22"/>
  <c r="D119" i="22"/>
  <c r="G134" i="28"/>
  <c r="B116" i="22"/>
  <c r="D110" i="22"/>
  <c r="K125" i="28"/>
  <c r="B23" i="22"/>
  <c r="F116" i="22"/>
  <c r="C143" i="22"/>
  <c r="C113" i="22"/>
  <c r="J11" i="28"/>
  <c r="E131" i="22"/>
  <c r="I143" i="22"/>
  <c r="C134" i="28"/>
  <c r="E140" i="22"/>
  <c r="J26" i="22"/>
  <c r="J74" i="22"/>
  <c r="E35" i="28"/>
  <c r="B95" i="22"/>
  <c r="D77" i="22"/>
  <c r="I125" i="22"/>
  <c r="I95" i="28"/>
  <c r="E92" i="22"/>
  <c r="G71" i="22"/>
  <c r="I68" i="22"/>
  <c r="B113" i="28"/>
  <c r="D74" i="28"/>
  <c r="K92" i="28"/>
  <c r="G114" i="28"/>
  <c r="B42" i="22"/>
  <c r="D56" i="22"/>
  <c r="H30" i="28"/>
  <c r="J87" i="28"/>
  <c r="F111" i="28"/>
  <c r="I41" i="22"/>
  <c r="K54" i="22"/>
  <c r="K27" i="28"/>
  <c r="G57" i="28"/>
  <c r="C87" i="28"/>
  <c r="I114" i="28"/>
  <c r="H123" i="28"/>
  <c r="K137" i="22"/>
  <c r="J138" i="28"/>
  <c r="I137" i="28"/>
  <c r="B122" i="22"/>
  <c r="H105" i="22"/>
  <c r="E138" i="22"/>
  <c r="B138" i="28"/>
  <c r="B105" i="28"/>
  <c r="K123" i="22"/>
  <c r="C110" i="28"/>
  <c r="B125" i="28"/>
  <c r="F24" i="28"/>
  <c r="J107" i="28"/>
  <c r="J110" i="28"/>
  <c r="K86" i="28"/>
  <c r="B33" i="28"/>
  <c r="B14" i="28"/>
  <c r="B20" i="28"/>
  <c r="E41" i="28"/>
  <c r="F29" i="28"/>
  <c r="I113" i="28"/>
  <c r="H21" i="28"/>
  <c r="J56" i="28"/>
  <c r="J14" i="28"/>
  <c r="C38" i="28"/>
  <c r="D140" i="28"/>
  <c r="K86" i="22"/>
  <c r="J14" i="22"/>
  <c r="J143" i="22"/>
  <c r="K107" i="22"/>
  <c r="C23" i="22"/>
  <c r="D107" i="28"/>
  <c r="K17" i="22"/>
  <c r="F83" i="22"/>
  <c r="B131" i="28"/>
  <c r="J125" i="22"/>
  <c r="I53" i="28"/>
  <c r="G83" i="22"/>
  <c r="D14" i="22"/>
  <c r="H11" i="28"/>
  <c r="E53" i="28"/>
  <c r="H143" i="22"/>
  <c r="F17" i="28"/>
  <c r="I17" i="22"/>
  <c r="D125" i="22"/>
  <c r="H89" i="22"/>
  <c r="K95" i="22"/>
  <c r="H116" i="22"/>
  <c r="H83" i="22"/>
  <c r="C26" i="22"/>
  <c r="I74" i="22"/>
  <c r="C119" i="22"/>
  <c r="H62" i="22"/>
  <c r="C95" i="22"/>
  <c r="E62" i="28"/>
  <c r="F95" i="28"/>
  <c r="K33" i="28"/>
  <c r="C93" i="28"/>
  <c r="I126" i="28"/>
  <c r="F29" i="22"/>
  <c r="B44" i="22"/>
  <c r="D57" i="22"/>
  <c r="D33" i="28"/>
  <c r="F90" i="28"/>
  <c r="B126" i="28"/>
  <c r="D111" i="22"/>
  <c r="I42" i="22"/>
  <c r="K56" i="22"/>
  <c r="G30" i="28"/>
  <c r="I87" i="28"/>
  <c r="E111" i="28"/>
  <c r="J42" i="22"/>
  <c r="F57" i="22"/>
  <c r="F33" i="28"/>
  <c r="H90" i="28"/>
  <c r="D126" i="28"/>
  <c r="C42" i="22"/>
  <c r="E56" i="22"/>
  <c r="I30" i="28"/>
  <c r="K87" i="28"/>
  <c r="G111" i="28"/>
  <c r="B104" i="28"/>
  <c r="I138" i="22"/>
  <c r="K105" i="22"/>
  <c r="C138" i="28"/>
  <c r="J122" i="22"/>
  <c r="J122" i="28"/>
  <c r="G122" i="28"/>
  <c r="E104" i="22"/>
  <c r="J105" i="28"/>
  <c r="I137" i="22"/>
  <c r="E83" i="28"/>
  <c r="F89" i="28"/>
  <c r="D15" i="28"/>
  <c r="J74" i="28"/>
  <c r="B86" i="28"/>
  <c r="J20" i="28"/>
  <c r="G119" i="22"/>
  <c r="J21" i="28"/>
  <c r="F32" i="28"/>
  <c r="F38" i="28"/>
  <c r="G110" i="28"/>
  <c r="H116" i="28"/>
  <c r="J144" i="28"/>
  <c r="F12" i="28"/>
  <c r="D29" i="28"/>
  <c r="D35" i="28"/>
  <c r="E113" i="28"/>
  <c r="F101" i="28"/>
  <c r="F107" i="22"/>
  <c r="I119" i="22"/>
  <c r="J107" i="22"/>
  <c r="D131" i="22"/>
  <c r="K116" i="28"/>
  <c r="C134" i="22"/>
  <c r="I107" i="22"/>
  <c r="I20" i="28"/>
  <c r="C116" i="28"/>
  <c r="B101" i="28"/>
  <c r="G11" i="22"/>
  <c r="J119" i="22"/>
  <c r="B26" i="28"/>
  <c r="F11" i="22"/>
  <c r="E20" i="22"/>
  <c r="F83" i="28"/>
  <c r="E113" i="22"/>
  <c r="F86" i="22"/>
  <c r="J92" i="22"/>
  <c r="C62" i="22"/>
  <c r="B11" i="22"/>
  <c r="B92" i="22"/>
  <c r="G92" i="28"/>
  <c r="K71" i="22"/>
  <c r="J62" i="22"/>
  <c r="I62" i="22"/>
  <c r="E77" i="22"/>
  <c r="C95" i="28"/>
  <c r="C89" i="28"/>
  <c r="H20" i="28"/>
  <c r="K20" i="22"/>
  <c r="K131" i="28"/>
  <c r="D86" i="22"/>
  <c r="B107" i="22"/>
  <c r="F125" i="22"/>
  <c r="E74" i="28"/>
  <c r="K74" i="22"/>
  <c r="I86" i="22"/>
  <c r="F110" i="22"/>
  <c r="C74" i="22"/>
  <c r="I140" i="22"/>
  <c r="D71" i="22"/>
  <c r="C89" i="22"/>
  <c r="D68" i="22"/>
  <c r="F62" i="28"/>
  <c r="B68" i="28"/>
  <c r="B15" i="28"/>
  <c r="H42" i="28"/>
  <c r="F132" i="28"/>
  <c r="I47" i="22"/>
  <c r="E12" i="28"/>
  <c r="K39" i="28"/>
  <c r="I144" i="28"/>
  <c r="H138" i="28"/>
  <c r="C104" i="28"/>
  <c r="C138" i="22"/>
  <c r="B105" i="22"/>
  <c r="C122" i="28"/>
  <c r="H137" i="28"/>
  <c r="C137" i="28"/>
  <c r="B123" i="22"/>
  <c r="B138" i="22"/>
  <c r="I104" i="28"/>
  <c r="D83" i="28"/>
  <c r="J90" i="28"/>
  <c r="H44" i="22"/>
  <c r="C83" i="28"/>
  <c r="D26" i="28"/>
  <c r="G17" i="28"/>
  <c r="J45" i="22"/>
  <c r="E32" i="28"/>
  <c r="C35" i="28"/>
  <c r="D113" i="28"/>
  <c r="F119" i="22"/>
  <c r="B90" i="28"/>
  <c r="H45" i="22"/>
  <c r="C29" i="28"/>
  <c r="K29" i="28"/>
  <c r="B107" i="28"/>
  <c r="D116" i="22"/>
  <c r="I29" i="28"/>
  <c r="J101" i="22"/>
  <c r="K134" i="22"/>
  <c r="C131" i="28"/>
  <c r="H101" i="22"/>
  <c r="E23" i="28"/>
  <c r="G140" i="22"/>
  <c r="D17" i="22"/>
  <c r="E107" i="22"/>
  <c r="E14" i="22"/>
  <c r="G83" i="28"/>
  <c r="C131" i="22"/>
  <c r="G26" i="28"/>
  <c r="K110" i="22"/>
  <c r="G125" i="22"/>
  <c r="F56" i="28"/>
  <c r="D23" i="22"/>
  <c r="K83" i="28"/>
  <c r="C125" i="22"/>
  <c r="G89" i="22"/>
  <c r="E89" i="28"/>
  <c r="B89" i="22"/>
  <c r="G56" i="28"/>
  <c r="H77" i="22"/>
  <c r="G74" i="22"/>
  <c r="J95"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tc={258133A0-6D55-47E8-9A7B-56428911FBC7}</author>
  </authors>
  <commentList>
    <comment ref="A52" authorId="0" shapeId="0" xr:uid="{258133A0-6D55-47E8-9A7B-56428911FBC7}">
      <text>
        <t>[Threaded comment]
Your version of Excel allows you to read this threaded comment; however, any edits to it will get removed if the file is opened in a newer version of Excel. Learn more: https://go.microsoft.com/fwlink/?linkid=870924
Comment:
    These are new for this week. I added them at the bottom for copy-paste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tc={41AA1F1D-94EB-4EAD-B2C3-C8F84E02122D}</author>
  </authors>
  <commentList>
    <comment ref="A50" authorId="0" shapeId="0" xr:uid="{41AA1F1D-94EB-4EAD-B2C3-C8F84E02122D}">
      <text>
        <t>[Threaded comment]
Your version of Excel allows you to read this threaded comment; however, any edits to it will get removed if the file is opened in a newer version of Excel. Learn more: https://go.microsoft.com/fwlink/?linkid=870924
Comment:
    These are new for this week. I added them at the bottom for copy-paste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tc={67D1A9DD-7A61-43CA-9B14-D430984C3971}</author>
  </authors>
  <commentList>
    <comment ref="A50" authorId="0" shapeId="0" xr:uid="{67D1A9DD-7A61-43CA-9B14-D430984C3971}">
      <text>
        <t>[Threaded comment]
Your version of Excel allows you to read this threaded comment; however, any edits to it will get removed if the file is opened in a newer version of Excel. Learn more: https://go.microsoft.com/fwlink/?linkid=870924
Comment:
    These are new for this week. I added them at the bottom for copy-paste</t>
      </text>
    </comment>
  </commentList>
</comments>
</file>

<file path=xl/sharedStrings.xml><?xml version="1.0" encoding="utf-8"?>
<sst xmlns="http://schemas.openxmlformats.org/spreadsheetml/2006/main" count="915" uniqueCount="134">
  <si>
    <t>Occupancy</t>
  </si>
  <si>
    <t>ADR</t>
  </si>
  <si>
    <t>RevPAR</t>
  </si>
  <si>
    <t>WD Total</t>
  </si>
  <si>
    <t>WE Total</t>
  </si>
  <si>
    <t>Total Week</t>
  </si>
  <si>
    <t>SUN</t>
  </si>
  <si>
    <t>MON</t>
  </si>
  <si>
    <t>TUE</t>
  </si>
  <si>
    <t>WED</t>
  </si>
  <si>
    <t>THU</t>
  </si>
  <si>
    <t>FRI</t>
  </si>
  <si>
    <t>SAT</t>
  </si>
  <si>
    <t>United States</t>
  </si>
  <si>
    <t>Virginia</t>
  </si>
  <si>
    <t>Virginia Class Scales</t>
  </si>
  <si>
    <t>Luxury</t>
  </si>
  <si>
    <t>Upper Upscale</t>
  </si>
  <si>
    <t>Upscale</t>
  </si>
  <si>
    <t>Upper Midscale</t>
  </si>
  <si>
    <t>Midscale</t>
  </si>
  <si>
    <t>Economy</t>
  </si>
  <si>
    <t>VTC Defined Tourism Regions</t>
  </si>
  <si>
    <t>Central Virginia</t>
  </si>
  <si>
    <t>Chesapeake Bay</t>
  </si>
  <si>
    <t>Coastal Virginia - Eastern Shore</t>
  </si>
  <si>
    <t>Coastal Virginia - Hampton Roads</t>
  </si>
  <si>
    <t>Northern Virginia</t>
  </si>
  <si>
    <t>Shenandoah Valley</t>
  </si>
  <si>
    <t>Southern Virginia</t>
  </si>
  <si>
    <t>Southwest Virginia - Blue Ridge Highlands</t>
  </si>
  <si>
    <t>Southwest Virginia - Heart of Appalachia</t>
  </si>
  <si>
    <t>Virginia Mountains</t>
  </si>
  <si>
    <t>Washington, DC</t>
  </si>
  <si>
    <t>Arlington, VA</t>
  </si>
  <si>
    <t>Alexandria, VA</t>
  </si>
  <si>
    <t>Fairfax/Tysons Corner, VA</t>
  </si>
  <si>
    <t>Suburban Virginia Area</t>
  </si>
  <si>
    <t>I-95 Fredericksburg, VA</t>
  </si>
  <si>
    <t>Dulles Airport Area, VA</t>
  </si>
  <si>
    <t>Norfolk/Virginia Beach, VA</t>
  </si>
  <si>
    <t>Chesapeake/Suffolk, VA</t>
  </si>
  <si>
    <t>Newport News/Hampton, VA</t>
  </si>
  <si>
    <t>Norfolk/Portsmouth, VA</t>
  </si>
  <si>
    <t>Virginia Beach, VA</t>
  </si>
  <si>
    <t>Williamsburg, VA</t>
  </si>
  <si>
    <t>Virginia Area</t>
  </si>
  <si>
    <t>Virginia South Central</t>
  </si>
  <si>
    <t>Virginia Area (non-MSA)</t>
  </si>
  <si>
    <t>Lynchburg, VA</t>
  </si>
  <si>
    <t>Blacksburg &amp; Wytheville, VA</t>
  </si>
  <si>
    <t>Staunton &amp; Harrisonburg, VA</t>
  </si>
  <si>
    <t>Virginia Shenandoah Valley Regional</t>
  </si>
  <si>
    <t>Roanoke, VA</t>
  </si>
  <si>
    <t>Charlottesville, VA</t>
  </si>
  <si>
    <t>Bristol-Kingsport MSA</t>
  </si>
  <si>
    <t>Richmond - Petersburg, VA</t>
  </si>
  <si>
    <t>Petersburg/Chester, VA</t>
  </si>
  <si>
    <t>Richmond CBD, VA</t>
  </si>
  <si>
    <t>Richmond East-Airport</t>
  </si>
  <si>
    <t>Richmond North/Glen Allen, VA</t>
  </si>
  <si>
    <t>Richmond West/Midlothian, VA</t>
  </si>
  <si>
    <t>Tab 2 - Weekly Year Over Year Translation Table</t>
  </si>
  <si>
    <t>Sun</t>
  </si>
  <si>
    <t>Mon</t>
  </si>
  <si>
    <t>Tue</t>
  </si>
  <si>
    <t>Wed</t>
  </si>
  <si>
    <t>Thu</t>
  </si>
  <si>
    <t>Fri</t>
  </si>
  <si>
    <t>Sat</t>
  </si>
  <si>
    <t>→</t>
  </si>
  <si>
    <t>This Year</t>
  </si>
  <si>
    <t>Last Year</t>
  </si>
  <si>
    <t>Number of Weekdays:</t>
  </si>
  <si>
    <t>Number of Weekend Days:</t>
  </si>
  <si>
    <t>Update Current Week Date Here</t>
  </si>
  <si>
    <t>Update Rolling 28 day period date here.</t>
  </si>
  <si>
    <t>Currency</t>
  </si>
  <si>
    <t>Current Week Occupancy (%)</t>
  </si>
  <si>
    <t>Current Week Occupancy Percent Change (%)</t>
  </si>
  <si>
    <t>Running 28 Day Occupancy (%)</t>
  </si>
  <si>
    <t>Running 28 Day Occupancy Percent Change (%)</t>
  </si>
  <si>
    <t>ISO Code</t>
  </si>
  <si>
    <t>Rate</t>
  </si>
  <si>
    <t>Tues</t>
  </si>
  <si>
    <t>Thur</t>
  </si>
  <si>
    <t>WD</t>
  </si>
  <si>
    <t>WE</t>
  </si>
  <si>
    <t>Total</t>
  </si>
  <si>
    <t>USD</t>
  </si>
  <si>
    <t>1.00000000</t>
  </si>
  <si>
    <t xml:space="preserve">Virginia </t>
  </si>
  <si>
    <t>Richmond/Petersburg, VA</t>
  </si>
  <si>
    <t xml:space="preserve">Virginia Area </t>
  </si>
  <si>
    <t xml:space="preserve">Washington, DC </t>
  </si>
  <si>
    <t xml:space="preserve">Arlington, VA </t>
  </si>
  <si>
    <t xml:space="preserve">Alexandria, VA </t>
  </si>
  <si>
    <t xml:space="preserve">Dulles Airport Area, VA </t>
  </si>
  <si>
    <t xml:space="preserve">Virginia Beach, VA </t>
  </si>
  <si>
    <t xml:space="preserve">Norfolk/Portsmouth, VA </t>
  </si>
  <si>
    <t xml:space="preserve">Chesapeake/Suffolk, VA </t>
  </si>
  <si>
    <t xml:space="preserve">Richmond North/Glen Allen, VA </t>
  </si>
  <si>
    <t>Virginia Regional</t>
  </si>
  <si>
    <t>Bristol/Kingsport, TN</t>
  </si>
  <si>
    <t>Virginia Luxury</t>
  </si>
  <si>
    <t>Virginia Upper Upscale</t>
  </si>
  <si>
    <t>Virginia Upscale</t>
  </si>
  <si>
    <t>Virginia Upper Midscale</t>
  </si>
  <si>
    <t>Virginia Midscale</t>
  </si>
  <si>
    <t>Virginia Economy</t>
  </si>
  <si>
    <t>Current Week ADR</t>
  </si>
  <si>
    <t>Current Week ADR Percent Change (%)</t>
  </si>
  <si>
    <t>Running 28 Day ADR</t>
  </si>
  <si>
    <t>Running 28 Day ADR Percent Change (%)</t>
  </si>
  <si>
    <t>Current Week RevPAR</t>
  </si>
  <si>
    <t>Current Week RevPAR Percent Change (%)</t>
  </si>
  <si>
    <t>Running 28 Day RevPAR</t>
  </si>
  <si>
    <t>Running 28 Day RevPAR Percent Change (%)</t>
  </si>
  <si>
    <t>Tab 21 - Help</t>
  </si>
  <si>
    <t>Glossary:</t>
  </si>
  <si>
    <t>Frequently Asked Questions (FAQ):</t>
  </si>
  <si>
    <t xml:space="preserve">Virginia Tourism Regions. </t>
  </si>
  <si>
    <t>Refer to tabs to the right for STR Submarket Maps</t>
  </si>
  <si>
    <t>2026 © CoStar Group. This STR Report is a publication of STR, LLC and STR Global, Ltd., CoStar Group companies, and is intended solely for use by paid subscribers. The information in the STR Report is provided on an “as is” and “as available” basis and should not be construed as investment, tax, accounting or legal advice. Reproduction or distribution of this STR Report, in whole or part, without written permission is prohibited and subject to legal action. If you have received this report and are NOT a subscriber to this STR Report, please contact us immediately. Source: 2026 STR, LLC / STR Global, Ltd. trading as "STR".</t>
  </si>
  <si>
    <t>SOURCE: COSTAR REALTY INFORMATION, INC. 
REPUBLICATION OR OTHER RE-USE OF THIS DATA WITHOUT THE EXPRESS WRITTEN PERMISSION OF COSTAR IS STRICTLY PROHIBITED.
ANY REDISTRIBUTION OR REPUBLICATION OF THIS DATA BY PARTIES OTHER THAN VTC IS STRICTLY PROHIBITED.</t>
  </si>
  <si>
    <t>SOURCE: COSTAR REALTY INFORMATION, INC. 
REPUBLICATION OR OTHER RE-USE OF THIS DATA WITHOUT THE EXPRESS WRITTEN PERMISSION OF COSTAR IS STRICTLY PROHIBITED
ANY REDISTRIBUTION OR REPUBLICATION OF THIS DATA BY PARTIES OTHER THAN VTC IS STRICTLY PROHIBITED.</t>
  </si>
  <si>
    <t>% Change Vs. 2025</t>
  </si>
  <si>
    <t>Jul</t>
  </si>
  <si>
    <t>Jul / Aug</t>
  </si>
  <si>
    <t>Aug</t>
  </si>
  <si>
    <t>For the Week of August 02, 2026 to August 08, 2026</t>
  </si>
  <si>
    <r>
      <t>Note:</t>
    </r>
    <r>
      <rPr>
        <sz val="10"/>
        <rFont val="Arial"/>
      </rPr>
      <t xml:space="preserve"> Weekdays - Sunday through Thursday,  Weekends - Friday and Saturday</t>
    </r>
  </si>
  <si>
    <t xml:space="preserve">Week of August 02-08 2026 </t>
  </si>
  <si>
    <t>July 12 - August 08, 2026
Rolling-28 Day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</si>
</sst>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0.0"/>
    <numFmt numFmtId="166" formatCode="&quot;$&quot;#,##0.00"/>
    <numFmt numFmtId="167" formatCode="0.0&quot;%&quot;"/>
    <numFmt numFmtId="168" formatCode="0.0%"/>
  </numFmts>
  <fonts count="33" x14ac:knownFonts="1">
    <font>
      <sz val="10"/>
      <name val="Arial"/>
    </font>
    <font>
      <sz val="10"/>
      <name val="Arial"/>
      <family val="2"/>
    </font>
    <font>
      <sz val="12"/>
      <name val="Arial"/>
      <family val="2"/>
    </font>
    <font>
      <b/>
      <sz val="9"/>
      <name val="Arial"/>
      <family val="2"/>
    </font>
    <font>
      <sz val="9"/>
      <name val="Arial"/>
      <family val="2"/>
    </font>
    <font>
      <b/>
      <sz val="10"/>
      <name val="Arial"/>
      <family val="2"/>
    </font>
    <font>
      <sz val="8"/>
      <name val="Arial"/>
      <family val="2"/>
    </font>
    <font>
      <b/>
      <sz val="10"/>
      <color indexed="9"/>
      <name val="Arial"/>
      <family val="2"/>
    </font>
    <font>
      <b/>
      <sz val="11"/>
      <color indexed="9"/>
      <name val="Arial"/>
      <family val="2"/>
    </font>
    <font>
      <sz val="11"/>
      <name val="Arial"/>
      <family val="2"/>
    </font>
    <font>
      <b/>
      <sz val="8"/>
      <name val="Arial"/>
      <family val="2"/>
    </font>
    <font>
      <sz val="11"/>
      <color indexed="8"/>
      <name val="Calibri"/>
      <family val="2"/>
    </font>
    <font>
      <b/>
      <sz val="18"/>
      <color indexed="8"/>
      <name val="Arial"/>
      <family val="2"/>
    </font>
    <font>
      <sz val="18"/>
      <color indexed="8"/>
      <name val="Arial"/>
      <family val="2"/>
    </font>
    <font>
      <sz val="11"/>
      <color indexed="10"/>
      <name val="Calibri"/>
      <family val="2"/>
    </font>
    <font>
      <b/>
      <sz val="11"/>
      <color indexed="8"/>
      <name val="Arial"/>
      <family val="2"/>
    </font>
    <font>
      <sz val="11"/>
      <color indexed="8"/>
      <name val="Arial"/>
      <family val="2"/>
    </font>
    <font>
      <sz val="10"/>
      <name val="Segoe UI"/>
      <family val="2"/>
    </font>
    <font>
      <sz val="18"/>
      <name val="Arial"/>
      <family val="2"/>
    </font>
    <font>
      <sz val="14"/>
      <name val="Arial"/>
      <family val="2"/>
    </font>
    <font>
      <sz val="14"/>
      <color indexed="9"/>
      <name val="Arial"/>
      <family val="2"/>
    </font>
    <font>
      <b/>
      <sz val="12"/>
      <name val="Arial"/>
      <family val="2"/>
    </font>
    <font>
      <b/>
      <sz val="10"/>
      <color indexed="10"/>
      <name val="Arial"/>
      <family val="2"/>
    </font>
    <font>
      <b/>
      <sz val="14"/>
      <name val="Arial"/>
      <family val="2"/>
    </font>
    <font>
      <sz val="10"/>
      <name val="Arial"/>
      <family val="2"/>
    </font>
    <font>
      <sz val="10"/>
      <name val="Arial"/>
      <family val="2"/>
    </font>
    <font>
      <sz val="11"/>
      <name val="Asap"/>
      <family val="2"/>
    </font>
    <font>
      <b/>
      <sz val="11"/>
      <name val="Asap"/>
      <family val="2"/>
    </font>
    <font>
      <b/>
      <sz val="11"/>
      <color theme="0"/>
      <name val="Asap"/>
      <family val="2"/>
    </font>
    <font>
      <sz val="8"/>
      <name val="Arial"/>
      <family val="2"/>
    </font>
    <font>
      <sz val="10"/>
      <name val="Arial"/>
      <family val="2"/>
    </font>
    <font>
      <sz val="10"/>
      <name val="Arial"/>
    </font>
    <font>
      <sz val="26"/>
      <name val="Arial"/>
    </font>
  </fonts>
  <fills count="10">
    <fill>
      <patternFill patternType="none"/>
    </fill>
    <fill>
      <patternFill patternType="gray125"/>
    </fill>
    <fill>
      <patternFill patternType="solid">
        <fgColor indexed="25"/>
        <bgColor indexed="64"/>
      </patternFill>
    </fill>
    <fill>
      <patternFill patternType="solid">
        <fgColor indexed="9"/>
        <bgColor indexed="64"/>
      </patternFill>
    </fill>
    <fill>
      <patternFill patternType="solid">
        <fgColor indexed="31"/>
        <bgColor indexed="64"/>
      </patternFill>
    </fill>
    <fill>
      <patternFill patternType="solid">
        <fgColor indexed="55"/>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DC5858"/>
        <bgColor indexed="64"/>
      </patternFill>
    </fill>
    <fill>
      <patternFill patternType="solid">
        <fgColor theme="0" tint="-0.499984740745262"/>
        <bgColor indexed="64"/>
      </patternFill>
    </fill>
  </fills>
  <borders count="41">
    <border>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style="thin">
        <color indexed="55"/>
      </top>
      <bottom style="thin">
        <color indexed="55"/>
      </bottom>
      <diagonal/>
    </border>
    <border>
      <left/>
      <right style="thin">
        <color indexed="55"/>
      </right>
      <top style="thin">
        <color indexed="55"/>
      </top>
      <bottom style="thin">
        <color indexed="55"/>
      </bottom>
      <diagonal/>
    </border>
    <border>
      <left style="thin">
        <color indexed="23"/>
      </left>
      <right/>
      <top style="thin">
        <color indexed="23"/>
      </top>
      <bottom style="thin">
        <color indexed="55"/>
      </bottom>
      <diagonal/>
    </border>
    <border>
      <left/>
      <right/>
      <top style="thin">
        <color indexed="23"/>
      </top>
      <bottom style="thin">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55"/>
      </left>
      <right/>
      <top/>
      <bottom style="thin">
        <color indexed="8"/>
      </bottom>
      <diagonal/>
    </border>
    <border>
      <left/>
      <right/>
      <top/>
      <bottom style="thin">
        <color indexed="8"/>
      </bottom>
      <diagonal/>
    </border>
    <border>
      <left/>
      <right style="thin">
        <color indexed="55"/>
      </right>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s>
  <cellStyleXfs count="3">
    <xf numFmtId="0" fontId="0" fillId="0" borderId="0"/>
    <xf numFmtId="9" fontId="24" fillId="0" borderId="0" applyFont="0" applyFill="0" applyBorder="0" applyAlignment="0" applyProtection="0"/>
    <xf numFmtId="0" fontId="1" fillId="0" borderId="0"/>
  </cellStyleXfs>
  <cellXfs count="316">
    <xf numFmtId="0" fontId="0" fillId="0" borderId="0" xfId="0"/>
    <xf numFmtId="0" fontId="4" fillId="0" borderId="0" xfId="0" applyFont="1"/>
    <xf numFmtId="0" fontId="1" fillId="0" borderId="0" xfId="0" applyFont="1"/>
    <xf numFmtId="0" fontId="8" fillId="2" borderId="9" xfId="0" applyFont="1" applyFill="1" applyBorder="1" applyAlignment="1">
      <alignment horizontal="center"/>
    </xf>
    <xf numFmtId="0" fontId="6" fillId="0" borderId="0" xfId="0" applyFont="1"/>
    <xf numFmtId="164" fontId="1" fillId="0" borderId="0" xfId="0" applyNumberFormat="1" applyFont="1" applyAlignment="1">
      <alignment horizontal="right"/>
    </xf>
    <xf numFmtId="0" fontId="1" fillId="3" borderId="0" xfId="0" applyFont="1" applyFill="1"/>
    <xf numFmtId="165" fontId="1" fillId="3" borderId="0" xfId="0" applyNumberFormat="1" applyFont="1" applyFill="1" applyAlignment="1">
      <alignment horizontal="center"/>
    </xf>
    <xf numFmtId="0" fontId="5" fillId="0" borderId="0" xfId="0" applyFont="1"/>
    <xf numFmtId="0" fontId="10" fillId="0" borderId="0" xfId="0" applyFont="1" applyAlignment="1">
      <alignment horizontal="center"/>
    </xf>
    <xf numFmtId="0" fontId="11" fillId="0" borderId="0" xfId="0" applyFont="1"/>
    <xf numFmtId="0" fontId="12" fillId="0" borderId="0" xfId="0" applyFont="1"/>
    <xf numFmtId="0" fontId="13" fillId="0" borderId="0" xfId="0" applyFont="1"/>
    <xf numFmtId="0" fontId="14" fillId="0" borderId="0" xfId="0" applyFont="1" applyAlignment="1">
      <alignment vertical="top"/>
    </xf>
    <xf numFmtId="0" fontId="15" fillId="0" borderId="0" xfId="0" applyFont="1"/>
    <xf numFmtId="0" fontId="16" fillId="0" borderId="0" xfId="0" applyFont="1"/>
    <xf numFmtId="0" fontId="16" fillId="0" borderId="0" xfId="0" applyFont="1" applyAlignment="1">
      <alignment vertical="top" wrapText="1"/>
    </xf>
    <xf numFmtId="0" fontId="11" fillId="0" borderId="0" xfId="0" applyFont="1" applyAlignment="1">
      <alignment vertical="top" wrapText="1"/>
    </xf>
    <xf numFmtId="0" fontId="1" fillId="0" borderId="10" xfId="0" applyFont="1" applyBorder="1"/>
    <xf numFmtId="1" fontId="1" fillId="0" borderId="14" xfId="0" applyNumberFormat="1" applyFont="1" applyBorder="1" applyAlignment="1">
      <alignment horizontal="left"/>
    </xf>
    <xf numFmtId="0" fontId="1" fillId="0" borderId="14" xfId="0" applyFont="1" applyBorder="1"/>
    <xf numFmtId="0" fontId="1" fillId="0" borderId="11" xfId="0" applyFont="1" applyBorder="1"/>
    <xf numFmtId="0" fontId="1" fillId="0" borderId="10" xfId="0" applyFont="1" applyBorder="1" applyAlignment="1">
      <alignment horizontal="left"/>
    </xf>
    <xf numFmtId="0" fontId="1" fillId="0" borderId="14" xfId="0" applyFont="1" applyBorder="1" applyAlignment="1">
      <alignment horizontal="left"/>
    </xf>
    <xf numFmtId="0" fontId="1" fillId="0" borderId="11" xfId="0" applyFont="1" applyBorder="1" applyAlignment="1">
      <alignment horizontal="left"/>
    </xf>
    <xf numFmtId="164" fontId="1" fillId="0" borderId="10" xfId="0" applyNumberFormat="1" applyFont="1" applyBorder="1" applyAlignment="1">
      <alignment horizontal="right"/>
    </xf>
    <xf numFmtId="164" fontId="1" fillId="0" borderId="14" xfId="0" applyNumberFormat="1" applyFont="1" applyBorder="1" applyAlignment="1">
      <alignment horizontal="right"/>
    </xf>
    <xf numFmtId="164" fontId="1" fillId="0" borderId="11" xfId="0" applyNumberFormat="1" applyFont="1" applyBorder="1" applyAlignment="1">
      <alignment horizontal="right"/>
    </xf>
    <xf numFmtId="165" fontId="1" fillId="0" borderId="1" xfId="0" applyNumberFormat="1" applyFont="1" applyBorder="1" applyAlignment="1">
      <alignment horizontal="center"/>
    </xf>
    <xf numFmtId="165" fontId="1" fillId="0" borderId="4" xfId="0" applyNumberFormat="1" applyFont="1" applyBorder="1" applyAlignment="1">
      <alignment horizontal="center"/>
    </xf>
    <xf numFmtId="165" fontId="1" fillId="0" borderId="15" xfId="0" applyNumberFormat="1" applyFont="1" applyBorder="1" applyAlignment="1">
      <alignment horizontal="center"/>
    </xf>
    <xf numFmtId="0" fontId="5" fillId="0" borderId="0" xfId="0" applyFont="1" applyAlignment="1">
      <alignment horizontal="center" vertical="center" wrapText="1"/>
    </xf>
    <xf numFmtId="0" fontId="9" fillId="3" borderId="0" xfId="0" applyFont="1" applyFill="1" applyAlignment="1">
      <alignment horizontal="center"/>
    </xf>
    <xf numFmtId="0" fontId="0" fillId="0" borderId="14" xfId="0" applyBorder="1"/>
    <xf numFmtId="1" fontId="0" fillId="0" borderId="14" xfId="0" applyNumberFormat="1" applyBorder="1" applyAlignment="1">
      <alignment horizontal="left"/>
    </xf>
    <xf numFmtId="0" fontId="0" fillId="0" borderId="11" xfId="0" applyBorder="1"/>
    <xf numFmtId="0" fontId="3" fillId="0" borderId="1" xfId="0" applyFont="1" applyBorder="1" applyAlignment="1">
      <alignment horizontal="center" wrapText="1"/>
    </xf>
    <xf numFmtId="0" fontId="3" fillId="0" borderId="6" xfId="0" applyFont="1" applyBorder="1" applyAlignment="1">
      <alignment horizontal="center" wrapText="1"/>
    </xf>
    <xf numFmtId="0" fontId="1" fillId="0" borderId="0" xfId="0" applyFont="1" applyAlignment="1">
      <alignment horizontal="center"/>
    </xf>
    <xf numFmtId="165" fontId="0" fillId="0" borderId="0" xfId="0" applyNumberFormat="1"/>
    <xf numFmtId="0" fontId="17" fillId="0" borderId="0" xfId="0" applyFont="1" applyAlignment="1">
      <alignment horizontal="left"/>
    </xf>
    <xf numFmtId="0" fontId="1" fillId="0" borderId="0" xfId="0" applyFont="1" applyAlignment="1">
      <alignment horizontal="left"/>
    </xf>
    <xf numFmtId="0" fontId="23" fillId="6" borderId="29" xfId="0" applyFont="1" applyFill="1" applyBorder="1" applyAlignment="1">
      <alignment vertical="center" wrapText="1"/>
    </xf>
    <xf numFmtId="168" fontId="26" fillId="7" borderId="18" xfId="1" applyNumberFormat="1" applyFont="1" applyFill="1" applyBorder="1" applyAlignment="1">
      <alignment horizontal="center" vertical="center"/>
    </xf>
    <xf numFmtId="168" fontId="26" fillId="7" borderId="0" xfId="1" applyNumberFormat="1" applyFont="1" applyFill="1" applyBorder="1" applyAlignment="1">
      <alignment horizontal="center" vertical="center"/>
    </xf>
    <xf numFmtId="168" fontId="26" fillId="7" borderId="0" xfId="0" applyNumberFormat="1" applyFont="1" applyFill="1" applyAlignment="1">
      <alignment horizontal="center" vertical="center"/>
    </xf>
    <xf numFmtId="168" fontId="26" fillId="7" borderId="19" xfId="1" applyNumberFormat="1" applyFont="1" applyFill="1" applyBorder="1" applyAlignment="1">
      <alignment horizontal="center" vertical="center"/>
    </xf>
    <xf numFmtId="168" fontId="26" fillId="0" borderId="18" xfId="0" applyNumberFormat="1" applyFont="1" applyBorder="1" applyAlignment="1">
      <alignment horizontal="center" vertical="center"/>
    </xf>
    <xf numFmtId="168" fontId="27" fillId="0" borderId="19" xfId="0" applyNumberFormat="1" applyFont="1" applyBorder="1" applyAlignment="1">
      <alignment horizontal="center" vertical="center"/>
    </xf>
    <xf numFmtId="168" fontId="26" fillId="7" borderId="20" xfId="1" applyNumberFormat="1" applyFont="1" applyFill="1" applyBorder="1" applyAlignment="1">
      <alignment horizontal="center" vertical="center"/>
    </xf>
    <xf numFmtId="168" fontId="26" fillId="7" borderId="21" xfId="1" applyNumberFormat="1" applyFont="1" applyFill="1" applyBorder="1" applyAlignment="1">
      <alignment horizontal="center" vertical="center"/>
    </xf>
    <xf numFmtId="168" fontId="26" fillId="7" borderId="21" xfId="0" applyNumberFormat="1" applyFont="1" applyFill="1" applyBorder="1" applyAlignment="1">
      <alignment horizontal="center" vertical="center"/>
    </xf>
    <xf numFmtId="168" fontId="26" fillId="7" borderId="22" xfId="1" applyNumberFormat="1" applyFont="1" applyFill="1" applyBorder="1" applyAlignment="1">
      <alignment horizontal="center" vertical="center"/>
    </xf>
    <xf numFmtId="168" fontId="26" fillId="0" borderId="0" xfId="0" applyNumberFormat="1" applyFont="1" applyAlignment="1">
      <alignment horizontal="center" vertical="center"/>
    </xf>
    <xf numFmtId="168" fontId="27" fillId="0" borderId="0" xfId="0" applyNumberFormat="1" applyFont="1" applyAlignment="1">
      <alignment horizontal="center" vertical="center"/>
    </xf>
    <xf numFmtId="0" fontId="26" fillId="7" borderId="38" xfId="0" applyFont="1" applyFill="1" applyBorder="1" applyAlignment="1">
      <alignment horizontal="right" vertical="center"/>
    </xf>
    <xf numFmtId="0" fontId="26" fillId="0" borderId="0" xfId="0" applyFont="1" applyAlignment="1">
      <alignment vertical="center"/>
    </xf>
    <xf numFmtId="0" fontId="27" fillId="0" borderId="0" xfId="0" applyFont="1" applyAlignment="1">
      <alignment horizontal="center" vertical="center"/>
    </xf>
    <xf numFmtId="166" fontId="26" fillId="0" borderId="0" xfId="0" applyNumberFormat="1" applyFont="1" applyAlignment="1">
      <alignment vertical="center"/>
    </xf>
    <xf numFmtId="0" fontId="26" fillId="7" borderId="30" xfId="0" applyFont="1" applyFill="1" applyBorder="1" applyAlignment="1">
      <alignment horizontal="right" vertical="center"/>
    </xf>
    <xf numFmtId="0" fontId="27" fillId="0" borderId="40" xfId="0" applyFont="1" applyBorder="1" applyAlignment="1">
      <alignment horizontal="center" vertical="center"/>
    </xf>
    <xf numFmtId="0" fontId="27" fillId="0" borderId="18" xfId="0" applyFont="1" applyBorder="1" applyAlignment="1">
      <alignment vertical="center"/>
    </xf>
    <xf numFmtId="0" fontId="27" fillId="0" borderId="0" xfId="0" applyFont="1" applyAlignment="1">
      <alignment vertical="center"/>
    </xf>
    <xf numFmtId="0" fontId="27" fillId="0" borderId="0" xfId="0" applyFont="1" applyAlignment="1">
      <alignment vertical="center" wrapText="1"/>
    </xf>
    <xf numFmtId="0" fontId="27" fillId="0" borderId="36" xfId="0" applyFont="1" applyBorder="1" applyAlignment="1">
      <alignment vertical="center"/>
    </xf>
    <xf numFmtId="0" fontId="27" fillId="0" borderId="32" xfId="0" applyFont="1" applyBorder="1" applyAlignment="1">
      <alignment vertical="center"/>
    </xf>
    <xf numFmtId="0" fontId="27" fillId="0" borderId="32" xfId="0" applyFont="1" applyBorder="1" applyAlignment="1">
      <alignment vertical="center" wrapText="1"/>
    </xf>
    <xf numFmtId="0" fontId="27" fillId="0" borderId="33" xfId="0" applyFont="1" applyBorder="1" applyAlignment="1">
      <alignment horizontal="center" vertical="center"/>
    </xf>
    <xf numFmtId="0" fontId="27" fillId="0" borderId="34" xfId="0" applyFont="1" applyBorder="1" applyAlignment="1">
      <alignment horizontal="center" vertical="center"/>
    </xf>
    <xf numFmtId="0" fontId="27" fillId="0" borderId="34" xfId="0" applyFont="1" applyBorder="1" applyAlignment="1">
      <alignment horizontal="center" vertical="center" wrapText="1"/>
    </xf>
    <xf numFmtId="0" fontId="27" fillId="0" borderId="38" xfId="0" applyFont="1" applyBorder="1" applyAlignment="1">
      <alignment horizontal="right" vertical="center"/>
    </xf>
    <xf numFmtId="168" fontId="26" fillId="0" borderId="18" xfId="1" applyNumberFormat="1" applyFont="1" applyBorder="1" applyAlignment="1">
      <alignment horizontal="center" vertical="center"/>
    </xf>
    <xf numFmtId="168" fontId="26" fillId="0" borderId="0" xfId="1" applyNumberFormat="1" applyFont="1" applyBorder="1" applyAlignment="1">
      <alignment horizontal="center" vertical="center"/>
    </xf>
    <xf numFmtId="168" fontId="27" fillId="0" borderId="0" xfId="1" applyNumberFormat="1" applyFont="1" applyBorder="1" applyAlignment="1">
      <alignment horizontal="center" vertical="center"/>
    </xf>
    <xf numFmtId="168" fontId="27" fillId="0" borderId="19" xfId="1" applyNumberFormat="1" applyFont="1" applyBorder="1" applyAlignment="1">
      <alignment horizontal="center" vertical="center"/>
    </xf>
    <xf numFmtId="166" fontId="26" fillId="0" borderId="18" xfId="0" applyNumberFormat="1" applyFont="1" applyBorder="1" applyAlignment="1">
      <alignment horizontal="center" vertical="center"/>
    </xf>
    <xf numFmtId="166" fontId="26" fillId="0" borderId="0" xfId="0" applyNumberFormat="1" applyFont="1" applyAlignment="1">
      <alignment horizontal="center" vertical="center"/>
    </xf>
    <xf numFmtId="166" fontId="27" fillId="0" borderId="0" xfId="0" applyNumberFormat="1" applyFont="1" applyAlignment="1">
      <alignment horizontal="center" vertical="center"/>
    </xf>
    <xf numFmtId="166" fontId="27" fillId="0" borderId="19" xfId="0" applyNumberFormat="1" applyFont="1" applyBorder="1" applyAlignment="1">
      <alignment horizontal="center" vertical="center"/>
    </xf>
    <xf numFmtId="168" fontId="26" fillId="0" borderId="18" xfId="1" applyNumberFormat="1" applyFont="1" applyFill="1" applyBorder="1" applyAlignment="1">
      <alignment horizontal="center" vertical="center"/>
    </xf>
    <xf numFmtId="168" fontId="26" fillId="0" borderId="0" xfId="1" applyNumberFormat="1" applyFont="1" applyFill="1" applyBorder="1" applyAlignment="1">
      <alignment horizontal="center" vertical="center"/>
    </xf>
    <xf numFmtId="168" fontId="27" fillId="0" borderId="0" xfId="1" applyNumberFormat="1" applyFont="1" applyFill="1" applyBorder="1" applyAlignment="1">
      <alignment horizontal="center" vertical="center"/>
    </xf>
    <xf numFmtId="168" fontId="27" fillId="0" borderId="19" xfId="1" applyNumberFormat="1" applyFont="1" applyFill="1" applyBorder="1" applyAlignment="1">
      <alignment horizontal="center" vertical="center"/>
    </xf>
    <xf numFmtId="0" fontId="27" fillId="9" borderId="38" xfId="0" applyFont="1" applyFill="1" applyBorder="1" applyAlignment="1">
      <alignment horizontal="right" vertical="center"/>
    </xf>
    <xf numFmtId="167" fontId="26" fillId="9" borderId="18" xfId="0" applyNumberFormat="1" applyFont="1" applyFill="1" applyBorder="1" applyAlignment="1">
      <alignment horizontal="center" vertical="center"/>
    </xf>
    <xf numFmtId="167" fontId="26" fillId="9" borderId="0" xfId="0" applyNumberFormat="1" applyFont="1" applyFill="1" applyAlignment="1">
      <alignment horizontal="center" vertical="center"/>
    </xf>
    <xf numFmtId="167" fontId="27" fillId="9" borderId="0" xfId="0" applyNumberFormat="1" applyFont="1" applyFill="1" applyAlignment="1">
      <alignment horizontal="center" vertical="center"/>
    </xf>
    <xf numFmtId="167" fontId="27" fillId="9" borderId="19" xfId="0" applyNumberFormat="1" applyFont="1" applyFill="1" applyBorder="1" applyAlignment="1">
      <alignment horizontal="center" vertical="center"/>
    </xf>
    <xf numFmtId="0" fontId="27" fillId="0" borderId="38" xfId="0" applyFont="1" applyBorder="1" applyAlignment="1">
      <alignment horizontal="left" vertical="center"/>
    </xf>
    <xf numFmtId="167" fontId="26" fillId="0" borderId="18" xfId="0" applyNumberFormat="1" applyFont="1" applyBorder="1" applyAlignment="1">
      <alignment horizontal="center" vertical="center"/>
    </xf>
    <xf numFmtId="167" fontId="26" fillId="0" borderId="0" xfId="0" applyNumberFormat="1" applyFont="1" applyAlignment="1">
      <alignment horizontal="center" vertical="center"/>
    </xf>
    <xf numFmtId="167" fontId="27" fillId="0" borderId="0" xfId="0" applyNumberFormat="1" applyFont="1" applyAlignment="1">
      <alignment horizontal="center" vertical="center"/>
    </xf>
    <xf numFmtId="167" fontId="27" fillId="0" borderId="19" xfId="0" applyNumberFormat="1" applyFont="1" applyBorder="1" applyAlignment="1">
      <alignment horizontal="center" vertical="center"/>
    </xf>
    <xf numFmtId="0" fontId="26" fillId="0" borderId="38" xfId="0" applyFont="1" applyBorder="1" applyAlignment="1">
      <alignment horizontal="right" vertical="center"/>
    </xf>
    <xf numFmtId="1" fontId="26" fillId="0" borderId="38" xfId="0" applyNumberFormat="1" applyFont="1" applyBorder="1" applyAlignment="1">
      <alignment horizontal="right" vertical="center"/>
    </xf>
    <xf numFmtId="168" fontId="26" fillId="0" borderId="19" xfId="1" applyNumberFormat="1" applyFont="1" applyBorder="1" applyAlignment="1">
      <alignment horizontal="center" vertical="center"/>
    </xf>
    <xf numFmtId="0" fontId="26" fillId="0" borderId="38" xfId="0" applyFont="1" applyBorder="1" applyAlignment="1">
      <alignment vertical="center"/>
    </xf>
    <xf numFmtId="0" fontId="27" fillId="0" borderId="38" xfId="0" applyFont="1" applyBorder="1" applyAlignment="1">
      <alignment vertical="center"/>
    </xf>
    <xf numFmtId="0" fontId="26" fillId="0" borderId="19" xfId="0" applyFont="1" applyBorder="1" applyAlignment="1">
      <alignment vertical="center"/>
    </xf>
    <xf numFmtId="0" fontId="26" fillId="0" borderId="21" xfId="0" applyFont="1" applyBorder="1" applyAlignment="1">
      <alignment vertical="center"/>
    </xf>
    <xf numFmtId="0" fontId="27" fillId="0" borderId="21" xfId="0" applyFont="1" applyBorder="1" applyAlignment="1">
      <alignment vertical="center"/>
    </xf>
    <xf numFmtId="0" fontId="26" fillId="0" borderId="22" xfId="0" applyFont="1" applyBorder="1" applyAlignment="1">
      <alignment vertical="center"/>
    </xf>
    <xf numFmtId="10" fontId="27" fillId="0" borderId="0" xfId="0" applyNumberFormat="1" applyFont="1" applyAlignment="1">
      <alignment vertical="center"/>
    </xf>
    <xf numFmtId="10" fontId="26" fillId="0" borderId="0" xfId="0" applyNumberFormat="1" applyFont="1" applyAlignment="1">
      <alignment vertical="center"/>
    </xf>
    <xf numFmtId="10" fontId="26" fillId="0" borderId="21" xfId="0" applyNumberFormat="1" applyFont="1" applyBorder="1" applyAlignment="1">
      <alignment vertical="center"/>
    </xf>
    <xf numFmtId="10" fontId="27" fillId="0" borderId="21" xfId="0" applyNumberFormat="1" applyFont="1" applyBorder="1" applyAlignment="1">
      <alignment vertical="center"/>
    </xf>
    <xf numFmtId="10" fontId="26" fillId="0" borderId="19" xfId="0" applyNumberFormat="1" applyFont="1" applyBorder="1" applyAlignment="1">
      <alignment vertical="center"/>
    </xf>
    <xf numFmtId="10" fontId="26" fillId="0" borderId="22" xfId="0" applyNumberFormat="1" applyFont="1" applyBorder="1" applyAlignment="1">
      <alignment vertical="center"/>
    </xf>
    <xf numFmtId="0" fontId="28" fillId="9" borderId="38" xfId="0" applyFont="1" applyFill="1" applyBorder="1" applyAlignment="1">
      <alignment horizontal="center" vertical="center"/>
    </xf>
    <xf numFmtId="0" fontId="25" fillId="0" borderId="14" xfId="0" applyFont="1" applyBorder="1"/>
    <xf numFmtId="0" fontId="25" fillId="0" borderId="11" xfId="0" applyFont="1" applyBorder="1"/>
    <xf numFmtId="165" fontId="30" fillId="0" borderId="1" xfId="0" applyNumberFormat="1" applyFont="1" applyBorder="1" applyAlignment="1">
      <alignment horizontal="center"/>
    </xf>
    <xf numFmtId="165" fontId="30" fillId="0" borderId="2" xfId="0" applyNumberFormat="1" applyFont="1" applyBorder="1" applyAlignment="1">
      <alignment horizontal="center"/>
    </xf>
    <xf numFmtId="165" fontId="30" fillId="0" borderId="3" xfId="0" applyNumberFormat="1" applyFont="1" applyBorder="1" applyAlignment="1">
      <alignment horizontal="center"/>
    </xf>
    <xf numFmtId="165" fontId="30" fillId="0" borderId="0" xfId="0" applyNumberFormat="1" applyFont="1" applyAlignment="1">
      <alignment horizontal="center"/>
    </xf>
    <xf numFmtId="165" fontId="30" fillId="4" borderId="1" xfId="0" applyNumberFormat="1" applyFont="1" applyFill="1" applyBorder="1" applyAlignment="1">
      <alignment horizontal="center"/>
    </xf>
    <xf numFmtId="165" fontId="30" fillId="4" borderId="2" xfId="0" applyNumberFormat="1" applyFont="1" applyFill="1" applyBorder="1" applyAlignment="1">
      <alignment horizontal="center"/>
    </xf>
    <xf numFmtId="165" fontId="30" fillId="4" borderId="3" xfId="0" applyNumberFormat="1" applyFont="1" applyFill="1" applyBorder="1" applyAlignment="1">
      <alignment horizontal="center"/>
    </xf>
    <xf numFmtId="165" fontId="30" fillId="0" borderId="10" xfId="0" applyNumberFormat="1" applyFont="1" applyBorder="1" applyAlignment="1">
      <alignment horizontal="center"/>
    </xf>
    <xf numFmtId="0" fontId="30" fillId="0" borderId="0" xfId="0" applyFont="1" applyAlignment="1">
      <alignment horizontal="center"/>
    </xf>
    <xf numFmtId="165" fontId="30" fillId="0" borderId="4" xfId="0" applyNumberFormat="1" applyFont="1" applyBorder="1" applyAlignment="1">
      <alignment horizontal="center"/>
    </xf>
    <xf numFmtId="165" fontId="30" fillId="0" borderId="5" xfId="0" applyNumberFormat="1" applyFont="1" applyBorder="1" applyAlignment="1">
      <alignment horizontal="center"/>
    </xf>
    <xf numFmtId="165" fontId="30" fillId="4" borderId="4" xfId="0" applyNumberFormat="1" applyFont="1" applyFill="1" applyBorder="1" applyAlignment="1">
      <alignment horizontal="center"/>
    </xf>
    <xf numFmtId="165" fontId="30" fillId="4" borderId="0" xfId="0" applyNumberFormat="1" applyFont="1" applyFill="1" applyAlignment="1">
      <alignment horizontal="center"/>
    </xf>
    <xf numFmtId="165" fontId="30" fillId="4" borderId="5" xfId="0" applyNumberFormat="1" applyFont="1" applyFill="1" applyBorder="1" applyAlignment="1">
      <alignment horizontal="center"/>
    </xf>
    <xf numFmtId="165" fontId="30" fillId="0" borderId="14" xfId="0" applyNumberFormat="1" applyFont="1" applyBorder="1" applyAlignment="1">
      <alignment horizontal="center"/>
    </xf>
    <xf numFmtId="165" fontId="30" fillId="0" borderId="15" xfId="0" applyNumberFormat="1" applyFont="1" applyBorder="1" applyAlignment="1">
      <alignment horizontal="center"/>
    </xf>
    <xf numFmtId="165" fontId="30" fillId="0" borderId="16" xfId="0" applyNumberFormat="1" applyFont="1" applyBorder="1" applyAlignment="1">
      <alignment horizontal="center"/>
    </xf>
    <xf numFmtId="165" fontId="30" fillId="0" borderId="17" xfId="0" applyNumberFormat="1" applyFont="1" applyBorder="1" applyAlignment="1">
      <alignment horizontal="center"/>
    </xf>
    <xf numFmtId="165" fontId="30" fillId="4" borderId="15" xfId="0" applyNumberFormat="1" applyFont="1" applyFill="1" applyBorder="1" applyAlignment="1">
      <alignment horizontal="center"/>
    </xf>
    <xf numFmtId="165" fontId="30" fillId="4" borderId="16" xfId="0" applyNumberFormat="1" applyFont="1" applyFill="1" applyBorder="1" applyAlignment="1">
      <alignment horizontal="center"/>
    </xf>
    <xf numFmtId="165" fontId="30" fillId="4" borderId="17" xfId="0" applyNumberFormat="1" applyFont="1" applyFill="1" applyBorder="1" applyAlignment="1">
      <alignment horizontal="center"/>
    </xf>
    <xf numFmtId="165" fontId="30" fillId="0" borderId="11" xfId="0" applyNumberFormat="1" applyFont="1" applyBorder="1" applyAlignment="1">
      <alignment horizontal="center"/>
    </xf>
    <xf numFmtId="2" fontId="30" fillId="0" borderId="0" xfId="0" applyNumberFormat="1" applyFont="1" applyAlignment="1">
      <alignment horizontal="center"/>
    </xf>
    <xf numFmtId="2" fontId="30" fillId="0" borderId="1" xfId="0" applyNumberFormat="1" applyFont="1" applyBorder="1" applyAlignment="1">
      <alignment horizontal="center"/>
    </xf>
    <xf numFmtId="2" fontId="30" fillId="0" borderId="2" xfId="0" applyNumberFormat="1" applyFont="1" applyBorder="1" applyAlignment="1">
      <alignment horizontal="center"/>
    </xf>
    <xf numFmtId="2" fontId="30" fillId="0" borderId="3" xfId="0" applyNumberFormat="1" applyFont="1" applyBorder="1" applyAlignment="1">
      <alignment horizontal="center"/>
    </xf>
    <xf numFmtId="2" fontId="30" fillId="0" borderId="4" xfId="0" applyNumberFormat="1" applyFont="1" applyBorder="1" applyAlignment="1">
      <alignment horizontal="center"/>
    </xf>
    <xf numFmtId="2" fontId="30" fillId="0" borderId="5" xfId="0" applyNumberFormat="1" applyFont="1" applyBorder="1" applyAlignment="1">
      <alignment horizontal="center"/>
    </xf>
    <xf numFmtId="2" fontId="30" fillId="0" borderId="15" xfId="0" applyNumberFormat="1" applyFont="1" applyBorder="1" applyAlignment="1">
      <alignment horizontal="center"/>
    </xf>
    <xf numFmtId="2" fontId="30" fillId="0" borderId="16" xfId="0" applyNumberFormat="1" applyFont="1" applyBorder="1" applyAlignment="1">
      <alignment horizontal="center"/>
    </xf>
    <xf numFmtId="2" fontId="30" fillId="0" borderId="17" xfId="0" applyNumberFormat="1" applyFont="1" applyBorder="1" applyAlignment="1">
      <alignment horizontal="center"/>
    </xf>
    <xf numFmtId="2" fontId="30" fillId="4" borderId="1" xfId="0" applyNumberFormat="1" applyFont="1" applyFill="1" applyBorder="1" applyAlignment="1">
      <alignment horizontal="center"/>
    </xf>
    <xf numFmtId="2" fontId="30" fillId="4" borderId="2" xfId="0" applyNumberFormat="1" applyFont="1" applyFill="1" applyBorder="1" applyAlignment="1">
      <alignment horizontal="center"/>
    </xf>
    <xf numFmtId="2" fontId="30" fillId="4" borderId="3" xfId="0" applyNumberFormat="1" applyFont="1" applyFill="1" applyBorder="1" applyAlignment="1">
      <alignment horizontal="center"/>
    </xf>
    <xf numFmtId="2" fontId="30" fillId="4" borderId="4" xfId="0" applyNumberFormat="1" applyFont="1" applyFill="1" applyBorder="1" applyAlignment="1">
      <alignment horizontal="center"/>
    </xf>
    <xf numFmtId="2" fontId="30" fillId="4" borderId="5" xfId="0" applyNumberFormat="1" applyFont="1" applyFill="1" applyBorder="1" applyAlignment="1">
      <alignment horizontal="center"/>
    </xf>
    <xf numFmtId="2" fontId="30" fillId="4" borderId="15" xfId="0" applyNumberFormat="1" applyFont="1" applyFill="1" applyBorder="1" applyAlignment="1">
      <alignment horizontal="center"/>
    </xf>
    <xf numFmtId="2" fontId="30" fillId="4" borderId="16" xfId="0" applyNumberFormat="1" applyFont="1" applyFill="1" applyBorder="1" applyAlignment="1">
      <alignment horizontal="center"/>
    </xf>
    <xf numFmtId="2" fontId="30" fillId="4" borderId="17" xfId="0" applyNumberFormat="1" applyFont="1" applyFill="1" applyBorder="1" applyAlignment="1">
      <alignment horizontal="center"/>
    </xf>
    <xf numFmtId="2" fontId="30" fillId="0" borderId="10" xfId="0" applyNumberFormat="1" applyFont="1" applyBorder="1" applyAlignment="1">
      <alignment horizontal="center"/>
    </xf>
    <xf numFmtId="2" fontId="30" fillId="0" borderId="14" xfId="0" applyNumberFormat="1" applyFont="1" applyBorder="1" applyAlignment="1">
      <alignment horizontal="center"/>
    </xf>
    <xf numFmtId="2" fontId="30" fillId="0" borderId="11" xfId="0" applyNumberFormat="1" applyFont="1" applyBorder="1" applyAlignment="1">
      <alignment horizontal="center"/>
    </xf>
    <xf numFmtId="2" fontId="30" fillId="4" borderId="0" xfId="0" applyNumberFormat="1" applyFont="1" applyFill="1" applyAlignment="1">
      <alignment horizontal="center"/>
    </xf>
    <xf numFmtId="3" fontId="30" fillId="0" borderId="1" xfId="0" applyNumberFormat="1" applyFont="1" applyBorder="1" applyAlignment="1">
      <alignment horizontal="right"/>
    </xf>
    <xf numFmtId="3" fontId="30" fillId="0" borderId="2" xfId="0" applyNumberFormat="1" applyFont="1" applyBorder="1" applyAlignment="1">
      <alignment horizontal="right"/>
    </xf>
    <xf numFmtId="3" fontId="30" fillId="0" borderId="3" xfId="0" applyNumberFormat="1" applyFont="1" applyBorder="1" applyAlignment="1">
      <alignment horizontal="right"/>
    </xf>
    <xf numFmtId="3" fontId="30" fillId="0" borderId="0" xfId="0" applyNumberFormat="1" applyFont="1" applyAlignment="1">
      <alignment horizontal="right"/>
    </xf>
    <xf numFmtId="3" fontId="30" fillId="4" borderId="1" xfId="0" applyNumberFormat="1" applyFont="1" applyFill="1" applyBorder="1" applyAlignment="1">
      <alignment horizontal="right"/>
    </xf>
    <xf numFmtId="3" fontId="30" fillId="4" borderId="2" xfId="0" applyNumberFormat="1" applyFont="1" applyFill="1" applyBorder="1" applyAlignment="1">
      <alignment horizontal="right"/>
    </xf>
    <xf numFmtId="3" fontId="30" fillId="4" borderId="3" xfId="0" applyNumberFormat="1" applyFont="1" applyFill="1" applyBorder="1" applyAlignment="1">
      <alignment horizontal="right"/>
    </xf>
    <xf numFmtId="3" fontId="30" fillId="0" borderId="10" xfId="0" applyNumberFormat="1" applyFont="1" applyBorder="1" applyAlignment="1">
      <alignment horizontal="right"/>
    </xf>
    <xf numFmtId="3" fontId="30" fillId="0" borderId="4" xfId="0" applyNumberFormat="1" applyFont="1" applyBorder="1" applyAlignment="1">
      <alignment horizontal="right"/>
    </xf>
    <xf numFmtId="3" fontId="30" fillId="0" borderId="5" xfId="0" applyNumberFormat="1" applyFont="1" applyBorder="1" applyAlignment="1">
      <alignment horizontal="right"/>
    </xf>
    <xf numFmtId="3" fontId="30" fillId="4" borderId="4" xfId="0" applyNumberFormat="1" applyFont="1" applyFill="1" applyBorder="1" applyAlignment="1">
      <alignment horizontal="right"/>
    </xf>
    <xf numFmtId="3" fontId="30" fillId="4" borderId="0" xfId="0" applyNumberFormat="1" applyFont="1" applyFill="1" applyAlignment="1">
      <alignment horizontal="right"/>
    </xf>
    <xf numFmtId="3" fontId="30" fillId="4" borderId="5" xfId="0" applyNumberFormat="1" applyFont="1" applyFill="1" applyBorder="1" applyAlignment="1">
      <alignment horizontal="right"/>
    </xf>
    <xf numFmtId="3" fontId="30" fillId="0" borderId="14" xfId="0" applyNumberFormat="1" applyFont="1" applyBorder="1" applyAlignment="1">
      <alignment horizontal="right"/>
    </xf>
    <xf numFmtId="0" fontId="18" fillId="3" borderId="0" xfId="0" applyFont="1" applyFill="1"/>
    <xf numFmtId="0" fontId="18" fillId="3" borderId="0" xfId="0" applyFont="1" applyFill="1" applyAlignment="1">
      <alignment vertical="center"/>
    </xf>
    <xf numFmtId="0" fontId="19" fillId="3" borderId="0" xfId="0" applyFont="1" applyFill="1" applyAlignment="1">
      <alignment horizontal="center"/>
    </xf>
    <xf numFmtId="0" fontId="3" fillId="3" borderId="0" xfId="0" applyFont="1" applyFill="1" applyAlignment="1">
      <alignment horizontal="center"/>
    </xf>
    <xf numFmtId="0" fontId="4" fillId="3" borderId="0" xfId="0" applyFont="1" applyFill="1" applyAlignment="1">
      <alignment horizontal="center"/>
    </xf>
    <xf numFmtId="0" fontId="21" fillId="3" borderId="0" xfId="0" applyFont="1" applyFill="1" applyAlignment="1">
      <alignment horizontal="center"/>
    </xf>
    <xf numFmtId="0" fontId="4" fillId="5" borderId="0" xfId="0" applyFont="1" applyFill="1" applyAlignment="1">
      <alignment horizontal="center"/>
    </xf>
    <xf numFmtId="0" fontId="4" fillId="0" borderId="0" xfId="0" applyFont="1" applyAlignment="1">
      <alignment horizontal="center"/>
    </xf>
    <xf numFmtId="16" fontId="4" fillId="3" borderId="0" xfId="0" applyNumberFormat="1" applyFont="1" applyFill="1" applyAlignment="1">
      <alignment horizontal="right"/>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0" xfId="0" applyFont="1" applyFill="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4" fillId="3" borderId="0" xfId="0" applyFont="1" applyFill="1"/>
    <xf numFmtId="0" fontId="4" fillId="5" borderId="0" xfId="0" applyFont="1" applyFill="1"/>
    <xf numFmtId="49" fontId="4" fillId="3" borderId="0" xfId="0" applyNumberFormat="1" applyFont="1" applyFill="1" applyAlignment="1">
      <alignment horizontal="left"/>
    </xf>
    <xf numFmtId="49" fontId="1" fillId="3" borderId="0" xfId="0" applyNumberFormat="1" applyFont="1" applyFill="1" applyAlignment="1">
      <alignment horizontal="left"/>
    </xf>
    <xf numFmtId="0" fontId="5" fillId="3" borderId="0" xfId="0" applyFont="1" applyFill="1" applyAlignment="1">
      <alignment horizontal="right"/>
    </xf>
    <xf numFmtId="0" fontId="22" fillId="3" borderId="0" xfId="0" applyFont="1" applyFill="1" applyAlignment="1">
      <alignment horizontal="left" indent="2"/>
    </xf>
    <xf numFmtId="0" fontId="22" fillId="3" borderId="0" xfId="0" applyFont="1" applyFill="1"/>
    <xf numFmtId="0" fontId="5" fillId="3" borderId="0" xfId="0" applyFont="1" applyFill="1" applyAlignment="1">
      <alignment horizontal="left" indent="2"/>
    </xf>
    <xf numFmtId="0" fontId="21" fillId="4" borderId="4" xfId="0" applyFont="1" applyFill="1" applyBorder="1" applyAlignment="1">
      <alignment horizontal="center" vertical="center"/>
    </xf>
    <xf numFmtId="0" fontId="21" fillId="4" borderId="0" xfId="0" applyFont="1" applyFill="1" applyAlignment="1">
      <alignment horizontal="center" vertical="center"/>
    </xf>
    <xf numFmtId="0" fontId="21" fillId="4" borderId="5"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27" xfId="0" applyFont="1" applyFill="1" applyBorder="1" applyAlignment="1">
      <alignment horizontal="center" vertical="center"/>
    </xf>
    <xf numFmtId="0" fontId="2" fillId="4" borderId="28" xfId="0" applyFont="1" applyFill="1" applyBorder="1" applyAlignment="1">
      <alignment horizontal="center" vertical="center"/>
    </xf>
    <xf numFmtId="165" fontId="1" fillId="0" borderId="2" xfId="0" applyNumberFormat="1" applyFont="1" applyBorder="1" applyAlignment="1">
      <alignment horizontal="center"/>
    </xf>
    <xf numFmtId="165" fontId="1" fillId="0" borderId="3" xfId="0" applyNumberFormat="1" applyFont="1" applyBorder="1" applyAlignment="1">
      <alignment horizontal="center"/>
    </xf>
    <xf numFmtId="165" fontId="1" fillId="0" borderId="0" xfId="0" applyNumberFormat="1" applyFont="1" applyAlignment="1">
      <alignment horizontal="center"/>
    </xf>
    <xf numFmtId="165" fontId="1" fillId="4" borderId="1" xfId="0" applyNumberFormat="1" applyFont="1" applyFill="1" applyBorder="1" applyAlignment="1">
      <alignment horizontal="center"/>
    </xf>
    <xf numFmtId="165" fontId="1" fillId="4" borderId="2" xfId="0" applyNumberFormat="1" applyFont="1" applyFill="1" applyBorder="1" applyAlignment="1">
      <alignment horizontal="center"/>
    </xf>
    <xf numFmtId="165" fontId="1" fillId="4" borderId="3" xfId="0" applyNumberFormat="1" applyFont="1" applyFill="1" applyBorder="1" applyAlignment="1">
      <alignment horizontal="center"/>
    </xf>
    <xf numFmtId="165" fontId="1" fillId="0" borderId="10" xfId="0" applyNumberFormat="1" applyFont="1" applyBorder="1" applyAlignment="1">
      <alignment horizontal="center"/>
    </xf>
    <xf numFmtId="165" fontId="1" fillId="0" borderId="5" xfId="0" applyNumberFormat="1" applyFont="1" applyBorder="1" applyAlignment="1">
      <alignment horizontal="center"/>
    </xf>
    <xf numFmtId="165" fontId="1" fillId="4" borderId="4" xfId="0" applyNumberFormat="1" applyFont="1" applyFill="1" applyBorder="1" applyAlignment="1">
      <alignment horizontal="center"/>
    </xf>
    <xf numFmtId="165" fontId="1" fillId="4" borderId="0" xfId="0" applyNumberFormat="1" applyFont="1" applyFill="1" applyAlignment="1">
      <alignment horizontal="center"/>
    </xf>
    <xf numFmtId="165" fontId="1" fillId="4" borderId="5" xfId="0" applyNumberFormat="1" applyFont="1" applyFill="1" applyBorder="1" applyAlignment="1">
      <alignment horizontal="center"/>
    </xf>
    <xf numFmtId="165" fontId="1" fillId="0" borderId="14" xfId="0" applyNumberFormat="1" applyFont="1" applyBorder="1" applyAlignment="1">
      <alignment horizontal="center"/>
    </xf>
    <xf numFmtId="165" fontId="1" fillId="0" borderId="16" xfId="0" applyNumberFormat="1" applyFont="1" applyBorder="1" applyAlignment="1">
      <alignment horizontal="center"/>
    </xf>
    <xf numFmtId="165" fontId="1" fillId="0" borderId="17" xfId="0" applyNumberFormat="1" applyFont="1" applyBorder="1" applyAlignment="1">
      <alignment horizontal="center"/>
    </xf>
    <xf numFmtId="165" fontId="1" fillId="4" borderId="15" xfId="0" applyNumberFormat="1" applyFont="1" applyFill="1" applyBorder="1" applyAlignment="1">
      <alignment horizontal="center"/>
    </xf>
    <xf numFmtId="165" fontId="1" fillId="4" borderId="16" xfId="0" applyNumberFormat="1" applyFont="1" applyFill="1" applyBorder="1" applyAlignment="1">
      <alignment horizontal="center"/>
    </xf>
    <xf numFmtId="165" fontId="1" fillId="4" borderId="17" xfId="0" applyNumberFormat="1" applyFont="1" applyFill="1" applyBorder="1" applyAlignment="1">
      <alignment horizontal="center"/>
    </xf>
    <xf numFmtId="165" fontId="1" fillId="0" borderId="11" xfId="0" applyNumberFormat="1" applyFont="1" applyBorder="1" applyAlignment="1">
      <alignment horizontal="center"/>
    </xf>
    <xf numFmtId="0" fontId="31" fillId="3" borderId="0" xfId="0" applyFont="1" applyFill="1"/>
    <xf numFmtId="0" fontId="31" fillId="5" borderId="0" xfId="0" applyFont="1" applyFill="1"/>
    <xf numFmtId="0" fontId="31" fillId="3" borderId="0" xfId="0" applyFont="1" applyFill="1" applyAlignment="1">
      <alignment horizontal="center"/>
    </xf>
    <xf numFmtId="0" fontId="31" fillId="3" borderId="0" xfId="0" applyFont="1" applyFill="1" applyAlignment="1">
      <alignment horizontal="left"/>
    </xf>
    <xf numFmtId="165" fontId="31" fillId="0" borderId="1" xfId="0" applyNumberFormat="1" applyFont="1" applyBorder="1" applyAlignment="1">
      <alignment horizontal="center"/>
    </xf>
    <xf numFmtId="165" fontId="31" fillId="0" borderId="2" xfId="0" applyNumberFormat="1" applyFont="1" applyBorder="1" applyAlignment="1">
      <alignment horizontal="center"/>
    </xf>
    <xf numFmtId="165" fontId="31" fillId="0" borderId="3" xfId="0" applyNumberFormat="1" applyFont="1" applyBorder="1" applyAlignment="1">
      <alignment horizontal="center"/>
    </xf>
    <xf numFmtId="165" fontId="31" fillId="0" borderId="0" xfId="0" applyNumberFormat="1" applyFont="1" applyAlignment="1">
      <alignment horizontal="center"/>
    </xf>
    <xf numFmtId="165" fontId="31" fillId="4" borderId="1" xfId="0" applyNumberFormat="1" applyFont="1" applyFill="1" applyBorder="1" applyAlignment="1">
      <alignment horizontal="center"/>
    </xf>
    <xf numFmtId="165" fontId="31" fillId="4" borderId="2" xfId="0" applyNumberFormat="1" applyFont="1" applyFill="1" applyBorder="1" applyAlignment="1">
      <alignment horizontal="center"/>
    </xf>
    <xf numFmtId="165" fontId="31" fillId="4" borderId="3" xfId="0" applyNumberFormat="1" applyFont="1" applyFill="1" applyBorder="1" applyAlignment="1">
      <alignment horizontal="center"/>
    </xf>
    <xf numFmtId="165" fontId="31" fillId="0" borderId="10" xfId="0" applyNumberFormat="1" applyFont="1" applyBorder="1" applyAlignment="1">
      <alignment horizontal="center"/>
    </xf>
    <xf numFmtId="0" fontId="31" fillId="0" borderId="0" xfId="0" applyFont="1" applyAlignment="1">
      <alignment horizontal="center"/>
    </xf>
    <xf numFmtId="165" fontId="31" fillId="0" borderId="4" xfId="0" applyNumberFormat="1" applyFont="1" applyBorder="1" applyAlignment="1">
      <alignment horizontal="center"/>
    </xf>
    <xf numFmtId="165" fontId="31" fillId="0" borderId="5" xfId="0" applyNumberFormat="1" applyFont="1" applyBorder="1" applyAlignment="1">
      <alignment horizontal="center"/>
    </xf>
    <xf numFmtId="165" fontId="31" fillId="4" borderId="4" xfId="0" applyNumberFormat="1" applyFont="1" applyFill="1" applyBorder="1" applyAlignment="1">
      <alignment horizontal="center"/>
    </xf>
    <xf numFmtId="165" fontId="31" fillId="4" borderId="0" xfId="0" applyNumberFormat="1" applyFont="1" applyFill="1" applyAlignment="1">
      <alignment horizontal="center"/>
    </xf>
    <xf numFmtId="165" fontId="31" fillId="4" borderId="5" xfId="0" applyNumberFormat="1" applyFont="1" applyFill="1" applyBorder="1" applyAlignment="1">
      <alignment horizontal="center"/>
    </xf>
    <xf numFmtId="165" fontId="31" fillId="0" borderId="14" xfId="0" applyNumberFormat="1" applyFont="1" applyBorder="1" applyAlignment="1">
      <alignment horizontal="center"/>
    </xf>
    <xf numFmtId="165" fontId="31" fillId="0" borderId="15" xfId="0" applyNumberFormat="1" applyFont="1" applyBorder="1" applyAlignment="1">
      <alignment horizontal="center"/>
    </xf>
    <xf numFmtId="165" fontId="31" fillId="0" borderId="16" xfId="0" applyNumberFormat="1" applyFont="1" applyBorder="1" applyAlignment="1">
      <alignment horizontal="center"/>
    </xf>
    <xf numFmtId="165" fontId="31" fillId="0" borderId="17" xfId="0" applyNumberFormat="1" applyFont="1" applyBorder="1" applyAlignment="1">
      <alignment horizontal="center"/>
    </xf>
    <xf numFmtId="165" fontId="31" fillId="4" borderId="15" xfId="0" applyNumberFormat="1" applyFont="1" applyFill="1" applyBorder="1" applyAlignment="1">
      <alignment horizontal="center"/>
    </xf>
    <xf numFmtId="165" fontId="31" fillId="4" borderId="16" xfId="0" applyNumberFormat="1" applyFont="1" applyFill="1" applyBorder="1" applyAlignment="1">
      <alignment horizontal="center"/>
    </xf>
    <xf numFmtId="165" fontId="31" fillId="4" borderId="17" xfId="0" applyNumberFormat="1" applyFont="1" applyFill="1" applyBorder="1" applyAlignment="1">
      <alignment horizontal="center"/>
    </xf>
    <xf numFmtId="165" fontId="31" fillId="0" borderId="11" xfId="0" applyNumberFormat="1" applyFont="1" applyBorder="1" applyAlignment="1">
      <alignment horizontal="center"/>
    </xf>
    <xf numFmtId="2" fontId="31" fillId="0" borderId="1" xfId="0" applyNumberFormat="1" applyFont="1" applyBorder="1" applyAlignment="1">
      <alignment horizontal="center"/>
    </xf>
    <xf numFmtId="2" fontId="31" fillId="0" borderId="2" xfId="0" applyNumberFormat="1" applyFont="1" applyBorder="1" applyAlignment="1">
      <alignment horizontal="center"/>
    </xf>
    <xf numFmtId="2" fontId="31" fillId="0" borderId="3" xfId="0" applyNumberFormat="1" applyFont="1" applyBorder="1" applyAlignment="1">
      <alignment horizontal="center"/>
    </xf>
    <xf numFmtId="2" fontId="31" fillId="0" borderId="0" xfId="0" applyNumberFormat="1" applyFont="1" applyAlignment="1">
      <alignment horizontal="center"/>
    </xf>
    <xf numFmtId="2" fontId="31" fillId="4" borderId="1" xfId="0" applyNumberFormat="1" applyFont="1" applyFill="1" applyBorder="1" applyAlignment="1">
      <alignment horizontal="center"/>
    </xf>
    <xf numFmtId="2" fontId="31" fillId="4" borderId="2" xfId="0" applyNumberFormat="1" applyFont="1" applyFill="1" applyBorder="1" applyAlignment="1">
      <alignment horizontal="center"/>
    </xf>
    <xf numFmtId="2" fontId="31" fillId="4" borderId="3" xfId="0" applyNumberFormat="1" applyFont="1" applyFill="1" applyBorder="1" applyAlignment="1">
      <alignment horizontal="center"/>
    </xf>
    <xf numFmtId="2" fontId="31" fillId="0" borderId="10" xfId="0" applyNumberFormat="1" applyFont="1" applyBorder="1" applyAlignment="1">
      <alignment horizontal="center"/>
    </xf>
    <xf numFmtId="2" fontId="31" fillId="0" borderId="4" xfId="0" applyNumberFormat="1" applyFont="1" applyBorder="1" applyAlignment="1">
      <alignment horizontal="center"/>
    </xf>
    <xf numFmtId="2" fontId="31" fillId="0" borderId="5" xfId="0" applyNumberFormat="1" applyFont="1" applyBorder="1" applyAlignment="1">
      <alignment horizontal="center"/>
    </xf>
    <xf numFmtId="2" fontId="31" fillId="4" borderId="4" xfId="0" applyNumberFormat="1" applyFont="1" applyFill="1" applyBorder="1" applyAlignment="1">
      <alignment horizontal="center"/>
    </xf>
    <xf numFmtId="2" fontId="31" fillId="4" borderId="0" xfId="0" applyNumberFormat="1" applyFont="1" applyFill="1" applyAlignment="1">
      <alignment horizontal="center"/>
    </xf>
    <xf numFmtId="2" fontId="31" fillId="4" borderId="5" xfId="0" applyNumberFormat="1" applyFont="1" applyFill="1" applyBorder="1" applyAlignment="1">
      <alignment horizontal="center"/>
    </xf>
    <xf numFmtId="2" fontId="31" fillId="0" borderId="14" xfId="0" applyNumberFormat="1" applyFont="1" applyBorder="1" applyAlignment="1">
      <alignment horizontal="center"/>
    </xf>
    <xf numFmtId="2" fontId="31" fillId="0" borderId="15" xfId="0" applyNumberFormat="1" applyFont="1" applyBorder="1" applyAlignment="1">
      <alignment horizontal="center"/>
    </xf>
    <xf numFmtId="2" fontId="31" fillId="0" borderId="16" xfId="0" applyNumberFormat="1" applyFont="1" applyBorder="1" applyAlignment="1">
      <alignment horizontal="center"/>
    </xf>
    <xf numFmtId="2" fontId="31" fillId="0" borderId="17" xfId="0" applyNumberFormat="1" applyFont="1" applyBorder="1" applyAlignment="1">
      <alignment horizontal="center"/>
    </xf>
    <xf numFmtId="2" fontId="31" fillId="4" borderId="15" xfId="0" applyNumberFormat="1" applyFont="1" applyFill="1" applyBorder="1" applyAlignment="1">
      <alignment horizontal="center"/>
    </xf>
    <xf numFmtId="2" fontId="31" fillId="4" borderId="16" xfId="0" applyNumberFormat="1" applyFont="1" applyFill="1" applyBorder="1" applyAlignment="1">
      <alignment horizontal="center"/>
    </xf>
    <xf numFmtId="2" fontId="31" fillId="4" borderId="17" xfId="0" applyNumberFormat="1" applyFont="1" applyFill="1" applyBorder="1" applyAlignment="1">
      <alignment horizontal="center"/>
    </xf>
    <xf numFmtId="2" fontId="31" fillId="0" borderId="11" xfId="0" applyNumberFormat="1" applyFont="1" applyBorder="1" applyAlignment="1">
      <alignment horizontal="center"/>
    </xf>
    <xf numFmtId="0" fontId="28" fillId="8" borderId="23" xfId="0" applyFont="1" applyFill="1" applyBorder="1" applyAlignment="1">
      <alignment horizontal="center" vertical="center"/>
    </xf>
    <xf numFmtId="0" fontId="28" fillId="8" borderId="24" xfId="0" applyFont="1" applyFill="1" applyBorder="1" applyAlignment="1">
      <alignment horizontal="center" vertical="center"/>
    </xf>
    <xf numFmtId="0" fontId="28" fillId="8" borderId="25" xfId="0" applyFont="1" applyFill="1" applyBorder="1" applyAlignment="1">
      <alignment horizontal="center" vertical="center"/>
    </xf>
    <xf numFmtId="0" fontId="27" fillId="0" borderId="0" xfId="0" applyFont="1" applyAlignment="1">
      <alignment horizontal="center" vertical="center" wrapText="1"/>
    </xf>
    <xf numFmtId="0" fontId="27" fillId="0" borderId="34"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35"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31" xfId="0" applyFont="1" applyBorder="1" applyAlignment="1">
      <alignment horizontal="center" vertical="center" wrapText="1"/>
    </xf>
    <xf numFmtId="0" fontId="27" fillId="0" borderId="18" xfId="0" applyFont="1" applyBorder="1" applyAlignment="1">
      <alignment horizontal="left" vertical="center" wrapText="1"/>
    </xf>
    <xf numFmtId="0" fontId="27" fillId="0" borderId="0" xfId="0" applyFont="1" applyAlignment="1">
      <alignment horizontal="left" vertical="center" wrapText="1"/>
    </xf>
    <xf numFmtId="0" fontId="27" fillId="0" borderId="20" xfId="0" applyFont="1" applyBorder="1" applyAlignment="1">
      <alignment horizontal="left" vertical="center" wrapText="1"/>
    </xf>
    <xf numFmtId="0" fontId="27" fillId="0" borderId="21" xfId="0" applyFont="1" applyBorder="1" applyAlignment="1">
      <alignment horizontal="left" vertical="center" wrapText="1"/>
    </xf>
    <xf numFmtId="0" fontId="27" fillId="0" borderId="37" xfId="0" applyFont="1" applyBorder="1" applyAlignment="1">
      <alignment horizontal="left" vertical="center" wrapText="1"/>
    </xf>
    <xf numFmtId="0" fontId="27" fillId="0" borderId="38" xfId="0" applyFont="1" applyBorder="1" applyAlignment="1">
      <alignment horizontal="left" vertical="center" wrapText="1"/>
    </xf>
    <xf numFmtId="0" fontId="27" fillId="0" borderId="39" xfId="0" applyFont="1" applyBorder="1" applyAlignment="1">
      <alignment horizontal="left" vertical="center" wrapText="1"/>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8" fillId="2" borderId="8" xfId="0" applyFont="1" applyFill="1" applyBorder="1" applyAlignment="1">
      <alignment horizontal="center"/>
    </xf>
    <xf numFmtId="0" fontId="8" fillId="2" borderId="9" xfId="0" applyFont="1" applyFill="1" applyBorder="1" applyAlignment="1">
      <alignment horizont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5" fillId="0" borderId="10" xfId="0" applyFont="1" applyBorder="1" applyAlignment="1">
      <alignment horizontal="center" wrapText="1"/>
    </xf>
    <xf numFmtId="0" fontId="5" fillId="0" borderId="13" xfId="0" applyFont="1" applyBorder="1" applyAlignment="1">
      <alignment horizontal="center" wrapText="1"/>
    </xf>
    <xf numFmtId="0" fontId="3" fillId="0" borderId="10" xfId="0" applyFont="1" applyBorder="1" applyAlignment="1">
      <alignment horizontal="center" wrapText="1"/>
    </xf>
    <xf numFmtId="0" fontId="3" fillId="0" borderId="13" xfId="0" applyFont="1" applyBorder="1" applyAlignment="1">
      <alignment horizont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wrapText="1"/>
    </xf>
    <xf numFmtId="0" fontId="5" fillId="0" borderId="11" xfId="0" applyFont="1" applyBorder="1" applyAlignment="1">
      <alignment horizontal="center" wrapText="1"/>
    </xf>
    <xf numFmtId="0" fontId="3" fillId="0" borderId="11" xfId="0" applyFont="1" applyBorder="1" applyAlignment="1">
      <alignment horizontal="center" wrapText="1"/>
    </xf>
    <xf numFmtId="49" fontId="20" fillId="2" borderId="0" xfId="0" applyNumberFormat="1" applyFont="1" applyFill="1" applyAlignment="1">
      <alignment horizontal="center"/>
    </xf>
    <xf numFmtId="0" fontId="1" fillId="3" borderId="0" xfId="0" applyFont="1" applyFill="1" applyAlignment="1">
      <alignment horizontal="right"/>
    </xf>
    <xf numFmtId="0" fontId="32" fillId="3" borderId="0" xfId="0" applyFont="1" applyFill="1" applyAlignment="1">
      <alignment horizontal="center" vertical="center"/>
    </xf>
    <xf numFmtId="0" fontId="31" fillId="3" borderId="0" xfId="0" applyFont="1" applyFill="1" applyAlignment="1">
      <alignment horizontal="center" vertical="center"/>
    </xf>
    <xf numFmtId="0" fontId="5" fillId="3" borderId="0" xfId="0" applyFont="1" applyFill="1" applyAlignment="1">
      <alignment horizontal="center"/>
    </xf>
    <xf numFmtId="0" fontId="31" fillId="0" borderId="0" xfId="0" applyFont="1" applyAlignment="1">
      <alignment horizontal="right"/>
    </xf>
    <xf numFmtId="0" fontId="6" fillId="3" borderId="0" xfId="0" applyFont="1" applyFill="1" applyAlignment="1">
      <alignment horizontal="left" vertical="center" wrapText="1"/>
    </xf>
    <xf numFmtId="0" fontId="9" fillId="0" borderId="0" xfId="0" applyFont="1" applyAlignment="1">
      <alignment horizontal="left" vertical="top" wrapText="1"/>
    </xf>
    <xf numFmtId="0" fontId="9" fillId="0" borderId="0" xfId="0" applyFont="1" applyAlignment="1">
      <alignment horizontal="left"/>
    </xf>
  </cellXfs>
  <cellStyles count="3">
    <cellStyle name="Normal" xfId="0" builtinId="0"/>
    <cellStyle name="Normal 2" xfId="2" xr:uid="{0E3B69F8-38DB-47A3-B369-560CDD5695C6}"/>
    <cellStyle name="Percent" xfId="1"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A54F0F"/>
      <rgbColor rgb="0000FFFF"/>
      <rgbColor rgb="00800000"/>
      <rgbColor rgb="00008000"/>
      <rgbColor rgb="00000080"/>
      <rgbColor rgb="00808000"/>
      <rgbColor rgb="00D0006F"/>
      <rgbColor rgb="00008080"/>
      <rgbColor rgb="00C0C0C0"/>
      <rgbColor rgb="00808080"/>
      <rgbColor rgb="009999FF"/>
      <rgbColor rgb="006E6259"/>
      <rgbColor rgb="00620C0B"/>
      <rgbColor rgb="00590001"/>
      <rgbColor rgb="00404549"/>
      <rgbColor rgb="00CD9B7A"/>
      <rgbColor rgb="00990033"/>
      <rgbColor rgb="00EAEAEA"/>
      <rgbColor rgb="00000080"/>
      <rgbColor rgb="00579A32"/>
      <rgbColor rgb="003366FF"/>
      <rgbColor rgb="00CC9900"/>
      <rgbColor rgb="00D22630"/>
      <rgbColor rgb="00A54F0F"/>
      <rgbColor rgb="0000BFB3"/>
      <rgbColor rgb="00666666"/>
      <rgbColor rgb="00009CDE"/>
      <rgbColor rgb="00CCFFFF"/>
      <rgbColor rgb="00CCFFCC"/>
      <rgbColor rgb="00CDE499"/>
      <rgbColor rgb="0099D7F2"/>
      <rgbColor rgb="00666666"/>
      <rgbColor rgb="00CC99FF"/>
      <rgbColor rgb="00F0A8AB"/>
      <rgbColor rgb="003366FF"/>
      <rgbColor rgb="0033CCCC"/>
      <rgbColor rgb="0084BD00"/>
      <rgbColor rgb="00FEDB00"/>
      <rgbColor rgb="00FF9900"/>
      <rgbColor rgb="00FE5000"/>
      <rgbColor rgb="00666699"/>
      <rgbColor rgb="00969696"/>
      <rgbColor rgb="00003366"/>
      <rgbColor rgb="00339966"/>
      <rgbColor rgb="00003300"/>
      <rgbColor rgb="00333300"/>
      <rgbColor rgb="00993300"/>
      <rgbColor rgb="00993366"/>
      <rgbColor rgb="00333399"/>
      <rgbColor rgb="00333333"/>
    </indexedColors>
    <mruColors>
      <color rgb="FF9ED6C3"/>
      <color rgb="FF73C3A8"/>
      <color rgb="FF1D7A8F"/>
      <color rgb="FFDC5858"/>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28</xdr:col>
      <xdr:colOff>171449</xdr:colOff>
      <xdr:row>144</xdr:row>
      <xdr:rowOff>85726</xdr:rowOff>
    </xdr:from>
    <xdr:to>
      <xdr:col>31</xdr:col>
      <xdr:colOff>521109</xdr:colOff>
      <xdr:row>146</xdr:row>
      <xdr:rowOff>73021</xdr:rowOff>
    </xdr:to>
    <xdr:pic>
      <xdr:nvPicPr>
        <xdr:cNvPr id="3" name="Picture 2">
          <a:extLst>
            <a:ext uri="{FF2B5EF4-FFF2-40B4-BE49-F238E27FC236}">
              <a16:creationId xmlns:a16="http://schemas.microsoft.com/office/drawing/2014/main" id="{540205F6-610C-0028-08FE-F6623D4D25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516599" y="28394026"/>
          <a:ext cx="2676525" cy="37147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19</xdr:col>
      <xdr:colOff>279611</xdr:colOff>
      <xdr:row>35</xdr:row>
      <xdr:rowOff>133350</xdr:rowOff>
    </xdr:to>
    <xdr:pic>
      <xdr:nvPicPr>
        <xdr:cNvPr id="2" name="Picture 1">
          <a:extLst>
            <a:ext uri="{FF2B5EF4-FFF2-40B4-BE49-F238E27FC236}">
              <a16:creationId xmlns:a16="http://schemas.microsoft.com/office/drawing/2014/main" id="{F1C6A269-9BA4-9C45-2A81-A4489AE4DD7A}"/>
            </a:ext>
          </a:extLst>
        </xdr:cNvPr>
        <xdr:cNvPicPr>
          <a:picLocks noChangeAspect="1"/>
        </xdr:cNvPicPr>
      </xdr:nvPicPr>
      <xdr:blipFill>
        <a:blip xmlns:r="http://schemas.openxmlformats.org/officeDocument/2006/relationships" r:embed="rId1"/>
        <a:stretch>
          <a:fillRect/>
        </a:stretch>
      </xdr:blipFill>
      <xdr:spPr>
        <a:xfrm>
          <a:off x="0" y="161925"/>
          <a:ext cx="11862011" cy="5638800"/>
        </a:xfrm>
        <a:prstGeom prst="rect">
          <a:avLst/>
        </a:prstGeom>
      </xdr:spPr>
    </xdr:pic>
    <xdr:clientData/>
  </xdr:twoCellAnchor>
  <xdr:twoCellAnchor>
    <xdr:from>
      <xdr:col>7</xdr:col>
      <xdr:colOff>428625</xdr:colOff>
      <xdr:row>25</xdr:row>
      <xdr:rowOff>104775</xdr:rowOff>
    </xdr:from>
    <xdr:to>
      <xdr:col>12</xdr:col>
      <xdr:colOff>447675</xdr:colOff>
      <xdr:row>29</xdr:row>
      <xdr:rowOff>152400</xdr:rowOff>
    </xdr:to>
    <xdr:sp macro="" textlink="">
      <xdr:nvSpPr>
        <xdr:cNvPr id="3" name="TextBox 2">
          <a:extLst>
            <a:ext uri="{FF2B5EF4-FFF2-40B4-BE49-F238E27FC236}">
              <a16:creationId xmlns:a16="http://schemas.microsoft.com/office/drawing/2014/main" id="{B2811038-62EB-4DB7-A958-1D5DF3983E1F}"/>
            </a:ext>
          </a:extLst>
        </xdr:cNvPr>
        <xdr:cNvSpPr txBox="1"/>
      </xdr:nvSpPr>
      <xdr:spPr>
        <a:xfrm>
          <a:off x="4695825" y="4152900"/>
          <a:ext cx="3067050"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rPr>
            <a:t>Virginia South Central</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22860</xdr:colOff>
      <xdr:row>0</xdr:row>
      <xdr:rowOff>0</xdr:rowOff>
    </xdr:from>
    <xdr:to>
      <xdr:col>12</xdr:col>
      <xdr:colOff>584834</xdr:colOff>
      <xdr:row>40</xdr:row>
      <xdr:rowOff>125184</xdr:rowOff>
    </xdr:to>
    <xdr:pic>
      <xdr:nvPicPr>
        <xdr:cNvPr id="2" name="Picture 5">
          <a:extLst>
            <a:ext uri="{FF2B5EF4-FFF2-40B4-BE49-F238E27FC236}">
              <a16:creationId xmlns:a16="http://schemas.microsoft.com/office/drawing/2014/main" id="{02ED4F6F-0563-4A9D-B73B-7DC5D64F1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 y="0"/>
          <a:ext cx="7877174" cy="6830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419100</xdr:colOff>
      <xdr:row>9</xdr:row>
      <xdr:rowOff>47624</xdr:rowOff>
    </xdr:from>
    <xdr:to>
      <xdr:col>24</xdr:col>
      <xdr:colOff>242410</xdr:colOff>
      <xdr:row>38</xdr:row>
      <xdr:rowOff>161924</xdr:rowOff>
    </xdr:to>
    <xdr:pic>
      <xdr:nvPicPr>
        <xdr:cNvPr id="3" name="Picture 2">
          <a:extLst>
            <a:ext uri="{FF2B5EF4-FFF2-40B4-BE49-F238E27FC236}">
              <a16:creationId xmlns:a16="http://schemas.microsoft.com/office/drawing/2014/main" id="{E01F1D5B-63C2-7A53-E4CC-22AE54EBC7C9}"/>
            </a:ext>
          </a:extLst>
        </xdr:cNvPr>
        <xdr:cNvPicPr>
          <a:picLocks noChangeAspect="1"/>
        </xdr:cNvPicPr>
      </xdr:nvPicPr>
      <xdr:blipFill>
        <a:blip xmlns:r="http://schemas.openxmlformats.org/officeDocument/2006/relationships" r:embed="rId2"/>
        <a:stretch>
          <a:fillRect/>
        </a:stretch>
      </xdr:blipFill>
      <xdr:spPr>
        <a:xfrm>
          <a:off x="8343900" y="1504949"/>
          <a:ext cx="6528910" cy="4810125"/>
        </a:xfrm>
        <a:prstGeom prst="rect">
          <a:avLst/>
        </a:prstGeom>
      </xdr:spPr>
    </xdr:pic>
    <xdr:clientData/>
  </xdr:twoCellAnchor>
  <xdr:twoCellAnchor>
    <xdr:from>
      <xdr:col>18</xdr:col>
      <xdr:colOff>600074</xdr:colOff>
      <xdr:row>20</xdr:row>
      <xdr:rowOff>133350</xdr:rowOff>
    </xdr:from>
    <xdr:to>
      <xdr:col>21</xdr:col>
      <xdr:colOff>47625</xdr:colOff>
      <xdr:row>25</xdr:row>
      <xdr:rowOff>19050</xdr:rowOff>
    </xdr:to>
    <xdr:sp macro="" textlink="">
      <xdr:nvSpPr>
        <xdr:cNvPr id="4" name="TextBox 3">
          <a:extLst>
            <a:ext uri="{FF2B5EF4-FFF2-40B4-BE49-F238E27FC236}">
              <a16:creationId xmlns:a16="http://schemas.microsoft.com/office/drawing/2014/main" id="{31C0E293-2EC2-0D75-04C7-428384AD2B72}"/>
            </a:ext>
          </a:extLst>
        </xdr:cNvPr>
        <xdr:cNvSpPr txBox="1"/>
      </xdr:nvSpPr>
      <xdr:spPr>
        <a:xfrm>
          <a:off x="11572874" y="3371850"/>
          <a:ext cx="1276351"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rPr>
            <a:t>Richmond</a:t>
          </a:r>
          <a:r>
            <a:rPr lang="en-US" sz="1600" b="1" baseline="0">
              <a:solidFill>
                <a:schemeClr val="bg1"/>
              </a:solidFill>
            </a:rPr>
            <a:t> East-Airport</a:t>
          </a:r>
          <a:endParaRPr lang="en-US" sz="1600" b="1">
            <a:solidFill>
              <a:schemeClr val="bg1"/>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219074</xdr:colOff>
      <xdr:row>38</xdr:row>
      <xdr:rowOff>161635</xdr:rowOff>
    </xdr:to>
    <xdr:pic>
      <xdr:nvPicPr>
        <xdr:cNvPr id="2" name="Picture 6">
          <a:extLst>
            <a:ext uri="{FF2B5EF4-FFF2-40B4-BE49-F238E27FC236}">
              <a16:creationId xmlns:a16="http://schemas.microsoft.com/office/drawing/2014/main" id="{16B0B312-2B44-40DE-9A91-82DAB675C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34274" cy="6314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104775</xdr:colOff>
      <xdr:row>1</xdr:row>
      <xdr:rowOff>85725</xdr:rowOff>
    </xdr:from>
    <xdr:to>
      <xdr:col>18</xdr:col>
      <xdr:colOff>278130</xdr:colOff>
      <xdr:row>40</xdr:row>
      <xdr:rowOff>103022</xdr:rowOff>
    </xdr:to>
    <xdr:pic>
      <xdr:nvPicPr>
        <xdr:cNvPr id="2" name="Picture 1">
          <a:extLst>
            <a:ext uri="{FF2B5EF4-FFF2-40B4-BE49-F238E27FC236}">
              <a16:creationId xmlns:a16="http://schemas.microsoft.com/office/drawing/2014/main" id="{19287FBD-7DAF-4A2E-AC3F-ADACF7730152}"/>
            </a:ext>
          </a:extLst>
        </xdr:cNvPr>
        <xdr:cNvPicPr>
          <a:picLocks noChangeAspect="1"/>
        </xdr:cNvPicPr>
      </xdr:nvPicPr>
      <xdr:blipFill>
        <a:blip xmlns:r="http://schemas.openxmlformats.org/officeDocument/2006/relationships" r:embed="rId1"/>
        <a:stretch>
          <a:fillRect/>
        </a:stretch>
      </xdr:blipFill>
      <xdr:spPr>
        <a:xfrm>
          <a:off x="104775" y="257175"/>
          <a:ext cx="11146155" cy="67038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28</xdr:col>
      <xdr:colOff>168671</xdr:colOff>
      <xdr:row>144</xdr:row>
      <xdr:rowOff>138906</xdr:rowOff>
    </xdr:from>
    <xdr:to>
      <xdr:col>32</xdr:col>
      <xdr:colOff>267731</xdr:colOff>
      <xdr:row>146</xdr:row>
      <xdr:rowOff>127233</xdr:rowOff>
    </xdr:to>
    <xdr:pic>
      <xdr:nvPicPr>
        <xdr:cNvPr id="2" name="Picture 1">
          <a:extLst>
            <a:ext uri="{FF2B5EF4-FFF2-40B4-BE49-F238E27FC236}">
              <a16:creationId xmlns:a16="http://schemas.microsoft.com/office/drawing/2014/main" id="{A1B66679-994C-4F7E-8002-0AE5C2DDBF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86015" y="28277344"/>
          <a:ext cx="2676525" cy="3714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3092824</xdr:colOff>
      <xdr:row>0</xdr:row>
      <xdr:rowOff>22411</xdr:rowOff>
    </xdr:from>
    <xdr:to>
      <xdr:col>0</xdr:col>
      <xdr:colOff>3395383</xdr:colOff>
      <xdr:row>0</xdr:row>
      <xdr:rowOff>190500</xdr:rowOff>
    </xdr:to>
    <xdr:sp macro="" textlink="">
      <xdr:nvSpPr>
        <xdr:cNvPr id="2" name="Arrow: Right 1">
          <a:extLst>
            <a:ext uri="{FF2B5EF4-FFF2-40B4-BE49-F238E27FC236}">
              <a16:creationId xmlns:a16="http://schemas.microsoft.com/office/drawing/2014/main" id="{C90E1769-BB85-6456-4F39-8C3BCDCC1624}"/>
            </a:ext>
          </a:extLst>
        </xdr:cNvPr>
        <xdr:cNvSpPr/>
      </xdr:nvSpPr>
      <xdr:spPr bwMode="auto">
        <a:xfrm>
          <a:off x="3092824" y="22411"/>
          <a:ext cx="302559" cy="168089"/>
        </a:xfrm>
        <a:prstGeom prst="rightArrow">
          <a:avLst/>
        </a:prstGeom>
        <a:solidFill>
          <a:schemeClr val="accent2"/>
        </a:solidFill>
        <a:ln w="9525" cap="flat" cmpd="sng" algn="ctr">
          <a:solidFill>
            <a:schemeClr val="accent1"/>
          </a:solidFill>
          <a:prstDash val="solid"/>
          <a:round/>
          <a:headEnd type="none" w="med" len="med"/>
          <a:tailEnd type="none" w="med" len="med"/>
        </a:ln>
        <a:effectLst/>
      </xdr:spPr>
      <xdr:txBody>
        <a:bodyPr wrap="none" lIns="18288" tIns="0" rIns="0" bIns="0" rtlCol="0" anchor="ctr" upright="1">
          <a:spAutoFit/>
        </a:bodyPr>
        <a:lstStyle/>
        <a:p>
          <a:pPr algn="l"/>
          <a:endParaRPr lang="en-US" sz="1100"/>
        </a:p>
      </xdr:txBody>
    </xdr:sp>
    <xdr:clientData/>
  </xdr:twoCellAnchor>
  <xdr:twoCellAnchor>
    <xdr:from>
      <xdr:col>0</xdr:col>
      <xdr:colOff>3083523</xdr:colOff>
      <xdr:row>1</xdr:row>
      <xdr:rowOff>60065</xdr:rowOff>
    </xdr:from>
    <xdr:to>
      <xdr:col>0</xdr:col>
      <xdr:colOff>3386082</xdr:colOff>
      <xdr:row>1</xdr:row>
      <xdr:rowOff>252247</xdr:rowOff>
    </xdr:to>
    <xdr:sp macro="" textlink="">
      <xdr:nvSpPr>
        <xdr:cNvPr id="3" name="Arrow: Right 2">
          <a:extLst>
            <a:ext uri="{FF2B5EF4-FFF2-40B4-BE49-F238E27FC236}">
              <a16:creationId xmlns:a16="http://schemas.microsoft.com/office/drawing/2014/main" id="{082AE5C7-87EB-4043-B06D-5DE65332FA13}"/>
            </a:ext>
          </a:extLst>
        </xdr:cNvPr>
        <xdr:cNvSpPr/>
      </xdr:nvSpPr>
      <xdr:spPr bwMode="auto">
        <a:xfrm>
          <a:off x="3083523" y="284183"/>
          <a:ext cx="302559" cy="192182"/>
        </a:xfrm>
        <a:prstGeom prst="rightArrow">
          <a:avLst/>
        </a:prstGeom>
        <a:solidFill>
          <a:schemeClr val="accent2"/>
        </a:solidFill>
        <a:ln w="9525" cap="flat" cmpd="sng" algn="ctr">
          <a:solidFill>
            <a:schemeClr val="accent1"/>
          </a:solidFill>
          <a:prstDash val="solid"/>
          <a:round/>
          <a:headEnd type="none" w="med" len="med"/>
          <a:tailEnd type="none" w="med" len="med"/>
        </a:ln>
        <a:effectLst/>
      </xdr:spPr>
      <xdr:txBody>
        <a:bodyPr wrap="none" lIns="18288" tIns="0" rIns="0" bIns="0" rtlCol="0" anchor="ctr" upright="1">
          <a:noAutofit/>
        </a:bodyPr>
        <a:lstStyle/>
        <a:p>
          <a:pPr algn="l"/>
          <a:endParaRPr lang="en-US" sz="1100"/>
        </a:p>
      </xdr:txBody>
    </xdr:sp>
    <xdr:clientData/>
  </xdr:twoCellAnchor>
  <xdr:twoCellAnchor>
    <xdr:from>
      <xdr:col>0</xdr:col>
      <xdr:colOff>3092824</xdr:colOff>
      <xdr:row>0</xdr:row>
      <xdr:rowOff>22411</xdr:rowOff>
    </xdr:from>
    <xdr:to>
      <xdr:col>0</xdr:col>
      <xdr:colOff>3395383</xdr:colOff>
      <xdr:row>0</xdr:row>
      <xdr:rowOff>190500</xdr:rowOff>
    </xdr:to>
    <xdr:sp macro="" textlink="">
      <xdr:nvSpPr>
        <xdr:cNvPr id="4" name="Arrow: Right 3">
          <a:extLst>
            <a:ext uri="{FF2B5EF4-FFF2-40B4-BE49-F238E27FC236}">
              <a16:creationId xmlns:a16="http://schemas.microsoft.com/office/drawing/2014/main" id="{A7FE7878-2691-47ED-9133-7B85DAD4055C}"/>
            </a:ext>
          </a:extLst>
        </xdr:cNvPr>
        <xdr:cNvSpPr/>
      </xdr:nvSpPr>
      <xdr:spPr bwMode="auto">
        <a:xfrm>
          <a:off x="1864099" y="22411"/>
          <a:ext cx="7284" cy="168089"/>
        </a:xfrm>
        <a:prstGeom prst="rightArrow">
          <a:avLst/>
        </a:prstGeom>
        <a:solidFill>
          <a:schemeClr val="accent2"/>
        </a:solidFill>
        <a:ln w="9525" cap="flat" cmpd="sng" algn="ctr">
          <a:solidFill>
            <a:schemeClr val="accent1"/>
          </a:solidFill>
          <a:prstDash val="solid"/>
          <a:round/>
          <a:headEnd type="none" w="med" len="med"/>
          <a:tailEnd type="none" w="med" len="med"/>
        </a:ln>
        <a:effectLst/>
      </xdr:spPr>
      <xdr:txBody>
        <a:bodyPr wrap="none" lIns="18288" tIns="0" rIns="0" bIns="0" rtlCol="0" anchor="ctr" upright="1">
          <a:spAutoFit/>
        </a:bodyPr>
        <a:lstStyle/>
        <a:p>
          <a:pPr algn="l"/>
          <a:endParaRPr lang="en-US" sz="1100"/>
        </a:p>
      </xdr:txBody>
    </xdr:sp>
    <xdr:clientData/>
  </xdr:twoCellAnchor>
  <xdr:twoCellAnchor>
    <xdr:from>
      <xdr:col>0</xdr:col>
      <xdr:colOff>3083523</xdr:colOff>
      <xdr:row>1</xdr:row>
      <xdr:rowOff>60065</xdr:rowOff>
    </xdr:from>
    <xdr:to>
      <xdr:col>0</xdr:col>
      <xdr:colOff>3386082</xdr:colOff>
      <xdr:row>1</xdr:row>
      <xdr:rowOff>252247</xdr:rowOff>
    </xdr:to>
    <xdr:sp macro="" textlink="">
      <xdr:nvSpPr>
        <xdr:cNvPr id="5" name="Arrow: Right 4">
          <a:extLst>
            <a:ext uri="{FF2B5EF4-FFF2-40B4-BE49-F238E27FC236}">
              <a16:creationId xmlns:a16="http://schemas.microsoft.com/office/drawing/2014/main" id="{5FBA6FA8-F8BB-49E6-B424-E00F6FB655B5}"/>
            </a:ext>
          </a:extLst>
        </xdr:cNvPr>
        <xdr:cNvSpPr/>
      </xdr:nvSpPr>
      <xdr:spPr bwMode="auto">
        <a:xfrm>
          <a:off x="1864323" y="288665"/>
          <a:ext cx="7284" cy="192182"/>
        </a:xfrm>
        <a:prstGeom prst="rightArrow">
          <a:avLst/>
        </a:prstGeom>
        <a:solidFill>
          <a:schemeClr val="accent2"/>
        </a:solidFill>
        <a:ln w="9525" cap="flat" cmpd="sng" algn="ctr">
          <a:solidFill>
            <a:schemeClr val="accent1"/>
          </a:solidFill>
          <a:prstDash val="solid"/>
          <a:round/>
          <a:headEnd type="none" w="med" len="med"/>
          <a:tailEnd type="none" w="med" len="med"/>
        </a:ln>
        <a:effectLst/>
      </xdr:spPr>
      <xdr:txBody>
        <a:bodyPr wrap="none" lIns="18288" tIns="0" rIns="0" bIns="0" rtlCol="0" anchor="ctr" upright="1">
          <a:noAutofit/>
        </a:bodyPr>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600075</xdr:colOff>
      <xdr:row>2</xdr:row>
      <xdr:rowOff>9525</xdr:rowOff>
    </xdr:to>
    <xdr:pic>
      <xdr:nvPicPr>
        <xdr:cNvPr id="41986" name="Picture 2">
          <a:extLst>
            <a:ext uri="{FF2B5EF4-FFF2-40B4-BE49-F238E27FC236}">
              <a16:creationId xmlns:a16="http://schemas.microsoft.com/office/drawing/2014/main" id="{DA832D4E-7AC0-4EED-B0BE-8CFB0CA7B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258175" cy="1266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114300</xdr:colOff>
      <xdr:row>2</xdr:row>
      <xdr:rowOff>95251</xdr:rowOff>
    </xdr:from>
    <xdr:to>
      <xdr:col>18</xdr:col>
      <xdr:colOff>295275</xdr:colOff>
      <xdr:row>41</xdr:row>
      <xdr:rowOff>116358</xdr:rowOff>
    </xdr:to>
    <xdr:pic>
      <xdr:nvPicPr>
        <xdr:cNvPr id="2" name="Picture 1">
          <a:extLst>
            <a:ext uri="{FF2B5EF4-FFF2-40B4-BE49-F238E27FC236}">
              <a16:creationId xmlns:a16="http://schemas.microsoft.com/office/drawing/2014/main" id="{D7CFBF9A-57FA-4F55-A95A-8FF40ED84E4C}"/>
            </a:ext>
          </a:extLst>
        </xdr:cNvPr>
        <xdr:cNvPicPr>
          <a:picLocks noChangeAspect="1"/>
        </xdr:cNvPicPr>
      </xdr:nvPicPr>
      <xdr:blipFill>
        <a:blip xmlns:r="http://schemas.openxmlformats.org/officeDocument/2006/relationships" r:embed="rId1"/>
        <a:stretch>
          <a:fillRect/>
        </a:stretch>
      </xdr:blipFill>
      <xdr:spPr>
        <a:xfrm>
          <a:off x="114300" y="419101"/>
          <a:ext cx="11153775" cy="63361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215230</xdr:colOff>
      <xdr:row>0</xdr:row>
      <xdr:rowOff>0</xdr:rowOff>
    </xdr:from>
    <xdr:to>
      <xdr:col>16</xdr:col>
      <xdr:colOff>163795</xdr:colOff>
      <xdr:row>48</xdr:row>
      <xdr:rowOff>105770</xdr:rowOff>
    </xdr:to>
    <xdr:pic>
      <xdr:nvPicPr>
        <xdr:cNvPr id="2" name="Picture 1">
          <a:extLst>
            <a:ext uri="{FF2B5EF4-FFF2-40B4-BE49-F238E27FC236}">
              <a16:creationId xmlns:a16="http://schemas.microsoft.com/office/drawing/2014/main" id="{0C0053B2-EED2-4134-9FC9-2096B5D12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230" y="0"/>
          <a:ext cx="9678719" cy="7843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190500</xdr:colOff>
      <xdr:row>1</xdr:row>
      <xdr:rowOff>84604</xdr:rowOff>
    </xdr:from>
    <xdr:to>
      <xdr:col>15</xdr:col>
      <xdr:colOff>42582</xdr:colOff>
      <xdr:row>48</xdr:row>
      <xdr:rowOff>10358</xdr:rowOff>
    </xdr:to>
    <xdr:pic>
      <xdr:nvPicPr>
        <xdr:cNvPr id="2" name="Picture 2">
          <a:extLst>
            <a:ext uri="{FF2B5EF4-FFF2-40B4-BE49-F238E27FC236}">
              <a16:creationId xmlns:a16="http://schemas.microsoft.com/office/drawing/2014/main" id="{E2925DDD-9F4D-449A-9882-9EC262E97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246529"/>
          <a:ext cx="8996082" cy="75362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57150</xdr:rowOff>
    </xdr:from>
    <xdr:to>
      <xdr:col>11</xdr:col>
      <xdr:colOff>180974</xdr:colOff>
      <xdr:row>35</xdr:row>
      <xdr:rowOff>136189</xdr:rowOff>
    </xdr:to>
    <xdr:pic>
      <xdr:nvPicPr>
        <xdr:cNvPr id="2" name="Picture 3">
          <a:extLst>
            <a:ext uri="{FF2B5EF4-FFF2-40B4-BE49-F238E27FC236}">
              <a16:creationId xmlns:a16="http://schemas.microsoft.com/office/drawing/2014/main" id="{8FB43473-4C04-44A2-A658-F0AEE54C7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7150"/>
          <a:ext cx="6886574" cy="57464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190500</xdr:colOff>
      <xdr:row>0</xdr:row>
      <xdr:rowOff>47625</xdr:rowOff>
    </xdr:from>
    <xdr:to>
      <xdr:col>22</xdr:col>
      <xdr:colOff>266700</xdr:colOff>
      <xdr:row>35</xdr:row>
      <xdr:rowOff>96014</xdr:rowOff>
    </xdr:to>
    <xdr:pic>
      <xdr:nvPicPr>
        <xdr:cNvPr id="3" name="Picture 4">
          <a:extLst>
            <a:ext uri="{FF2B5EF4-FFF2-40B4-BE49-F238E27FC236}">
              <a16:creationId xmlns:a16="http://schemas.microsoft.com/office/drawing/2014/main" id="{A7E7AACD-5CE4-434D-B542-7B91DA003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96100" y="47625"/>
          <a:ext cx="6781800" cy="57157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381001</xdr:colOff>
      <xdr:row>0</xdr:row>
      <xdr:rowOff>1</xdr:rowOff>
    </xdr:from>
    <xdr:to>
      <xdr:col>9</xdr:col>
      <xdr:colOff>357435</xdr:colOff>
      <xdr:row>36</xdr:row>
      <xdr:rowOff>19051</xdr:rowOff>
    </xdr:to>
    <xdr:pic>
      <xdr:nvPicPr>
        <xdr:cNvPr id="2" name="Picture 1">
          <a:extLst>
            <a:ext uri="{FF2B5EF4-FFF2-40B4-BE49-F238E27FC236}">
              <a16:creationId xmlns:a16="http://schemas.microsoft.com/office/drawing/2014/main" id="{CDDB9736-8EFA-9D20-8510-418A11DF7942}"/>
            </a:ext>
          </a:extLst>
        </xdr:cNvPr>
        <xdr:cNvPicPr>
          <a:picLocks noChangeAspect="1"/>
        </xdr:cNvPicPr>
      </xdr:nvPicPr>
      <xdr:blipFill>
        <a:blip xmlns:r="http://schemas.openxmlformats.org/officeDocument/2006/relationships" r:embed="rId1"/>
        <a:stretch>
          <a:fillRect/>
        </a:stretch>
      </xdr:blipFill>
      <xdr:spPr>
        <a:xfrm>
          <a:off x="381001" y="1"/>
          <a:ext cx="5462834" cy="5848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wrap="none" lIns="18288" tIns="0" rIns="0" bIns="0" upright="1">
        <a:spAutoFit/>
      </a:bodyPr>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2" dT="2025-05-29T15:27:27.11" personId="{00000000-0000-0000-0000-000000000000}" id="{258133A0-6D55-47E8-9A7B-56428911FBC7}">
    <text>These are new for this week. I added them at the bottom for copy-paste</text>
  </threadedComment>
</ThreadedComments>
</file>

<file path=xl/threadedComments/threadedComment2.xml><?xml version="1.0" encoding="utf-8"?>
<ThreadedComments xmlns="http://schemas.microsoft.com/office/spreadsheetml/2018/threadedcomments" xmlns:x="http://schemas.openxmlformats.org/spreadsheetml/2006/main">
  <threadedComment ref="A50" dT="2025-05-29T15:27:27.11" personId="{00000000-0000-0000-0000-000000000000}" id="{41AA1F1D-94EB-4EAD-B2C3-C8F84E02122D}">
    <text>These are new for this week. I added them at the bottom for copy-paste</text>
  </threadedComment>
</ThreadedComments>
</file>

<file path=xl/threadedComments/threadedComment3.xml><?xml version="1.0" encoding="utf-8"?>
<ThreadedComments xmlns="http://schemas.microsoft.com/office/spreadsheetml/2018/threadedcomments" xmlns:x="http://schemas.openxmlformats.org/spreadsheetml/2006/main">
  <threadedComment ref="A50" dT="2025-05-29T15:27:27.11" personId="{00000000-0000-0000-0000-000000000000}" id="{67D1A9DD-7A61-43CA-9B14-D430984C3971}">
    <text>These are new for this week. I added them at the bottom for copy-paste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sheetPr>
  <dimension ref="A1:AH147"/>
  <sheetViews>
    <sheetView showGridLines="0" tabSelected="1" zoomScaleNormal="100" zoomScaleSheetLayoutView="100" workbookViewId="0">
      <pane xSplit="1" ySplit="3" topLeftCell="B4" activePane="bottomRight" state="frozen"/>
      <selection pane="topRight" activeCell="B1" sqref="B1"/>
      <selection pane="bottomLeft" activeCell="A4" sqref="A4"/>
      <selection pane="bottomRight" activeCell="B1" sqref="B1:K1"/>
    </sheetView>
  </sheetViews>
  <sheetFormatPr defaultColWidth="9.1796875" defaultRowHeight="15.5" x14ac:dyDescent="0.25"/>
  <cols>
    <col min="1" max="1" width="41.7265625" style="56" customWidth="1"/>
    <col min="2" max="2" width="8.1796875" style="56" bestFit="1" customWidth="1"/>
    <col min="3" max="5" width="7.453125" style="56" bestFit="1" customWidth="1"/>
    <col min="6" max="6" width="8.1796875" style="56" bestFit="1" customWidth="1"/>
    <col min="7" max="7" width="9.81640625" style="62" bestFit="1" customWidth="1"/>
    <col min="8" max="9" width="8.1796875" style="56" bestFit="1" customWidth="1"/>
    <col min="10" max="10" width="9.54296875" style="62" bestFit="1" customWidth="1"/>
    <col min="11" max="11" width="11.81640625" style="62" bestFit="1" customWidth="1"/>
    <col min="12" max="12" width="2.7265625" style="56" customWidth="1"/>
    <col min="13" max="17" width="10.54296875" style="56" customWidth="1"/>
    <col min="18" max="18" width="10.54296875" style="62" customWidth="1"/>
    <col min="19" max="20" width="10.54296875" style="56" customWidth="1"/>
    <col min="21" max="21" width="9.54296875" style="56" bestFit="1" customWidth="1"/>
    <col min="22" max="22" width="11.81640625" style="56" bestFit="1" customWidth="1"/>
    <col min="23" max="23" width="2.7265625" style="56" customWidth="1"/>
    <col min="24" max="27" width="9.453125" style="56" customWidth="1"/>
    <col min="28" max="28" width="9.26953125" style="56" customWidth="1"/>
    <col min="29" max="29" width="12" style="56" customWidth="1"/>
    <col min="30" max="31" width="11.26953125" style="56" customWidth="1"/>
    <col min="32" max="33" width="13.1796875" style="56" customWidth="1"/>
    <col min="34" max="16384" width="9.1796875" style="56"/>
  </cols>
  <sheetData>
    <row r="1" spans="1:34" x14ac:dyDescent="0.25">
      <c r="A1" s="281" t="str">
        <f>'Occupancy Raw Data'!B1</f>
        <v xml:space="preserve">Week of August 02-08 2026 </v>
      </c>
      <c r="B1" s="268" t="s">
        <v>0</v>
      </c>
      <c r="C1" s="269"/>
      <c r="D1" s="269"/>
      <c r="E1" s="269"/>
      <c r="F1" s="269"/>
      <c r="G1" s="269"/>
      <c r="H1" s="269"/>
      <c r="I1" s="269"/>
      <c r="J1" s="269"/>
      <c r="K1" s="270"/>
      <c r="L1" s="60"/>
      <c r="M1" s="268" t="s">
        <v>1</v>
      </c>
      <c r="N1" s="269"/>
      <c r="O1" s="269"/>
      <c r="P1" s="269"/>
      <c r="Q1" s="269"/>
      <c r="R1" s="269"/>
      <c r="S1" s="269"/>
      <c r="T1" s="269"/>
      <c r="U1" s="269"/>
      <c r="V1" s="270"/>
      <c r="W1" s="60"/>
      <c r="X1" s="268" t="s">
        <v>2</v>
      </c>
      <c r="Y1" s="269"/>
      <c r="Z1" s="269"/>
      <c r="AA1" s="269"/>
      <c r="AB1" s="269"/>
      <c r="AC1" s="269"/>
      <c r="AD1" s="269"/>
      <c r="AE1" s="269"/>
      <c r="AF1" s="269"/>
      <c r="AG1" s="270"/>
      <c r="AH1" s="57"/>
    </row>
    <row r="2" spans="1:34" x14ac:dyDescent="0.25">
      <c r="A2" s="282"/>
      <c r="B2" s="61"/>
      <c r="C2" s="62"/>
      <c r="D2" s="62"/>
      <c r="E2" s="62"/>
      <c r="F2" s="63"/>
      <c r="G2" s="271" t="s">
        <v>3</v>
      </c>
      <c r="H2" s="62"/>
      <c r="I2" s="62"/>
      <c r="J2" s="271" t="s">
        <v>4</v>
      </c>
      <c r="K2" s="273" t="s">
        <v>5</v>
      </c>
      <c r="L2" s="57"/>
      <c r="M2" s="61"/>
      <c r="N2" s="62"/>
      <c r="O2" s="62"/>
      <c r="P2" s="62"/>
      <c r="Q2" s="62"/>
      <c r="R2" s="271" t="s">
        <v>3</v>
      </c>
      <c r="S2" s="62"/>
      <c r="T2" s="62"/>
      <c r="U2" s="271" t="s">
        <v>4</v>
      </c>
      <c r="V2" s="273" t="s">
        <v>5</v>
      </c>
      <c r="W2" s="57"/>
      <c r="X2" s="64"/>
      <c r="Y2" s="65"/>
      <c r="Z2" s="65"/>
      <c r="AA2" s="65"/>
      <c r="AB2" s="65"/>
      <c r="AC2" s="275" t="s">
        <v>3</v>
      </c>
      <c r="AD2" s="66"/>
      <c r="AE2" s="66"/>
      <c r="AF2" s="275" t="s">
        <v>4</v>
      </c>
      <c r="AG2" s="276" t="s">
        <v>5</v>
      </c>
      <c r="AH2" s="57"/>
    </row>
    <row r="3" spans="1:34" x14ac:dyDescent="0.25">
      <c r="A3" s="283"/>
      <c r="B3" s="67" t="s">
        <v>6</v>
      </c>
      <c r="C3" s="68" t="s">
        <v>7</v>
      </c>
      <c r="D3" s="68" t="s">
        <v>8</v>
      </c>
      <c r="E3" s="68" t="s">
        <v>9</v>
      </c>
      <c r="F3" s="69" t="s">
        <v>10</v>
      </c>
      <c r="G3" s="272"/>
      <c r="H3" s="68" t="s">
        <v>11</v>
      </c>
      <c r="I3" s="68" t="s">
        <v>12</v>
      </c>
      <c r="J3" s="272"/>
      <c r="K3" s="274"/>
      <c r="L3" s="57"/>
      <c r="M3" s="67" t="s">
        <v>6</v>
      </c>
      <c r="N3" s="68" t="s">
        <v>7</v>
      </c>
      <c r="O3" s="68" t="s">
        <v>8</v>
      </c>
      <c r="P3" s="68" t="s">
        <v>9</v>
      </c>
      <c r="Q3" s="68" t="s">
        <v>10</v>
      </c>
      <c r="R3" s="272"/>
      <c r="S3" s="68" t="s">
        <v>11</v>
      </c>
      <c r="T3" s="68" t="s">
        <v>12</v>
      </c>
      <c r="U3" s="272"/>
      <c r="V3" s="274"/>
      <c r="W3" s="57"/>
      <c r="X3" s="67" t="s">
        <v>6</v>
      </c>
      <c r="Y3" s="68" t="s">
        <v>7</v>
      </c>
      <c r="Z3" s="68" t="s">
        <v>8</v>
      </c>
      <c r="AA3" s="68" t="s">
        <v>9</v>
      </c>
      <c r="AB3" s="68" t="s">
        <v>10</v>
      </c>
      <c r="AC3" s="272"/>
      <c r="AD3" s="69" t="s">
        <v>11</v>
      </c>
      <c r="AE3" s="69" t="s">
        <v>12</v>
      </c>
      <c r="AF3" s="272"/>
      <c r="AG3" s="274"/>
      <c r="AH3" s="57"/>
    </row>
    <row r="4" spans="1:34" x14ac:dyDescent="0.25">
      <c r="A4" s="88" t="s">
        <v>13</v>
      </c>
      <c r="B4" s="71">
        <f>(VLOOKUP($A4,'Occupancy Raw Data'!$B$8:$BE$45,'Occupancy Raw Data'!G$3,FALSE))/100</f>
        <v>0.59000614476735902</v>
      </c>
      <c r="C4" s="72">
        <f>(VLOOKUP($A4,'Occupancy Raw Data'!$B$8:$BE$45,'Occupancy Raw Data'!H$3,FALSE))/100</f>
        <v>0.67445471256210798</v>
      </c>
      <c r="D4" s="72">
        <f>(VLOOKUP($A4,'Occupancy Raw Data'!$B$8:$BE$45,'Occupancy Raw Data'!I$3,FALSE))/100</f>
        <v>0.71360331379258002</v>
      </c>
      <c r="E4" s="72">
        <f>(VLOOKUP($A4,'Occupancy Raw Data'!$B$8:$BE$45,'Occupancy Raw Data'!J$3,FALSE))/100</f>
        <v>0.71420691397385094</v>
      </c>
      <c r="F4" s="72">
        <f>(VLOOKUP($A4,'Occupancy Raw Data'!$B$8:$BE$45,'Occupancy Raw Data'!K$3,FALSE))/100</f>
        <v>0.69817036954228007</v>
      </c>
      <c r="G4" s="73">
        <f>(VLOOKUP($A4,'Occupancy Raw Data'!$B$8:$BE$45,'Occupancy Raw Data'!L$3,FALSE))/100</f>
        <v>0.67808904742272003</v>
      </c>
      <c r="H4" s="53">
        <f>(VLOOKUP($A4,'Occupancy Raw Data'!$B$8:$BE$45,'Occupancy Raw Data'!N$3,FALSE))/100</f>
        <v>0.74557940502847897</v>
      </c>
      <c r="I4" s="53">
        <f>(VLOOKUP($A4,'Occupancy Raw Data'!$B$8:$BE$45,'Occupancy Raw Data'!O$3,FALSE))/100</f>
        <v>0.76284240434650097</v>
      </c>
      <c r="J4" s="73">
        <f>(VLOOKUP($A4,'Occupancy Raw Data'!$B$8:$BE$45,'Occupancy Raw Data'!P$3,FALSE))/100</f>
        <v>0.75421107834982293</v>
      </c>
      <c r="K4" s="74">
        <f>(VLOOKUP($A4,'Occupancy Raw Data'!$B$8:$BE$45,'Occupancy Raw Data'!R$3,FALSE))/100</f>
        <v>0.69983953478147198</v>
      </c>
      <c r="M4" s="75">
        <f>VLOOKUP($A4,'ADR Raw Data'!$B$6:$BE$43,'ADR Raw Data'!G$1,FALSE)</f>
        <v>154.168797395421</v>
      </c>
      <c r="N4" s="76">
        <f>VLOOKUP($A4,'ADR Raw Data'!$B$6:$BE$43,'ADR Raw Data'!H$1,FALSE)</f>
        <v>158.376313617075</v>
      </c>
      <c r="O4" s="76">
        <f>VLOOKUP($A4,'ADR Raw Data'!$B$6:$BE$43,'ADR Raw Data'!I$1,FALSE)</f>
        <v>164.05942380557599</v>
      </c>
      <c r="P4" s="76">
        <f>VLOOKUP($A4,'ADR Raw Data'!$B$6:$BE$43,'ADR Raw Data'!J$1,FALSE)</f>
        <v>164.412193718472</v>
      </c>
      <c r="Q4" s="76">
        <f>VLOOKUP($A4,'ADR Raw Data'!$B$6:$BE$43,'ADR Raw Data'!K$1,FALSE)</f>
        <v>160.94808695634401</v>
      </c>
      <c r="R4" s="77">
        <f>VLOOKUP($A4,'ADR Raw Data'!$B$6:$BE$43,'ADR Raw Data'!L$1,FALSE)</f>
        <v>160.64138459972</v>
      </c>
      <c r="S4" s="76">
        <f>VLOOKUP($A4,'ADR Raw Data'!$B$6:$BE$43,'ADR Raw Data'!N$1,FALSE)</f>
        <v>178.712328586041</v>
      </c>
      <c r="T4" s="76">
        <f>VLOOKUP($A4,'ADR Raw Data'!$B$6:$BE$43,'ADR Raw Data'!O$1,FALSE)</f>
        <v>182.856093963478</v>
      </c>
      <c r="U4" s="77">
        <f>VLOOKUP($A4,'ADR Raw Data'!$B$6:$BE$43,'ADR Raw Data'!P$1,FALSE)</f>
        <v>180.807964432012</v>
      </c>
      <c r="V4" s="78">
        <f>VLOOKUP($A4,'ADR Raw Data'!$B$6:$BE$43,'ADR Raw Data'!R$1,FALSE)</f>
        <v>166.85129466307399</v>
      </c>
      <c r="X4" s="75">
        <f>VLOOKUP($A4,'RevPAR Raw Data'!$B$6:$BE$43,'RevPAR Raw Data'!G$1,FALSE)</f>
        <v>90.960537794692996</v>
      </c>
      <c r="Y4" s="76">
        <f>VLOOKUP($A4,'RevPAR Raw Data'!$B$6:$BE$43,'RevPAR Raw Data'!H$1,FALSE)</f>
        <v>106.81765107725001</v>
      </c>
      <c r="Z4" s="76">
        <f>VLOOKUP($A4,'RevPAR Raw Data'!$B$6:$BE$43,'RevPAR Raw Data'!I$1,FALSE)</f>
        <v>117.07334848655999</v>
      </c>
      <c r="AA4" s="76">
        <f>VLOOKUP($A4,'RevPAR Raw Data'!$B$6:$BE$43,'RevPAR Raw Data'!J$1,FALSE)</f>
        <v>117.42432549534099</v>
      </c>
      <c r="AB4" s="76">
        <f>VLOOKUP($A4,'RevPAR Raw Data'!$B$6:$BE$43,'RevPAR Raw Data'!K$1,FALSE)</f>
        <v>112.369185347434</v>
      </c>
      <c r="AC4" s="77">
        <f>VLOOKUP($A4,'RevPAR Raw Data'!$B$6:$BE$43,'RevPAR Raw Data'!L$1,FALSE)</f>
        <v>108.929163459891</v>
      </c>
      <c r="AD4" s="76">
        <f>VLOOKUP($A4,'RevPAR Raw Data'!$B$6:$BE$43,'RevPAR Raw Data'!N$1,FALSE)</f>
        <v>133.24423161843501</v>
      </c>
      <c r="AE4" s="76">
        <f>VLOOKUP($A4,'RevPAR Raw Data'!$B$6:$BE$43,'RevPAR Raw Data'!O$1,FALSE)</f>
        <v>139.49038236851001</v>
      </c>
      <c r="AF4" s="77">
        <f>VLOOKUP($A4,'RevPAR Raw Data'!$B$6:$BE$43,'RevPAR Raw Data'!P$1,FALSE)</f>
        <v>136.367369828504</v>
      </c>
      <c r="AG4" s="78">
        <f>VLOOKUP($A4,'RevPAR Raw Data'!$B$6:$BE$43,'RevPAR Raw Data'!R$1,FALSE)</f>
        <v>116.769132434692</v>
      </c>
    </row>
    <row r="5" spans="1:34" x14ac:dyDescent="0.25">
      <c r="A5" s="55" t="s">
        <v>126</v>
      </c>
      <c r="B5" s="43">
        <f>(VLOOKUP($A4,'Occupancy Raw Data'!$B$8:$BE$51,'Occupancy Raw Data'!T$3,FALSE))/100</f>
        <v>2.75172588588125E-2</v>
      </c>
      <c r="C5" s="44">
        <f>(VLOOKUP($A4,'Occupancy Raw Data'!$B$8:$BE$51,'Occupancy Raw Data'!U$3,FALSE))/100</f>
        <v>2.94992511918282E-2</v>
      </c>
      <c r="D5" s="44">
        <f>(VLOOKUP($A4,'Occupancy Raw Data'!$B$8:$BE$51,'Occupancy Raw Data'!V$3,FALSE))/100</f>
        <v>2.8203222141302099E-2</v>
      </c>
      <c r="E5" s="44">
        <f>(VLOOKUP($A4,'Occupancy Raw Data'!$B$8:$BE$51,'Occupancy Raw Data'!W$3,FALSE))/100</f>
        <v>3.10587828449655E-2</v>
      </c>
      <c r="F5" s="44">
        <f>(VLOOKUP($A4,'Occupancy Raw Data'!$B$8:$BE$51,'Occupancy Raw Data'!X$3,FALSE))/100</f>
        <v>3.63931389660027E-2</v>
      </c>
      <c r="G5" s="44">
        <f>(VLOOKUP($A4,'Occupancy Raw Data'!$B$8:$BE$51,'Occupancy Raw Data'!Y$3,FALSE))/100</f>
        <v>3.0621072087572098E-2</v>
      </c>
      <c r="H5" s="45">
        <f>(VLOOKUP($A4,'Occupancy Raw Data'!$B$8:$BE$51,'Occupancy Raw Data'!AA$3,FALSE))/100</f>
        <v>3.1755546226374699E-2</v>
      </c>
      <c r="I5" s="45">
        <f>(VLOOKUP($A4,'Occupancy Raw Data'!$B$8:$BE$51,'Occupancy Raw Data'!AB$3,FALSE))/100</f>
        <v>2.5651059466440296E-2</v>
      </c>
      <c r="J5" s="44">
        <f>(VLOOKUP($A4,'Occupancy Raw Data'!$B$8:$BE$51,'Occupancy Raw Data'!AC$3,FALSE))/100</f>
        <v>2.8659549918028299E-2</v>
      </c>
      <c r="K5" s="46">
        <f>(VLOOKUP($A4,'Occupancy Raw Data'!$B$8:$BE$51,'Occupancy Raw Data'!AE$3,FALSE))/100</f>
        <v>3.0018307983852899E-2</v>
      </c>
      <c r="M5" s="43">
        <f>(VLOOKUP($A4,'ADR Raw Data'!$B$6:$BE$43,'ADR Raw Data'!T$1,FALSE))/100</f>
        <v>2.4160503375999901E-2</v>
      </c>
      <c r="N5" s="44">
        <f>(VLOOKUP($A4,'ADR Raw Data'!$B$6:$BE$43,'ADR Raw Data'!U$1,FALSE))/100</f>
        <v>3.2336848712055999E-2</v>
      </c>
      <c r="O5" s="44">
        <f>(VLOOKUP($A4,'ADR Raw Data'!$B$6:$BE$43,'ADR Raw Data'!V$1,FALSE))/100</f>
        <v>4.03580273948905E-2</v>
      </c>
      <c r="P5" s="44">
        <f>(VLOOKUP($A4,'ADR Raw Data'!$B$6:$BE$43,'ADR Raw Data'!W$1,FALSE))/100</f>
        <v>4.6236238457952598E-2</v>
      </c>
      <c r="Q5" s="44">
        <f>(VLOOKUP($A4,'ADR Raw Data'!$B$6:$BE$43,'ADR Raw Data'!X$1,FALSE))/100</f>
        <v>4.4631325124398297E-2</v>
      </c>
      <c r="R5" s="44">
        <f>(VLOOKUP($A4,'ADR Raw Data'!$B$6:$BE$43,'ADR Raw Data'!Y$1,FALSE))/100</f>
        <v>3.8171166807754904E-2</v>
      </c>
      <c r="S5" s="45">
        <f>(VLOOKUP($A4,'ADR Raw Data'!$B$6:$BE$43,'ADR Raw Data'!AA$1,FALSE))/100</f>
        <v>4.6179702240558403E-2</v>
      </c>
      <c r="T5" s="45">
        <f>(VLOOKUP($A4,'ADR Raw Data'!$B$6:$BE$43,'ADR Raw Data'!AB$1,FALSE))/100</f>
        <v>4.8519328138271901E-2</v>
      </c>
      <c r="U5" s="44">
        <f>(VLOOKUP($A4,'ADR Raw Data'!$B$6:$BE$43,'ADR Raw Data'!AC$1,FALSE))/100</f>
        <v>4.7343104259096297E-2</v>
      </c>
      <c r="V5" s="46">
        <f>(VLOOKUP($A4,'ADR Raw Data'!$B$6:$BE$43,'ADR Raw Data'!AE$1,FALSE))/100</f>
        <v>4.1168769632748098E-2</v>
      </c>
      <c r="X5" s="43">
        <f>(VLOOKUP($A4,'RevPAR Raw Data'!$B$6:$BE$43,'RevPAR Raw Data'!T$1,FALSE))/100</f>
        <v>5.2342593060369105E-2</v>
      </c>
      <c r="Y5" s="44">
        <f>(VLOOKUP($A4,'RevPAR Raw Data'!$B$6:$BE$43,'RevPAR Raw Data'!U$1,FALSE))/100</f>
        <v>6.2790012726793396E-2</v>
      </c>
      <c r="Z5" s="44">
        <f>(VLOOKUP($A4,'RevPAR Raw Data'!$B$6:$BE$43,'RevPAR Raw Data'!V$1,FALSE))/100</f>
        <v>6.9699475947995498E-2</v>
      </c>
      <c r="AA5" s="44">
        <f>(VLOOKUP($A4,'RevPAR Raw Data'!$B$6:$BE$43,'RevPAR Raw Data'!W$1,FALSE))/100</f>
        <v>7.8731062592751699E-2</v>
      </c>
      <c r="AB5" s="44">
        <f>(VLOOKUP($A4,'RevPAR Raw Data'!$B$6:$BE$43,'RevPAR Raw Data'!X$1,FALSE))/100</f>
        <v>8.2648738107890113E-2</v>
      </c>
      <c r="AC5" s="44">
        <f>(VLOOKUP($A4,'RevPAR Raw Data'!$B$6:$BE$43,'RevPAR Raw Data'!Y$1,FALSE))/100</f>
        <v>6.9961080945814103E-2</v>
      </c>
      <c r="AD5" s="45">
        <f>(VLOOKUP($A4,'RevPAR Raw Data'!$B$6:$BE$43,'RevPAR Raw Data'!AA$1,FALSE))/100</f>
        <v>7.9401710136153505E-2</v>
      </c>
      <c r="AE5" s="45">
        <f>(VLOOKUP($A4,'RevPAR Raw Data'!$B$6:$BE$43,'RevPAR Raw Data'!AB$1,FALSE))/100</f>
        <v>7.5414959776058804E-2</v>
      </c>
      <c r="AF5" s="44">
        <f>(VLOOKUP($A4,'RevPAR Raw Data'!$B$6:$BE$43,'RevPAR Raw Data'!AC$1,FALSE))/100</f>
        <v>7.7359486236912606E-2</v>
      </c>
      <c r="AG5" s="46">
        <f>(VLOOKUP($A4,'RevPAR Raw Data'!$B$6:$BE$43,'RevPAR Raw Data'!AE$1,FALSE))/100</f>
        <v>7.2422894422753098E-2</v>
      </c>
    </row>
    <row r="6" spans="1:34" x14ac:dyDescent="0.25">
      <c r="A6" s="70"/>
      <c r="B6" s="71"/>
      <c r="C6" s="72"/>
      <c r="D6" s="72"/>
      <c r="E6" s="72"/>
      <c r="F6" s="72"/>
      <c r="G6" s="73"/>
      <c r="H6" s="53"/>
      <c r="I6" s="53"/>
      <c r="J6" s="73"/>
      <c r="K6" s="74"/>
      <c r="M6" s="75"/>
      <c r="N6" s="76"/>
      <c r="O6" s="76"/>
      <c r="P6" s="76"/>
      <c r="Q6" s="76"/>
      <c r="R6" s="77"/>
      <c r="S6" s="76"/>
      <c r="T6" s="76"/>
      <c r="U6" s="77"/>
      <c r="V6" s="78"/>
      <c r="X6" s="75"/>
      <c r="Y6" s="76"/>
      <c r="Z6" s="76"/>
      <c r="AA6" s="76"/>
      <c r="AB6" s="76"/>
      <c r="AC6" s="77"/>
      <c r="AD6" s="76"/>
      <c r="AE6" s="76"/>
      <c r="AF6" s="77"/>
      <c r="AG6" s="78"/>
    </row>
    <row r="7" spans="1:34" x14ac:dyDescent="0.25">
      <c r="A7" s="88" t="s">
        <v>14</v>
      </c>
      <c r="B7" s="79">
        <f>(VLOOKUP($A7,'Occupancy Raw Data'!$B$8:$BE$45,'Occupancy Raw Data'!G$3,FALSE))/100</f>
        <v>0.58430099242382494</v>
      </c>
      <c r="C7" s="80">
        <f>(VLOOKUP($A7,'Occupancy Raw Data'!$B$8:$BE$45,'Occupancy Raw Data'!H$3,FALSE))/100</f>
        <v>0.68710215911800798</v>
      </c>
      <c r="D7" s="80">
        <f>(VLOOKUP($A7,'Occupancy Raw Data'!$B$8:$BE$45,'Occupancy Raw Data'!I$3,FALSE))/100</f>
        <v>0.72536214603244398</v>
      </c>
      <c r="E7" s="80">
        <f>(VLOOKUP($A7,'Occupancy Raw Data'!$B$8:$BE$45,'Occupancy Raw Data'!J$3,FALSE))/100</f>
        <v>0.72914106115360799</v>
      </c>
      <c r="F7" s="80">
        <f>(VLOOKUP($A7,'Occupancy Raw Data'!$B$8:$BE$45,'Occupancy Raw Data'!K$3,FALSE))/100</f>
        <v>0.72065990375384403</v>
      </c>
      <c r="G7" s="81">
        <f>(VLOOKUP($A7,'Occupancy Raw Data'!$B$8:$BE$45,'Occupancy Raw Data'!L$3,FALSE))/100</f>
        <v>0.68931325249634601</v>
      </c>
      <c r="H7" s="53">
        <f>(VLOOKUP($A7,'Occupancy Raw Data'!$B$8:$BE$45,'Occupancy Raw Data'!N$3,FALSE))/100</f>
        <v>0.77843817071157306</v>
      </c>
      <c r="I7" s="53">
        <f>(VLOOKUP($A7,'Occupancy Raw Data'!$B$8:$BE$45,'Occupancy Raw Data'!O$3,FALSE))/100</f>
        <v>0.78936522786613494</v>
      </c>
      <c r="J7" s="81">
        <f>(VLOOKUP($A7,'Occupancy Raw Data'!$B$8:$BE$45,'Occupancy Raw Data'!P$3,FALSE))/100</f>
        <v>0.783901699288854</v>
      </c>
      <c r="K7" s="82">
        <f>(VLOOKUP($A7,'Occupancy Raw Data'!$B$8:$BE$45,'Occupancy Raw Data'!R$3,FALSE))/100</f>
        <v>0.71633852300849099</v>
      </c>
      <c r="M7" s="75">
        <f>VLOOKUP($A7,'ADR Raw Data'!$B$6:$BE$43,'ADR Raw Data'!G$1,FALSE)</f>
        <v>127.768118590146</v>
      </c>
      <c r="N7" s="76">
        <f>VLOOKUP($A7,'ADR Raw Data'!$B$6:$BE$43,'ADR Raw Data'!H$1,FALSE)</f>
        <v>134.854110867862</v>
      </c>
      <c r="O7" s="76">
        <f>VLOOKUP($A7,'ADR Raw Data'!$B$6:$BE$43,'ADR Raw Data'!I$1,FALSE)</f>
        <v>140.58445934668001</v>
      </c>
      <c r="P7" s="76">
        <f>VLOOKUP($A7,'ADR Raw Data'!$B$6:$BE$43,'ADR Raw Data'!J$1,FALSE)</f>
        <v>136.587251075534</v>
      </c>
      <c r="Q7" s="76">
        <f>VLOOKUP($A7,'ADR Raw Data'!$B$6:$BE$43,'ADR Raw Data'!K$1,FALSE)</f>
        <v>133.97367677504701</v>
      </c>
      <c r="R7" s="77">
        <f>VLOOKUP($A7,'ADR Raw Data'!$B$6:$BE$43,'ADR Raw Data'!L$1,FALSE)</f>
        <v>135.041380063443</v>
      </c>
      <c r="S7" s="76">
        <f>VLOOKUP($A7,'ADR Raw Data'!$B$6:$BE$43,'ADR Raw Data'!N$1,FALSE)</f>
        <v>150.358372177055</v>
      </c>
      <c r="T7" s="76">
        <f>VLOOKUP($A7,'ADR Raw Data'!$B$6:$BE$43,'ADR Raw Data'!O$1,FALSE)</f>
        <v>153.519324047965</v>
      </c>
      <c r="U7" s="77">
        <f>VLOOKUP($A7,'ADR Raw Data'!$B$6:$BE$43,'ADR Raw Data'!P$1,FALSE)</f>
        <v>151.949863492942</v>
      </c>
      <c r="V7" s="78">
        <f>VLOOKUP($A7,'ADR Raw Data'!$B$6:$BE$43,'ADR Raw Data'!R$1,FALSE)</f>
        <v>140.32802216951501</v>
      </c>
      <c r="X7" s="75">
        <f>VLOOKUP($A7,'RevPAR Raw Data'!$B$6:$BE$43,'RevPAR Raw Data'!G$1,FALSE)</f>
        <v>74.655038492347302</v>
      </c>
      <c r="Y7" s="76">
        <f>VLOOKUP($A7,'RevPAR Raw Data'!$B$6:$BE$43,'RevPAR Raw Data'!H$1,FALSE)</f>
        <v>92.658550743247702</v>
      </c>
      <c r="Z7" s="76">
        <f>VLOOKUP($A7,'RevPAR Raw Data'!$B$6:$BE$43,'RevPAR Raw Data'!I$1,FALSE)</f>
        <v>101.97464513051899</v>
      </c>
      <c r="AA7" s="76">
        <f>VLOOKUP($A7,'RevPAR Raw Data'!$B$6:$BE$43,'RevPAR Raw Data'!J$1,FALSE)</f>
        <v>99.591373189269802</v>
      </c>
      <c r="AB7" s="76">
        <f>VLOOKUP($A7,'RevPAR Raw Data'!$B$6:$BE$43,'RevPAR Raw Data'!K$1,FALSE)</f>
        <v>96.5494570102544</v>
      </c>
      <c r="AC7" s="77">
        <f>VLOOKUP($A7,'RevPAR Raw Data'!$B$6:$BE$43,'RevPAR Raw Data'!L$1,FALSE)</f>
        <v>93.085812913127697</v>
      </c>
      <c r="AD7" s="76">
        <f>VLOOKUP($A7,'RevPAR Raw Data'!$B$6:$BE$43,'RevPAR Raw Data'!N$1,FALSE)</f>
        <v>117.044696188676</v>
      </c>
      <c r="AE7" s="76">
        <f>VLOOKUP($A7,'RevPAR Raw Data'!$B$6:$BE$43,'RevPAR Raw Data'!O$1,FALSE)</f>
        <v>121.182816208977</v>
      </c>
      <c r="AF7" s="77">
        <f>VLOOKUP($A7,'RevPAR Raw Data'!$B$6:$BE$43,'RevPAR Raw Data'!P$1,FALSE)</f>
        <v>119.11375619882701</v>
      </c>
      <c r="AG7" s="78">
        <f>VLOOKUP($A7,'RevPAR Raw Data'!$B$6:$BE$43,'RevPAR Raw Data'!R$1,FALSE)</f>
        <v>100.522368137613</v>
      </c>
    </row>
    <row r="8" spans="1:34" x14ac:dyDescent="0.25">
      <c r="A8" s="55" t="s">
        <v>126</v>
      </c>
      <c r="B8" s="43">
        <f>(VLOOKUP($A7,'Occupancy Raw Data'!$B$8:$BE$51,'Occupancy Raw Data'!T$3,FALSE))/100</f>
        <v>4.3209887069173301E-2</v>
      </c>
      <c r="C8" s="44">
        <f>(VLOOKUP($A7,'Occupancy Raw Data'!$B$8:$BE$51,'Occupancy Raw Data'!U$3,FALSE))/100</f>
        <v>2.7552120282721901E-2</v>
      </c>
      <c r="D8" s="44">
        <f>(VLOOKUP($A7,'Occupancy Raw Data'!$B$8:$BE$51,'Occupancy Raw Data'!V$3,FALSE))/100</f>
        <v>1.4213122930814802E-2</v>
      </c>
      <c r="E8" s="44">
        <f>(VLOOKUP($A7,'Occupancy Raw Data'!$B$8:$BE$51,'Occupancy Raw Data'!W$3,FALSE))/100</f>
        <v>2.8946924141292397E-2</v>
      </c>
      <c r="F8" s="44">
        <f>(VLOOKUP($A7,'Occupancy Raw Data'!$B$8:$BE$51,'Occupancy Raw Data'!X$3,FALSE))/100</f>
        <v>5.7493946243896497E-2</v>
      </c>
      <c r="G8" s="44">
        <f>(VLOOKUP($A7,'Occupancy Raw Data'!$B$8:$BE$51,'Occupancy Raw Data'!Y$3,FALSE))/100</f>
        <v>3.3737635034772298E-2</v>
      </c>
      <c r="H8" s="45">
        <f>(VLOOKUP($A7,'Occupancy Raw Data'!$B$8:$BE$51,'Occupancy Raw Data'!AA$3,FALSE))/100</f>
        <v>5.0880272522532702E-2</v>
      </c>
      <c r="I8" s="45">
        <f>(VLOOKUP($A7,'Occupancy Raw Data'!$B$8:$BE$51,'Occupancy Raw Data'!AB$3,FALSE))/100</f>
        <v>5.00379211908E-2</v>
      </c>
      <c r="J8" s="44">
        <f>(VLOOKUP($A7,'Occupancy Raw Data'!$B$8:$BE$51,'Occupancy Raw Data'!AC$3,FALSE))/100</f>
        <v>5.0455992545996198E-2</v>
      </c>
      <c r="K8" s="46">
        <f>(VLOOKUP($A7,'Occupancy Raw Data'!$B$8:$BE$51,'Occupancy Raw Data'!AE$3,FALSE))/100</f>
        <v>3.8907364591062699E-2</v>
      </c>
      <c r="M8" s="43">
        <f>(VLOOKUP($A7,'ADR Raw Data'!$B$6:$BE$43,'ADR Raw Data'!T$1,FALSE))/100</f>
        <v>3.4347006600043598E-2</v>
      </c>
      <c r="N8" s="44">
        <f>(VLOOKUP($A7,'ADR Raw Data'!$B$6:$BE$43,'ADR Raw Data'!U$1,FALSE))/100</f>
        <v>3.2553402016556897E-2</v>
      </c>
      <c r="O8" s="44">
        <f>(VLOOKUP($A7,'ADR Raw Data'!$B$6:$BE$43,'ADR Raw Data'!V$1,FALSE))/100</f>
        <v>3.6345572357338297E-2</v>
      </c>
      <c r="P8" s="44">
        <f>(VLOOKUP($A7,'ADR Raw Data'!$B$6:$BE$43,'ADR Raw Data'!W$1,FALSE))/100</f>
        <v>2.6784361558052198E-2</v>
      </c>
      <c r="Q8" s="44">
        <f>(VLOOKUP($A7,'ADR Raw Data'!$B$6:$BE$43,'ADR Raw Data'!X$1,FALSE))/100</f>
        <v>5.2852944246827703E-2</v>
      </c>
      <c r="R8" s="44">
        <f>(VLOOKUP($A7,'ADR Raw Data'!$B$6:$BE$43,'ADR Raw Data'!Y$1,FALSE))/100</f>
        <v>3.6178680301818804E-2</v>
      </c>
      <c r="S8" s="45">
        <f>(VLOOKUP($A7,'ADR Raw Data'!$B$6:$BE$43,'ADR Raw Data'!AA$1,FALSE))/100</f>
        <v>4.7749586822578294E-2</v>
      </c>
      <c r="T8" s="45">
        <f>(VLOOKUP($A7,'ADR Raw Data'!$B$6:$BE$43,'ADR Raw Data'!AB$1,FALSE))/100</f>
        <v>4.6910383654382805E-2</v>
      </c>
      <c r="U8" s="44">
        <f>(VLOOKUP($A7,'ADR Raw Data'!$B$6:$BE$43,'ADR Raw Data'!AC$1,FALSE))/100</f>
        <v>4.7317992878832899E-2</v>
      </c>
      <c r="V8" s="46">
        <f>(VLOOKUP($A7,'ADR Raw Data'!$B$6:$BE$43,'ADR Raw Data'!AE$1,FALSE))/100</f>
        <v>4.0314440353167502E-2</v>
      </c>
      <c r="X8" s="43">
        <f>(VLOOKUP($A7,'RevPAR Raw Data'!$B$6:$BE$43,'RevPAR Raw Data'!T$1,FALSE))/100</f>
        <v>7.9041023945569E-2</v>
      </c>
      <c r="Y8" s="44">
        <f>(VLOOKUP($A7,'RevPAR Raw Data'!$B$6:$BE$43,'RevPAR Raw Data'!U$1,FALSE))/100</f>
        <v>6.1002437547250904E-2</v>
      </c>
      <c r="Z8" s="44">
        <f>(VLOOKUP($A7,'RevPAR Raw Data'!$B$6:$BE$43,'RevPAR Raw Data'!V$1,FALSE))/100</f>
        <v>5.1075279376058803E-2</v>
      </c>
      <c r="AA8" s="44">
        <f>(VLOOKUP($A7,'RevPAR Raw Data'!$B$6:$BE$43,'RevPAR Raw Data'!W$1,FALSE))/100</f>
        <v>5.6506610581538601E-2</v>
      </c>
      <c r="AB8" s="44">
        <f>(VLOOKUP($A7,'RevPAR Raw Data'!$B$6:$BE$43,'RevPAR Raw Data'!X$1,FALSE))/100</f>
        <v>0.113385614826083</v>
      </c>
      <c r="AC8" s="44">
        <f>(VLOOKUP($A7,'RevPAR Raw Data'!$B$6:$BE$43,'RevPAR Raw Data'!Y$1,FALSE))/100</f>
        <v>7.1136898448653604E-2</v>
      </c>
      <c r="AD8" s="45">
        <f>(VLOOKUP($A7,'RevPAR Raw Data'!$B$6:$BE$43,'RevPAR Raw Data'!AA$1,FALSE))/100</f>
        <v>0.10105937133548198</v>
      </c>
      <c r="AE8" s="45">
        <f>(VLOOKUP($A7,'RevPAR Raw Data'!$B$6:$BE$43,'RevPAR Raw Data'!AB$1,FALSE))/100</f>
        <v>9.9295602925511109E-2</v>
      </c>
      <c r="AF8" s="44">
        <f>(VLOOKUP($A7,'RevPAR Raw Data'!$B$6:$BE$43,'RevPAR Raw Data'!AC$1,FALSE))/100</f>
        <v>0.100161461720815</v>
      </c>
      <c r="AG8" s="46">
        <f>(VLOOKUP($A7,'RevPAR Raw Data'!$B$6:$BE$43,'RevPAR Raw Data'!AE$1,FALSE))/100</f>
        <v>8.0790333573335607E-2</v>
      </c>
    </row>
    <row r="9" spans="1:34" x14ac:dyDescent="0.25">
      <c r="A9" s="83"/>
      <c r="B9" s="84"/>
      <c r="C9" s="85"/>
      <c r="D9" s="85"/>
      <c r="E9" s="85"/>
      <c r="F9" s="85"/>
      <c r="G9" s="86"/>
      <c r="H9" s="85"/>
      <c r="I9" s="85"/>
      <c r="J9" s="86"/>
      <c r="K9" s="87"/>
      <c r="M9" s="84"/>
      <c r="N9" s="85"/>
      <c r="O9" s="85"/>
      <c r="P9" s="85"/>
      <c r="Q9" s="85"/>
      <c r="R9" s="86"/>
      <c r="S9" s="85"/>
      <c r="T9" s="85"/>
      <c r="U9" s="86"/>
      <c r="V9" s="87"/>
      <c r="X9" s="84"/>
      <c r="Y9" s="85"/>
      <c r="Z9" s="85"/>
      <c r="AA9" s="85"/>
      <c r="AB9" s="85"/>
      <c r="AC9" s="86"/>
      <c r="AD9" s="85"/>
      <c r="AE9" s="85"/>
      <c r="AF9" s="86"/>
      <c r="AG9" s="87"/>
    </row>
    <row r="10" spans="1:34" x14ac:dyDescent="0.25">
      <c r="A10" s="88" t="s">
        <v>15</v>
      </c>
      <c r="B10" s="89"/>
      <c r="C10" s="90"/>
      <c r="D10" s="90"/>
      <c r="E10" s="90"/>
      <c r="F10" s="90"/>
      <c r="G10" s="91"/>
      <c r="H10" s="90"/>
      <c r="I10" s="90"/>
      <c r="J10" s="91"/>
      <c r="K10" s="92"/>
      <c r="M10" s="75"/>
      <c r="N10" s="76"/>
      <c r="O10" s="76"/>
      <c r="P10" s="76"/>
      <c r="Q10" s="76"/>
      <c r="R10" s="77"/>
      <c r="S10" s="76"/>
      <c r="T10" s="76"/>
      <c r="U10" s="77"/>
      <c r="V10" s="78"/>
      <c r="X10" s="75"/>
      <c r="Y10" s="76"/>
      <c r="Z10" s="76"/>
      <c r="AA10" s="76"/>
      <c r="AB10" s="76"/>
      <c r="AC10" s="77"/>
      <c r="AD10" s="76"/>
      <c r="AE10" s="76"/>
      <c r="AF10" s="77"/>
      <c r="AG10" s="78"/>
    </row>
    <row r="11" spans="1:34" x14ac:dyDescent="0.25">
      <c r="A11" s="70" t="s">
        <v>16</v>
      </c>
      <c r="B11" s="47">
        <f>(VLOOKUP($A11,'Occupancy Raw Data'!$B$8:$BE$51,'Occupancy Raw Data'!G$3,FALSE))/100</f>
        <v>0.56671220400728506</v>
      </c>
      <c r="C11" s="53">
        <f>(VLOOKUP($A11,'Occupancy Raw Data'!$B$8:$BE$51,'Occupancy Raw Data'!H$3,FALSE))/100</f>
        <v>0.69376138433515389</v>
      </c>
      <c r="D11" s="53">
        <f>(VLOOKUP($A11,'Occupancy Raw Data'!$B$8:$BE$51,'Occupancy Raw Data'!I$3,FALSE))/100</f>
        <v>0.76275045537340602</v>
      </c>
      <c r="E11" s="53">
        <f>(VLOOKUP($A11,'Occupancy Raw Data'!$B$8:$BE$51,'Occupancy Raw Data'!J$3,FALSE))/100</f>
        <v>0.74453551912568305</v>
      </c>
      <c r="F11" s="53">
        <f>(VLOOKUP($A11,'Occupancy Raw Data'!$B$8:$BE$51,'Occupancy Raw Data'!K$3,FALSE))/100</f>
        <v>0.71926229508196693</v>
      </c>
      <c r="G11" s="54">
        <f>(VLOOKUP($A11,'Occupancy Raw Data'!$B$8:$BE$51,'Occupancy Raw Data'!L$3,FALSE))/100</f>
        <v>0.69740437158469903</v>
      </c>
      <c r="H11" s="53">
        <f>(VLOOKUP($A11,'Occupancy Raw Data'!$B$8:$BE$51,'Occupancy Raw Data'!N$3,FALSE))/100</f>
        <v>0.76867030965391603</v>
      </c>
      <c r="I11" s="53">
        <f>(VLOOKUP($A11,'Occupancy Raw Data'!$B$8:$BE$51,'Occupancy Raw Data'!O$3,FALSE))/100</f>
        <v>0.81534608378870599</v>
      </c>
      <c r="J11" s="54">
        <f>(VLOOKUP($A11,'Occupancy Raw Data'!$B$8:$BE$51,'Occupancy Raw Data'!P$3,FALSE))/100</f>
        <v>0.79200819672131106</v>
      </c>
      <c r="K11" s="48">
        <f>(VLOOKUP($A11,'Occupancy Raw Data'!$B$8:$BE$51,'Occupancy Raw Data'!R$3,FALSE))/100</f>
        <v>0.724434035909445</v>
      </c>
      <c r="M11" s="75">
        <f>VLOOKUP($A11,'ADR Raw Data'!$B$6:$BE$49,'ADR Raw Data'!G$1,FALSE)</f>
        <v>316.57557251908298</v>
      </c>
      <c r="N11" s="76">
        <f>VLOOKUP($A11,'ADR Raw Data'!$B$6:$BE$49,'ADR Raw Data'!H$1,FALSE)</f>
        <v>312.83548080078702</v>
      </c>
      <c r="O11" s="76">
        <f>VLOOKUP($A11,'ADR Raw Data'!$B$6:$BE$49,'ADR Raw Data'!I$1,FALSE)</f>
        <v>311.36190447761101</v>
      </c>
      <c r="P11" s="76">
        <f>VLOOKUP($A11,'ADR Raw Data'!$B$6:$BE$49,'ADR Raw Data'!J$1,FALSE)</f>
        <v>295.51780122324101</v>
      </c>
      <c r="Q11" s="76">
        <f>VLOOKUP($A11,'ADR Raw Data'!$B$6:$BE$49,'ADR Raw Data'!K$1,FALSE)</f>
        <v>313.84344412788801</v>
      </c>
      <c r="R11" s="77">
        <f>VLOOKUP($A11,'ADR Raw Data'!$B$6:$BE$49,'ADR Raw Data'!L$1,FALSE)</f>
        <v>309.63129872673801</v>
      </c>
      <c r="S11" s="76">
        <f>VLOOKUP($A11,'ADR Raw Data'!$B$6:$BE$49,'ADR Raw Data'!N$1,FALSE)</f>
        <v>381.63597748815101</v>
      </c>
      <c r="T11" s="76">
        <f>VLOOKUP($A11,'ADR Raw Data'!$B$6:$BE$49,'ADR Raw Data'!O$1,FALSE)</f>
        <v>398.59405194079801</v>
      </c>
      <c r="U11" s="77">
        <f>VLOOKUP($A11,'ADR Raw Data'!$B$6:$BE$49,'ADR Raw Data'!P$1,FALSE)</f>
        <v>390.36486416558802</v>
      </c>
      <c r="V11" s="78">
        <f>VLOOKUP($A11,'ADR Raw Data'!$B$6:$BE$49,'ADR Raw Data'!R$1,FALSE)</f>
        <v>334.84966325430997</v>
      </c>
      <c r="X11" s="75">
        <f>VLOOKUP($A11,'RevPAR Raw Data'!$B$6:$BE$49,'RevPAR Raw Data'!G$1,FALSE)</f>
        <v>179.40724043715801</v>
      </c>
      <c r="Y11" s="76">
        <f>VLOOKUP($A11,'RevPAR Raw Data'!$B$6:$BE$49,'RevPAR Raw Data'!H$1,FALSE)</f>
        <v>217.033176229508</v>
      </c>
      <c r="Z11" s="76">
        <f>VLOOKUP($A11,'RevPAR Raw Data'!$B$6:$BE$49,'RevPAR Raw Data'!I$1,FALSE)</f>
        <v>237.49143442622901</v>
      </c>
      <c r="AA11" s="76">
        <f>VLOOKUP($A11,'RevPAR Raw Data'!$B$6:$BE$49,'RevPAR Raw Data'!J$1,FALSE)</f>
        <v>220.02349954462599</v>
      </c>
      <c r="AB11" s="76">
        <f>VLOOKUP($A11,'RevPAR Raw Data'!$B$6:$BE$49,'RevPAR Raw Data'!K$1,FALSE)</f>
        <v>225.735755919854</v>
      </c>
      <c r="AC11" s="77">
        <f>VLOOKUP($A11,'RevPAR Raw Data'!$B$6:$BE$49,'RevPAR Raw Data'!L$1,FALSE)</f>
        <v>215.93822131147499</v>
      </c>
      <c r="AD11" s="76">
        <f>VLOOKUP($A11,'RevPAR Raw Data'!$B$6:$BE$49,'RevPAR Raw Data'!N$1,FALSE)</f>
        <v>293.35224499089202</v>
      </c>
      <c r="AE11" s="76">
        <f>VLOOKUP($A11,'RevPAR Raw Data'!$B$6:$BE$49,'RevPAR Raw Data'!O$1,FALSE)</f>
        <v>324.99209927140203</v>
      </c>
      <c r="AF11" s="77">
        <f>VLOOKUP($A11,'RevPAR Raw Data'!$B$6:$BE$49,'RevPAR Raw Data'!P$1,FALSE)</f>
        <v>309.17217213114702</v>
      </c>
      <c r="AG11" s="78">
        <f>VLOOKUP($A11,'RevPAR Raw Data'!$B$6:$BE$49,'RevPAR Raw Data'!R$1,FALSE)</f>
        <v>242.57649297423799</v>
      </c>
    </row>
    <row r="12" spans="1:34" x14ac:dyDescent="0.25">
      <c r="A12" s="55" t="s">
        <v>126</v>
      </c>
      <c r="B12" s="43">
        <f>(VLOOKUP($A11,'Occupancy Raw Data'!$B$8:$BE$51,'Occupancy Raw Data'!T$3,FALSE))/100</f>
        <v>5.9184855044573006E-2</v>
      </c>
      <c r="C12" s="44">
        <f>(VLOOKUP($A11,'Occupancy Raw Data'!$B$8:$BE$51,'Occupancy Raw Data'!U$3,FALSE))/100</f>
        <v>5.2133209734348297E-2</v>
      </c>
      <c r="D12" s="44">
        <f>(VLOOKUP($A11,'Occupancy Raw Data'!$B$8:$BE$51,'Occupancy Raw Data'!V$3,FALSE))/100</f>
        <v>-2.0462886225150898E-2</v>
      </c>
      <c r="E12" s="44">
        <f>(VLOOKUP($A11,'Occupancy Raw Data'!$B$8:$BE$51,'Occupancy Raw Data'!W$3,FALSE))/100</f>
        <v>-1.18716238682396E-2</v>
      </c>
      <c r="F12" s="44">
        <f>(VLOOKUP($A11,'Occupancy Raw Data'!$B$8:$BE$51,'Occupancy Raw Data'!X$3,FALSE))/100</f>
        <v>4.2967880721014699E-2</v>
      </c>
      <c r="G12" s="44">
        <f>(VLOOKUP($A11,'Occupancy Raw Data'!$B$8:$BE$51,'Occupancy Raw Data'!Y$3,FALSE))/100</f>
        <v>2.0723233565857799E-2</v>
      </c>
      <c r="H12" s="45">
        <f>(VLOOKUP($A11,'Occupancy Raw Data'!$B$8:$BE$51,'Occupancy Raw Data'!AA$3,FALSE))/100</f>
        <v>7.67587458030312E-2</v>
      </c>
      <c r="I12" s="45">
        <f>(VLOOKUP($A11,'Occupancy Raw Data'!$B$8:$BE$51,'Occupancy Raw Data'!AB$3,FALSE))/100</f>
        <v>6.5474211124138093E-2</v>
      </c>
      <c r="J12" s="44">
        <f>(VLOOKUP($A11,'Occupancy Raw Data'!$B$8:$BE$51,'Occupancy Raw Data'!AC$3,FALSE))/100</f>
        <v>7.0920528250887196E-2</v>
      </c>
      <c r="K12" s="46">
        <f>(VLOOKUP($A11,'Occupancy Raw Data'!$B$8:$BE$51,'Occupancy Raw Data'!AE$3,FALSE))/100</f>
        <v>3.5890230224147099E-2</v>
      </c>
      <c r="M12" s="43">
        <f>(VLOOKUP($A11,'ADR Raw Data'!$B$6:$BE$49,'ADR Raw Data'!T$1,FALSE))/100</f>
        <v>1.1710082086922299E-2</v>
      </c>
      <c r="N12" s="44">
        <f>(VLOOKUP($A11,'ADR Raw Data'!$B$6:$BE$49,'ADR Raw Data'!U$1,FALSE))/100</f>
        <v>2.0847019036702701E-2</v>
      </c>
      <c r="O12" s="44">
        <f>(VLOOKUP($A11,'ADR Raw Data'!$B$6:$BE$49,'ADR Raw Data'!V$1,FALSE))/100</f>
        <v>2.6113471965328497E-2</v>
      </c>
      <c r="P12" s="44">
        <f>(VLOOKUP($A11,'ADR Raw Data'!$B$6:$BE$49,'ADR Raw Data'!W$1,FALSE))/100</f>
        <v>2.2217221054150096E-2</v>
      </c>
      <c r="Q12" s="44">
        <f>(VLOOKUP($A11,'ADR Raw Data'!$B$6:$BE$49,'ADR Raw Data'!X$1,FALSE))/100</f>
        <v>4.3812059117103903E-2</v>
      </c>
      <c r="R12" s="44">
        <f>(VLOOKUP($A11,'ADR Raw Data'!$B$6:$BE$49,'ADR Raw Data'!Y$1,FALSE))/100</f>
        <v>2.6015536300195402E-2</v>
      </c>
      <c r="S12" s="45">
        <f>(VLOOKUP($A11,'ADR Raw Data'!$B$6:$BE$49,'ADR Raw Data'!AA$1,FALSE))/100</f>
        <v>5.5519905436254999E-2</v>
      </c>
      <c r="T12" s="45">
        <f>(VLOOKUP($A11,'ADR Raw Data'!$B$6:$BE$49,'ADR Raw Data'!AB$1,FALSE))/100</f>
        <v>8.6138801433866097E-2</v>
      </c>
      <c r="U12" s="44">
        <f>(VLOOKUP($A11,'ADR Raw Data'!$B$6:$BE$49,'ADR Raw Data'!AC$1,FALSE))/100</f>
        <v>7.1352317636573501E-2</v>
      </c>
      <c r="V12" s="46">
        <f>(VLOOKUP($A11,'ADR Raw Data'!$B$6:$BE$49,'ADR Raw Data'!AE$1,FALSE))/100</f>
        <v>4.4151844493178494E-2</v>
      </c>
      <c r="X12" s="43">
        <f>(VLOOKUP($A11,'RevPAR Raw Data'!$B$6:$BE$49,'RevPAR Raw Data'!T$1,FALSE))/100</f>
        <v>7.1587996642369894E-2</v>
      </c>
      <c r="Y12" s="44">
        <f>(VLOOKUP($A11,'RevPAR Raw Data'!$B$6:$BE$49,'RevPAR Raw Data'!U$1,FALSE))/100</f>
        <v>7.4067050786827501E-2</v>
      </c>
      <c r="Z12" s="44">
        <f>(VLOOKUP($A11,'RevPAR Raw Data'!$B$6:$BE$49,'RevPAR Raw Data'!V$1,FALSE))/100</f>
        <v>5.11622873440738E-3</v>
      </c>
      <c r="AA12" s="44">
        <f>(VLOOKUP($A11,'RevPAR Raw Data'!$B$6:$BE$49,'RevPAR Raw Data'!W$1,FALSE))/100</f>
        <v>1.0081842694158001E-2</v>
      </c>
      <c r="AB12" s="44">
        <f>(VLOOKUP($A11,'RevPAR Raw Data'!$B$6:$BE$49,'RevPAR Raw Data'!X$1,FALSE))/100</f>
        <v>8.8662451168404488E-2</v>
      </c>
      <c r="AC12" s="44">
        <f>(VLOOKUP($A11,'RevPAR Raw Data'!$B$6:$BE$49,'RevPAR Raw Data'!Y$1,FALSE))/100</f>
        <v>4.7277895901143306E-2</v>
      </c>
      <c r="AD12" s="45">
        <f>(VLOOKUP($A11,'RevPAR Raw Data'!$B$6:$BE$49,'RevPAR Raw Data'!AA$1,FALSE))/100</f>
        <v>0.136540289547676</v>
      </c>
      <c r="AE12" s="45">
        <f>(VLOOKUP($A11,'RevPAR Raw Data'!$B$6:$BE$49,'RevPAR Raw Data'!AB$1,FALSE))/100</f>
        <v>0.15725288262906501</v>
      </c>
      <c r="AF12" s="44">
        <f>(VLOOKUP($A11,'RevPAR Raw Data'!$B$6:$BE$49,'RevPAR Raw Data'!AC$1,FALSE))/100</f>
        <v>0.14733318994617101</v>
      </c>
      <c r="AG12" s="46">
        <f>(VLOOKUP($A11,'RevPAR Raw Data'!$B$6:$BE$49,'RevPAR Raw Data'!AE$1,FALSE))/100</f>
        <v>8.1626694581006604E-2</v>
      </c>
    </row>
    <row r="13" spans="1:34" x14ac:dyDescent="0.25">
      <c r="A13" s="93"/>
      <c r="B13" s="71"/>
      <c r="C13" s="72"/>
      <c r="D13" s="72"/>
      <c r="E13" s="72"/>
      <c r="F13" s="72"/>
      <c r="G13" s="73"/>
      <c r="H13" s="53"/>
      <c r="I13" s="53"/>
      <c r="J13" s="73"/>
      <c r="K13" s="74"/>
      <c r="M13" s="75"/>
      <c r="N13" s="76"/>
      <c r="O13" s="76"/>
      <c r="P13" s="76"/>
      <c r="Q13" s="76"/>
      <c r="R13" s="77"/>
      <c r="S13" s="76"/>
      <c r="T13" s="76"/>
      <c r="U13" s="77"/>
      <c r="V13" s="78"/>
      <c r="X13" s="75"/>
      <c r="Y13" s="76"/>
      <c r="Z13" s="76"/>
      <c r="AA13" s="76"/>
      <c r="AB13" s="76"/>
      <c r="AC13" s="77"/>
      <c r="AD13" s="76"/>
      <c r="AE13" s="76"/>
      <c r="AF13" s="77"/>
      <c r="AG13" s="78"/>
    </row>
    <row r="14" spans="1:34" x14ac:dyDescent="0.25">
      <c r="A14" s="70" t="s">
        <v>17</v>
      </c>
      <c r="B14" s="47">
        <f>(VLOOKUP($A14,'Occupancy Raw Data'!$B$8:$BE$51,'Occupancy Raw Data'!G$3,FALSE))/100</f>
        <v>0.54835433515140108</v>
      </c>
      <c r="C14" s="53">
        <f>(VLOOKUP($A14,'Occupancy Raw Data'!$B$8:$BE$51,'Occupancy Raw Data'!H$3,FALSE))/100</f>
        <v>0.71329697197667796</v>
      </c>
      <c r="D14" s="53">
        <f>(VLOOKUP($A14,'Occupancy Raw Data'!$B$8:$BE$51,'Occupancy Raw Data'!I$3,FALSE))/100</f>
        <v>0.79018243370321595</v>
      </c>
      <c r="E14" s="53">
        <f>(VLOOKUP($A14,'Occupancy Raw Data'!$B$8:$BE$51,'Occupancy Raw Data'!J$3,FALSE))/100</f>
        <v>0.76738762460033794</v>
      </c>
      <c r="F14" s="53">
        <f>(VLOOKUP($A14,'Occupancy Raw Data'!$B$8:$BE$51,'Occupancy Raw Data'!K$3,FALSE))/100</f>
        <v>0.73624224186571297</v>
      </c>
      <c r="G14" s="54">
        <f>(VLOOKUP($A14,'Occupancy Raw Data'!$B$8:$BE$51,'Occupancy Raw Data'!L$3,FALSE))/100</f>
        <v>0.711092721459469</v>
      </c>
      <c r="H14" s="53">
        <f>(VLOOKUP($A14,'Occupancy Raw Data'!$B$8:$BE$51,'Occupancy Raw Data'!N$3,FALSE))/100</f>
        <v>0.78254654880571706</v>
      </c>
      <c r="I14" s="53">
        <f>(VLOOKUP($A14,'Occupancy Raw Data'!$B$8:$BE$51,'Occupancy Raw Data'!O$3,FALSE))/100</f>
        <v>0.78950536016550599</v>
      </c>
      <c r="J14" s="54">
        <f>(VLOOKUP($A14,'Occupancy Raw Data'!$B$8:$BE$51,'Occupancy Raw Data'!P$3,FALSE))/100</f>
        <v>0.78602595448561208</v>
      </c>
      <c r="K14" s="48">
        <f>(VLOOKUP($A14,'Occupancy Raw Data'!$B$8:$BE$51,'Occupancy Raw Data'!R$3,FALSE))/100</f>
        <v>0.73250221660979609</v>
      </c>
      <c r="M14" s="75">
        <f>VLOOKUP($A14,'ADR Raw Data'!$B$6:$BE$49,'ADR Raw Data'!G$1,FALSE)</f>
        <v>177.740825216079</v>
      </c>
      <c r="N14" s="76">
        <f>VLOOKUP($A14,'ADR Raw Data'!$B$6:$BE$49,'ADR Raw Data'!H$1,FALSE)</f>
        <v>190.98707641196</v>
      </c>
      <c r="O14" s="76">
        <f>VLOOKUP($A14,'ADR Raw Data'!$B$6:$BE$49,'ADR Raw Data'!I$1,FALSE)</f>
        <v>197.96885942780901</v>
      </c>
      <c r="P14" s="76">
        <f>VLOOKUP($A14,'ADR Raw Data'!$B$6:$BE$49,'ADR Raw Data'!J$1,FALSE)</f>
        <v>194.775352188618</v>
      </c>
      <c r="Q14" s="76">
        <f>VLOOKUP($A14,'ADR Raw Data'!$B$6:$BE$49,'ADR Raw Data'!K$1,FALSE)</f>
        <v>188.71826853318299</v>
      </c>
      <c r="R14" s="77">
        <f>VLOOKUP($A14,'ADR Raw Data'!$B$6:$BE$49,'ADR Raw Data'!L$1,FALSE)</f>
        <v>190.84361460823899</v>
      </c>
      <c r="S14" s="76">
        <f>VLOOKUP($A14,'ADR Raw Data'!$B$6:$BE$49,'ADR Raw Data'!N$1,FALSE)</f>
        <v>196.35028456066101</v>
      </c>
      <c r="T14" s="76">
        <f>VLOOKUP($A14,'ADR Raw Data'!$B$6:$BE$49,'ADR Raw Data'!O$1,FALSE)</f>
        <v>201.21163037781599</v>
      </c>
      <c r="U14" s="77">
        <f>VLOOKUP($A14,'ADR Raw Data'!$B$6:$BE$49,'ADR Raw Data'!P$1,FALSE)</f>
        <v>198.79171703395301</v>
      </c>
      <c r="V14" s="78">
        <f>VLOOKUP($A14,'ADR Raw Data'!$B$6:$BE$49,'ADR Raw Data'!R$1,FALSE)</f>
        <v>193.28043406814999</v>
      </c>
      <c r="X14" s="75">
        <f>VLOOKUP($A14,'RevPAR Raw Data'!$B$6:$BE$49,'RevPAR Raw Data'!G$1,FALSE)</f>
        <v>97.464952040624397</v>
      </c>
      <c r="Y14" s="76">
        <f>VLOOKUP($A14,'RevPAR Raw Data'!$B$6:$BE$49,'RevPAR Raw Data'!H$1,FALSE)</f>
        <v>136.230503291329</v>
      </c>
      <c r="Z14" s="76">
        <f>VLOOKUP($A14,'RevPAR Raw Data'!$B$6:$BE$49,'RevPAR Raw Data'!I$1,FALSE)</f>
        <v>156.43151514011601</v>
      </c>
      <c r="AA14" s="76">
        <f>VLOOKUP($A14,'RevPAR Raw Data'!$B$6:$BE$49,'RevPAR Raw Data'!J$1,FALSE)</f>
        <v>149.46819484671801</v>
      </c>
      <c r="AB14" s="76">
        <f>VLOOKUP($A14,'RevPAR Raw Data'!$B$6:$BE$49,'RevPAR Raw Data'!K$1,FALSE)</f>
        <v>138.94236110588599</v>
      </c>
      <c r="AC14" s="77">
        <f>VLOOKUP($A14,'RevPAR Raw Data'!$B$6:$BE$49,'RevPAR Raw Data'!L$1,FALSE)</f>
        <v>135.707505284935</v>
      </c>
      <c r="AD14" s="76">
        <f>VLOOKUP($A14,'RevPAR Raw Data'!$B$6:$BE$49,'RevPAR Raw Data'!N$1,FALSE)</f>
        <v>153.653237539966</v>
      </c>
      <c r="AE14" s="76">
        <f>VLOOKUP($A14,'RevPAR Raw Data'!$B$6:$BE$49,'RevPAR Raw Data'!O$1,FALSE)</f>
        <v>158.85766071092701</v>
      </c>
      <c r="AF14" s="77">
        <f>VLOOKUP($A14,'RevPAR Raw Data'!$B$6:$BE$49,'RevPAR Raw Data'!P$1,FALSE)</f>
        <v>156.25544912544601</v>
      </c>
      <c r="AG14" s="78">
        <f>VLOOKUP($A14,'RevPAR Raw Data'!$B$6:$BE$49,'RevPAR Raw Data'!R$1,FALSE)</f>
        <v>141.578346382224</v>
      </c>
    </row>
    <row r="15" spans="1:34" x14ac:dyDescent="0.25">
      <c r="A15" s="55" t="s">
        <v>126</v>
      </c>
      <c r="B15" s="43">
        <f>(VLOOKUP($A14,'Occupancy Raw Data'!$B$8:$BE$51,'Occupancy Raw Data'!T$3,FALSE))/100</f>
        <v>2.8647600291487597E-2</v>
      </c>
      <c r="C15" s="44">
        <f>(VLOOKUP($A14,'Occupancy Raw Data'!$B$8:$BE$51,'Occupancy Raw Data'!U$3,FALSE))/100</f>
        <v>-1.71880259018963E-2</v>
      </c>
      <c r="D15" s="44">
        <f>(VLOOKUP($A14,'Occupancy Raw Data'!$B$8:$BE$51,'Occupancy Raw Data'!V$3,FALSE))/100</f>
        <v>-3.1713508742542999E-3</v>
      </c>
      <c r="E15" s="44">
        <f>(VLOOKUP($A14,'Occupancy Raw Data'!$B$8:$BE$51,'Occupancy Raw Data'!W$3,FALSE))/100</f>
        <v>3.6886050765462504E-3</v>
      </c>
      <c r="F15" s="44">
        <f>(VLOOKUP($A14,'Occupancy Raw Data'!$B$8:$BE$51,'Occupancy Raw Data'!X$3,FALSE))/100</f>
        <v>7.9229279253714105E-2</v>
      </c>
      <c r="G15" s="44">
        <f>(VLOOKUP($A14,'Occupancy Raw Data'!$B$8:$BE$51,'Occupancy Raw Data'!Y$3,FALSE))/100</f>
        <v>1.6337273829528601E-2</v>
      </c>
      <c r="H15" s="45">
        <f>(VLOOKUP($A14,'Occupancy Raw Data'!$B$8:$BE$51,'Occupancy Raw Data'!AA$3,FALSE))/100</f>
        <v>8.0940891153532299E-2</v>
      </c>
      <c r="I15" s="45">
        <f>(VLOOKUP($A14,'Occupancy Raw Data'!$B$8:$BE$51,'Occupancy Raw Data'!AB$3,FALSE))/100</f>
        <v>6.3398082771241801E-2</v>
      </c>
      <c r="J15" s="44">
        <f>(VLOOKUP($A14,'Occupancy Raw Data'!$B$8:$BE$51,'Occupancy Raw Data'!AC$3,FALSE))/100</f>
        <v>7.2058904916745506E-2</v>
      </c>
      <c r="K15" s="46">
        <f>(VLOOKUP($A14,'Occupancy Raw Data'!$B$8:$BE$51,'Occupancy Raw Data'!AE$3,FALSE))/100</f>
        <v>3.2795360668754096E-2</v>
      </c>
      <c r="M15" s="43">
        <f>(VLOOKUP($A14,'ADR Raw Data'!$B$6:$BE$49,'ADR Raw Data'!T$1,FALSE))/100</f>
        <v>3.3339431426061002E-2</v>
      </c>
      <c r="N15" s="44">
        <f>(VLOOKUP($A14,'ADR Raw Data'!$B$6:$BE$49,'ADR Raw Data'!U$1,FALSE))/100</f>
        <v>3.1680822868819597E-2</v>
      </c>
      <c r="O15" s="44">
        <f>(VLOOKUP($A14,'ADR Raw Data'!$B$6:$BE$49,'ADR Raw Data'!V$1,FALSE))/100</f>
        <v>2.6574013656079899E-2</v>
      </c>
      <c r="P15" s="44">
        <f>(VLOOKUP($A14,'ADR Raw Data'!$B$6:$BE$49,'ADR Raw Data'!W$1,FALSE))/100</f>
        <v>1.9318835765547201E-2</v>
      </c>
      <c r="Q15" s="44">
        <f>(VLOOKUP($A14,'ADR Raw Data'!$B$6:$BE$49,'ADR Raw Data'!X$1,FALSE))/100</f>
        <v>7.41214182680624E-2</v>
      </c>
      <c r="R15" s="44">
        <f>(VLOOKUP($A14,'ADR Raw Data'!$B$6:$BE$49,'ADR Raw Data'!Y$1,FALSE))/100</f>
        <v>3.5291840425360502E-2</v>
      </c>
      <c r="S15" s="45">
        <f>(VLOOKUP($A14,'ADR Raw Data'!$B$6:$BE$49,'ADR Raw Data'!AA$1,FALSE))/100</f>
        <v>4.2128290037536292E-2</v>
      </c>
      <c r="T15" s="45">
        <f>(VLOOKUP($A14,'ADR Raw Data'!$B$6:$BE$49,'ADR Raw Data'!AB$1,FALSE))/100</f>
        <v>3.02779219058502E-2</v>
      </c>
      <c r="U15" s="44">
        <f>(VLOOKUP($A14,'ADR Raw Data'!$B$6:$BE$49,'ADR Raw Data'!AC$1,FALSE))/100</f>
        <v>3.5918503159134599E-2</v>
      </c>
      <c r="V15" s="46">
        <f>(VLOOKUP($A14,'ADR Raw Data'!$B$6:$BE$49,'ADR Raw Data'!AE$1,FALSE))/100</f>
        <v>3.5960572861603902E-2</v>
      </c>
      <c r="X15" s="43">
        <f>(VLOOKUP($A14,'RevPAR Raw Data'!$B$6:$BE$49,'RevPAR Raw Data'!T$1,FALSE))/100</f>
        <v>6.2942126422987896E-2</v>
      </c>
      <c r="Y15" s="44">
        <f>(VLOOKUP($A14,'RevPAR Raw Data'!$B$6:$BE$49,'RevPAR Raw Data'!U$1,FALSE))/100</f>
        <v>1.3948266162860601E-2</v>
      </c>
      <c r="Z15" s="44">
        <f>(VLOOKUP($A14,'RevPAR Raw Data'!$B$6:$BE$49,'RevPAR Raw Data'!V$1,FALSE))/100</f>
        <v>2.3318387260384998E-2</v>
      </c>
      <c r="AA15" s="44">
        <f>(VLOOKUP($A14,'RevPAR Raw Data'!$B$6:$BE$49,'RevPAR Raw Data'!W$1,FALSE))/100</f>
        <v>2.3078700397771202E-2</v>
      </c>
      <c r="AB15" s="44">
        <f>(VLOOKUP($A14,'RevPAR Raw Data'!$B$6:$BE$49,'RevPAR Raw Data'!X$1,FALSE))/100</f>
        <v>0.15922328406841799</v>
      </c>
      <c r="AC15" s="44">
        <f>(VLOOKUP($A14,'RevPAR Raw Data'!$B$6:$BE$49,'RevPAR Raw Data'!Y$1,FALSE))/100</f>
        <v>5.2205686715866298E-2</v>
      </c>
      <c r="AD15" s="45">
        <f>(VLOOKUP($A14,'RevPAR Raw Data'!$B$6:$BE$49,'RevPAR Raw Data'!AA$1,FALSE))/100</f>
        <v>0.12647908252948101</v>
      </c>
      <c r="AE15" s="45">
        <f>(VLOOKUP($A14,'RevPAR Raw Data'!$B$6:$BE$49,'RevPAR Raw Data'!AB$1,FALSE))/100</f>
        <v>9.5595566876220298E-2</v>
      </c>
      <c r="AF15" s="44">
        <f>(VLOOKUP($A14,'RevPAR Raw Data'!$B$6:$BE$49,'RevPAR Raw Data'!AC$1,FALSE))/100</f>
        <v>0.110565656079776</v>
      </c>
      <c r="AG15" s="46">
        <f>(VLOOKUP($A14,'RevPAR Raw Data'!$B$6:$BE$49,'RevPAR Raw Data'!AE$1,FALSE))/100</f>
        <v>6.9935273487209293E-2</v>
      </c>
    </row>
    <row r="16" spans="1:34" x14ac:dyDescent="0.25">
      <c r="A16" s="93"/>
      <c r="B16" s="47"/>
      <c r="C16" s="53"/>
      <c r="D16" s="53"/>
      <c r="E16" s="53"/>
      <c r="F16" s="53"/>
      <c r="G16" s="54"/>
      <c r="H16" s="53"/>
      <c r="I16" s="53"/>
      <c r="J16" s="54"/>
      <c r="K16" s="48"/>
      <c r="M16" s="75"/>
      <c r="N16" s="76"/>
      <c r="O16" s="76"/>
      <c r="P16" s="76"/>
      <c r="Q16" s="76"/>
      <c r="R16" s="77"/>
      <c r="S16" s="76"/>
      <c r="T16" s="76"/>
      <c r="U16" s="77"/>
      <c r="V16" s="78"/>
      <c r="X16" s="75"/>
      <c r="Y16" s="76"/>
      <c r="Z16" s="76"/>
      <c r="AA16" s="76"/>
      <c r="AB16" s="76"/>
      <c r="AC16" s="77"/>
      <c r="AD16" s="76"/>
      <c r="AE16" s="76"/>
      <c r="AF16" s="77"/>
      <c r="AG16" s="78"/>
    </row>
    <row r="17" spans="1:33" x14ac:dyDescent="0.25">
      <c r="A17" s="70" t="s">
        <v>18</v>
      </c>
      <c r="B17" s="47">
        <f>(VLOOKUP($A17,'Occupancy Raw Data'!$B$8:$BE$51,'Occupancy Raw Data'!G$3,FALSE))/100</f>
        <v>0.63333524453872991</v>
      </c>
      <c r="C17" s="53">
        <f>(VLOOKUP($A17,'Occupancy Raw Data'!$B$8:$BE$51,'Occupancy Raw Data'!H$3,FALSE))/100</f>
        <v>0.75583395447508706</v>
      </c>
      <c r="D17" s="53">
        <f>(VLOOKUP($A17,'Occupancy Raw Data'!$B$8:$BE$51,'Occupancy Raw Data'!I$3,FALSE))/100</f>
        <v>0.80153087552319202</v>
      </c>
      <c r="E17" s="53">
        <f>(VLOOKUP($A17,'Occupancy Raw Data'!$B$8:$BE$51,'Occupancy Raw Data'!J$3,FALSE))/100</f>
        <v>0.80345163694742194</v>
      </c>
      <c r="F17" s="53">
        <f>(VLOOKUP($A17,'Occupancy Raw Data'!$B$8:$BE$51,'Occupancy Raw Data'!K$3,FALSE))/100</f>
        <v>0.78490338856716901</v>
      </c>
      <c r="G17" s="54">
        <f>(VLOOKUP($A17,'Occupancy Raw Data'!$B$8:$BE$51,'Occupancy Raw Data'!L$3,FALSE))/100</f>
        <v>0.75581102001031997</v>
      </c>
      <c r="H17" s="53">
        <f>(VLOOKUP($A17,'Occupancy Raw Data'!$B$8:$BE$51,'Occupancy Raw Data'!N$3,FALSE))/100</f>
        <v>0.85270340003440093</v>
      </c>
      <c r="I17" s="53">
        <f>(VLOOKUP($A17,'Occupancy Raw Data'!$B$8:$BE$51,'Occupancy Raw Data'!O$3,FALSE))/100</f>
        <v>0.85198669801043492</v>
      </c>
      <c r="J17" s="54">
        <f>(VLOOKUP($A17,'Occupancy Raw Data'!$B$8:$BE$51,'Occupancy Raw Data'!P$3,FALSE))/100</f>
        <v>0.85234504902241792</v>
      </c>
      <c r="K17" s="48">
        <f>(VLOOKUP($A17,'Occupancy Raw Data'!$B$8:$BE$51,'Occupancy Raw Data'!R$3,FALSE))/100</f>
        <v>0.78339217115663407</v>
      </c>
      <c r="M17" s="75">
        <f>VLOOKUP($A17,'ADR Raw Data'!$B$6:$BE$49,'ADR Raw Data'!G$1,FALSE)</f>
        <v>151.957138330617</v>
      </c>
      <c r="N17" s="76">
        <f>VLOOKUP($A17,'ADR Raw Data'!$B$6:$BE$49,'ADR Raw Data'!H$1,FALSE)</f>
        <v>156.794983880144</v>
      </c>
      <c r="O17" s="76">
        <f>VLOOKUP($A17,'ADR Raw Data'!$B$6:$BE$49,'ADR Raw Data'!I$1,FALSE)</f>
        <v>166.63424872134101</v>
      </c>
      <c r="P17" s="76">
        <f>VLOOKUP($A17,'ADR Raw Data'!$B$6:$BE$49,'ADR Raw Data'!J$1,FALSE)</f>
        <v>159.101006922143</v>
      </c>
      <c r="Q17" s="76">
        <f>VLOOKUP($A17,'ADR Raw Data'!$B$6:$BE$49,'ADR Raw Data'!K$1,FALSE)</f>
        <v>152.188772416815</v>
      </c>
      <c r="R17" s="77">
        <f>VLOOKUP($A17,'ADR Raw Data'!$B$6:$BE$49,'ADR Raw Data'!L$1,FALSE)</f>
        <v>157.604668679497</v>
      </c>
      <c r="S17" s="76">
        <f>VLOOKUP($A17,'ADR Raw Data'!$B$6:$BE$49,'ADR Raw Data'!N$1,FALSE)</f>
        <v>167.40831293706199</v>
      </c>
      <c r="T17" s="76">
        <f>VLOOKUP($A17,'ADR Raw Data'!$B$6:$BE$49,'ADR Raw Data'!O$1,FALSE)</f>
        <v>170.40386385813699</v>
      </c>
      <c r="U17" s="77">
        <f>VLOOKUP($A17,'ADR Raw Data'!$B$6:$BE$49,'ADR Raw Data'!P$1,FALSE)</f>
        <v>168.90545868859601</v>
      </c>
      <c r="V17" s="78">
        <f>VLOOKUP($A17,'ADR Raw Data'!$B$6:$BE$49,'ADR Raw Data'!R$1,FALSE)</f>
        <v>161.11765918738601</v>
      </c>
      <c r="X17" s="75">
        <f>VLOOKUP($A17,'RevPAR Raw Data'!$B$6:$BE$49,'RevPAR Raw Data'!G$1,FALSE)</f>
        <v>96.239811364027204</v>
      </c>
      <c r="Y17" s="76">
        <f>VLOOKUP($A17,'RevPAR Raw Data'!$B$6:$BE$49,'RevPAR Raw Data'!H$1,FALSE)</f>
        <v>118.510972707986</v>
      </c>
      <c r="Z17" s="76">
        <f>VLOOKUP($A17,'RevPAR Raw Data'!$B$6:$BE$49,'RevPAR Raw Data'!I$1,FALSE)</f>
        <v>133.562495269766</v>
      </c>
      <c r="AA17" s="76">
        <f>VLOOKUP($A17,'RevPAR Raw Data'!$B$6:$BE$49,'RevPAR Raw Data'!J$1,FALSE)</f>
        <v>127.829964451579</v>
      </c>
      <c r="AB17" s="76">
        <f>VLOOKUP($A17,'RevPAR Raw Data'!$B$6:$BE$49,'RevPAR Raw Data'!K$1,FALSE)</f>
        <v>119.453483171836</v>
      </c>
      <c r="AC17" s="77">
        <f>VLOOKUP($A17,'RevPAR Raw Data'!$B$6:$BE$49,'RevPAR Raw Data'!L$1,FALSE)</f>
        <v>119.119345393039</v>
      </c>
      <c r="AD17" s="76">
        <f>VLOOKUP($A17,'RevPAR Raw Data'!$B$6:$BE$49,'RevPAR Raw Data'!N$1,FALSE)</f>
        <v>142.749637635456</v>
      </c>
      <c r="AE17" s="76">
        <f>VLOOKUP($A17,'RevPAR Raw Data'!$B$6:$BE$49,'RevPAR Raw Data'!O$1,FALSE)</f>
        <v>145.18182529671401</v>
      </c>
      <c r="AF17" s="77">
        <f>VLOOKUP($A17,'RevPAR Raw Data'!$B$6:$BE$49,'RevPAR Raw Data'!P$1,FALSE)</f>
        <v>143.965731466085</v>
      </c>
      <c r="AG17" s="78">
        <f>VLOOKUP($A17,'RevPAR Raw Data'!$B$6:$BE$49,'RevPAR Raw Data'!R$1,FALSE)</f>
        <v>126.218312842481</v>
      </c>
    </row>
    <row r="18" spans="1:33" x14ac:dyDescent="0.25">
      <c r="A18" s="55" t="s">
        <v>126</v>
      </c>
      <c r="B18" s="43">
        <f>(VLOOKUP($A17,'Occupancy Raw Data'!$B$8:$BE$51,'Occupancy Raw Data'!T$3,FALSE))/100</f>
        <v>5.3430105459369603E-2</v>
      </c>
      <c r="C18" s="44">
        <f>(VLOOKUP($A17,'Occupancy Raw Data'!$B$8:$BE$51,'Occupancy Raw Data'!U$3,FALSE))/100</f>
        <v>4.6247530751900599E-2</v>
      </c>
      <c r="D18" s="44">
        <f>(VLOOKUP($A17,'Occupancy Raw Data'!$B$8:$BE$51,'Occupancy Raw Data'!V$3,FALSE))/100</f>
        <v>6.6435959279144297E-3</v>
      </c>
      <c r="E18" s="44">
        <f>(VLOOKUP($A17,'Occupancy Raw Data'!$B$8:$BE$51,'Occupancy Raw Data'!W$3,FALSE))/100</f>
        <v>4.1806840687362901E-2</v>
      </c>
      <c r="F18" s="44">
        <f>(VLOOKUP($A17,'Occupancy Raw Data'!$B$8:$BE$51,'Occupancy Raw Data'!X$3,FALSE))/100</f>
        <v>9.4041403987479094E-2</v>
      </c>
      <c r="G18" s="44">
        <f>(VLOOKUP($A17,'Occupancy Raw Data'!$B$8:$BE$51,'Occupancy Raw Data'!Y$3,FALSE))/100</f>
        <v>4.7258543733906901E-2</v>
      </c>
      <c r="H18" s="45">
        <f>(VLOOKUP($A17,'Occupancy Raw Data'!$B$8:$BE$51,'Occupancy Raw Data'!AA$3,FALSE))/100</f>
        <v>8.839565817578271E-2</v>
      </c>
      <c r="I18" s="45">
        <f>(VLOOKUP($A17,'Occupancy Raw Data'!$B$8:$BE$51,'Occupancy Raw Data'!AB$3,FALSE))/100</f>
        <v>7.2629008117793395E-2</v>
      </c>
      <c r="J18" s="44">
        <f>(VLOOKUP($A17,'Occupancy Raw Data'!$B$8:$BE$51,'Occupancy Raw Data'!AC$3,FALSE))/100</f>
        <v>8.0458131301783892E-2</v>
      </c>
      <c r="K18" s="46">
        <f>(VLOOKUP($A17,'Occupancy Raw Data'!$B$8:$BE$51,'Occupancy Raw Data'!AE$3,FALSE))/100</f>
        <v>5.7358398691163798E-2</v>
      </c>
      <c r="M18" s="43">
        <f>(VLOOKUP($A17,'ADR Raw Data'!$B$6:$BE$49,'ADR Raw Data'!T$1,FALSE))/100</f>
        <v>5.0907256235013298E-2</v>
      </c>
      <c r="N18" s="44">
        <f>(VLOOKUP($A17,'ADR Raw Data'!$B$6:$BE$49,'ADR Raw Data'!U$1,FALSE))/100</f>
        <v>4.6435980213105098E-2</v>
      </c>
      <c r="O18" s="44">
        <f>(VLOOKUP($A17,'ADR Raw Data'!$B$6:$BE$49,'ADR Raw Data'!V$1,FALSE))/100</f>
        <v>7.2792576528317401E-2</v>
      </c>
      <c r="P18" s="44">
        <f>(VLOOKUP($A17,'ADR Raw Data'!$B$6:$BE$49,'ADR Raw Data'!W$1,FALSE))/100</f>
        <v>4.05746847287198E-2</v>
      </c>
      <c r="Q18" s="44">
        <f>(VLOOKUP($A17,'ADR Raw Data'!$B$6:$BE$49,'ADR Raw Data'!X$1,FALSE))/100</f>
        <v>4.0540997315869499E-2</v>
      </c>
      <c r="R18" s="44">
        <f>(VLOOKUP($A17,'ADR Raw Data'!$B$6:$BE$49,'ADR Raw Data'!Y$1,FALSE))/100</f>
        <v>4.9871190873987503E-2</v>
      </c>
      <c r="S18" s="45">
        <f>(VLOOKUP($A17,'ADR Raw Data'!$B$6:$BE$49,'ADR Raw Data'!AA$1,FALSE))/100</f>
        <v>5.2456457609840301E-2</v>
      </c>
      <c r="T18" s="45">
        <f>(VLOOKUP($A17,'ADR Raw Data'!$B$6:$BE$49,'ADR Raw Data'!AB$1,FALSE))/100</f>
        <v>6.2849189411418205E-2</v>
      </c>
      <c r="U18" s="44">
        <f>(VLOOKUP($A17,'ADR Raw Data'!$B$6:$BE$49,'ADR Raw Data'!AC$1,FALSE))/100</f>
        <v>5.7640672838073496E-2</v>
      </c>
      <c r="V18" s="46">
        <f>(VLOOKUP($A17,'ADR Raw Data'!$B$6:$BE$49,'ADR Raw Data'!AE$1,FALSE))/100</f>
        <v>5.2828551339006505E-2</v>
      </c>
      <c r="X18" s="43">
        <f>(VLOOKUP($A17,'RevPAR Raw Data'!$B$6:$BE$49,'RevPAR Raw Data'!T$1,FALSE))/100</f>
        <v>0.10705734176366599</v>
      </c>
      <c r="Y18" s="44">
        <f>(VLOOKUP($A17,'RevPAR Raw Data'!$B$6:$BE$49,'RevPAR Raw Data'!U$1,FALSE))/100</f>
        <v>9.4831060387906008E-2</v>
      </c>
      <c r="Z18" s="44">
        <f>(VLOOKUP($A17,'RevPAR Raw Data'!$B$6:$BE$49,'RevPAR Raw Data'!V$1,FALSE))/100</f>
        <v>7.9919776921237806E-2</v>
      </c>
      <c r="AA18" s="44">
        <f>(VLOOKUP($A17,'RevPAR Raw Data'!$B$6:$BE$49,'RevPAR Raw Data'!W$1,FALSE))/100</f>
        <v>8.4077824796476394E-2</v>
      </c>
      <c r="AB18" s="44">
        <f>(VLOOKUP($A17,'RevPAR Raw Data'!$B$6:$BE$49,'RevPAR Raw Data'!X$1,FALSE))/100</f>
        <v>0.138394933609985</v>
      </c>
      <c r="AC18" s="44">
        <f>(VLOOKUP($A17,'RevPAR Raw Data'!$B$6:$BE$49,'RevPAR Raw Data'!Y$1,FALSE))/100</f>
        <v>9.9486574462874899E-2</v>
      </c>
      <c r="AD18" s="45">
        <f>(VLOOKUP($A17,'RevPAR Raw Data'!$B$6:$BE$49,'RevPAR Raw Data'!AA$1,FALSE))/100</f>
        <v>0.14548903888161399</v>
      </c>
      <c r="AE18" s="45">
        <f>(VLOOKUP($A17,'RevPAR Raw Data'!$B$6:$BE$49,'RevPAR Raw Data'!AB$1,FALSE))/100</f>
        <v>0.14004287181717001</v>
      </c>
      <c r="AF18" s="44">
        <f>(VLOOKUP($A17,'RevPAR Raw Data'!$B$6:$BE$49,'RevPAR Raw Data'!AC$1,FALSE))/100</f>
        <v>0.14273646496338599</v>
      </c>
      <c r="AG18" s="46">
        <f>(VLOOKUP($A17,'RevPAR Raw Data'!$B$6:$BE$49,'RevPAR Raw Data'!AE$1,FALSE))/100</f>
        <v>0.113217111140149</v>
      </c>
    </row>
    <row r="19" spans="1:33" x14ac:dyDescent="0.25">
      <c r="A19" s="93"/>
      <c r="B19" s="71"/>
      <c r="C19" s="72"/>
      <c r="D19" s="72"/>
      <c r="E19" s="72"/>
      <c r="F19" s="72"/>
      <c r="G19" s="73"/>
      <c r="H19" s="53"/>
      <c r="I19" s="53"/>
      <c r="J19" s="73"/>
      <c r="K19" s="74"/>
      <c r="M19" s="75"/>
      <c r="N19" s="76"/>
      <c r="O19" s="76"/>
      <c r="P19" s="76"/>
      <c r="Q19" s="76"/>
      <c r="R19" s="77"/>
      <c r="S19" s="76"/>
      <c r="T19" s="76"/>
      <c r="U19" s="77"/>
      <c r="V19" s="78"/>
      <c r="X19" s="75"/>
      <c r="Y19" s="76"/>
      <c r="Z19" s="76"/>
      <c r="AA19" s="76"/>
      <c r="AB19" s="76"/>
      <c r="AC19" s="77"/>
      <c r="AD19" s="76"/>
      <c r="AE19" s="76"/>
      <c r="AF19" s="77"/>
      <c r="AG19" s="78"/>
    </row>
    <row r="20" spans="1:33" x14ac:dyDescent="0.25">
      <c r="A20" s="70" t="s">
        <v>19</v>
      </c>
      <c r="B20" s="47">
        <f>(VLOOKUP($A20,'Occupancy Raw Data'!$B$8:$BE$51,'Occupancy Raw Data'!G$3,FALSE))/100</f>
        <v>0.59763051813980905</v>
      </c>
      <c r="C20" s="53">
        <f>(VLOOKUP($A20,'Occupancy Raw Data'!$B$8:$BE$51,'Occupancy Raw Data'!H$3,FALSE))/100</f>
        <v>0.71996362206272702</v>
      </c>
      <c r="D20" s="53">
        <f>(VLOOKUP($A20,'Occupancy Raw Data'!$B$8:$BE$51,'Occupancy Raw Data'!I$3,FALSE))/100</f>
        <v>0.75607118277455498</v>
      </c>
      <c r="E20" s="53">
        <f>(VLOOKUP($A20,'Occupancy Raw Data'!$B$8:$BE$51,'Occupancy Raw Data'!J$3,FALSE))/100</f>
        <v>0.77150722642807912</v>
      </c>
      <c r="F20" s="53">
        <f>(VLOOKUP($A20,'Occupancy Raw Data'!$B$8:$BE$51,'Occupancy Raw Data'!K$3,FALSE))/100</f>
        <v>0.76536230459148502</v>
      </c>
      <c r="G20" s="54">
        <f>(VLOOKUP($A20,'Occupancy Raw Data'!$B$8:$BE$51,'Occupancy Raw Data'!L$3,FALSE))/100</f>
        <v>0.72210697079933095</v>
      </c>
      <c r="H20" s="53">
        <f>(VLOOKUP($A20,'Occupancy Raw Data'!$B$8:$BE$51,'Occupancy Raw Data'!N$3,FALSE))/100</f>
        <v>0.8226083964211971</v>
      </c>
      <c r="I20" s="53">
        <f>(VLOOKUP($A20,'Occupancy Raw Data'!$B$8:$BE$51,'Occupancy Raw Data'!O$3,FALSE))/100</f>
        <v>0.83701209320617398</v>
      </c>
      <c r="J20" s="54">
        <f>(VLOOKUP($A20,'Occupancy Raw Data'!$B$8:$BE$51,'Occupancy Raw Data'!P$3,FALSE))/100</f>
        <v>0.82981024481368493</v>
      </c>
      <c r="K20" s="48">
        <f>(VLOOKUP($A20,'Occupancy Raw Data'!$B$8:$BE$51,'Occupancy Raw Data'!R$3,FALSE))/100</f>
        <v>0.75287933480343194</v>
      </c>
      <c r="M20" s="75">
        <f>VLOOKUP($A20,'ADR Raw Data'!$B$6:$BE$49,'ADR Raw Data'!G$1,FALSE)</f>
        <v>122.43840955827901</v>
      </c>
      <c r="N20" s="76">
        <f>VLOOKUP($A20,'ADR Raw Data'!$B$6:$BE$49,'ADR Raw Data'!H$1,FALSE)</f>
        <v>126.683575501007</v>
      </c>
      <c r="O20" s="76">
        <f>VLOOKUP($A20,'ADR Raw Data'!$B$6:$BE$49,'ADR Raw Data'!I$1,FALSE)</f>
        <v>129.65278446033801</v>
      </c>
      <c r="P20" s="76">
        <f>VLOOKUP($A20,'ADR Raw Data'!$B$6:$BE$49,'ADR Raw Data'!J$1,FALSE)</f>
        <v>127.918432840576</v>
      </c>
      <c r="Q20" s="76">
        <f>VLOOKUP($A20,'ADR Raw Data'!$B$6:$BE$49,'ADR Raw Data'!K$1,FALSE)</f>
        <v>128.57186942000101</v>
      </c>
      <c r="R20" s="77">
        <f>VLOOKUP($A20,'ADR Raw Data'!$B$6:$BE$49,'ADR Raw Data'!L$1,FALSE)</f>
        <v>127.266819546466</v>
      </c>
      <c r="S20" s="76">
        <f>VLOOKUP($A20,'ADR Raw Data'!$B$6:$BE$49,'ADR Raw Data'!N$1,FALSE)</f>
        <v>149.94120267726399</v>
      </c>
      <c r="T20" s="76">
        <f>VLOOKUP($A20,'ADR Raw Data'!$B$6:$BE$49,'ADR Raw Data'!O$1,FALSE)</f>
        <v>150.94799254103799</v>
      </c>
      <c r="U20" s="77">
        <f>VLOOKUP($A20,'ADR Raw Data'!$B$6:$BE$49,'ADR Raw Data'!P$1,FALSE)</f>
        <v>150.44896652843599</v>
      </c>
      <c r="V20" s="78">
        <f>VLOOKUP($A20,'ADR Raw Data'!$B$6:$BE$49,'ADR Raw Data'!R$1,FALSE)</f>
        <v>134.56709128729401</v>
      </c>
      <c r="X20" s="75">
        <f>VLOOKUP($A20,'RevPAR Raw Data'!$B$6:$BE$49,'RevPAR Raw Data'!G$1,FALSE)</f>
        <v>73.172930144528493</v>
      </c>
      <c r="Y20" s="76">
        <f>VLOOKUP($A20,'RevPAR Raw Data'!$B$6:$BE$49,'RevPAR Raw Data'!H$1,FALSE)</f>
        <v>91.207565873562004</v>
      </c>
      <c r="Z20" s="76">
        <f>VLOOKUP($A20,'RevPAR Raw Data'!$B$6:$BE$49,'RevPAR Raw Data'!I$1,FALSE)</f>
        <v>98.026734096942207</v>
      </c>
      <c r="AA20" s="76">
        <f>VLOOKUP($A20,'RevPAR Raw Data'!$B$6:$BE$49,'RevPAR Raw Data'!J$1,FALSE)</f>
        <v>98.6899953298594</v>
      </c>
      <c r="AB20" s="76">
        <f>VLOOKUP($A20,'RevPAR Raw Data'!$B$6:$BE$49,'RevPAR Raw Data'!K$1,FALSE)</f>
        <v>98.404062284927704</v>
      </c>
      <c r="AC20" s="77">
        <f>VLOOKUP($A20,'RevPAR Raw Data'!$B$6:$BE$49,'RevPAR Raw Data'!L$1,FALSE)</f>
        <v>91.900257545963996</v>
      </c>
      <c r="AD20" s="76">
        <f>VLOOKUP($A20,'RevPAR Raw Data'!$B$6:$BE$49,'RevPAR Raw Data'!N$1,FALSE)</f>
        <v>123.34289229181</v>
      </c>
      <c r="AE20" s="76">
        <f>VLOOKUP($A20,'RevPAR Raw Data'!$B$6:$BE$49,'RevPAR Raw Data'!O$1,FALSE)</f>
        <v>126.34529520204499</v>
      </c>
      <c r="AF20" s="77">
        <f>VLOOKUP($A20,'RevPAR Raw Data'!$B$6:$BE$49,'RevPAR Raw Data'!P$1,FALSE)</f>
        <v>124.844093746927</v>
      </c>
      <c r="AG20" s="78">
        <f>VLOOKUP($A20,'RevPAR Raw Data'!$B$6:$BE$49,'RevPAR Raw Data'!R$1,FALSE)</f>
        <v>101.31278217481</v>
      </c>
    </row>
    <row r="21" spans="1:33" x14ac:dyDescent="0.25">
      <c r="A21" s="55" t="s">
        <v>126</v>
      </c>
      <c r="B21" s="43">
        <f>(VLOOKUP($A20,'Occupancy Raw Data'!$B$8:$BE$51,'Occupancy Raw Data'!T$3,FALSE))/100</f>
        <v>6.7971191940750297E-2</v>
      </c>
      <c r="C21" s="44">
        <f>(VLOOKUP($A20,'Occupancy Raw Data'!$B$8:$BE$51,'Occupancy Raw Data'!U$3,FALSE))/100</f>
        <v>5.4932370293201097E-2</v>
      </c>
      <c r="D21" s="44">
        <f>(VLOOKUP($A20,'Occupancy Raw Data'!$B$8:$BE$51,'Occupancy Raw Data'!V$3,FALSE))/100</f>
        <v>3.54469766773918E-2</v>
      </c>
      <c r="E21" s="44">
        <f>(VLOOKUP($A20,'Occupancy Raw Data'!$B$8:$BE$51,'Occupancy Raw Data'!W$3,FALSE))/100</f>
        <v>4.22812440780908E-2</v>
      </c>
      <c r="F21" s="44">
        <f>(VLOOKUP($A20,'Occupancy Raw Data'!$B$8:$BE$51,'Occupancy Raw Data'!X$3,FALSE))/100</f>
        <v>5.6696428768440998E-2</v>
      </c>
      <c r="G21" s="44">
        <f>(VLOOKUP($A20,'Occupancy Raw Data'!$B$8:$BE$51,'Occupancy Raw Data'!Y$3,FALSE))/100</f>
        <v>5.0562460895626098E-2</v>
      </c>
      <c r="H21" s="45">
        <f>(VLOOKUP($A20,'Occupancy Raw Data'!$B$8:$BE$51,'Occupancy Raw Data'!AA$3,FALSE))/100</f>
        <v>3.3788268288366299E-2</v>
      </c>
      <c r="I21" s="45">
        <f>(VLOOKUP($A20,'Occupancy Raw Data'!$B$8:$BE$51,'Occupancy Raw Data'!AB$3,FALSE))/100</f>
        <v>4.9407438953864402E-2</v>
      </c>
      <c r="J21" s="44">
        <f>(VLOOKUP($A20,'Occupancy Raw Data'!$B$8:$BE$51,'Occupancy Raw Data'!AC$3,FALSE))/100</f>
        <v>4.16070790030496E-2</v>
      </c>
      <c r="K21" s="46">
        <f>(VLOOKUP($A20,'Occupancy Raw Data'!$B$8:$BE$51,'Occupancy Raw Data'!AE$3,FALSE))/100</f>
        <v>4.77257623767939E-2</v>
      </c>
      <c r="M21" s="43">
        <f>(VLOOKUP($A20,'ADR Raw Data'!$B$6:$BE$49,'ADR Raw Data'!T$1,FALSE))/100</f>
        <v>1.27502511432823E-2</v>
      </c>
      <c r="N21" s="44">
        <f>(VLOOKUP($A20,'ADR Raw Data'!$B$6:$BE$49,'ADR Raw Data'!U$1,FALSE))/100</f>
        <v>1.52722220195722E-2</v>
      </c>
      <c r="O21" s="44">
        <f>(VLOOKUP($A20,'ADR Raw Data'!$B$6:$BE$49,'ADR Raw Data'!V$1,FALSE))/100</f>
        <v>1.3609912456105999E-2</v>
      </c>
      <c r="P21" s="44">
        <f>(VLOOKUP($A20,'ADR Raw Data'!$B$6:$BE$49,'ADR Raw Data'!W$1,FALSE))/100</f>
        <v>1.49844653415152E-2</v>
      </c>
      <c r="Q21" s="44">
        <f>(VLOOKUP($A20,'ADR Raw Data'!$B$6:$BE$49,'ADR Raw Data'!X$1,FALSE))/100</f>
        <v>2.6533271415527401E-2</v>
      </c>
      <c r="R21" s="44">
        <f>(VLOOKUP($A20,'ADR Raw Data'!$B$6:$BE$49,'ADR Raw Data'!Y$1,FALSE))/100</f>
        <v>1.66647038204112E-2</v>
      </c>
      <c r="S21" s="45">
        <f>(VLOOKUP($A20,'ADR Raw Data'!$B$6:$BE$49,'ADR Raw Data'!AA$1,FALSE))/100</f>
        <v>2.2445684780617498E-2</v>
      </c>
      <c r="T21" s="45">
        <f>(VLOOKUP($A20,'ADR Raw Data'!$B$6:$BE$49,'ADR Raw Data'!AB$1,FALSE))/100</f>
        <v>2.70061196727641E-2</v>
      </c>
      <c r="U21" s="44">
        <f>(VLOOKUP($A20,'ADR Raw Data'!$B$6:$BE$49,'ADR Raw Data'!AC$1,FALSE))/100</f>
        <v>2.4756859360907702E-2</v>
      </c>
      <c r="V21" s="46">
        <f>(VLOOKUP($A20,'ADR Raw Data'!$B$6:$BE$49,'ADR Raw Data'!AE$1,FALSE))/100</f>
        <v>1.91901263061297E-2</v>
      </c>
      <c r="X21" s="43">
        <f>(VLOOKUP($A20,'RevPAR Raw Data'!$B$6:$BE$49,'RevPAR Raw Data'!T$1,FALSE))/100</f>
        <v>8.1588092851785407E-2</v>
      </c>
      <c r="Y21" s="44">
        <f>(VLOOKUP($A20,'RevPAR Raw Data'!$B$6:$BE$49,'RevPAR Raw Data'!U$1,FALSE))/100</f>
        <v>7.1043531667952506E-2</v>
      </c>
      <c r="Z21" s="44">
        <f>(VLOOKUP($A20,'RevPAR Raw Data'!$B$6:$BE$49,'RevPAR Raw Data'!V$1,FALSE))/100</f>
        <v>4.9539319382910806E-2</v>
      </c>
      <c r="AA21" s="44">
        <f>(VLOOKUP($A20,'RevPAR Raw Data'!$B$6:$BE$49,'RevPAR Raw Data'!W$1,FALSE))/100</f>
        <v>5.7899271256090304E-2</v>
      </c>
      <c r="AB21" s="44">
        <f>(VLOOKUP($A20,'RevPAR Raw Data'!$B$6:$BE$49,'RevPAR Raw Data'!X$1,FALSE))/100</f>
        <v>8.4734041916772598E-2</v>
      </c>
      <c r="AC21" s="44">
        <f>(VLOOKUP($A20,'RevPAR Raw Data'!$B$6:$BE$49,'RevPAR Raw Data'!Y$1,FALSE))/100</f>
        <v>6.8069773151294102E-2</v>
      </c>
      <c r="AD21" s="45">
        <f>(VLOOKUP($A20,'RevPAR Raw Data'!$B$6:$BE$49,'RevPAR Raw Data'!AA$1,FALSE))/100</f>
        <v>5.6992353888267504E-2</v>
      </c>
      <c r="AE21" s="45">
        <f>(VLOOKUP($A20,'RevPAR Raw Data'!$B$6:$BE$49,'RevPAR Raw Data'!AB$1,FALSE))/100</f>
        <v>7.7747861835741394E-2</v>
      </c>
      <c r="AF21" s="44">
        <f>(VLOOKUP($A20,'RevPAR Raw Data'!$B$6:$BE$49,'RevPAR Raw Data'!AC$1,FALSE))/100</f>
        <v>6.739399896725401E-2</v>
      </c>
      <c r="AG21" s="46">
        <f>(VLOOKUP($A20,'RevPAR Raw Data'!$B$6:$BE$49,'RevPAR Raw Data'!AE$1,FALSE))/100</f>
        <v>6.7831752090990599E-2</v>
      </c>
    </row>
    <row r="22" spans="1:33" x14ac:dyDescent="0.25">
      <c r="A22" s="93"/>
      <c r="B22" s="71"/>
      <c r="C22" s="72"/>
      <c r="D22" s="72"/>
      <c r="E22" s="72"/>
      <c r="F22" s="72"/>
      <c r="G22" s="73"/>
      <c r="H22" s="53"/>
      <c r="I22" s="53"/>
      <c r="J22" s="73"/>
      <c r="K22" s="74"/>
      <c r="M22" s="75"/>
      <c r="N22" s="76"/>
      <c r="O22" s="76"/>
      <c r="P22" s="76"/>
      <c r="Q22" s="76"/>
      <c r="R22" s="77"/>
      <c r="S22" s="76"/>
      <c r="T22" s="76"/>
      <c r="U22" s="77"/>
      <c r="V22" s="78"/>
      <c r="X22" s="75"/>
      <c r="Y22" s="76"/>
      <c r="Z22" s="76"/>
      <c r="AA22" s="76"/>
      <c r="AB22" s="76"/>
      <c r="AC22" s="77"/>
      <c r="AD22" s="76"/>
      <c r="AE22" s="76"/>
      <c r="AF22" s="77"/>
      <c r="AG22" s="78"/>
    </row>
    <row r="23" spans="1:33" x14ac:dyDescent="0.25">
      <c r="A23" s="70" t="s">
        <v>20</v>
      </c>
      <c r="B23" s="47">
        <f>(VLOOKUP($A23,'Occupancy Raw Data'!$B$8:$BE$51,'Occupancy Raw Data'!G$3,FALSE))/100</f>
        <v>0.578548441734417</v>
      </c>
      <c r="C23" s="53">
        <f>(VLOOKUP($A23,'Occupancy Raw Data'!$B$8:$BE$51,'Occupancy Raw Data'!H$3,FALSE))/100</f>
        <v>0.64155657181571801</v>
      </c>
      <c r="D23" s="53">
        <f>(VLOOKUP($A23,'Occupancy Raw Data'!$B$8:$BE$51,'Occupancy Raw Data'!I$3,FALSE))/100</f>
        <v>0.656461720867208</v>
      </c>
      <c r="E23" s="53">
        <f>(VLOOKUP($A23,'Occupancy Raw Data'!$B$8:$BE$51,'Occupancy Raw Data'!J$3,FALSE))/100</f>
        <v>0.67699864498644902</v>
      </c>
      <c r="F23" s="53">
        <f>(VLOOKUP($A23,'Occupancy Raw Data'!$B$8:$BE$51,'Occupancy Raw Data'!K$3,FALSE))/100</f>
        <v>0.68296917344173391</v>
      </c>
      <c r="G23" s="54">
        <f>(VLOOKUP($A23,'Occupancy Raw Data'!$B$8:$BE$51,'Occupancy Raw Data'!L$3,FALSE))/100</f>
        <v>0.64730691056910505</v>
      </c>
      <c r="H23" s="53">
        <f>(VLOOKUP($A23,'Occupancy Raw Data'!$B$8:$BE$51,'Occupancy Raw Data'!N$3,FALSE))/100</f>
        <v>0.75393800813008094</v>
      </c>
      <c r="I23" s="53">
        <f>(VLOOKUP($A23,'Occupancy Raw Data'!$B$8:$BE$51,'Occupancy Raw Data'!O$3,FALSE))/100</f>
        <v>0.76757283197831894</v>
      </c>
      <c r="J23" s="54">
        <f>(VLOOKUP($A23,'Occupancy Raw Data'!$B$8:$BE$51,'Occupancy Raw Data'!P$3,FALSE))/100</f>
        <v>0.76075542005420005</v>
      </c>
      <c r="K23" s="48">
        <f>(VLOOKUP($A23,'Occupancy Raw Data'!$B$8:$BE$51,'Occupancy Raw Data'!R$3,FALSE))/100</f>
        <v>0.67972077042198908</v>
      </c>
      <c r="M23" s="75">
        <f>VLOOKUP($A23,'ADR Raw Data'!$B$6:$BE$49,'ADR Raw Data'!G$1,FALSE)</f>
        <v>90.606369757739799</v>
      </c>
      <c r="N23" s="76">
        <f>VLOOKUP($A23,'ADR Raw Data'!$B$6:$BE$49,'ADR Raw Data'!H$1,FALSE)</f>
        <v>92.391982047389604</v>
      </c>
      <c r="O23" s="76">
        <f>VLOOKUP($A23,'ADR Raw Data'!$B$6:$BE$49,'ADR Raw Data'!I$1,FALSE)</f>
        <v>93.855856285880094</v>
      </c>
      <c r="P23" s="76">
        <f>VLOOKUP($A23,'ADR Raw Data'!$B$6:$BE$49,'ADR Raw Data'!J$1,FALSE)</f>
        <v>93.338777833375005</v>
      </c>
      <c r="Q23" s="76">
        <f>VLOOKUP($A23,'ADR Raw Data'!$B$6:$BE$49,'ADR Raw Data'!K$1,FALSE)</f>
        <v>94.344522289044505</v>
      </c>
      <c r="R23" s="77">
        <f>VLOOKUP($A23,'ADR Raw Data'!$B$6:$BE$49,'ADR Raw Data'!L$1,FALSE)</f>
        <v>92.979776931731905</v>
      </c>
      <c r="S23" s="76">
        <f>VLOOKUP($A23,'ADR Raw Data'!$B$6:$BE$49,'ADR Raw Data'!N$1,FALSE)</f>
        <v>110.68147318169</v>
      </c>
      <c r="T23" s="76">
        <f>VLOOKUP($A23,'ADR Raw Data'!$B$6:$BE$49,'ADR Raw Data'!O$1,FALSE)</f>
        <v>112.423623875986</v>
      </c>
      <c r="U23" s="77">
        <f>VLOOKUP($A23,'ADR Raw Data'!$B$6:$BE$49,'ADR Raw Data'!P$1,FALSE)</f>
        <v>111.56035455861</v>
      </c>
      <c r="V23" s="78">
        <f>VLOOKUP($A23,'ADR Raw Data'!$B$6:$BE$49,'ADR Raw Data'!R$1,FALSE)</f>
        <v>98.9214079881814</v>
      </c>
      <c r="X23" s="75">
        <f>VLOOKUP($A23,'RevPAR Raw Data'!$B$6:$BE$49,'RevPAR Raw Data'!G$1,FALSE)</f>
        <v>52.420174034552801</v>
      </c>
      <c r="Y23" s="76">
        <f>VLOOKUP($A23,'RevPAR Raw Data'!$B$6:$BE$49,'RevPAR Raw Data'!H$1,FALSE)</f>
        <v>59.274683265582603</v>
      </c>
      <c r="Z23" s="76">
        <f>VLOOKUP($A23,'RevPAR Raw Data'!$B$6:$BE$49,'RevPAR Raw Data'!I$1,FALSE)</f>
        <v>61.612776930894299</v>
      </c>
      <c r="AA23" s="76">
        <f>VLOOKUP($A23,'RevPAR Raw Data'!$B$6:$BE$49,'RevPAR Raw Data'!J$1,FALSE)</f>
        <v>63.190226117886098</v>
      </c>
      <c r="AB23" s="76">
        <f>VLOOKUP($A23,'RevPAR Raw Data'!$B$6:$BE$49,'RevPAR Raw Data'!K$1,FALSE)</f>
        <v>64.434400406503997</v>
      </c>
      <c r="AC23" s="77">
        <f>VLOOKUP($A23,'RevPAR Raw Data'!$B$6:$BE$49,'RevPAR Raw Data'!L$1,FALSE)</f>
        <v>60.186452151083998</v>
      </c>
      <c r="AD23" s="76">
        <f>VLOOKUP($A23,'RevPAR Raw Data'!$B$6:$BE$49,'RevPAR Raw Data'!N$1,FALSE)</f>
        <v>83.446969427506701</v>
      </c>
      <c r="AE23" s="76">
        <f>VLOOKUP($A23,'RevPAR Raw Data'!$B$6:$BE$49,'RevPAR Raw Data'!O$1,FALSE)</f>
        <v>86.293319359755998</v>
      </c>
      <c r="AF23" s="77">
        <f>VLOOKUP($A23,'RevPAR Raw Data'!$B$6:$BE$49,'RevPAR Raw Data'!P$1,FALSE)</f>
        <v>84.870144393631406</v>
      </c>
      <c r="AG23" s="78">
        <f>VLOOKUP($A23,'RevPAR Raw Data'!$B$6:$BE$49,'RevPAR Raw Data'!R$1,FALSE)</f>
        <v>67.238935648954694</v>
      </c>
    </row>
    <row r="24" spans="1:33" x14ac:dyDescent="0.25">
      <c r="A24" s="55" t="s">
        <v>126</v>
      </c>
      <c r="B24" s="43">
        <f>(VLOOKUP($A23,'Occupancy Raw Data'!$B$8:$BE$51,'Occupancy Raw Data'!T$3,FALSE))/100</f>
        <v>3.1221147842605799E-2</v>
      </c>
      <c r="C24" s="44">
        <f>(VLOOKUP($A23,'Occupancy Raw Data'!$B$8:$BE$51,'Occupancy Raw Data'!U$3,FALSE))/100</f>
        <v>7.9227316448084693E-3</v>
      </c>
      <c r="D24" s="44">
        <f>(VLOOKUP($A23,'Occupancy Raw Data'!$B$8:$BE$51,'Occupancy Raw Data'!V$3,FALSE))/100</f>
        <v>-1.53907365975074E-2</v>
      </c>
      <c r="E24" s="44">
        <f>(VLOOKUP($A23,'Occupancy Raw Data'!$B$8:$BE$51,'Occupancy Raw Data'!W$3,FALSE))/100</f>
        <v>1.8384863432710098E-2</v>
      </c>
      <c r="F24" s="44">
        <f>(VLOOKUP($A23,'Occupancy Raw Data'!$B$8:$BE$51,'Occupancy Raw Data'!X$3,FALSE))/100</f>
        <v>3.1304396517722502E-2</v>
      </c>
      <c r="G24" s="44">
        <f>(VLOOKUP($A23,'Occupancy Raw Data'!$B$8:$BE$51,'Occupancy Raw Data'!Y$3,FALSE))/100</f>
        <v>1.4179383190200501E-2</v>
      </c>
      <c r="H24" s="45">
        <f>(VLOOKUP($A23,'Occupancy Raw Data'!$B$8:$BE$51,'Occupancy Raw Data'!AA$3,FALSE))/100</f>
        <v>5.24051985680647E-2</v>
      </c>
      <c r="I24" s="45">
        <f>(VLOOKUP($A23,'Occupancy Raw Data'!$B$8:$BE$51,'Occupancy Raw Data'!AB$3,FALSE))/100</f>
        <v>6.4147341846995998E-2</v>
      </c>
      <c r="J24" s="44">
        <f>(VLOOKUP($A23,'Occupancy Raw Data'!$B$8:$BE$51,'Occupancy Raw Data'!AC$3,FALSE))/100</f>
        <v>5.8296312712244197E-2</v>
      </c>
      <c r="K24" s="46">
        <f>(VLOOKUP($A23,'Occupancy Raw Data'!$B$8:$BE$51,'Occupancy Raw Data'!AE$3,FALSE))/100</f>
        <v>2.788149518734E-2</v>
      </c>
      <c r="M24" s="43">
        <f>(VLOOKUP($A23,'ADR Raw Data'!$B$6:$BE$49,'ADR Raw Data'!T$1,FALSE))/100</f>
        <v>4.1060249049055697E-2</v>
      </c>
      <c r="N24" s="44">
        <f>(VLOOKUP($A23,'ADR Raw Data'!$B$6:$BE$49,'ADR Raw Data'!U$1,FALSE))/100</f>
        <v>4.5829496814980199E-2</v>
      </c>
      <c r="O24" s="44">
        <f>(VLOOKUP($A23,'ADR Raw Data'!$B$6:$BE$49,'ADR Raw Data'!V$1,FALSE))/100</f>
        <v>4.4877847833168595E-2</v>
      </c>
      <c r="P24" s="44">
        <f>(VLOOKUP($A23,'ADR Raw Data'!$B$6:$BE$49,'ADR Raw Data'!W$1,FALSE))/100</f>
        <v>4.4523563066933898E-2</v>
      </c>
      <c r="Q24" s="44">
        <f>(VLOOKUP($A23,'ADR Raw Data'!$B$6:$BE$49,'ADR Raw Data'!X$1,FALSE))/100</f>
        <v>4.6543571992619402E-2</v>
      </c>
      <c r="R24" s="44">
        <f>(VLOOKUP($A23,'ADR Raw Data'!$B$6:$BE$49,'ADR Raw Data'!Y$1,FALSE))/100</f>
        <v>4.4612605201446297E-2</v>
      </c>
      <c r="S24" s="45">
        <f>(VLOOKUP($A23,'ADR Raw Data'!$B$6:$BE$49,'ADR Raw Data'!AA$1,FALSE))/100</f>
        <v>4.3017081581457998E-2</v>
      </c>
      <c r="T24" s="45">
        <f>(VLOOKUP($A23,'ADR Raw Data'!$B$6:$BE$49,'ADR Raw Data'!AB$1,FALSE))/100</f>
        <v>2.3672016115075398E-2</v>
      </c>
      <c r="U24" s="44">
        <f>(VLOOKUP($A23,'ADR Raw Data'!$B$6:$BE$49,'ADR Raw Data'!AC$1,FALSE))/100</f>
        <v>3.3190238372011599E-2</v>
      </c>
      <c r="V24" s="46">
        <f>(VLOOKUP($A23,'ADR Raw Data'!$B$6:$BE$49,'ADR Raw Data'!AE$1,FALSE))/100</f>
        <v>4.2375491981596201E-2</v>
      </c>
      <c r="X24" s="43">
        <f>(VLOOKUP($A23,'RevPAR Raw Data'!$B$6:$BE$49,'RevPAR Raw Data'!T$1,FALSE))/100</f>
        <v>7.3563344997676403E-2</v>
      </c>
      <c r="Y24" s="44">
        <f>(VLOOKUP($A23,'RevPAR Raw Data'!$B$6:$BE$49,'RevPAR Raw Data'!U$1,FALSE))/100</f>
        <v>5.4115323264470404E-2</v>
      </c>
      <c r="Z24" s="44">
        <f>(VLOOKUP($A23,'RevPAR Raw Data'!$B$6:$BE$49,'RevPAR Raw Data'!V$1,FALSE))/100</f>
        <v>2.87964081005978E-2</v>
      </c>
      <c r="AA24" s="44">
        <f>(VLOOKUP($A23,'RevPAR Raw Data'!$B$6:$BE$49,'RevPAR Raw Data'!W$1,FALSE))/100</f>
        <v>6.3726986126167298E-2</v>
      </c>
      <c r="AB24" s="44">
        <f>(VLOOKUP($A23,'RevPAR Raw Data'!$B$6:$BE$49,'RevPAR Raw Data'!X$1,FALSE))/100</f>
        <v>7.9304986943350003E-2</v>
      </c>
      <c r="AC24" s="44">
        <f>(VLOOKUP($A23,'RevPAR Raw Data'!$B$6:$BE$49,'RevPAR Raw Data'!Y$1,FALSE))/100</f>
        <v>5.9424567615911299E-2</v>
      </c>
      <c r="AD24" s="45">
        <f>(VLOOKUP($A23,'RevPAR Raw Data'!$B$6:$BE$49,'RevPAR Raw Data'!AA$1,FALSE))/100</f>
        <v>9.7676598851617696E-2</v>
      </c>
      <c r="AE24" s="45">
        <f>(VLOOKUP($A23,'RevPAR Raw Data'!$B$6:$BE$49,'RevPAR Raw Data'!AB$1,FALSE))/100</f>
        <v>8.9337854872012804E-2</v>
      </c>
      <c r="AF24" s="44">
        <f>(VLOOKUP($A23,'RevPAR Raw Data'!$B$6:$BE$49,'RevPAR Raw Data'!AC$1,FALSE))/100</f>
        <v>9.3421419599384506E-2</v>
      </c>
      <c r="AG24" s="46">
        <f>(VLOOKUP($A23,'RevPAR Raw Data'!$B$6:$BE$49,'RevPAR Raw Data'!AE$1,FALSE))/100</f>
        <v>7.1438479244682301E-2</v>
      </c>
    </row>
    <row r="25" spans="1:33" x14ac:dyDescent="0.25">
      <c r="A25" s="93"/>
      <c r="B25" s="71"/>
      <c r="C25" s="72"/>
      <c r="D25" s="72"/>
      <c r="E25" s="72"/>
      <c r="F25" s="72"/>
      <c r="G25" s="73"/>
      <c r="H25" s="53"/>
      <c r="I25" s="53"/>
      <c r="J25" s="73"/>
      <c r="K25" s="74"/>
      <c r="M25" s="75"/>
      <c r="N25" s="76"/>
      <c r="O25" s="76"/>
      <c r="P25" s="76"/>
      <c r="Q25" s="76"/>
      <c r="R25" s="77"/>
      <c r="S25" s="76"/>
      <c r="T25" s="76"/>
      <c r="U25" s="77"/>
      <c r="V25" s="78"/>
      <c r="X25" s="75"/>
      <c r="Y25" s="76"/>
      <c r="Z25" s="76"/>
      <c r="AA25" s="76"/>
      <c r="AB25" s="76"/>
      <c r="AC25" s="77"/>
      <c r="AD25" s="76"/>
      <c r="AE25" s="76"/>
      <c r="AF25" s="77"/>
      <c r="AG25" s="78"/>
    </row>
    <row r="26" spans="1:33" x14ac:dyDescent="0.25">
      <c r="A26" s="70" t="s">
        <v>21</v>
      </c>
      <c r="B26" s="47">
        <f>(VLOOKUP($A26,'Occupancy Raw Data'!$B$8:$BE$51,'Occupancy Raw Data'!G$3,FALSE))/100</f>
        <v>0.55182744158178498</v>
      </c>
      <c r="C26" s="53">
        <f>(VLOOKUP($A26,'Occupancy Raw Data'!$B$8:$BE$51,'Occupancy Raw Data'!H$3,FALSE))/100</f>
        <v>0.58571000599161105</v>
      </c>
      <c r="D26" s="53">
        <f>(VLOOKUP($A26,'Occupancy Raw Data'!$B$8:$BE$51,'Occupancy Raw Data'!I$3,FALSE))/100</f>
        <v>0.60053924505692002</v>
      </c>
      <c r="E26" s="53">
        <f>(VLOOKUP($A26,'Occupancy Raw Data'!$B$8:$BE$51,'Occupancy Raw Data'!J$3,FALSE))/100</f>
        <v>0.60425404433792596</v>
      </c>
      <c r="F26" s="53">
        <f>(VLOOKUP($A26,'Occupancy Raw Data'!$B$8:$BE$51,'Occupancy Raw Data'!K$3,FALSE))/100</f>
        <v>0.61348112642300701</v>
      </c>
      <c r="G26" s="54">
        <f>(VLOOKUP($A26,'Occupancy Raw Data'!$B$8:$BE$51,'Occupancy Raw Data'!L$3,FALSE))/100</f>
        <v>0.59116237267825</v>
      </c>
      <c r="H26" s="53">
        <f>(VLOOKUP($A26,'Occupancy Raw Data'!$B$8:$BE$51,'Occupancy Raw Data'!N$3,FALSE))/100</f>
        <v>0.66234272019173102</v>
      </c>
      <c r="I26" s="53">
        <f>(VLOOKUP($A26,'Occupancy Raw Data'!$B$8:$BE$51,'Occupancy Raw Data'!O$3,FALSE))/100</f>
        <v>0.67774116237267801</v>
      </c>
      <c r="J26" s="54">
        <f>(VLOOKUP($A26,'Occupancy Raw Data'!$B$8:$BE$51,'Occupancy Raw Data'!P$3,FALSE))/100</f>
        <v>0.67004194128220407</v>
      </c>
      <c r="K26" s="48">
        <f>(VLOOKUP($A26,'Occupancy Raw Data'!$B$8:$BE$51,'Occupancy Raw Data'!R$3,FALSE))/100</f>
        <v>0.61369939227937997</v>
      </c>
      <c r="M26" s="75">
        <f>VLOOKUP($A26,'ADR Raw Data'!$B$6:$BE$49,'ADR Raw Data'!G$1,FALSE)</f>
        <v>68.294710640608002</v>
      </c>
      <c r="N26" s="76">
        <f>VLOOKUP($A26,'ADR Raw Data'!$B$6:$BE$49,'ADR Raw Data'!H$1,FALSE)</f>
        <v>68.230259833256596</v>
      </c>
      <c r="O26" s="76">
        <f>VLOOKUP($A26,'ADR Raw Data'!$B$6:$BE$49,'ADR Raw Data'!I$1,FALSE)</f>
        <v>68.489640327247301</v>
      </c>
      <c r="P26" s="76">
        <f>VLOOKUP($A26,'ADR Raw Data'!$B$6:$BE$49,'ADR Raw Data'!J$1,FALSE)</f>
        <v>68.455599405057001</v>
      </c>
      <c r="Q26" s="76">
        <f>VLOOKUP($A26,'ADR Raw Data'!$B$6:$BE$49,'ADR Raw Data'!K$1,FALSE)</f>
        <v>68.974385682195503</v>
      </c>
      <c r="R26" s="77">
        <f>VLOOKUP($A26,'ADR Raw Data'!$B$6:$BE$49,'ADR Raw Data'!L$1,FALSE)</f>
        <v>68.495501140221904</v>
      </c>
      <c r="S26" s="76">
        <f>VLOOKUP($A26,'ADR Raw Data'!$B$6:$BE$49,'ADR Raw Data'!N$1,FALSE)</f>
        <v>81.412070649961507</v>
      </c>
      <c r="T26" s="76">
        <f>VLOOKUP($A26,'ADR Raw Data'!$B$6:$BE$49,'ADR Raw Data'!O$1,FALSE)</f>
        <v>85.097154223577704</v>
      </c>
      <c r="U26" s="77">
        <f>VLOOKUP($A26,'ADR Raw Data'!$B$6:$BE$49,'ADR Raw Data'!P$1,FALSE)</f>
        <v>83.275784449610995</v>
      </c>
      <c r="V26" s="78">
        <f>VLOOKUP($A26,'ADR Raw Data'!$B$6:$BE$49,'ADR Raw Data'!R$1,FALSE)</f>
        <v>73.106138970829207</v>
      </c>
      <c r="X26" s="75">
        <f>VLOOKUP($A26,'RevPAR Raw Data'!$B$6:$BE$49,'RevPAR Raw Data'!G$1,FALSE)</f>
        <v>37.686895446374997</v>
      </c>
      <c r="Y26" s="76">
        <f>VLOOKUP($A26,'RevPAR Raw Data'!$B$6:$BE$49,'RevPAR Raw Data'!H$1,FALSE)</f>
        <v>39.963145895745903</v>
      </c>
      <c r="Z26" s="76">
        <f>VLOOKUP($A26,'RevPAR Raw Data'!$B$6:$BE$49,'RevPAR Raw Data'!I$1,FALSE)</f>
        <v>41.130716896345099</v>
      </c>
      <c r="AA26" s="76">
        <f>VLOOKUP($A26,'RevPAR Raw Data'!$B$6:$BE$49,'RevPAR Raw Data'!J$1,FALSE)</f>
        <v>41.364572798082598</v>
      </c>
      <c r="AB26" s="76">
        <f>VLOOKUP($A26,'RevPAR Raw Data'!$B$6:$BE$49,'RevPAR Raw Data'!K$1,FALSE)</f>
        <v>42.314483822648199</v>
      </c>
      <c r="AC26" s="77">
        <f>VLOOKUP($A26,'RevPAR Raw Data'!$B$6:$BE$49,'RevPAR Raw Data'!L$1,FALSE)</f>
        <v>40.491962971839399</v>
      </c>
      <c r="AD26" s="76">
        <f>VLOOKUP($A26,'RevPAR Raw Data'!$B$6:$BE$49,'RevPAR Raw Data'!N$1,FALSE)</f>
        <v>53.922692330736901</v>
      </c>
      <c r="AE26" s="76">
        <f>VLOOKUP($A26,'RevPAR Raw Data'!$B$6:$BE$49,'RevPAR Raw Data'!O$1,FALSE)</f>
        <v>57.673844218094601</v>
      </c>
      <c r="AF26" s="77">
        <f>VLOOKUP($A26,'RevPAR Raw Data'!$B$6:$BE$49,'RevPAR Raw Data'!P$1,FALSE)</f>
        <v>55.798268274415797</v>
      </c>
      <c r="AG26" s="78">
        <f>VLOOKUP($A26,'RevPAR Raw Data'!$B$6:$BE$49,'RevPAR Raw Data'!R$1,FALSE)</f>
        <v>44.865193058289798</v>
      </c>
    </row>
    <row r="27" spans="1:33" x14ac:dyDescent="0.25">
      <c r="A27" s="55" t="s">
        <v>126</v>
      </c>
      <c r="B27" s="43">
        <f>(VLOOKUP($A26,'Occupancy Raw Data'!$B$8:$BE$51,'Occupancy Raw Data'!T$3,FALSE))/100</f>
        <v>1.7610477813886801E-2</v>
      </c>
      <c r="C27" s="44">
        <f>(VLOOKUP($A26,'Occupancy Raw Data'!$B$8:$BE$51,'Occupancy Raw Data'!U$3,FALSE))/100</f>
        <v>1.62121181154283E-2</v>
      </c>
      <c r="D27" s="44">
        <f>(VLOOKUP($A26,'Occupancy Raw Data'!$B$8:$BE$51,'Occupancy Raw Data'!V$3,FALSE))/100</f>
        <v>3.5144444009849202E-2</v>
      </c>
      <c r="E27" s="44">
        <f>(VLOOKUP($A26,'Occupancy Raw Data'!$B$8:$BE$51,'Occupancy Raw Data'!W$3,FALSE))/100</f>
        <v>2.7307805764565898E-2</v>
      </c>
      <c r="F27" s="44">
        <f>(VLOOKUP($A26,'Occupancy Raw Data'!$B$8:$BE$51,'Occupancy Raw Data'!X$3,FALSE))/100</f>
        <v>1.4143278438581399E-2</v>
      </c>
      <c r="G27" s="44">
        <f>(VLOOKUP($A26,'Occupancy Raw Data'!$B$8:$BE$51,'Occupancy Raw Data'!Y$3,FALSE))/100</f>
        <v>2.2096389827284998E-2</v>
      </c>
      <c r="H27" s="45">
        <f>(VLOOKUP($A26,'Occupancy Raw Data'!$B$8:$BE$51,'Occupancy Raw Data'!AA$3,FALSE))/100</f>
        <v>-2.7118871187175497E-3</v>
      </c>
      <c r="I27" s="45">
        <f>(VLOOKUP($A26,'Occupancy Raw Data'!$B$8:$BE$51,'Occupancy Raw Data'!AB$3,FALSE))/100</f>
        <v>-3.0045198063119501E-3</v>
      </c>
      <c r="J27" s="44">
        <f>(VLOOKUP($A26,'Occupancy Raw Data'!$B$8:$BE$51,'Occupancy Raw Data'!AC$3,FALSE))/100</f>
        <v>-2.85990620017603E-3</v>
      </c>
      <c r="K27" s="46">
        <f>(VLOOKUP($A26,'Occupancy Raw Data'!$B$8:$BE$51,'Occupancy Raw Data'!AE$3,FALSE))/100</f>
        <v>1.41783707412025E-2</v>
      </c>
      <c r="M27" s="43">
        <f>(VLOOKUP($A26,'ADR Raw Data'!$B$6:$BE$49,'ADR Raw Data'!T$1,FALSE))/100</f>
        <v>-1.3695309858825899E-2</v>
      </c>
      <c r="N27" s="44">
        <f>(VLOOKUP($A26,'ADR Raw Data'!$B$6:$BE$49,'ADR Raw Data'!U$1,FALSE))/100</f>
        <v>-7.3412568003619607E-3</v>
      </c>
      <c r="O27" s="44">
        <f>(VLOOKUP($A26,'ADR Raw Data'!$B$6:$BE$49,'ADR Raw Data'!V$1,FALSE))/100</f>
        <v>5.3832794606061699E-3</v>
      </c>
      <c r="P27" s="44">
        <f>(VLOOKUP($A26,'ADR Raw Data'!$B$6:$BE$49,'ADR Raw Data'!W$1,FALSE))/100</f>
        <v>3.8610195885599302E-3</v>
      </c>
      <c r="Q27" s="44">
        <f>(VLOOKUP($A26,'ADR Raw Data'!$B$6:$BE$49,'ADR Raw Data'!X$1,FALSE))/100</f>
        <v>4.87840255735289E-3</v>
      </c>
      <c r="R27" s="44">
        <f>(VLOOKUP($A26,'ADR Raw Data'!$B$6:$BE$49,'ADR Raw Data'!Y$1,FALSE))/100</f>
        <v>-1.1897828875843399E-3</v>
      </c>
      <c r="S27" s="45">
        <f>(VLOOKUP($A26,'ADR Raw Data'!$B$6:$BE$49,'ADR Raw Data'!AA$1,FALSE))/100</f>
        <v>-2.5256689336736697E-4</v>
      </c>
      <c r="T27" s="45">
        <f>(VLOOKUP($A26,'ADR Raw Data'!$B$6:$BE$49,'ADR Raw Data'!AB$1,FALSE))/100</f>
        <v>-1.4021374872523701E-3</v>
      </c>
      <c r="U27" s="44">
        <f>(VLOOKUP($A26,'ADR Raw Data'!$B$6:$BE$49,'ADR Raw Data'!AC$1,FALSE))/100</f>
        <v>-8.503307074257541E-4</v>
      </c>
      <c r="V27" s="46">
        <f>(VLOOKUP($A26,'ADR Raw Data'!$B$6:$BE$49,'ADR Raw Data'!AE$1,FALSE))/100</f>
        <v>-2.1425981878163101E-3</v>
      </c>
      <c r="X27" s="43">
        <f>(VLOOKUP($A26,'RevPAR Raw Data'!$B$6:$BE$49,'RevPAR Raw Data'!T$1,FALSE))/100</f>
        <v>3.6739870046376901E-3</v>
      </c>
      <c r="Y27" s="44">
        <f>(VLOOKUP($A26,'RevPAR Raw Data'!$B$6:$BE$49,'RevPAR Raw Data'!U$1,FALSE))/100</f>
        <v>8.75184399270321E-3</v>
      </c>
      <c r="Z27" s="44">
        <f>(VLOOKUP($A26,'RevPAR Raw Data'!$B$6:$BE$49,'RevPAR Raw Data'!V$1,FALSE))/100</f>
        <v>4.0716915834048101E-2</v>
      </c>
      <c r="AA27" s="44">
        <f>(VLOOKUP($A26,'RevPAR Raw Data'!$B$6:$BE$49,'RevPAR Raw Data'!W$1,FALSE))/100</f>
        <v>3.1274261326103399E-2</v>
      </c>
      <c r="AB27" s="44">
        <f>(VLOOKUP($A26,'RevPAR Raw Data'!$B$6:$BE$49,'RevPAR Raw Data'!X$1,FALSE))/100</f>
        <v>1.9090677601638399E-2</v>
      </c>
      <c r="AC27" s="44">
        <f>(VLOOKUP($A26,'RevPAR Raw Data'!$B$6:$BE$49,'RevPAR Raw Data'!Y$1,FALSE))/100</f>
        <v>2.0880317033206797E-2</v>
      </c>
      <c r="AD27" s="45">
        <f>(VLOOKUP($A26,'RevPAR Raw Data'!$B$6:$BE$49,'RevPAR Raw Data'!AA$1,FALSE))/100</f>
        <v>-2.96376907918018E-3</v>
      </c>
      <c r="AE27" s="45">
        <f>(VLOOKUP($A26,'RevPAR Raw Data'!$B$6:$BE$49,'RevPAR Raw Data'!AB$1,FALSE))/100</f>
        <v>-4.4024445437127104E-3</v>
      </c>
      <c r="AF27" s="44">
        <f>(VLOOKUP($A26,'RevPAR Raw Data'!$B$6:$BE$49,'RevPAR Raw Data'!AC$1,FALSE))/100</f>
        <v>-3.7078050415394197E-3</v>
      </c>
      <c r="AG27" s="46">
        <f>(VLOOKUP($A26,'RevPAR Raw Data'!$B$6:$BE$49,'RevPAR Raw Data'!AE$1,FALSE))/100</f>
        <v>1.2005394001929902E-2</v>
      </c>
    </row>
    <row r="28" spans="1:33" x14ac:dyDescent="0.25">
      <c r="A28" s="108" t="s">
        <v>22</v>
      </c>
      <c r="B28" s="84"/>
      <c r="C28" s="85"/>
      <c r="D28" s="85"/>
      <c r="E28" s="85"/>
      <c r="F28" s="85"/>
      <c r="G28" s="86"/>
      <c r="H28" s="85"/>
      <c r="I28" s="85"/>
      <c r="J28" s="86"/>
      <c r="K28" s="87"/>
      <c r="M28" s="84"/>
      <c r="N28" s="85"/>
      <c r="O28" s="85"/>
      <c r="P28" s="85"/>
      <c r="Q28" s="85"/>
      <c r="R28" s="86"/>
      <c r="S28" s="85"/>
      <c r="T28" s="85"/>
      <c r="U28" s="86"/>
      <c r="V28" s="87"/>
      <c r="X28" s="84"/>
      <c r="Y28" s="85"/>
      <c r="Z28" s="85"/>
      <c r="AA28" s="85"/>
      <c r="AB28" s="85"/>
      <c r="AC28" s="86"/>
      <c r="AD28" s="85"/>
      <c r="AE28" s="85"/>
      <c r="AF28" s="86"/>
      <c r="AG28" s="87"/>
    </row>
    <row r="29" spans="1:33" x14ac:dyDescent="0.25">
      <c r="A29" s="70" t="s">
        <v>23</v>
      </c>
      <c r="B29" s="71">
        <f>(VLOOKUP($A29,'Occupancy Raw Data'!$B$8:$BE$45,'Occupancy Raw Data'!G$3,FALSE))/100</f>
        <v>0.51721600941730406</v>
      </c>
      <c r="C29" s="72">
        <f>(VLOOKUP($A29,'Occupancy Raw Data'!$B$8:$BE$45,'Occupancy Raw Data'!H$3,FALSE))/100</f>
        <v>0.65103001765744495</v>
      </c>
      <c r="D29" s="72">
        <f>(VLOOKUP($A29,'Occupancy Raw Data'!$B$8:$BE$45,'Occupancy Raw Data'!I$3,FALSE))/100</f>
        <v>0.72124779281930496</v>
      </c>
      <c r="E29" s="72">
        <f>(VLOOKUP($A29,'Occupancy Raw Data'!$B$8:$BE$45,'Occupancy Raw Data'!J$3,FALSE))/100</f>
        <v>0.72110064743967006</v>
      </c>
      <c r="F29" s="72">
        <f>(VLOOKUP($A29,'Occupancy Raw Data'!$B$8:$BE$45,'Occupancy Raw Data'!K$3,FALSE))/100</f>
        <v>0.68719835197174806</v>
      </c>
      <c r="G29" s="73">
        <f>(VLOOKUP($A29,'Occupancy Raw Data'!$B$8:$BE$45,'Occupancy Raw Data'!L$3,FALSE))/100</f>
        <v>0.65955856386109402</v>
      </c>
      <c r="H29" s="53">
        <f>(VLOOKUP($A29,'Occupancy Raw Data'!$B$8:$BE$45,'Occupancy Raw Data'!N$3,FALSE))/100</f>
        <v>0.74308416715715098</v>
      </c>
      <c r="I29" s="53">
        <f>(VLOOKUP($A29,'Occupancy Raw Data'!$B$8:$BE$45,'Occupancy Raw Data'!O$3,FALSE))/100</f>
        <v>0.750676868746321</v>
      </c>
      <c r="J29" s="73">
        <f>(VLOOKUP($A29,'Occupancy Raw Data'!$B$8:$BE$45,'Occupancy Raw Data'!P$3,FALSE))/100</f>
        <v>0.74688051795173604</v>
      </c>
      <c r="K29" s="74">
        <f>(VLOOKUP($A29,'Occupancy Raw Data'!$B$8:$BE$45,'Occupancy Raw Data'!R$3,FALSE))/100</f>
        <v>0.68450769360127794</v>
      </c>
      <c r="M29" s="75">
        <f>VLOOKUP($A29,'ADR Raw Data'!$B$6:$BE$43,'ADR Raw Data'!G$1,FALSE)</f>
        <v>106.823578378378</v>
      </c>
      <c r="N29" s="76">
        <f>VLOOKUP($A29,'ADR Raw Data'!$B$6:$BE$43,'ADR Raw Data'!H$1,FALSE)</f>
        <v>114.520919898743</v>
      </c>
      <c r="O29" s="76">
        <f>VLOOKUP($A29,'ADR Raw Data'!$B$6:$BE$43,'ADR Raw Data'!I$1,FALSE)</f>
        <v>117.833126326097</v>
      </c>
      <c r="P29" s="76">
        <f>VLOOKUP($A29,'ADR Raw Data'!$B$6:$BE$43,'ADR Raw Data'!J$1,FALSE)</f>
        <v>117.10230706444101</v>
      </c>
      <c r="Q29" s="76">
        <f>VLOOKUP($A29,'ADR Raw Data'!$B$6:$BE$43,'ADR Raw Data'!K$1,FALSE)</f>
        <v>115.33789602158301</v>
      </c>
      <c r="R29" s="77">
        <f>VLOOKUP($A29,'ADR Raw Data'!$B$6:$BE$43,'ADR Raw Data'!L$1,FALSE)</f>
        <v>114.772784693777</v>
      </c>
      <c r="S29" s="76">
        <f>VLOOKUP($A29,'ADR Raw Data'!$B$6:$BE$43,'ADR Raw Data'!N$1,FALSE)</f>
        <v>129.832311683168</v>
      </c>
      <c r="T29" s="76">
        <f>VLOOKUP($A29,'ADR Raw Data'!$B$6:$BE$43,'ADR Raw Data'!O$1,FALSE)</f>
        <v>133.80948839579699</v>
      </c>
      <c r="U29" s="77">
        <f>VLOOKUP($A29,'ADR Raw Data'!$B$6:$BE$43,'ADR Raw Data'!P$1,FALSE)</f>
        <v>131.831007919933</v>
      </c>
      <c r="V29" s="78">
        <f>VLOOKUP($A29,'ADR Raw Data'!$B$6:$BE$43,'ADR Raw Data'!R$1,FALSE)</f>
        <v>120.090664856863</v>
      </c>
      <c r="X29" s="75">
        <f>VLOOKUP($A29,'RevPAR Raw Data'!$B$6:$BE$43,'RevPAR Raw Data'!G$1,FALSE)</f>
        <v>55.250864920541403</v>
      </c>
      <c r="Y29" s="76">
        <f>VLOOKUP($A29,'RevPAR Raw Data'!$B$6:$BE$43,'RevPAR Raw Data'!H$1,FALSE)</f>
        <v>74.556556503825703</v>
      </c>
      <c r="Z29" s="76">
        <f>VLOOKUP($A29,'RevPAR Raw Data'!$B$6:$BE$43,'RevPAR Raw Data'!I$1,FALSE)</f>
        <v>84.986882283696204</v>
      </c>
      <c r="AA29" s="76">
        <f>VLOOKUP($A29,'RevPAR Raw Data'!$B$6:$BE$43,'RevPAR Raw Data'!J$1,FALSE)</f>
        <v>84.4425494408475</v>
      </c>
      <c r="AB29" s="76">
        <f>VLOOKUP($A29,'RevPAR Raw Data'!$B$6:$BE$43,'RevPAR Raw Data'!K$1,FALSE)</f>
        <v>79.260012065921103</v>
      </c>
      <c r="AC29" s="77">
        <f>VLOOKUP($A29,'RevPAR Raw Data'!$B$6:$BE$43,'RevPAR Raw Data'!L$1,FALSE)</f>
        <v>75.6993730429664</v>
      </c>
      <c r="AD29" s="76">
        <f>VLOOKUP($A29,'RevPAR Raw Data'!$B$6:$BE$43,'RevPAR Raw Data'!N$1,FALSE)</f>
        <v>96.476335197174805</v>
      </c>
      <c r="AE29" s="76">
        <f>VLOOKUP($A29,'RevPAR Raw Data'!$B$6:$BE$43,'RevPAR Raw Data'!O$1,FALSE)</f>
        <v>100.447687757504</v>
      </c>
      <c r="AF29" s="77">
        <f>VLOOKUP($A29,'RevPAR Raw Data'!$B$6:$BE$43,'RevPAR Raw Data'!P$1,FALSE)</f>
        <v>98.462011477339601</v>
      </c>
      <c r="AG29" s="78">
        <f>VLOOKUP($A29,'RevPAR Raw Data'!$B$6:$BE$43,'RevPAR Raw Data'!R$1,FALSE)</f>
        <v>82.202984024215894</v>
      </c>
    </row>
    <row r="30" spans="1:33" x14ac:dyDescent="0.25">
      <c r="A30" s="55" t="s">
        <v>126</v>
      </c>
      <c r="B30" s="43">
        <f>(VLOOKUP($A29,'Occupancy Raw Data'!$B$8:$BE$51,'Occupancy Raw Data'!T$3,FALSE))/100</f>
        <v>1.2446087011092299E-2</v>
      </c>
      <c r="C30" s="44">
        <f>(VLOOKUP($A29,'Occupancy Raw Data'!$B$8:$BE$51,'Occupancy Raw Data'!U$3,FALSE))/100</f>
        <v>3.2976235878355697E-3</v>
      </c>
      <c r="D30" s="44">
        <f>(VLOOKUP($A29,'Occupancy Raw Data'!$B$8:$BE$51,'Occupancy Raw Data'!V$3,FALSE))/100</f>
        <v>-2.0034175051118801E-2</v>
      </c>
      <c r="E30" s="44">
        <f>(VLOOKUP($A29,'Occupancy Raw Data'!$B$8:$BE$51,'Occupancy Raw Data'!W$3,FALSE))/100</f>
        <v>-1.6023591632684801E-2</v>
      </c>
      <c r="F30" s="44">
        <f>(VLOOKUP($A29,'Occupancy Raw Data'!$B$8:$BE$51,'Occupancy Raw Data'!X$3,FALSE))/100</f>
        <v>1.1710370694077502E-2</v>
      </c>
      <c r="G30" s="44">
        <f>(VLOOKUP($A29,'Occupancy Raw Data'!$B$8:$BE$51,'Occupancy Raw Data'!Y$3,FALSE))/100</f>
        <v>-3.03389828310349E-3</v>
      </c>
      <c r="H30" s="45">
        <f>(VLOOKUP($A29,'Occupancy Raw Data'!$B$8:$BE$51,'Occupancy Raw Data'!AA$3,FALSE))/100</f>
        <v>7.5000460764303801E-3</v>
      </c>
      <c r="I30" s="45">
        <f>(VLOOKUP($A29,'Occupancy Raw Data'!$B$8:$BE$51,'Occupancy Raw Data'!AB$3,FALSE))/100</f>
        <v>-5.2241025477024307E-3</v>
      </c>
      <c r="J30" s="44">
        <f>(VLOOKUP($A29,'Occupancy Raw Data'!$B$8:$BE$51,'Occupancy Raw Data'!AC$3,FALSE))/100</f>
        <v>1.0652060749316999E-3</v>
      </c>
      <c r="K30" s="46">
        <f>(VLOOKUP($A29,'Occupancy Raw Data'!$B$8:$BE$51,'Occupancy Raw Data'!AE$3,FALSE))/100</f>
        <v>-1.7596134981361499E-3</v>
      </c>
      <c r="M30" s="43">
        <f>(VLOOKUP($A29,'ADR Raw Data'!$B$6:$BE$49,'ADR Raw Data'!T$1,FALSE))/100</f>
        <v>-6.81445781632434E-3</v>
      </c>
      <c r="N30" s="44">
        <f>(VLOOKUP($A29,'ADR Raw Data'!$B$6:$BE$49,'ADR Raw Data'!U$1,FALSE))/100</f>
        <v>3.8350985910661699E-3</v>
      </c>
      <c r="O30" s="44">
        <f>(VLOOKUP($A29,'ADR Raw Data'!$B$6:$BE$49,'ADR Raw Data'!V$1,FALSE))/100</f>
        <v>-3.4119327484464501E-2</v>
      </c>
      <c r="P30" s="44">
        <f>(VLOOKUP($A29,'ADR Raw Data'!$B$6:$BE$49,'ADR Raw Data'!W$1,FALSE))/100</f>
        <v>-1.1863854909791201E-2</v>
      </c>
      <c r="Q30" s="44">
        <f>(VLOOKUP($A29,'ADR Raw Data'!$B$6:$BE$49,'ADR Raw Data'!X$1,FALSE))/100</f>
        <v>9.9199983714034594E-3</v>
      </c>
      <c r="R30" s="44">
        <f>(VLOOKUP($A29,'ADR Raw Data'!$B$6:$BE$49,'ADR Raw Data'!Y$1,FALSE))/100</f>
        <v>-9.2225453049804701E-3</v>
      </c>
      <c r="S30" s="45">
        <f>(VLOOKUP($A29,'ADR Raw Data'!$B$6:$BE$49,'ADR Raw Data'!AA$1,FALSE))/100</f>
        <v>1.2227293414929801E-2</v>
      </c>
      <c r="T30" s="45">
        <f>(VLOOKUP($A29,'ADR Raw Data'!$B$6:$BE$49,'ADR Raw Data'!AB$1,FALSE))/100</f>
        <v>2.8337292699228099E-2</v>
      </c>
      <c r="U30" s="44">
        <f>(VLOOKUP($A29,'ADR Raw Data'!$B$6:$BE$49,'ADR Raw Data'!AC$1,FALSE))/100</f>
        <v>2.0334534355303302E-2</v>
      </c>
      <c r="V30" s="46">
        <f>(VLOOKUP($A29,'ADR Raw Data'!$B$6:$BE$49,'ADR Raw Data'!AE$1,FALSE))/100</f>
        <v>7.9601926831719498E-4</v>
      </c>
      <c r="X30" s="43">
        <f>(VLOOKUP($A29,'RevPAR Raw Data'!$B$6:$BE$43,'RevPAR Raw Data'!T$1,FALSE))/100</f>
        <v>5.5468158598526293E-3</v>
      </c>
      <c r="Y30" s="44">
        <f>(VLOOKUP($A29,'RevPAR Raw Data'!$B$6:$BE$43,'RevPAR Raw Data'!U$1,FALSE))/100</f>
        <v>7.1453688904773204E-3</v>
      </c>
      <c r="Z30" s="44">
        <f>(VLOOKUP($A29,'RevPAR Raw Data'!$B$6:$BE$43,'RevPAR Raw Data'!V$1,FALSE))/100</f>
        <v>-5.3469949956133203E-2</v>
      </c>
      <c r="AA30" s="44">
        <f>(VLOOKUP($A29,'RevPAR Raw Data'!$B$6:$BE$43,'RevPAR Raw Data'!W$1,FALSE))/100</f>
        <v>-2.7697344976212103E-2</v>
      </c>
      <c r="AB30" s="44">
        <f>(VLOOKUP($A29,'RevPAR Raw Data'!$B$6:$BE$43,'RevPAR Raw Data'!X$1,FALSE))/100</f>
        <v>2.1746535923694799E-2</v>
      </c>
      <c r="AC30" s="44">
        <f>(VLOOKUP($A29,'RevPAR Raw Data'!$B$6:$BE$43,'RevPAR Raw Data'!Y$1,FALSE))/100</f>
        <v>-1.22284633237173E-2</v>
      </c>
      <c r="AD30" s="45">
        <f>(VLOOKUP($A29,'RevPAR Raw Data'!$B$6:$BE$43,'RevPAR Raw Data'!AA$1,FALSE))/100</f>
        <v>1.9819044755362201E-2</v>
      </c>
      <c r="AE30" s="45">
        <f>(VLOOKUP($A29,'RevPAR Raw Data'!$B$6:$BE$43,'RevPAR Raw Data'!AB$1,FALSE))/100</f>
        <v>2.2965153228540598E-2</v>
      </c>
      <c r="AF30" s="44">
        <f>(VLOOKUP($A29,'RevPAR Raw Data'!$B$6:$BE$43,'RevPAR Raw Data'!AC$1,FALSE))/100</f>
        <v>2.14214008997612E-2</v>
      </c>
      <c r="AG30" s="46">
        <f>(VLOOKUP($A29,'RevPAR Raw Data'!$B$6:$BE$43,'RevPAR Raw Data'!AE$1,FALSE))/100</f>
        <v>-9.6499491606827001E-4</v>
      </c>
    </row>
    <row r="31" spans="1:33" x14ac:dyDescent="0.25">
      <c r="A31" s="93"/>
      <c r="B31" s="71"/>
      <c r="C31" s="72"/>
      <c r="D31" s="72"/>
      <c r="E31" s="72"/>
      <c r="F31" s="72"/>
      <c r="G31" s="73"/>
      <c r="H31" s="53"/>
      <c r="I31" s="53"/>
      <c r="J31" s="73"/>
      <c r="K31" s="74"/>
      <c r="M31" s="75"/>
      <c r="N31" s="76"/>
      <c r="O31" s="76"/>
      <c r="P31" s="76"/>
      <c r="Q31" s="76"/>
      <c r="R31" s="77"/>
      <c r="S31" s="76"/>
      <c r="T31" s="76"/>
      <c r="U31" s="77"/>
      <c r="V31" s="78"/>
      <c r="X31" s="75"/>
      <c r="Y31" s="76"/>
      <c r="Z31" s="76"/>
      <c r="AA31" s="76"/>
      <c r="AB31" s="76"/>
      <c r="AC31" s="77"/>
      <c r="AD31" s="76"/>
      <c r="AE31" s="76"/>
      <c r="AF31" s="77"/>
      <c r="AG31" s="78"/>
    </row>
    <row r="32" spans="1:33" x14ac:dyDescent="0.25">
      <c r="A32" s="70" t="s">
        <v>24</v>
      </c>
      <c r="B32" s="71">
        <f>(VLOOKUP($A32,'Occupancy Raw Data'!$B$8:$BE$45,'Occupancy Raw Data'!G$3,FALSE))/100</f>
        <v>0.45096525096524998</v>
      </c>
      <c r="C32" s="72">
        <f>(VLOOKUP($A32,'Occupancy Raw Data'!$B$8:$BE$45,'Occupancy Raw Data'!H$3,FALSE))/100</f>
        <v>0.59536679536679504</v>
      </c>
      <c r="D32" s="72">
        <f>(VLOOKUP($A32,'Occupancy Raw Data'!$B$8:$BE$45,'Occupancy Raw Data'!I$3,FALSE))/100</f>
        <v>0.62239382239382202</v>
      </c>
      <c r="E32" s="72">
        <f>(VLOOKUP($A32,'Occupancy Raw Data'!$B$8:$BE$45,'Occupancy Raw Data'!J$3,FALSE))/100</f>
        <v>0.65096525096525004</v>
      </c>
      <c r="F32" s="72">
        <f>(VLOOKUP($A32,'Occupancy Raw Data'!$B$8:$BE$45,'Occupancy Raw Data'!K$3,FALSE))/100</f>
        <v>0.62084942084941996</v>
      </c>
      <c r="G32" s="73">
        <f>(VLOOKUP($A32,'Occupancy Raw Data'!$B$8:$BE$45,'Occupancy Raw Data'!L$3,FALSE))/100</f>
        <v>0.58810810810810799</v>
      </c>
      <c r="H32" s="53">
        <f>(VLOOKUP($A32,'Occupancy Raw Data'!$B$8:$BE$45,'Occupancy Raw Data'!N$3,FALSE))/100</f>
        <v>0.769111969111969</v>
      </c>
      <c r="I32" s="53">
        <f>(VLOOKUP($A32,'Occupancy Raw Data'!$B$8:$BE$45,'Occupancy Raw Data'!O$3,FALSE))/100</f>
        <v>0.795366795366795</v>
      </c>
      <c r="J32" s="73">
        <f>(VLOOKUP($A32,'Occupancy Raw Data'!$B$8:$BE$45,'Occupancy Raw Data'!P$3,FALSE))/100</f>
        <v>0.78223938223938205</v>
      </c>
      <c r="K32" s="74">
        <f>(VLOOKUP($A32,'Occupancy Raw Data'!$B$8:$BE$45,'Occupancy Raw Data'!R$3,FALSE))/100</f>
        <v>0.64357418643132902</v>
      </c>
      <c r="M32" s="75">
        <f>VLOOKUP($A32,'ADR Raw Data'!$B$6:$BE$43,'ADR Raw Data'!G$1,FALSE)</f>
        <v>116.646198630136</v>
      </c>
      <c r="N32" s="76">
        <f>VLOOKUP($A32,'ADR Raw Data'!$B$6:$BE$43,'ADR Raw Data'!H$1,FALSE)</f>
        <v>124.397341115434</v>
      </c>
      <c r="O32" s="76">
        <f>VLOOKUP($A32,'ADR Raw Data'!$B$6:$BE$43,'ADR Raw Data'!I$1,FALSE)</f>
        <v>123.349342431761</v>
      </c>
      <c r="P32" s="76">
        <f>VLOOKUP($A32,'ADR Raw Data'!$B$6:$BE$43,'ADR Raw Data'!J$1,FALSE)</f>
        <v>128.134946619217</v>
      </c>
      <c r="Q32" s="76">
        <f>VLOOKUP($A32,'ADR Raw Data'!$B$6:$BE$43,'ADR Raw Data'!K$1,FALSE)</f>
        <v>127.326940298507</v>
      </c>
      <c r="R32" s="77">
        <f>VLOOKUP($A32,'ADR Raw Data'!$B$6:$BE$43,'ADR Raw Data'!L$1,FALSE)</f>
        <v>124.43275210084001</v>
      </c>
      <c r="S32" s="76">
        <f>VLOOKUP($A32,'ADR Raw Data'!$B$6:$BE$43,'ADR Raw Data'!N$1,FALSE)</f>
        <v>164.81703815261</v>
      </c>
      <c r="T32" s="76">
        <f>VLOOKUP($A32,'ADR Raw Data'!$B$6:$BE$43,'ADR Raw Data'!O$1,FALSE)</f>
        <v>169.235058252427</v>
      </c>
      <c r="U32" s="77">
        <f>VLOOKUP($A32,'ADR Raw Data'!$B$6:$BE$43,'ADR Raw Data'!P$1,FALSE)</f>
        <v>167.06311944718601</v>
      </c>
      <c r="V32" s="78">
        <f>VLOOKUP($A32,'ADR Raw Data'!$B$6:$BE$43,'ADR Raw Data'!R$1,FALSE)</f>
        <v>139.23719574905701</v>
      </c>
      <c r="X32" s="75">
        <f>VLOOKUP($A32,'RevPAR Raw Data'!$B$6:$BE$43,'RevPAR Raw Data'!G$1,FALSE)</f>
        <v>52.603382239382199</v>
      </c>
      <c r="Y32" s="76">
        <f>VLOOKUP($A32,'RevPAR Raw Data'!$B$6:$BE$43,'RevPAR Raw Data'!H$1,FALSE)</f>
        <v>74.062046332046293</v>
      </c>
      <c r="Z32" s="76">
        <f>VLOOKUP($A32,'RevPAR Raw Data'!$B$6:$BE$43,'RevPAR Raw Data'!I$1,FALSE)</f>
        <v>76.7718687258687</v>
      </c>
      <c r="AA32" s="76">
        <f>VLOOKUP($A32,'RevPAR Raw Data'!$B$6:$BE$43,'RevPAR Raw Data'!J$1,FALSE)</f>
        <v>83.411397683397595</v>
      </c>
      <c r="AB32" s="76">
        <f>VLOOKUP($A32,'RevPAR Raw Data'!$B$6:$BE$43,'RevPAR Raw Data'!K$1,FALSE)</f>
        <v>79.050857142857097</v>
      </c>
      <c r="AC32" s="77">
        <f>VLOOKUP($A32,'RevPAR Raw Data'!$B$6:$BE$43,'RevPAR Raw Data'!L$1,FALSE)</f>
        <v>73.1799104247104</v>
      </c>
      <c r="AD32" s="76">
        <f>VLOOKUP($A32,'RevPAR Raw Data'!$B$6:$BE$43,'RevPAR Raw Data'!N$1,FALSE)</f>
        <v>126.762756756756</v>
      </c>
      <c r="AE32" s="76">
        <f>VLOOKUP($A32,'RevPAR Raw Data'!$B$6:$BE$43,'RevPAR Raw Data'!O$1,FALSE)</f>
        <v>134.60394594594499</v>
      </c>
      <c r="AF32" s="77">
        <f>VLOOKUP($A32,'RevPAR Raw Data'!$B$6:$BE$43,'RevPAR Raw Data'!P$1,FALSE)</f>
        <v>130.68335135135101</v>
      </c>
      <c r="AG32" s="78">
        <f>VLOOKUP($A32,'RevPAR Raw Data'!$B$6:$BE$43,'RevPAR Raw Data'!R$1,FALSE)</f>
        <v>89.609464975179193</v>
      </c>
    </row>
    <row r="33" spans="1:33" x14ac:dyDescent="0.25">
      <c r="A33" s="55" t="s">
        <v>126</v>
      </c>
      <c r="B33" s="43">
        <f>(VLOOKUP($A32,'Occupancy Raw Data'!$B$8:$BE$51,'Occupancy Raw Data'!T$3,FALSE))/100</f>
        <v>-0.147445255474452</v>
      </c>
      <c r="C33" s="44">
        <f>(VLOOKUP($A32,'Occupancy Raw Data'!$B$8:$BE$51,'Occupancy Raw Data'!U$3,FALSE))/100</f>
        <v>-5.6303549571603398E-2</v>
      </c>
      <c r="D33" s="44">
        <f>(VLOOKUP($A32,'Occupancy Raw Data'!$B$8:$BE$51,'Occupancy Raw Data'!V$3,FALSE))/100</f>
        <v>-4.95283018867924E-2</v>
      </c>
      <c r="E33" s="44">
        <f>(VLOOKUP($A32,'Occupancy Raw Data'!$B$8:$BE$51,'Occupancy Raw Data'!W$3,FALSE))/100</f>
        <v>6.0377358490565997E-2</v>
      </c>
      <c r="F33" s="44">
        <f>(VLOOKUP($A32,'Occupancy Raw Data'!$B$8:$BE$51,'Occupancy Raw Data'!X$3,FALSE))/100</f>
        <v>1.38713745271122E-2</v>
      </c>
      <c r="G33" s="44">
        <f>(VLOOKUP($A32,'Occupancy Raw Data'!$B$8:$BE$51,'Occupancy Raw Data'!Y$3,FALSE))/100</f>
        <v>-3.3011681056373698E-2</v>
      </c>
      <c r="H33" s="45">
        <f>(VLOOKUP($A32,'Occupancy Raw Data'!$B$8:$BE$51,'Occupancy Raw Data'!AA$3,FALSE))/100</f>
        <v>8.8524590163934394E-2</v>
      </c>
      <c r="I33" s="45">
        <f>(VLOOKUP($A32,'Occupancy Raw Data'!$B$8:$BE$51,'Occupancy Raw Data'!AB$3,FALSE))/100</f>
        <v>6.4049586776859499E-2</v>
      </c>
      <c r="J33" s="44">
        <f>(VLOOKUP($A32,'Occupancy Raw Data'!$B$8:$BE$51,'Occupancy Raw Data'!AC$3,FALSE))/100</f>
        <v>7.5942644715878901E-2</v>
      </c>
      <c r="K33" s="46">
        <f>(VLOOKUP($A32,'Occupancy Raw Data'!$B$8:$BE$51,'Occupancy Raw Data'!AE$3,FALSE))/100</f>
        <v>2.2332932485827099E-3</v>
      </c>
      <c r="M33" s="43">
        <f>(VLOOKUP($A32,'ADR Raw Data'!$B$6:$BE$49,'ADR Raw Data'!T$1,FALSE))/100</f>
        <v>-5.0061119092665599E-2</v>
      </c>
      <c r="N33" s="44">
        <f>(VLOOKUP($A32,'ADR Raw Data'!$B$6:$BE$49,'ADR Raw Data'!U$1,FALSE))/100</f>
        <v>-2.2059548314330501E-2</v>
      </c>
      <c r="O33" s="44">
        <f>(VLOOKUP($A32,'ADR Raw Data'!$B$6:$BE$49,'ADR Raw Data'!V$1,FALSE))/100</f>
        <v>-3.8787301746811602E-2</v>
      </c>
      <c r="P33" s="44">
        <f>(VLOOKUP($A32,'ADR Raw Data'!$B$6:$BE$49,'ADR Raw Data'!W$1,FALSE))/100</f>
        <v>0.10871766325971199</v>
      </c>
      <c r="Q33" s="44">
        <f>(VLOOKUP($A32,'ADR Raw Data'!$B$6:$BE$49,'ADR Raw Data'!X$1,FALSE))/100</f>
        <v>0.134011121262124</v>
      </c>
      <c r="R33" s="44">
        <f>(VLOOKUP($A32,'ADR Raw Data'!$B$6:$BE$49,'ADR Raw Data'!Y$1,FALSE))/100</f>
        <v>2.5618256333871502E-2</v>
      </c>
      <c r="S33" s="45">
        <f>(VLOOKUP($A32,'ADR Raw Data'!$B$6:$BE$49,'ADR Raw Data'!AA$1,FALSE))/100</f>
        <v>9.6113563785464096E-2</v>
      </c>
      <c r="T33" s="45">
        <f>(VLOOKUP($A32,'ADR Raw Data'!$B$6:$BE$49,'ADR Raw Data'!AB$1,FALSE))/100</f>
        <v>6.8611945920003692E-2</v>
      </c>
      <c r="U33" s="44">
        <f>(VLOOKUP($A32,'ADR Raw Data'!$B$6:$BE$49,'ADR Raw Data'!AC$1,FALSE))/100</f>
        <v>8.1457248398731613E-2</v>
      </c>
      <c r="V33" s="46">
        <f>(VLOOKUP($A32,'ADR Raw Data'!$B$6:$BE$49,'ADR Raw Data'!AE$1,FALSE))/100</f>
        <v>5.4429921132207799E-2</v>
      </c>
      <c r="X33" s="43">
        <f>(VLOOKUP($A32,'RevPAR Raw Data'!$B$6:$BE$43,'RevPAR Raw Data'!T$1,FALSE))/100</f>
        <v>-0.19012510007316302</v>
      </c>
      <c r="Y33" s="44">
        <f>(VLOOKUP($A32,'RevPAR Raw Data'!$B$6:$BE$43,'RevPAR Raw Data'!U$1,FALSE))/100</f>
        <v>-7.7121067013890793E-2</v>
      </c>
      <c r="Z33" s="44">
        <f>(VLOOKUP($A32,'RevPAR Raw Data'!$B$6:$BE$43,'RevPAR Raw Data'!V$1,FALSE))/100</f>
        <v>-8.6394534443313908E-2</v>
      </c>
      <c r="AA33" s="44">
        <f>(VLOOKUP($A32,'RevPAR Raw Data'!$B$6:$BE$43,'RevPAR Raw Data'!W$1,FALSE))/100</f>
        <v>0.17565910707916602</v>
      </c>
      <c r="AB33" s="44">
        <f>(VLOOKUP($A32,'RevPAR Raw Data'!$B$6:$BE$43,'RevPAR Raw Data'!X$1,FALSE))/100</f>
        <v>0.14974141424306101</v>
      </c>
      <c r="AC33" s="44">
        <f>(VLOOKUP($A32,'RevPAR Raw Data'!$B$6:$BE$43,'RevPAR Raw Data'!Y$1,FALSE))/100</f>
        <v>-8.2391264298163902E-3</v>
      </c>
      <c r="AD33" s="45">
        <f>(VLOOKUP($A32,'RevPAR Raw Data'!$B$6:$BE$43,'RevPAR Raw Data'!AA$1,FALSE))/100</f>
        <v>0.19314656779270098</v>
      </c>
      <c r="AE33" s="45">
        <f>(VLOOKUP($A32,'RevPAR Raw Data'!$B$6:$BE$43,'RevPAR Raw Data'!AB$1,FALSE))/100</f>
        <v>0.13705609948099501</v>
      </c>
      <c r="AF33" s="44">
        <f>(VLOOKUP($A32,'RevPAR Raw Data'!$B$6:$BE$43,'RevPAR Raw Data'!AC$1,FALSE))/100</f>
        <v>0.16358597198928798</v>
      </c>
      <c r="AG33" s="46">
        <f>(VLOOKUP($A32,'RevPAR Raw Data'!$B$6:$BE$43,'RevPAR Raw Data'!AE$1,FALSE))/100</f>
        <v>5.6784772356176003E-2</v>
      </c>
    </row>
    <row r="34" spans="1:33" x14ac:dyDescent="0.25">
      <c r="A34" s="93"/>
      <c r="B34" s="71"/>
      <c r="C34" s="72"/>
      <c r="D34" s="72"/>
      <c r="E34" s="72"/>
      <c r="F34" s="72"/>
      <c r="G34" s="73"/>
      <c r="H34" s="53"/>
      <c r="I34" s="53"/>
      <c r="J34" s="73"/>
      <c r="K34" s="74"/>
      <c r="M34" s="75"/>
      <c r="N34" s="76"/>
      <c r="O34" s="76"/>
      <c r="P34" s="76"/>
      <c r="Q34" s="76"/>
      <c r="R34" s="77"/>
      <c r="S34" s="76"/>
      <c r="T34" s="76"/>
      <c r="U34" s="77"/>
      <c r="V34" s="78"/>
      <c r="X34" s="75"/>
      <c r="Y34" s="76"/>
      <c r="Z34" s="76"/>
      <c r="AA34" s="76"/>
      <c r="AB34" s="76"/>
      <c r="AC34" s="77"/>
      <c r="AD34" s="76"/>
      <c r="AE34" s="76"/>
      <c r="AF34" s="77"/>
      <c r="AG34" s="78"/>
    </row>
    <row r="35" spans="1:33" x14ac:dyDescent="0.25">
      <c r="A35" s="70" t="s">
        <v>25</v>
      </c>
      <c r="B35" s="71">
        <f>(VLOOKUP($A35,'Occupancy Raw Data'!$B$8:$BE$45,'Occupancy Raw Data'!G$3,FALSE))/100</f>
        <v>0.49703752468729401</v>
      </c>
      <c r="C35" s="72">
        <f>(VLOOKUP($A35,'Occupancy Raw Data'!$B$8:$BE$45,'Occupancy Raw Data'!H$3,FALSE))/100</f>
        <v>0.60500329163923605</v>
      </c>
      <c r="D35" s="72">
        <f>(VLOOKUP($A35,'Occupancy Raw Data'!$B$8:$BE$45,'Occupancy Raw Data'!I$3,FALSE))/100</f>
        <v>0.65503620803159901</v>
      </c>
      <c r="E35" s="72">
        <f>(VLOOKUP($A35,'Occupancy Raw Data'!$B$8:$BE$45,'Occupancy Raw Data'!J$3,FALSE))/100</f>
        <v>0.65371955233706303</v>
      </c>
      <c r="F35" s="72">
        <f>(VLOOKUP($A35,'Occupancy Raw Data'!$B$8:$BE$45,'Occupancy Raw Data'!K$3,FALSE))/100</f>
        <v>0.6517445687952601</v>
      </c>
      <c r="G35" s="73">
        <f>(VLOOKUP($A35,'Occupancy Raw Data'!$B$8:$BE$45,'Occupancy Raw Data'!L$3,FALSE))/100</f>
        <v>0.61250822909809</v>
      </c>
      <c r="H35" s="53">
        <f>(VLOOKUP($A35,'Occupancy Raw Data'!$B$8:$BE$45,'Occupancy Raw Data'!N$3,FALSE))/100</f>
        <v>0.74127715602369904</v>
      </c>
      <c r="I35" s="53">
        <f>(VLOOKUP($A35,'Occupancy Raw Data'!$B$8:$BE$45,'Occupancy Raw Data'!O$3,FALSE))/100</f>
        <v>0.74456879526003905</v>
      </c>
      <c r="J35" s="73">
        <f>(VLOOKUP($A35,'Occupancy Raw Data'!$B$8:$BE$45,'Occupancy Raw Data'!P$3,FALSE))/100</f>
        <v>0.74292297564186893</v>
      </c>
      <c r="K35" s="74">
        <f>(VLOOKUP($A35,'Occupancy Raw Data'!$B$8:$BE$45,'Occupancy Raw Data'!R$3,FALSE))/100</f>
        <v>0.64976958525345596</v>
      </c>
      <c r="M35" s="75">
        <f>VLOOKUP($A35,'ADR Raw Data'!$B$6:$BE$43,'ADR Raw Data'!G$1,FALSE)</f>
        <v>160.980900662251</v>
      </c>
      <c r="N35" s="76">
        <f>VLOOKUP($A35,'ADR Raw Data'!$B$6:$BE$43,'ADR Raw Data'!H$1,FALSE)</f>
        <v>156.98513601741001</v>
      </c>
      <c r="O35" s="76">
        <f>VLOOKUP($A35,'ADR Raw Data'!$B$6:$BE$43,'ADR Raw Data'!I$1,FALSE)</f>
        <v>167.14939698492401</v>
      </c>
      <c r="P35" s="76">
        <f>VLOOKUP($A35,'ADR Raw Data'!$B$6:$BE$43,'ADR Raw Data'!J$1,FALSE)</f>
        <v>160.02950654582</v>
      </c>
      <c r="Q35" s="76">
        <f>VLOOKUP($A35,'ADR Raw Data'!$B$6:$BE$43,'ADR Raw Data'!K$1,FALSE)</f>
        <v>155.72936363636299</v>
      </c>
      <c r="R35" s="77">
        <f>VLOOKUP($A35,'ADR Raw Data'!$B$6:$BE$43,'ADR Raw Data'!L$1,FALSE)</f>
        <v>160.190227858985</v>
      </c>
      <c r="S35" s="76">
        <f>VLOOKUP($A35,'ADR Raw Data'!$B$6:$BE$43,'ADR Raw Data'!N$1,FALSE)</f>
        <v>198.142584369449</v>
      </c>
      <c r="T35" s="76">
        <f>VLOOKUP($A35,'ADR Raw Data'!$B$6:$BE$43,'ADR Raw Data'!O$1,FALSE)</f>
        <v>194.31034482758599</v>
      </c>
      <c r="U35" s="77">
        <f>VLOOKUP($A35,'ADR Raw Data'!$B$6:$BE$43,'ADR Raw Data'!P$1,FALSE)</f>
        <v>196.222219760744</v>
      </c>
      <c r="V35" s="78">
        <f>VLOOKUP($A35,'ADR Raw Data'!$B$6:$BE$43,'ADR Raw Data'!R$1,FALSE)</f>
        <v>171.960991460413</v>
      </c>
      <c r="X35" s="75">
        <f>VLOOKUP($A35,'RevPAR Raw Data'!$B$6:$BE$43,'RevPAR Raw Data'!G$1,FALSE)</f>
        <v>80.013548387096705</v>
      </c>
      <c r="Y35" s="76">
        <f>VLOOKUP($A35,'RevPAR Raw Data'!$B$6:$BE$43,'RevPAR Raw Data'!H$1,FALSE)</f>
        <v>94.976524028966395</v>
      </c>
      <c r="Z35" s="76">
        <f>VLOOKUP($A35,'RevPAR Raw Data'!$B$6:$BE$43,'RevPAR Raw Data'!I$1,FALSE)</f>
        <v>109.48890717577299</v>
      </c>
      <c r="AA35" s="76">
        <f>VLOOKUP($A35,'RevPAR Raw Data'!$B$6:$BE$43,'RevPAR Raw Data'!J$1,FALSE)</f>
        <v>104.614417379855</v>
      </c>
      <c r="AB35" s="76">
        <f>VLOOKUP($A35,'RevPAR Raw Data'!$B$6:$BE$43,'RevPAR Raw Data'!K$1,FALSE)</f>
        <v>101.495766951942</v>
      </c>
      <c r="AC35" s="77">
        <f>VLOOKUP($A35,'RevPAR Raw Data'!$B$6:$BE$43,'RevPAR Raw Data'!L$1,FALSE)</f>
        <v>98.117832784726701</v>
      </c>
      <c r="AD35" s="76">
        <f>VLOOKUP($A35,'RevPAR Raw Data'!$B$6:$BE$43,'RevPAR Raw Data'!N$1,FALSE)</f>
        <v>146.87857142857101</v>
      </c>
      <c r="AE35" s="76">
        <f>VLOOKUP($A35,'RevPAR Raw Data'!$B$6:$BE$43,'RevPAR Raw Data'!O$1,FALSE)</f>
        <v>144.67741935483801</v>
      </c>
      <c r="AF35" s="77">
        <f>VLOOKUP($A35,'RevPAR Raw Data'!$B$6:$BE$43,'RevPAR Raw Data'!P$1,FALSE)</f>
        <v>145.77799539170499</v>
      </c>
      <c r="AG35" s="78">
        <f>VLOOKUP($A35,'RevPAR Raw Data'!$B$6:$BE$43,'RevPAR Raw Data'!R$1,FALSE)</f>
        <v>111.735022101006</v>
      </c>
    </row>
    <row r="36" spans="1:33" x14ac:dyDescent="0.25">
      <c r="A36" s="55" t="s">
        <v>126</v>
      </c>
      <c r="B36" s="43">
        <f>(VLOOKUP($A35,'Occupancy Raw Data'!$B$8:$BE$51,'Occupancy Raw Data'!T$3,FALSE))/100</f>
        <v>-7.8144078144078102E-2</v>
      </c>
      <c r="C36" s="44">
        <f>(VLOOKUP($A35,'Occupancy Raw Data'!$B$8:$BE$51,'Occupancy Raw Data'!U$3,FALSE))/100</f>
        <v>-8.283433133732529E-2</v>
      </c>
      <c r="D36" s="44">
        <f>(VLOOKUP($A35,'Occupancy Raw Data'!$B$8:$BE$51,'Occupancy Raw Data'!V$3,FALSE))/100</f>
        <v>3.0241935483870902E-3</v>
      </c>
      <c r="E36" s="44">
        <f>(VLOOKUP($A35,'Occupancy Raw Data'!$B$8:$BE$51,'Occupancy Raw Data'!W$3,FALSE))/100</f>
        <v>2.0181634712411701E-3</v>
      </c>
      <c r="F36" s="44">
        <f>(VLOOKUP($A35,'Occupancy Raw Data'!$B$8:$BE$51,'Occupancy Raw Data'!X$3,FALSE))/100</f>
        <v>-4.4401544401544396E-2</v>
      </c>
      <c r="G36" s="44">
        <f>(VLOOKUP($A35,'Occupancy Raw Data'!$B$8:$BE$51,'Occupancy Raw Data'!Y$3,FALSE))/100</f>
        <v>-3.8842975206611501E-2</v>
      </c>
      <c r="H36" s="45">
        <f>(VLOOKUP($A35,'Occupancy Raw Data'!$B$8:$BE$51,'Occupancy Raw Data'!AA$3,FALSE))/100</f>
        <v>-5.2188552188552097E-2</v>
      </c>
      <c r="I36" s="45">
        <f>(VLOOKUP($A35,'Occupancy Raw Data'!$B$8:$BE$51,'Occupancy Raw Data'!AB$3,FALSE))/100</f>
        <v>-6.0631229235880296E-2</v>
      </c>
      <c r="J36" s="44">
        <f>(VLOOKUP($A35,'Occupancy Raw Data'!$B$8:$BE$51,'Occupancy Raw Data'!AC$3,FALSE))/100</f>
        <v>-5.6438127090301E-2</v>
      </c>
      <c r="K36" s="46">
        <f>(VLOOKUP($A35,'Occupancy Raw Data'!$B$8:$BE$51,'Occupancy Raw Data'!AE$3,FALSE))/100</f>
        <v>-4.4662610619469002E-2</v>
      </c>
      <c r="M36" s="43">
        <f>(VLOOKUP($A35,'ADR Raw Data'!$B$6:$BE$49,'ADR Raw Data'!T$1,FALSE))/100</f>
        <v>4.1386867362208299E-2</v>
      </c>
      <c r="N36" s="44">
        <f>(VLOOKUP($A35,'ADR Raw Data'!$B$6:$BE$49,'ADR Raw Data'!U$1,FALSE))/100</f>
        <v>1.2762448340252501E-3</v>
      </c>
      <c r="O36" s="44">
        <f>(VLOOKUP($A35,'ADR Raw Data'!$B$6:$BE$49,'ADR Raw Data'!V$1,FALSE))/100</f>
        <v>8.6864652499258788E-2</v>
      </c>
      <c r="P36" s="44">
        <f>(VLOOKUP($A35,'ADR Raw Data'!$B$6:$BE$49,'ADR Raw Data'!W$1,FALSE))/100</f>
        <v>3.2237620472993195E-2</v>
      </c>
      <c r="Q36" s="44">
        <f>(VLOOKUP($A35,'ADR Raw Data'!$B$6:$BE$49,'ADR Raw Data'!X$1,FALSE))/100</f>
        <v>-3.02439343082565E-2</v>
      </c>
      <c r="R36" s="44">
        <f>(VLOOKUP($A35,'ADR Raw Data'!$B$6:$BE$49,'ADR Raw Data'!Y$1,FALSE))/100</f>
        <v>2.5195835985329297E-2</v>
      </c>
      <c r="S36" s="45">
        <f>(VLOOKUP($A35,'ADR Raw Data'!$B$6:$BE$49,'ADR Raw Data'!AA$1,FALSE))/100</f>
        <v>7.7782161613283995E-2</v>
      </c>
      <c r="T36" s="45">
        <f>(VLOOKUP($A35,'ADR Raw Data'!$B$6:$BE$49,'ADR Raw Data'!AB$1,FALSE))/100</f>
        <v>4.0176273890637999E-2</v>
      </c>
      <c r="U36" s="44">
        <f>(VLOOKUP($A35,'ADR Raw Data'!$B$6:$BE$49,'ADR Raw Data'!AC$1,FALSE))/100</f>
        <v>5.8749433799585707E-2</v>
      </c>
      <c r="V36" s="46">
        <f>(VLOOKUP($A35,'ADR Raw Data'!$B$6:$BE$49,'ADR Raw Data'!AE$1,FALSE))/100</f>
        <v>3.6710302883983498E-2</v>
      </c>
      <c r="X36" s="43">
        <f>(VLOOKUP($A35,'RevPAR Raw Data'!$B$6:$BE$43,'RevPAR Raw Data'!T$1,FALSE))/100</f>
        <v>-3.9991349379160698E-2</v>
      </c>
      <c r="Y36" s="44">
        <f>(VLOOKUP($A35,'RevPAR Raw Data'!$B$6:$BE$43,'RevPAR Raw Data'!U$1,FALSE))/100</f>
        <v>-8.166380339074919E-2</v>
      </c>
      <c r="Z36" s="44">
        <f>(VLOOKUP($A35,'RevPAR Raw Data'!$B$6:$BE$43,'RevPAR Raw Data'!V$1,FALSE))/100</f>
        <v>9.0151541569316998E-2</v>
      </c>
      <c r="AA36" s="44">
        <f>(VLOOKUP($A35,'RevPAR Raw Data'!$B$6:$BE$43,'RevPAR Raw Data'!W$1,FALSE))/100</f>
        <v>3.4320844732272697E-2</v>
      </c>
      <c r="AB36" s="44">
        <f>(VLOOKUP($A35,'RevPAR Raw Data'!$B$6:$BE$43,'RevPAR Raw Data'!X$1,FALSE))/100</f>
        <v>-7.33026013177355E-2</v>
      </c>
      <c r="AC36" s="44">
        <f>(VLOOKUP($A35,'RevPAR Raw Data'!$B$6:$BE$43,'RevPAR Raw Data'!Y$1,FALSE))/100</f>
        <v>-1.46258204537702E-2</v>
      </c>
      <c r="AD36" s="45">
        <f>(VLOOKUP($A35,'RevPAR Raw Data'!$B$6:$BE$43,'RevPAR Raw Data'!AA$1,FALSE))/100</f>
        <v>2.1534271024038501E-2</v>
      </c>
      <c r="AE36" s="45">
        <f>(VLOOKUP($A35,'RevPAR Raw Data'!$B$6:$BE$43,'RevPAR Raw Data'!AB$1,FALSE))/100</f>
        <v>-2.28908922173491E-2</v>
      </c>
      <c r="AF36" s="44">
        <f>(VLOOKUP($A35,'RevPAR Raw Data'!$B$6:$BE$43,'RevPAR Raw Data'!AC$1,FALSE))/100</f>
        <v>-1.0044013019794599E-3</v>
      </c>
      <c r="AG36" s="46">
        <f>(VLOOKUP($A35,'RevPAR Raw Data'!$B$6:$BE$43,'RevPAR Raw Data'!AE$1,FALSE))/100</f>
        <v>-9.5918856989156299E-3</v>
      </c>
    </row>
    <row r="37" spans="1:33" x14ac:dyDescent="0.25">
      <c r="A37" s="93"/>
      <c r="B37" s="71"/>
      <c r="C37" s="72"/>
      <c r="D37" s="72"/>
      <c r="E37" s="72"/>
      <c r="F37" s="72"/>
      <c r="G37" s="73"/>
      <c r="H37" s="53"/>
      <c r="I37" s="53"/>
      <c r="J37" s="73"/>
      <c r="K37" s="74"/>
      <c r="M37" s="75"/>
      <c r="N37" s="76"/>
      <c r="O37" s="76"/>
      <c r="P37" s="76"/>
      <c r="Q37" s="76"/>
      <c r="R37" s="77"/>
      <c r="S37" s="76"/>
      <c r="T37" s="76"/>
      <c r="U37" s="77"/>
      <c r="V37" s="78"/>
      <c r="X37" s="75"/>
      <c r="Y37" s="76"/>
      <c r="Z37" s="76"/>
      <c r="AA37" s="76"/>
      <c r="AB37" s="76"/>
      <c r="AC37" s="77"/>
      <c r="AD37" s="76"/>
      <c r="AE37" s="76"/>
      <c r="AF37" s="77"/>
      <c r="AG37" s="78"/>
    </row>
    <row r="38" spans="1:33" x14ac:dyDescent="0.25">
      <c r="A38" s="70" t="s">
        <v>26</v>
      </c>
      <c r="B38" s="71">
        <f>(VLOOKUP($A38,'Occupancy Raw Data'!$B$8:$BE$45,'Occupancy Raw Data'!G$3,FALSE))/100</f>
        <v>0.66136614689033291</v>
      </c>
      <c r="C38" s="72">
        <f>(VLOOKUP($A38,'Occupancy Raw Data'!$B$8:$BE$45,'Occupancy Raw Data'!H$3,FALSE))/100</f>
        <v>0.72284018804428796</v>
      </c>
      <c r="D38" s="72">
        <f>(VLOOKUP($A38,'Occupancy Raw Data'!$B$8:$BE$45,'Occupancy Raw Data'!I$3,FALSE))/100</f>
        <v>0.75001926683278897</v>
      </c>
      <c r="E38" s="72">
        <f>(VLOOKUP($A38,'Occupancy Raw Data'!$B$8:$BE$45,'Occupancy Raw Data'!J$3,FALSE))/100</f>
        <v>0.761861946720785</v>
      </c>
      <c r="F38" s="72">
        <f>(VLOOKUP($A38,'Occupancy Raw Data'!$B$8:$BE$45,'Occupancy Raw Data'!K$3,FALSE))/100</f>
        <v>0.76607496082410609</v>
      </c>
      <c r="G38" s="73">
        <f>(VLOOKUP($A38,'Occupancy Raw Data'!$B$8:$BE$45,'Occupancy Raw Data'!L$3,FALSE))/100</f>
        <v>0.73243250186246001</v>
      </c>
      <c r="H38" s="53">
        <f>(VLOOKUP($A38,'Occupancy Raw Data'!$B$8:$BE$45,'Occupancy Raw Data'!N$3,FALSE))/100</f>
        <v>0.85102884887096297</v>
      </c>
      <c r="I38" s="53">
        <f>(VLOOKUP($A38,'Occupancy Raw Data'!$B$8:$BE$45,'Occupancy Raw Data'!O$3,FALSE))/100</f>
        <v>0.88141906645772805</v>
      </c>
      <c r="J38" s="73">
        <f>(VLOOKUP($A38,'Occupancy Raw Data'!$B$8:$BE$45,'Occupancy Raw Data'!P$3,FALSE))/100</f>
        <v>0.8662239576643459</v>
      </c>
      <c r="K38" s="74">
        <f>(VLOOKUP($A38,'Occupancy Raw Data'!$B$8:$BE$45,'Occupancy Raw Data'!R$3,FALSE))/100</f>
        <v>0.77065863209157004</v>
      </c>
      <c r="M38" s="75">
        <f>VLOOKUP($A38,'ADR Raw Data'!$B$6:$BE$43,'ADR Raw Data'!G$1,FALSE)</f>
        <v>145.556974946591</v>
      </c>
      <c r="N38" s="76">
        <f>VLOOKUP($A38,'ADR Raw Data'!$B$6:$BE$43,'ADR Raw Data'!H$1,FALSE)</f>
        <v>147.38263451560101</v>
      </c>
      <c r="O38" s="76">
        <f>VLOOKUP($A38,'ADR Raw Data'!$B$6:$BE$43,'ADR Raw Data'!I$1,FALSE)</f>
        <v>150.22371078229801</v>
      </c>
      <c r="P38" s="76">
        <f>VLOOKUP($A38,'ADR Raw Data'!$B$6:$BE$43,'ADR Raw Data'!J$1,FALSE)</f>
        <v>148.13290184442101</v>
      </c>
      <c r="Q38" s="76">
        <f>VLOOKUP($A38,'ADR Raw Data'!$B$6:$BE$43,'ADR Raw Data'!K$1,FALSE)</f>
        <v>152.89950504677901</v>
      </c>
      <c r="R38" s="77">
        <f>VLOOKUP($A38,'ADR Raw Data'!$B$6:$BE$43,'ADR Raw Data'!L$1,FALSE)</f>
        <v>148.944927011651</v>
      </c>
      <c r="S38" s="76">
        <f>VLOOKUP($A38,'ADR Raw Data'!$B$6:$BE$43,'ADR Raw Data'!N$1,FALSE)</f>
        <v>192.24322597198699</v>
      </c>
      <c r="T38" s="76">
        <f>VLOOKUP($A38,'ADR Raw Data'!$B$6:$BE$43,'ADR Raw Data'!O$1,FALSE)</f>
        <v>198.71660604470799</v>
      </c>
      <c r="U38" s="77">
        <f>VLOOKUP($A38,'ADR Raw Data'!$B$6:$BE$43,'ADR Raw Data'!P$1,FALSE)</f>
        <v>195.536693308026</v>
      </c>
      <c r="V38" s="78">
        <f>VLOOKUP($A38,'ADR Raw Data'!$B$6:$BE$43,'ADR Raw Data'!R$1,FALSE)</f>
        <v>163.90760309720099</v>
      </c>
      <c r="X38" s="75">
        <f>VLOOKUP($A38,'RevPAR Raw Data'!$B$6:$BE$43,'RevPAR Raw Data'!G$1,FALSE)</f>
        <v>96.266455673440007</v>
      </c>
      <c r="Y38" s="76">
        <f>VLOOKUP($A38,'RevPAR Raw Data'!$B$6:$BE$43,'RevPAR Raw Data'!H$1,FALSE)</f>
        <v>106.53409124772</v>
      </c>
      <c r="Z38" s="76">
        <f>VLOOKUP($A38,'RevPAR Raw Data'!$B$6:$BE$43,'RevPAR Raw Data'!I$1,FALSE)</f>
        <v>112.67067742184</v>
      </c>
      <c r="AA38" s="76">
        <f>VLOOKUP($A38,'RevPAR Raw Data'!$B$6:$BE$43,'RevPAR Raw Data'!J$1,FALSE)</f>
        <v>112.85682097258901</v>
      </c>
      <c r="AB38" s="76">
        <f>VLOOKUP($A38,'RevPAR Raw Data'!$B$6:$BE$43,'RevPAR Raw Data'!K$1,FALSE)</f>
        <v>117.132482338736</v>
      </c>
      <c r="AC38" s="77">
        <f>VLOOKUP($A38,'RevPAR Raw Data'!$B$6:$BE$43,'RevPAR Raw Data'!L$1,FALSE)</f>
        <v>109.092105530865</v>
      </c>
      <c r="AD38" s="76">
        <f>VLOOKUP($A38,'RevPAR Raw Data'!$B$6:$BE$43,'RevPAR Raw Data'!N$1,FALSE)</f>
        <v>163.60453130218099</v>
      </c>
      <c r="AE38" s="76">
        <f>VLOOKUP($A38,'RevPAR Raw Data'!$B$6:$BE$43,'RevPAR Raw Data'!O$1,FALSE)</f>
        <v>175.152605389575</v>
      </c>
      <c r="AF38" s="77">
        <f>VLOOKUP($A38,'RevPAR Raw Data'!$B$6:$BE$43,'RevPAR Raw Data'!P$1,FALSE)</f>
        <v>169.37856834587799</v>
      </c>
      <c r="AG38" s="78">
        <f>VLOOKUP($A38,'RevPAR Raw Data'!$B$6:$BE$43,'RevPAR Raw Data'!R$1,FALSE)</f>
        <v>126.316809192297</v>
      </c>
    </row>
    <row r="39" spans="1:33" x14ac:dyDescent="0.25">
      <c r="A39" s="55" t="s">
        <v>126</v>
      </c>
      <c r="B39" s="43">
        <f>(VLOOKUP($A38,'Occupancy Raw Data'!$B$8:$BE$51,'Occupancy Raw Data'!T$3,FALSE))/100</f>
        <v>-9.5740574328485699E-3</v>
      </c>
      <c r="C39" s="44">
        <f>(VLOOKUP($A38,'Occupancy Raw Data'!$B$8:$BE$51,'Occupancy Raw Data'!U$3,FALSE))/100</f>
        <v>-1.70812079646552E-2</v>
      </c>
      <c r="D39" s="44">
        <f>(VLOOKUP($A38,'Occupancy Raw Data'!$B$8:$BE$51,'Occupancy Raw Data'!V$3,FALSE))/100</f>
        <v>-3.9764877615818304E-4</v>
      </c>
      <c r="E39" s="44">
        <f>(VLOOKUP($A38,'Occupancy Raw Data'!$B$8:$BE$51,'Occupancy Raw Data'!W$3,FALSE))/100</f>
        <v>1.9152899331587301E-3</v>
      </c>
      <c r="F39" s="44">
        <f>(VLOOKUP($A38,'Occupancy Raw Data'!$B$8:$BE$51,'Occupancy Raw Data'!X$3,FALSE))/100</f>
        <v>3.4879651526564998E-2</v>
      </c>
      <c r="G39" s="44">
        <f>(VLOOKUP($A38,'Occupancy Raw Data'!$B$8:$BE$51,'Occupancy Raw Data'!Y$3,FALSE))/100</f>
        <v>2.1956356974816801E-3</v>
      </c>
      <c r="H39" s="45">
        <f>(VLOOKUP($A38,'Occupancy Raw Data'!$B$8:$BE$51,'Occupancy Raw Data'!AA$3,FALSE))/100</f>
        <v>2.1826620651327202E-2</v>
      </c>
      <c r="I39" s="45">
        <f>(VLOOKUP($A38,'Occupancy Raw Data'!$B$8:$BE$51,'Occupancy Raw Data'!AB$3,FALSE))/100</f>
        <v>3.3561751478723797E-2</v>
      </c>
      <c r="J39" s="44">
        <f>(VLOOKUP($A38,'Occupancy Raw Data'!$B$8:$BE$51,'Occupancy Raw Data'!AC$3,FALSE))/100</f>
        <v>2.77636199985732E-2</v>
      </c>
      <c r="K39" s="46">
        <f>(VLOOKUP($A38,'Occupancy Raw Data'!$B$8:$BE$51,'Occupancy Raw Data'!AE$3,FALSE))/100</f>
        <v>1.0266860748073701E-2</v>
      </c>
      <c r="M39" s="43">
        <f>(VLOOKUP($A38,'ADR Raw Data'!$B$6:$BE$49,'ADR Raw Data'!T$1,FALSE))/100</f>
        <v>2.0047741361788801E-2</v>
      </c>
      <c r="N39" s="44">
        <f>(VLOOKUP($A38,'ADR Raw Data'!$B$6:$BE$49,'ADR Raw Data'!U$1,FALSE))/100</f>
        <v>1.8489904245498401E-2</v>
      </c>
      <c r="O39" s="44">
        <f>(VLOOKUP($A38,'ADR Raw Data'!$B$6:$BE$49,'ADR Raw Data'!V$1,FALSE))/100</f>
        <v>2.0973822617566501E-2</v>
      </c>
      <c r="P39" s="44">
        <f>(VLOOKUP($A38,'ADR Raw Data'!$B$6:$BE$49,'ADR Raw Data'!W$1,FALSE))/100</f>
        <v>1.07699896267919E-2</v>
      </c>
      <c r="Q39" s="44">
        <f>(VLOOKUP($A38,'ADR Raw Data'!$B$6:$BE$49,'ADR Raw Data'!X$1,FALSE))/100</f>
        <v>6.2512936913247594E-2</v>
      </c>
      <c r="R39" s="44">
        <f>(VLOOKUP($A38,'ADR Raw Data'!$B$6:$BE$49,'ADR Raw Data'!Y$1,FALSE))/100</f>
        <v>2.6778893087691501E-2</v>
      </c>
      <c r="S39" s="45">
        <f>(VLOOKUP($A38,'ADR Raw Data'!$B$6:$BE$49,'ADR Raw Data'!AA$1,FALSE))/100</f>
        <v>3.39962439347158E-2</v>
      </c>
      <c r="T39" s="45">
        <f>(VLOOKUP($A38,'ADR Raw Data'!$B$6:$BE$49,'ADR Raw Data'!AB$1,FALSE))/100</f>
        <v>2.0333158232255698E-2</v>
      </c>
      <c r="U39" s="44">
        <f>(VLOOKUP($A38,'ADR Raw Data'!$B$6:$BE$49,'ADR Raw Data'!AC$1,FALSE))/100</f>
        <v>2.7022434296453502E-2</v>
      </c>
      <c r="V39" s="46">
        <f>(VLOOKUP($A38,'ADR Raw Data'!$B$6:$BE$49,'ADR Raw Data'!AE$1,FALSE))/100</f>
        <v>2.8469065711176099E-2</v>
      </c>
      <c r="X39" s="43">
        <f>(VLOOKUP($A38,'RevPAR Raw Data'!$B$6:$BE$43,'RevPAR Raw Data'!T$1,FALSE))/100</f>
        <v>1.0281745701743601E-2</v>
      </c>
      <c r="Y39" s="44">
        <f>(VLOOKUP($A38,'RevPAR Raw Data'!$B$6:$BE$43,'RevPAR Raw Data'!U$1,FALSE))/100</f>
        <v>1.0928663811792399E-3</v>
      </c>
      <c r="Z39" s="44">
        <f>(VLOOKUP($A38,'RevPAR Raw Data'!$B$6:$BE$43,'RevPAR Raw Data'!V$1,FALSE))/100</f>
        <v>2.0567833626513102E-2</v>
      </c>
      <c r="AA39" s="44">
        <f>(VLOOKUP($A38,'RevPAR Raw Data'!$B$6:$BE$43,'RevPAR Raw Data'!W$1,FALSE))/100</f>
        <v>1.2705907212662999E-2</v>
      </c>
      <c r="AB39" s="44">
        <f>(VLOOKUP($A38,'RevPAR Raw Data'!$B$6:$BE$43,'RevPAR Raw Data'!X$1,FALSE))/100</f>
        <v>9.9573017895248889E-2</v>
      </c>
      <c r="AC39" s="44">
        <f>(VLOOKUP($A38,'RevPAR Raw Data'!$B$6:$BE$43,'RevPAR Raw Data'!Y$1,FALSE))/100</f>
        <v>2.9033325478775497E-2</v>
      </c>
      <c r="AD39" s="45">
        <f>(VLOOKUP($A38,'RevPAR Raw Data'!$B$6:$BE$43,'RevPAR Raw Data'!AA$1,FALSE))/100</f>
        <v>5.6564887705976098E-2</v>
      </c>
      <c r="AE39" s="45">
        <f>(VLOOKUP($A38,'RevPAR Raw Data'!$B$6:$BE$43,'RevPAR Raw Data'!AB$1,FALSE))/100</f>
        <v>5.4577326114348103E-2</v>
      </c>
      <c r="AF39" s="44">
        <f>(VLOOKUP($A38,'RevPAR Raw Data'!$B$6:$BE$43,'RevPAR Raw Data'!AC$1,FALSE))/100</f>
        <v>5.55362948922698E-2</v>
      </c>
      <c r="AG39" s="46">
        <f>(VLOOKUP($A38,'RevPAR Raw Data'!$B$6:$BE$43,'RevPAR Raw Data'!AE$1,FALSE))/100</f>
        <v>3.9028214392534205E-2</v>
      </c>
    </row>
    <row r="40" spans="1:33" x14ac:dyDescent="0.25">
      <c r="A40" s="93"/>
      <c r="B40" s="71"/>
      <c r="C40" s="72"/>
      <c r="D40" s="72"/>
      <c r="E40" s="72"/>
      <c r="F40" s="72"/>
      <c r="G40" s="73"/>
      <c r="H40" s="53"/>
      <c r="I40" s="53"/>
      <c r="J40" s="73"/>
      <c r="K40" s="74"/>
      <c r="M40" s="75"/>
      <c r="N40" s="76"/>
      <c r="O40" s="76"/>
      <c r="P40" s="76"/>
      <c r="Q40" s="76"/>
      <c r="R40" s="77"/>
      <c r="S40" s="76"/>
      <c r="T40" s="76"/>
      <c r="U40" s="77"/>
      <c r="V40" s="78"/>
      <c r="X40" s="75"/>
      <c r="Y40" s="76"/>
      <c r="Z40" s="76"/>
      <c r="AA40" s="76"/>
      <c r="AB40" s="76"/>
      <c r="AC40" s="77"/>
      <c r="AD40" s="76"/>
      <c r="AE40" s="76"/>
      <c r="AF40" s="77"/>
      <c r="AG40" s="78"/>
    </row>
    <row r="41" spans="1:33" x14ac:dyDescent="0.25">
      <c r="A41" s="70" t="s">
        <v>27</v>
      </c>
      <c r="B41" s="71">
        <f>(VLOOKUP($A41,'Occupancy Raw Data'!$B$8:$BE$45,'Occupancy Raw Data'!G$3,FALSE))/100</f>
        <v>0.64717055648543398</v>
      </c>
      <c r="C41" s="72">
        <f>(VLOOKUP($A41,'Occupancy Raw Data'!$B$8:$BE$45,'Occupancy Raw Data'!H$3,FALSE))/100</f>
        <v>0.75773418840388895</v>
      </c>
      <c r="D41" s="72">
        <f>(VLOOKUP($A41,'Occupancy Raw Data'!$B$8:$BE$45,'Occupancy Raw Data'!I$3,FALSE))/100</f>
        <v>0.78914110544825311</v>
      </c>
      <c r="E41" s="72">
        <f>(VLOOKUP($A41,'Occupancy Raw Data'!$B$8:$BE$45,'Occupancy Raw Data'!J$3,FALSE))/100</f>
        <v>0.78235194553626797</v>
      </c>
      <c r="F41" s="72">
        <f>(VLOOKUP($A41,'Occupancy Raw Data'!$B$8:$BE$45,'Occupancy Raw Data'!K$3,FALSE))/100</f>
        <v>0.76632877588249604</v>
      </c>
      <c r="G41" s="73">
        <f>(VLOOKUP($A41,'Occupancy Raw Data'!$B$8:$BE$45,'Occupancy Raw Data'!L$3,FALSE))/100</f>
        <v>0.74854531435126803</v>
      </c>
      <c r="H41" s="53">
        <f>(VLOOKUP($A41,'Occupancy Raw Data'!$B$8:$BE$45,'Occupancy Raw Data'!N$3,FALSE))/100</f>
        <v>0.78564308953792306</v>
      </c>
      <c r="I41" s="53">
        <f>(VLOOKUP($A41,'Occupancy Raw Data'!$B$8:$BE$45,'Occupancy Raw Data'!O$3,FALSE))/100</f>
        <v>0.79169879450096803</v>
      </c>
      <c r="J41" s="73">
        <f>(VLOOKUP($A41,'Occupancy Raw Data'!$B$8:$BE$45,'Occupancy Raw Data'!P$3,FALSE))/100</f>
        <v>0.78867094201944499</v>
      </c>
      <c r="K41" s="74">
        <f>(VLOOKUP($A41,'Occupancy Raw Data'!$B$8:$BE$45,'Occupancy Raw Data'!R$3,FALSE))/100</f>
        <v>0.76000977939931902</v>
      </c>
      <c r="M41" s="75">
        <f>VLOOKUP($A41,'ADR Raw Data'!$B$6:$BE$43,'ADR Raw Data'!G$1,FALSE)</f>
        <v>134.343389515285</v>
      </c>
      <c r="N41" s="76">
        <f>VLOOKUP($A41,'ADR Raw Data'!$B$6:$BE$43,'ADR Raw Data'!H$1,FALSE)</f>
        <v>148.80937901764599</v>
      </c>
      <c r="O41" s="76">
        <f>VLOOKUP($A41,'ADR Raw Data'!$B$6:$BE$43,'ADR Raw Data'!I$1,FALSE)</f>
        <v>161.45901813588799</v>
      </c>
      <c r="P41" s="76">
        <f>VLOOKUP($A41,'ADR Raw Data'!$B$6:$BE$43,'ADR Raw Data'!J$1,FALSE)</f>
        <v>152.78289855769199</v>
      </c>
      <c r="Q41" s="76">
        <f>VLOOKUP($A41,'ADR Raw Data'!$B$6:$BE$43,'ADR Raw Data'!K$1,FALSE)</f>
        <v>141.56127613625199</v>
      </c>
      <c r="R41" s="77">
        <f>VLOOKUP($A41,'ADR Raw Data'!$B$6:$BE$43,'ADR Raw Data'!L$1,FALSE)</f>
        <v>148.32167271320299</v>
      </c>
      <c r="S41" s="76">
        <f>VLOOKUP($A41,'ADR Raw Data'!$B$6:$BE$43,'ADR Raw Data'!N$1,FALSE)</f>
        <v>138.55368138839</v>
      </c>
      <c r="T41" s="76">
        <f>VLOOKUP($A41,'ADR Raw Data'!$B$6:$BE$43,'ADR Raw Data'!O$1,FALSE)</f>
        <v>139.47086704515701</v>
      </c>
      <c r="U41" s="77">
        <f>VLOOKUP($A41,'ADR Raw Data'!$B$6:$BE$43,'ADR Raw Data'!P$1,FALSE)</f>
        <v>139.014034838801</v>
      </c>
      <c r="V41" s="78">
        <f>VLOOKUP($A41,'ADR Raw Data'!$B$6:$BE$43,'ADR Raw Data'!R$1,FALSE)</f>
        <v>145.56206027912501</v>
      </c>
      <c r="X41" s="75">
        <f>VLOOKUP($A41,'RevPAR Raw Data'!$B$6:$BE$43,'RevPAR Raw Data'!G$1,FALSE)</f>
        <v>86.943086152746602</v>
      </c>
      <c r="Y41" s="76">
        <f>VLOOKUP($A41,'RevPAR Raw Data'!$B$6:$BE$43,'RevPAR Raw Data'!H$1,FALSE)</f>
        <v>112.75795403682299</v>
      </c>
      <c r="Z41" s="76">
        <f>VLOOKUP($A41,'RevPAR Raw Data'!$B$6:$BE$43,'RevPAR Raw Data'!I$1,FALSE)</f>
        <v>127.413948056344</v>
      </c>
      <c r="AA41" s="76">
        <f>VLOOKUP($A41,'RevPAR Raw Data'!$B$6:$BE$43,'RevPAR Raw Data'!J$1,FALSE)</f>
        <v>119.52999793127999</v>
      </c>
      <c r="AB41" s="76">
        <f>VLOOKUP($A41,'RevPAR Raw Data'!$B$6:$BE$43,'RevPAR Raw Data'!K$1,FALSE)</f>
        <v>108.48247945385801</v>
      </c>
      <c r="AC41" s="77">
        <f>VLOOKUP($A41,'RevPAR Raw Data'!$B$6:$BE$43,'RevPAR Raw Data'!L$1,FALSE)</f>
        <v>111.02549312620999</v>
      </c>
      <c r="AD41" s="76">
        <f>VLOOKUP($A41,'RevPAR Raw Data'!$B$6:$BE$43,'RevPAR Raw Data'!N$1,FALSE)</f>
        <v>108.85374231282699</v>
      </c>
      <c r="AE41" s="76">
        <f>VLOOKUP($A41,'RevPAR Raw Data'!$B$6:$BE$43,'RevPAR Raw Data'!O$1,FALSE)</f>
        <v>110.418917307656</v>
      </c>
      <c r="AF41" s="77">
        <f>VLOOKUP($A41,'RevPAR Raw Data'!$B$6:$BE$43,'RevPAR Raw Data'!P$1,FALSE)</f>
        <v>109.636329810242</v>
      </c>
      <c r="AG41" s="78">
        <f>VLOOKUP($A41,'RevPAR Raw Data'!$B$6:$BE$43,'RevPAR Raw Data'!R$1,FALSE)</f>
        <v>110.62858932164799</v>
      </c>
    </row>
    <row r="42" spans="1:33" x14ac:dyDescent="0.25">
      <c r="A42" s="55" t="s">
        <v>126</v>
      </c>
      <c r="B42" s="43">
        <f>(VLOOKUP($A41,'Occupancy Raw Data'!$B$8:$BE$51,'Occupancy Raw Data'!T$3,FALSE))/100</f>
        <v>0.18068389519080402</v>
      </c>
      <c r="C42" s="44">
        <f>(VLOOKUP($A41,'Occupancy Raw Data'!$B$8:$BE$51,'Occupancy Raw Data'!U$3,FALSE))/100</f>
        <v>0.10420483207431401</v>
      </c>
      <c r="D42" s="44">
        <f>(VLOOKUP($A41,'Occupancy Raw Data'!$B$8:$BE$51,'Occupancy Raw Data'!V$3,FALSE))/100</f>
        <v>6.5188117750617502E-2</v>
      </c>
      <c r="E42" s="44">
        <f>(VLOOKUP($A41,'Occupancy Raw Data'!$B$8:$BE$51,'Occupancy Raw Data'!W$3,FALSE))/100</f>
        <v>8.8583476697417896E-2</v>
      </c>
      <c r="F42" s="44">
        <f>(VLOOKUP($A41,'Occupancy Raw Data'!$B$8:$BE$51,'Occupancy Raw Data'!X$3,FALSE))/100</f>
        <v>0.13265519530827899</v>
      </c>
      <c r="G42" s="44">
        <f>(VLOOKUP($A41,'Occupancy Raw Data'!$B$8:$BE$51,'Occupancy Raw Data'!Y$3,FALSE))/100</f>
        <v>0.110446454314579</v>
      </c>
      <c r="H42" s="45">
        <f>(VLOOKUP($A41,'Occupancy Raw Data'!$B$8:$BE$51,'Occupancy Raw Data'!AA$3,FALSE))/100</f>
        <v>0.115126500048015</v>
      </c>
      <c r="I42" s="45">
        <f>(VLOOKUP($A41,'Occupancy Raw Data'!$B$8:$BE$51,'Occupancy Raw Data'!AB$3,FALSE))/100</f>
        <v>0.111333389304218</v>
      </c>
      <c r="J42" s="44">
        <f>(VLOOKUP($A41,'Occupancy Raw Data'!$B$8:$BE$51,'Occupancy Raw Data'!AC$3,FALSE))/100</f>
        <v>0.11321943245218399</v>
      </c>
      <c r="K42" s="46">
        <f>(VLOOKUP($A41,'Occupancy Raw Data'!$B$8:$BE$51,'Occupancy Raw Data'!AE$3,FALSE))/100</f>
        <v>0.11126717006100099</v>
      </c>
      <c r="M42" s="43">
        <f>(VLOOKUP($A41,'ADR Raw Data'!$B$6:$BE$49,'ADR Raw Data'!T$1,FALSE))/100</f>
        <v>0.10225269829389801</v>
      </c>
      <c r="N42" s="44">
        <f>(VLOOKUP($A41,'ADR Raw Data'!$B$6:$BE$49,'ADR Raw Data'!U$1,FALSE))/100</f>
        <v>5.8462516454865401E-2</v>
      </c>
      <c r="O42" s="44">
        <f>(VLOOKUP($A41,'ADR Raw Data'!$B$6:$BE$49,'ADR Raw Data'!V$1,FALSE))/100</f>
        <v>8.5682013432629101E-2</v>
      </c>
      <c r="P42" s="44">
        <f>(VLOOKUP($A41,'ADR Raw Data'!$B$6:$BE$49,'ADR Raw Data'!W$1,FALSE))/100</f>
        <v>6.3149991021132501E-2</v>
      </c>
      <c r="Q42" s="44">
        <f>(VLOOKUP($A41,'ADR Raw Data'!$B$6:$BE$49,'ADR Raw Data'!X$1,FALSE))/100</f>
        <v>7.8567059652416407E-2</v>
      </c>
      <c r="R42" s="44">
        <f>(VLOOKUP($A41,'ADR Raw Data'!$B$6:$BE$49,'ADR Raw Data'!Y$1,FALSE))/100</f>
        <v>7.3833982684470292E-2</v>
      </c>
      <c r="S42" s="45">
        <f>(VLOOKUP($A41,'ADR Raw Data'!$B$6:$BE$49,'ADR Raw Data'!AA$1,FALSE))/100</f>
        <v>0.10025157843231</v>
      </c>
      <c r="T42" s="45">
        <f>(VLOOKUP($A41,'ADR Raw Data'!$B$6:$BE$49,'ADR Raw Data'!AB$1,FALSE))/100</f>
        <v>0.108292400857724</v>
      </c>
      <c r="U42" s="44">
        <f>(VLOOKUP($A41,'ADR Raw Data'!$B$6:$BE$49,'ADR Raw Data'!AC$1,FALSE))/100</f>
        <v>0.104286693506427</v>
      </c>
      <c r="V42" s="46">
        <f>(VLOOKUP($A41,'ADR Raw Data'!$B$6:$BE$49,'ADR Raw Data'!AE$1,FALSE))/100</f>
        <v>8.2233717353622102E-2</v>
      </c>
      <c r="X42" s="43">
        <f>(VLOOKUP($A41,'RevPAR Raw Data'!$B$6:$BE$43,'RevPAR Raw Data'!T$1,FALSE))/100</f>
        <v>0.30141200930621503</v>
      </c>
      <c r="Y42" s="44">
        <f>(VLOOKUP($A41,'RevPAR Raw Data'!$B$6:$BE$43,'RevPAR Raw Data'!U$1,FALSE))/100</f>
        <v>0.168759425239</v>
      </c>
      <c r="Z42" s="44">
        <f>(VLOOKUP($A41,'RevPAR Raw Data'!$B$6:$BE$43,'RevPAR Raw Data'!V$1,FALSE))/100</f>
        <v>0.15645558036400201</v>
      </c>
      <c r="AA42" s="44">
        <f>(VLOOKUP($A41,'RevPAR Raw Data'!$B$6:$BE$43,'RevPAR Raw Data'!W$1,FALSE))/100</f>
        <v>0.157327513476613</v>
      </c>
      <c r="AB42" s="44">
        <f>(VLOOKUP($A41,'RevPAR Raw Data'!$B$6:$BE$43,'RevPAR Raw Data'!X$1,FALSE))/100</f>
        <v>0.221644583603684</v>
      </c>
      <c r="AC42" s="44">
        <f>(VLOOKUP($A41,'RevPAR Raw Data'!$B$6:$BE$43,'RevPAR Raw Data'!Y$1,FALSE))/100</f>
        <v>0.192435138594473</v>
      </c>
      <c r="AD42" s="45">
        <f>(VLOOKUP($A41,'RevPAR Raw Data'!$B$6:$BE$43,'RevPAR Raw Data'!AA$1,FALSE))/100</f>
        <v>0.22691969182952601</v>
      </c>
      <c r="AE42" s="45">
        <f>(VLOOKUP($A41,'RevPAR Raw Data'!$B$6:$BE$43,'RevPAR Raw Data'!AB$1,FALSE))/100</f>
        <v>0.23168235018532302</v>
      </c>
      <c r="AF42" s="44">
        <f>(VLOOKUP($A41,'RevPAR Raw Data'!$B$6:$BE$43,'RevPAR Raw Data'!AC$1,FALSE))/100</f>
        <v>0.22931340620972498</v>
      </c>
      <c r="AG42" s="46">
        <f>(VLOOKUP($A41,'RevPAR Raw Data'!$B$6:$BE$43,'RevPAR Raw Data'!AE$1,FALSE))/100</f>
        <v>0.202650800428157</v>
      </c>
    </row>
    <row r="43" spans="1:33" x14ac:dyDescent="0.25">
      <c r="A43" s="94"/>
      <c r="B43" s="71"/>
      <c r="C43" s="72"/>
      <c r="D43" s="72"/>
      <c r="E43" s="72"/>
      <c r="F43" s="72"/>
      <c r="G43" s="73"/>
      <c r="H43" s="53"/>
      <c r="I43" s="53"/>
      <c r="J43" s="73"/>
      <c r="K43" s="74"/>
      <c r="M43" s="75"/>
      <c r="N43" s="76"/>
      <c r="O43" s="76"/>
      <c r="P43" s="76"/>
      <c r="Q43" s="76"/>
      <c r="R43" s="77"/>
      <c r="S43" s="76"/>
      <c r="T43" s="76"/>
      <c r="U43" s="77"/>
      <c r="V43" s="78"/>
      <c r="X43" s="75"/>
      <c r="Y43" s="76"/>
      <c r="Z43" s="76"/>
      <c r="AA43" s="76"/>
      <c r="AB43" s="76"/>
      <c r="AC43" s="77"/>
      <c r="AD43" s="76"/>
      <c r="AE43" s="76"/>
      <c r="AF43" s="77"/>
      <c r="AG43" s="78"/>
    </row>
    <row r="44" spans="1:33" x14ac:dyDescent="0.25">
      <c r="A44" s="70" t="s">
        <v>28</v>
      </c>
      <c r="B44" s="71">
        <f>(VLOOKUP($A44,'Occupancy Raw Data'!$B$8:$BE$45,'Occupancy Raw Data'!G$3,FALSE))/100</f>
        <v>0.48355132778438303</v>
      </c>
      <c r="C44" s="72">
        <f>(VLOOKUP($A44,'Occupancy Raw Data'!$B$8:$BE$45,'Occupancy Raw Data'!H$3,FALSE))/100</f>
        <v>0.56987713040031696</v>
      </c>
      <c r="D44" s="72">
        <f>(VLOOKUP($A44,'Occupancy Raw Data'!$B$8:$BE$45,'Occupancy Raw Data'!I$3,FALSE))/100</f>
        <v>0.59262782401902403</v>
      </c>
      <c r="E44" s="72">
        <f>(VLOOKUP($A44,'Occupancy Raw Data'!$B$8:$BE$45,'Occupancy Raw Data'!J$3,FALSE))/100</f>
        <v>0.603250099088386</v>
      </c>
      <c r="F44" s="72">
        <f>(VLOOKUP($A44,'Occupancy Raw Data'!$B$8:$BE$45,'Occupancy Raw Data'!K$3,FALSE))/100</f>
        <v>0.64359889021006689</v>
      </c>
      <c r="G44" s="73">
        <f>(VLOOKUP($A44,'Occupancy Raw Data'!$B$8:$BE$45,'Occupancy Raw Data'!L$3,FALSE))/100</f>
        <v>0.57858105430043505</v>
      </c>
      <c r="H44" s="53">
        <f>(VLOOKUP($A44,'Occupancy Raw Data'!$B$8:$BE$45,'Occupancy Raw Data'!N$3,FALSE))/100</f>
        <v>0.77051129607609892</v>
      </c>
      <c r="I44" s="53">
        <f>(VLOOKUP($A44,'Occupancy Raw Data'!$B$8:$BE$45,'Occupancy Raw Data'!O$3,FALSE))/100</f>
        <v>0.76084026952041195</v>
      </c>
      <c r="J44" s="73">
        <f>(VLOOKUP($A44,'Occupancy Raw Data'!$B$8:$BE$45,'Occupancy Raw Data'!P$3,FALSE))/100</f>
        <v>0.76567578279825599</v>
      </c>
      <c r="K44" s="74">
        <f>(VLOOKUP($A44,'Occupancy Raw Data'!$B$8:$BE$45,'Occupancy Raw Data'!R$3,FALSE))/100</f>
        <v>0.63203669101409798</v>
      </c>
      <c r="M44" s="75">
        <f>VLOOKUP($A44,'ADR Raw Data'!$B$6:$BE$43,'ADR Raw Data'!G$1,FALSE)</f>
        <v>99.755163934426207</v>
      </c>
      <c r="N44" s="76">
        <f>VLOOKUP($A44,'ADR Raw Data'!$B$6:$BE$43,'ADR Raw Data'!H$1,FALSE)</f>
        <v>101.525358186117</v>
      </c>
      <c r="O44" s="76">
        <f>VLOOKUP($A44,'ADR Raw Data'!$B$6:$BE$43,'ADR Raw Data'!I$1,FALSE)</f>
        <v>98.974150615302307</v>
      </c>
      <c r="P44" s="76">
        <f>VLOOKUP($A44,'ADR Raw Data'!$B$6:$BE$43,'ADR Raw Data'!J$1,FALSE)</f>
        <v>101.111508541392</v>
      </c>
      <c r="Q44" s="76">
        <f>VLOOKUP($A44,'ADR Raw Data'!$B$6:$BE$43,'ADR Raw Data'!K$1,FALSE)</f>
        <v>102.91897647493499</v>
      </c>
      <c r="R44" s="77">
        <f>VLOOKUP($A44,'ADR Raw Data'!$B$6:$BE$43,'ADR Raw Data'!L$1,FALSE)</f>
        <v>100.930585849728</v>
      </c>
      <c r="S44" s="76">
        <f>VLOOKUP($A44,'ADR Raw Data'!$B$6:$BE$43,'ADR Raw Data'!N$1,FALSE)</f>
        <v>124.29740946502</v>
      </c>
      <c r="T44" s="76">
        <f>VLOOKUP($A44,'ADR Raw Data'!$B$6:$BE$43,'ADR Raw Data'!O$1,FALSE)</f>
        <v>121.550536570118</v>
      </c>
      <c r="U44" s="77">
        <f>VLOOKUP($A44,'ADR Raw Data'!$B$6:$BE$43,'ADR Raw Data'!P$1,FALSE)</f>
        <v>122.93264675432199</v>
      </c>
      <c r="V44" s="78">
        <f>VLOOKUP($A44,'ADR Raw Data'!$B$6:$BE$43,'ADR Raw Data'!R$1,FALSE)</f>
        <v>108.546077366874</v>
      </c>
      <c r="X44" s="75">
        <f>VLOOKUP($A44,'RevPAR Raw Data'!$B$6:$BE$43,'RevPAR Raw Data'!G$1,FALSE)</f>
        <v>48.236741973840601</v>
      </c>
      <c r="Y44" s="76">
        <f>VLOOKUP($A44,'RevPAR Raw Data'!$B$6:$BE$43,'RevPAR Raw Data'!H$1,FALSE)</f>
        <v>57.856979785969003</v>
      </c>
      <c r="Z44" s="76">
        <f>VLOOKUP($A44,'RevPAR Raw Data'!$B$6:$BE$43,'RevPAR Raw Data'!I$1,FALSE)</f>
        <v>58.654835513277803</v>
      </c>
      <c r="AA44" s="76">
        <f>VLOOKUP($A44,'RevPAR Raw Data'!$B$6:$BE$43,'RevPAR Raw Data'!J$1,FALSE)</f>
        <v>60.995527546571502</v>
      </c>
      <c r="AB44" s="76">
        <f>VLOOKUP($A44,'RevPAR Raw Data'!$B$6:$BE$43,'RevPAR Raw Data'!K$1,FALSE)</f>
        <v>66.238539040824406</v>
      </c>
      <c r="AC44" s="77">
        <f>VLOOKUP($A44,'RevPAR Raw Data'!$B$6:$BE$43,'RevPAR Raw Data'!L$1,FALSE)</f>
        <v>58.396524772096697</v>
      </c>
      <c r="AD44" s="76">
        <f>VLOOKUP($A44,'RevPAR Raw Data'!$B$6:$BE$43,'RevPAR Raw Data'!N$1,FALSE)</f>
        <v>95.772558065794598</v>
      </c>
      <c r="AE44" s="76">
        <f>VLOOKUP($A44,'RevPAR Raw Data'!$B$6:$BE$43,'RevPAR Raw Data'!O$1,FALSE)</f>
        <v>92.480543004359802</v>
      </c>
      <c r="AF44" s="77">
        <f>VLOOKUP($A44,'RevPAR Raw Data'!$B$6:$BE$43,'RevPAR Raw Data'!P$1,FALSE)</f>
        <v>94.1265505350772</v>
      </c>
      <c r="AG44" s="78">
        <f>VLOOKUP($A44,'RevPAR Raw Data'!$B$6:$BE$43,'RevPAR Raw Data'!R$1,FALSE)</f>
        <v>68.605103561519698</v>
      </c>
    </row>
    <row r="45" spans="1:33" x14ac:dyDescent="0.25">
      <c r="A45" s="55" t="s">
        <v>126</v>
      </c>
      <c r="B45" s="43">
        <f>(VLOOKUP($A44,'Occupancy Raw Data'!$B$8:$BE$51,'Occupancy Raw Data'!T$3,FALSE))/100</f>
        <v>-6.39116383949314E-2</v>
      </c>
      <c r="C45" s="44">
        <f>(VLOOKUP($A44,'Occupancy Raw Data'!$B$8:$BE$51,'Occupancy Raw Data'!U$3,FALSE))/100</f>
        <v>-4.0927173705611997E-2</v>
      </c>
      <c r="D45" s="44">
        <f>(VLOOKUP($A44,'Occupancy Raw Data'!$B$8:$BE$51,'Occupancy Raw Data'!V$3,FALSE))/100</f>
        <v>-5.5070930982518605E-2</v>
      </c>
      <c r="E45" s="44">
        <f>(VLOOKUP($A44,'Occupancy Raw Data'!$B$8:$BE$51,'Occupancy Raw Data'!W$3,FALSE))/100</f>
        <v>-1.2233701268289401E-2</v>
      </c>
      <c r="F45" s="44">
        <f>(VLOOKUP($A44,'Occupancy Raw Data'!$B$8:$BE$51,'Occupancy Raw Data'!X$3,FALSE))/100</f>
        <v>2.1213127789189698E-2</v>
      </c>
      <c r="G45" s="44">
        <f>(VLOOKUP($A44,'Occupancy Raw Data'!$B$8:$BE$51,'Occupancy Raw Data'!Y$3,FALSE))/100</f>
        <v>-2.8861259086284102E-2</v>
      </c>
      <c r="H45" s="45">
        <f>(VLOOKUP($A44,'Occupancy Raw Data'!$B$8:$BE$51,'Occupancy Raw Data'!AA$3,FALSE))/100</f>
        <v>2.9312150314884603E-2</v>
      </c>
      <c r="I45" s="45">
        <f>(VLOOKUP($A44,'Occupancy Raw Data'!$B$8:$BE$51,'Occupancy Raw Data'!AB$3,FALSE))/100</f>
        <v>3.0373749279553799E-2</v>
      </c>
      <c r="J45" s="44">
        <f>(VLOOKUP($A44,'Occupancy Raw Data'!$B$8:$BE$51,'Occupancy Raw Data'!AC$3,FALSE))/100</f>
        <v>2.9839324039072503E-2</v>
      </c>
      <c r="K45" s="46">
        <f>(VLOOKUP($A44,'Occupancy Raw Data'!$B$8:$BE$51,'Occupancy Raw Data'!AE$3,FALSE))/100</f>
        <v>-9.3159431720920109E-3</v>
      </c>
      <c r="M45" s="43">
        <f>(VLOOKUP($A44,'ADR Raw Data'!$B$6:$BE$49,'ADR Raw Data'!T$1,FALSE))/100</f>
        <v>8.0442346077354392E-3</v>
      </c>
      <c r="N45" s="44">
        <f>(VLOOKUP($A44,'ADR Raw Data'!$B$6:$BE$49,'ADR Raw Data'!U$1,FALSE))/100</f>
        <v>3.9250367733265297E-2</v>
      </c>
      <c r="O45" s="44">
        <f>(VLOOKUP($A44,'ADR Raw Data'!$B$6:$BE$49,'ADR Raw Data'!V$1,FALSE))/100</f>
        <v>2.07841813940739E-3</v>
      </c>
      <c r="P45" s="44">
        <f>(VLOOKUP($A44,'ADR Raw Data'!$B$6:$BE$49,'ADR Raw Data'!W$1,FALSE))/100</f>
        <v>3.3806984984553499E-2</v>
      </c>
      <c r="Q45" s="44">
        <f>(VLOOKUP($A44,'ADR Raw Data'!$B$6:$BE$49,'ADR Raw Data'!X$1,FALSE))/100</f>
        <v>3.95266056342303E-2</v>
      </c>
      <c r="R45" s="44">
        <f>(VLOOKUP($A44,'ADR Raw Data'!$B$6:$BE$49,'ADR Raw Data'!Y$1,FALSE))/100</f>
        <v>2.5307531512006799E-2</v>
      </c>
      <c r="S45" s="45">
        <f>(VLOOKUP($A44,'ADR Raw Data'!$B$6:$BE$49,'ADR Raw Data'!AA$1,FALSE))/100</f>
        <v>9.6006472325733103E-2</v>
      </c>
      <c r="T45" s="45">
        <f>(VLOOKUP($A44,'ADR Raw Data'!$B$6:$BE$49,'ADR Raw Data'!AB$1,FALSE))/100</f>
        <v>7.1472282961450709E-2</v>
      </c>
      <c r="U45" s="44">
        <f>(VLOOKUP($A44,'ADR Raw Data'!$B$6:$BE$49,'ADR Raw Data'!AC$1,FALSE))/100</f>
        <v>8.3815137066317699E-2</v>
      </c>
      <c r="V45" s="46">
        <f>(VLOOKUP($A44,'ADR Raw Data'!$B$6:$BE$49,'ADR Raw Data'!AE$1,FALSE))/100</f>
        <v>4.9470913514028901E-2</v>
      </c>
      <c r="X45" s="43">
        <f>(VLOOKUP($A44,'RevPAR Raw Data'!$B$6:$BE$43,'RevPAR Raw Data'!T$1,FALSE))/100</f>
        <v>-5.6381524000609501E-2</v>
      </c>
      <c r="Y45" s="44">
        <f>(VLOOKUP($A44,'RevPAR Raw Data'!$B$6:$BE$43,'RevPAR Raw Data'!U$1,FALSE))/100</f>
        <v>-3.2832125905751801E-3</v>
      </c>
      <c r="Z45" s="44">
        <f>(VLOOKUP($A44,'RevPAR Raw Data'!$B$6:$BE$43,'RevPAR Raw Data'!V$1,FALSE))/100</f>
        <v>-5.31069732650193E-2</v>
      </c>
      <c r="AA45" s="44">
        <f>(VLOOKUP($A44,'RevPAR Raw Data'!$B$6:$BE$43,'RevPAR Raw Data'!W$1,FALSE))/100</f>
        <v>2.1159699161181399E-2</v>
      </c>
      <c r="AB45" s="44">
        <f>(VLOOKUP($A44,'RevPAR Raw Data'!$B$6:$BE$43,'RevPAR Raw Data'!X$1,FALSE))/100</f>
        <v>6.1578216359812005E-2</v>
      </c>
      <c r="AC45" s="44">
        <f>(VLOOKUP($A44,'RevPAR Raw Data'!$B$6:$BE$43,'RevPAR Raw Data'!Y$1,FALSE))/100</f>
        <v>-4.2841347980796104E-3</v>
      </c>
      <c r="AD45" s="45">
        <f>(VLOOKUP($A44,'RevPAR Raw Data'!$B$6:$BE$43,'RevPAR Raw Data'!AA$1,FALSE))/100</f>
        <v>0.128132778788631</v>
      </c>
      <c r="AE45" s="45">
        <f>(VLOOKUP($A44,'RevPAR Raw Data'!$B$6:$BE$43,'RevPAR Raw Data'!AB$1,FALSE))/100</f>
        <v>0.10401691344411301</v>
      </c>
      <c r="AF45" s="44">
        <f>(VLOOKUP($A44,'RevPAR Raw Data'!$B$6:$BE$43,'RevPAR Raw Data'!AC$1,FALSE))/100</f>
        <v>0.116155448139691</v>
      </c>
      <c r="AG45" s="46">
        <f>(VLOOKUP($A44,'RevPAR Raw Data'!$B$6:$BE$43,'RevPAR Raw Data'!AE$1,FALSE))/100</f>
        <v>3.9694102122968797E-2</v>
      </c>
    </row>
    <row r="46" spans="1:33" x14ac:dyDescent="0.25">
      <c r="A46" s="93"/>
      <c r="B46" s="71"/>
      <c r="C46" s="72"/>
      <c r="D46" s="72"/>
      <c r="E46" s="72"/>
      <c r="F46" s="72"/>
      <c r="G46" s="73"/>
      <c r="H46" s="53"/>
      <c r="I46" s="53"/>
      <c r="J46" s="73"/>
      <c r="K46" s="74"/>
      <c r="M46" s="75"/>
      <c r="N46" s="76"/>
      <c r="O46" s="76"/>
      <c r="P46" s="76"/>
      <c r="Q46" s="76"/>
      <c r="R46" s="77"/>
      <c r="S46" s="76"/>
      <c r="T46" s="76"/>
      <c r="U46" s="77"/>
      <c r="V46" s="78"/>
      <c r="X46" s="75"/>
      <c r="Y46" s="76"/>
      <c r="Z46" s="76"/>
      <c r="AA46" s="76"/>
      <c r="AB46" s="76"/>
      <c r="AC46" s="77"/>
      <c r="AD46" s="76"/>
      <c r="AE46" s="76"/>
      <c r="AF46" s="77"/>
      <c r="AG46" s="78"/>
    </row>
    <row r="47" spans="1:33" x14ac:dyDescent="0.25">
      <c r="A47" s="70" t="s">
        <v>29</v>
      </c>
      <c r="B47" s="71">
        <f>(VLOOKUP($A47,'Occupancy Raw Data'!$B$8:$BE$45,'Occupancy Raw Data'!G$3,FALSE))/100</f>
        <v>0.47223466188983404</v>
      </c>
      <c r="C47" s="72">
        <f>(VLOOKUP($A47,'Occupancy Raw Data'!$B$8:$BE$45,'Occupancy Raw Data'!H$3,FALSE))/100</f>
        <v>0.59292431706224802</v>
      </c>
      <c r="D47" s="72">
        <f>(VLOOKUP($A47,'Occupancy Raw Data'!$B$8:$BE$45,'Occupancy Raw Data'!I$3,FALSE))/100</f>
        <v>0.61464397671294202</v>
      </c>
      <c r="E47" s="72">
        <f>(VLOOKUP($A47,'Occupancy Raw Data'!$B$8:$BE$45,'Occupancy Raw Data'!J$3,FALSE))/100</f>
        <v>0.62203313927451798</v>
      </c>
      <c r="F47" s="72">
        <f>(VLOOKUP($A47,'Occupancy Raw Data'!$B$8:$BE$45,'Occupancy Raw Data'!K$3,FALSE))/100</f>
        <v>0.60232870577698105</v>
      </c>
      <c r="G47" s="73">
        <f>(VLOOKUP($A47,'Occupancy Raw Data'!$B$8:$BE$45,'Occupancy Raw Data'!L$3,FALSE))/100</f>
        <v>0.58083296014330399</v>
      </c>
      <c r="H47" s="53">
        <f>(VLOOKUP($A47,'Occupancy Raw Data'!$B$8:$BE$45,'Occupancy Raw Data'!N$3,FALSE))/100</f>
        <v>0.65606806986117305</v>
      </c>
      <c r="I47" s="53">
        <f>(VLOOKUP($A47,'Occupancy Raw Data'!$B$8:$BE$45,'Occupancy Raw Data'!O$3,FALSE))/100</f>
        <v>0.65315718763994601</v>
      </c>
      <c r="J47" s="73">
        <f>(VLOOKUP($A47,'Occupancy Raw Data'!$B$8:$BE$45,'Occupancy Raw Data'!P$3,FALSE))/100</f>
        <v>0.65461262875055892</v>
      </c>
      <c r="K47" s="74">
        <f>(VLOOKUP($A47,'Occupancy Raw Data'!$B$8:$BE$45,'Occupancy Raw Data'!R$3,FALSE))/100</f>
        <v>0.60191286545966305</v>
      </c>
      <c r="M47" s="75">
        <f>VLOOKUP($A47,'ADR Raw Data'!$B$6:$BE$43,'ADR Raw Data'!G$1,FALSE)</f>
        <v>99.661645329539994</v>
      </c>
      <c r="N47" s="76">
        <f>VLOOKUP($A47,'ADR Raw Data'!$B$6:$BE$43,'ADR Raw Data'!H$1,FALSE)</f>
        <v>109.828844410876</v>
      </c>
      <c r="O47" s="76">
        <f>VLOOKUP($A47,'ADR Raw Data'!$B$6:$BE$43,'ADR Raw Data'!I$1,FALSE)</f>
        <v>109.994619307832</v>
      </c>
      <c r="P47" s="76">
        <f>VLOOKUP($A47,'ADR Raw Data'!$B$6:$BE$43,'ADR Raw Data'!J$1,FALSE)</f>
        <v>106.706108711303</v>
      </c>
      <c r="Q47" s="76">
        <f>VLOOKUP($A47,'ADR Raw Data'!$B$6:$BE$43,'ADR Raw Data'!K$1,FALSE)</f>
        <v>106.556200743494</v>
      </c>
      <c r="R47" s="77">
        <f>VLOOKUP($A47,'ADR Raw Data'!$B$6:$BE$43,'ADR Raw Data'!L$1,FALSE)</f>
        <v>106.863081727062</v>
      </c>
      <c r="S47" s="76">
        <f>VLOOKUP($A47,'ADR Raw Data'!$B$6:$BE$43,'ADR Raw Data'!N$1,FALSE)</f>
        <v>121.688003412969</v>
      </c>
      <c r="T47" s="76">
        <f>VLOOKUP($A47,'ADR Raw Data'!$B$6:$BE$43,'ADR Raw Data'!O$1,FALSE)</f>
        <v>120.375107987658</v>
      </c>
      <c r="U47" s="77">
        <f>VLOOKUP($A47,'ADR Raw Data'!$B$6:$BE$43,'ADR Raw Data'!P$1,FALSE)</f>
        <v>121.03301522148099</v>
      </c>
      <c r="V47" s="78">
        <f>VLOOKUP($A47,'ADR Raw Data'!$B$6:$BE$43,'ADR Raw Data'!R$1,FALSE)</f>
        <v>111.266100334803</v>
      </c>
      <c r="X47" s="75">
        <f>VLOOKUP($A47,'RevPAR Raw Data'!$B$6:$BE$43,'RevPAR Raw Data'!G$1,FALSE)</f>
        <v>47.0636833855799</v>
      </c>
      <c r="Y47" s="76">
        <f>VLOOKUP($A47,'RevPAR Raw Data'!$B$6:$BE$43,'RevPAR Raw Data'!H$1,FALSE)</f>
        <v>65.120192566054598</v>
      </c>
      <c r="Z47" s="76">
        <f>VLOOKUP($A47,'RevPAR Raw Data'!$B$6:$BE$43,'RevPAR Raw Data'!I$1,FALSE)</f>
        <v>67.607530228392207</v>
      </c>
      <c r="AA47" s="76">
        <f>VLOOKUP($A47,'RevPAR Raw Data'!$B$6:$BE$43,'RevPAR Raw Data'!J$1,FALSE)</f>
        <v>66.374735781459904</v>
      </c>
      <c r="AB47" s="76">
        <f>VLOOKUP($A47,'RevPAR Raw Data'!$B$6:$BE$43,'RevPAR Raw Data'!K$1,FALSE)</f>
        <v>64.181858486341198</v>
      </c>
      <c r="AC47" s="77">
        <f>VLOOKUP($A47,'RevPAR Raw Data'!$B$6:$BE$43,'RevPAR Raw Data'!L$1,FALSE)</f>
        <v>62.069600089565597</v>
      </c>
      <c r="AD47" s="76">
        <f>VLOOKUP($A47,'RevPAR Raw Data'!$B$6:$BE$43,'RevPAR Raw Data'!N$1,FALSE)</f>
        <v>79.835613524406597</v>
      </c>
      <c r="AE47" s="76">
        <f>VLOOKUP($A47,'RevPAR Raw Data'!$B$6:$BE$43,'RevPAR Raw Data'!O$1,FALSE)</f>
        <v>78.623866995073797</v>
      </c>
      <c r="AF47" s="77">
        <f>VLOOKUP($A47,'RevPAR Raw Data'!$B$6:$BE$43,'RevPAR Raw Data'!P$1,FALSE)</f>
        <v>79.229740259740197</v>
      </c>
      <c r="AG47" s="78">
        <f>VLOOKUP($A47,'RevPAR Raw Data'!$B$6:$BE$43,'RevPAR Raw Data'!R$1,FALSE)</f>
        <v>66.972497281043999</v>
      </c>
    </row>
    <row r="48" spans="1:33" x14ac:dyDescent="0.25">
      <c r="A48" s="55" t="s">
        <v>126</v>
      </c>
      <c r="B48" s="43">
        <f>(VLOOKUP($A47,'Occupancy Raw Data'!$B$8:$BE$51,'Occupancy Raw Data'!T$3,FALSE))/100</f>
        <v>-3.2006882541461598E-2</v>
      </c>
      <c r="C48" s="44">
        <f>(VLOOKUP($A47,'Occupancy Raw Data'!$B$8:$BE$51,'Occupancy Raw Data'!U$3,FALSE))/100</f>
        <v>-3.9504891167194299E-3</v>
      </c>
      <c r="D48" s="44">
        <f>(VLOOKUP($A47,'Occupancy Raw Data'!$B$8:$BE$51,'Occupancy Raw Data'!V$3,FALSE))/100</f>
        <v>-2.37094410291902E-2</v>
      </c>
      <c r="E48" s="44">
        <f>(VLOOKUP($A47,'Occupancy Raw Data'!$B$8:$BE$51,'Occupancy Raw Data'!W$3,FALSE))/100</f>
        <v>1.24997827082089E-2</v>
      </c>
      <c r="F48" s="44">
        <f>(VLOOKUP($A47,'Occupancy Raw Data'!$B$8:$BE$51,'Occupancy Raw Data'!X$3,FALSE))/100</f>
        <v>3.7173755000410605E-2</v>
      </c>
      <c r="G48" s="44">
        <f>(VLOOKUP($A47,'Occupancy Raw Data'!$B$8:$BE$51,'Occupancy Raw Data'!Y$3,FALSE))/100</f>
        <v>-1.2467689170616999E-3</v>
      </c>
      <c r="H48" s="45">
        <f>(VLOOKUP($A47,'Occupancy Raw Data'!$B$8:$BE$51,'Occupancy Raw Data'!AA$3,FALSE))/100</f>
        <v>4.75398664304211E-3</v>
      </c>
      <c r="I48" s="45">
        <f>(VLOOKUP($A47,'Occupancy Raw Data'!$B$8:$BE$51,'Occupancy Raw Data'!AB$3,FALSE))/100</f>
        <v>-2.7771772420999499E-2</v>
      </c>
      <c r="J48" s="44">
        <f>(VLOOKUP($A47,'Occupancy Raw Data'!$B$8:$BE$51,'Occupancy Raw Data'!AC$3,FALSE))/100</f>
        <v>-1.1740303655506601E-2</v>
      </c>
      <c r="K48" s="46">
        <f>(VLOOKUP($A47,'Occupancy Raw Data'!$B$8:$BE$51,'Occupancy Raw Data'!AE$3,FALSE))/100</f>
        <v>-4.5312070008430702E-3</v>
      </c>
      <c r="M48" s="43">
        <f>(VLOOKUP($A47,'ADR Raw Data'!$B$6:$BE$49,'ADR Raw Data'!T$1,FALSE))/100</f>
        <v>-1.0492110574484801E-2</v>
      </c>
      <c r="N48" s="44">
        <f>(VLOOKUP($A47,'ADR Raw Data'!$B$6:$BE$49,'ADR Raw Data'!U$1,FALSE))/100</f>
        <v>1.04941592904205E-2</v>
      </c>
      <c r="O48" s="44">
        <f>(VLOOKUP($A47,'ADR Raw Data'!$B$6:$BE$49,'ADR Raw Data'!V$1,FALSE))/100</f>
        <v>-5.7748397623320503E-3</v>
      </c>
      <c r="P48" s="44">
        <f>(VLOOKUP($A47,'ADR Raw Data'!$B$6:$BE$49,'ADR Raw Data'!W$1,FALSE))/100</f>
        <v>-3.80516653126775E-2</v>
      </c>
      <c r="Q48" s="44">
        <f>(VLOOKUP($A47,'ADR Raw Data'!$B$6:$BE$49,'ADR Raw Data'!X$1,FALSE))/100</f>
        <v>8.86214022810034E-3</v>
      </c>
      <c r="R48" s="44">
        <f>(VLOOKUP($A47,'ADR Raw Data'!$B$6:$BE$49,'ADR Raw Data'!Y$1,FALSE))/100</f>
        <v>-7.1490960171731498E-3</v>
      </c>
      <c r="S48" s="45">
        <f>(VLOOKUP($A47,'ADR Raw Data'!$B$6:$BE$49,'ADR Raw Data'!AA$1,FALSE))/100</f>
        <v>2.8784848996022801E-2</v>
      </c>
      <c r="T48" s="45">
        <f>(VLOOKUP($A47,'ADR Raw Data'!$B$6:$BE$49,'ADR Raw Data'!AB$1,FALSE))/100</f>
        <v>3.1533978759728798E-3</v>
      </c>
      <c r="U48" s="44">
        <f>(VLOOKUP($A47,'ADR Raw Data'!$B$6:$BE$49,'ADR Raw Data'!AC$1,FALSE))/100</f>
        <v>1.5785277176342399E-2</v>
      </c>
      <c r="V48" s="46">
        <f>(VLOOKUP($A47,'ADR Raw Data'!$B$6:$BE$49,'ADR Raw Data'!AE$1,FALSE))/100</f>
        <v>2.5124324378638301E-4</v>
      </c>
      <c r="X48" s="43">
        <f>(VLOOKUP($A47,'RevPAR Raw Data'!$B$6:$BE$43,'RevPAR Raw Data'!T$1,FALSE))/100</f>
        <v>-4.2163173365176797E-2</v>
      </c>
      <c r="Y48" s="44">
        <f>(VLOOKUP($A47,'RevPAR Raw Data'!$B$6:$BE$43,'RevPAR Raw Data'!U$1,FALSE))/100</f>
        <v>6.50221311163518E-3</v>
      </c>
      <c r="Z48" s="44">
        <f>(VLOOKUP($A47,'RevPAR Raw Data'!$B$6:$BE$43,'RevPAR Raw Data'!V$1,FALSE))/100</f>
        <v>-2.9347362568724198E-2</v>
      </c>
      <c r="AA48" s="44">
        <f>(VLOOKUP($A47,'RevPAR Raw Data'!$B$6:$BE$43,'RevPAR Raw Data'!W$1,FALSE))/100</f>
        <v>-2.6027520152562503E-2</v>
      </c>
      <c r="AB48" s="44">
        <f>(VLOOKUP($A47,'RevPAR Raw Data'!$B$6:$BE$43,'RevPAR Raw Data'!X$1,FALSE))/100</f>
        <v>4.6365334258129699E-2</v>
      </c>
      <c r="AC48" s="44">
        <f>(VLOOKUP($A47,'RevPAR Raw Data'!$B$6:$BE$43,'RevPAR Raw Data'!Y$1,FALSE))/100</f>
        <v>-8.38695166353556E-3</v>
      </c>
      <c r="AD48" s="45">
        <f>(VLOOKUP($A47,'RevPAR Raw Data'!$B$6:$BE$43,'RevPAR Raw Data'!AA$1,FALSE))/100</f>
        <v>3.3675678426713998E-2</v>
      </c>
      <c r="AE48" s="45">
        <f>(VLOOKUP($A47,'RevPAR Raw Data'!$B$6:$BE$43,'RevPAR Raw Data'!AB$1,FALSE))/100</f>
        <v>-2.4705949993191E-2</v>
      </c>
      <c r="AF48" s="44">
        <f>(VLOOKUP($A47,'RevPAR Raw Data'!$B$6:$BE$43,'RevPAR Raw Data'!AC$1,FALSE))/100</f>
        <v>3.8596495734991997E-3</v>
      </c>
      <c r="AG48" s="46">
        <f>(VLOOKUP($A47,'RevPAR Raw Data'!$B$6:$BE$43,'RevPAR Raw Data'!AE$1,FALSE))/100</f>
        <v>-4.2811021922018501E-3</v>
      </c>
    </row>
    <row r="49" spans="1:33" x14ac:dyDescent="0.25">
      <c r="A49" s="93"/>
      <c r="B49" s="71"/>
      <c r="C49" s="72"/>
      <c r="D49" s="72"/>
      <c r="E49" s="72"/>
      <c r="F49" s="72"/>
      <c r="G49" s="73"/>
      <c r="H49" s="53"/>
      <c r="I49" s="53"/>
      <c r="J49" s="73"/>
      <c r="K49" s="74"/>
      <c r="M49" s="75"/>
      <c r="N49" s="76"/>
      <c r="O49" s="76"/>
      <c r="P49" s="76"/>
      <c r="Q49" s="76"/>
      <c r="R49" s="77"/>
      <c r="S49" s="76"/>
      <c r="T49" s="76"/>
      <c r="U49" s="77"/>
      <c r="V49" s="78"/>
      <c r="X49" s="75"/>
      <c r="Y49" s="76"/>
      <c r="Z49" s="76"/>
      <c r="AA49" s="76"/>
      <c r="AB49" s="76"/>
      <c r="AC49" s="77"/>
      <c r="AD49" s="76"/>
      <c r="AE49" s="76"/>
      <c r="AF49" s="77"/>
      <c r="AG49" s="78"/>
    </row>
    <row r="50" spans="1:33" x14ac:dyDescent="0.25">
      <c r="A50" s="70" t="s">
        <v>30</v>
      </c>
      <c r="B50" s="71">
        <f>(VLOOKUP($A50,'Occupancy Raw Data'!$B$8:$BE$45,'Occupancy Raw Data'!G$3,FALSE))/100</f>
        <v>0.475333785924417</v>
      </c>
      <c r="C50" s="72">
        <f>(VLOOKUP($A50,'Occupancy Raw Data'!$B$8:$BE$45,'Occupancy Raw Data'!H$3,FALSE))/100</f>
        <v>0.56743607150939102</v>
      </c>
      <c r="D50" s="72">
        <f>(VLOOKUP($A50,'Occupancy Raw Data'!$B$8:$BE$45,'Occupancy Raw Data'!I$3,FALSE))/100</f>
        <v>0.60296447159990896</v>
      </c>
      <c r="E50" s="72">
        <f>(VLOOKUP($A50,'Occupancy Raw Data'!$B$8:$BE$45,'Occupancy Raw Data'!J$3,FALSE))/100</f>
        <v>0.62683865127856897</v>
      </c>
      <c r="F50" s="72">
        <f>(VLOOKUP($A50,'Occupancy Raw Data'!$B$8:$BE$45,'Occupancy Raw Data'!K$3,FALSE))/100</f>
        <v>0.65127856981217402</v>
      </c>
      <c r="G50" s="73">
        <f>(VLOOKUP($A50,'Occupancy Raw Data'!$B$8:$BE$45,'Occupancy Raw Data'!L$3,FALSE))/100</f>
        <v>0.58477031002489199</v>
      </c>
      <c r="H50" s="53">
        <f>(VLOOKUP($A50,'Occupancy Raw Data'!$B$8:$BE$45,'Occupancy Raw Data'!N$3,FALSE))/100</f>
        <v>0.741570491061326</v>
      </c>
      <c r="I50" s="53">
        <f>(VLOOKUP($A50,'Occupancy Raw Data'!$B$8:$BE$45,'Occupancy Raw Data'!O$3,FALSE))/100</f>
        <v>0.72301425661914398</v>
      </c>
      <c r="J50" s="73">
        <f>(VLOOKUP($A50,'Occupancy Raw Data'!$B$8:$BE$45,'Occupancy Raw Data'!P$3,FALSE))/100</f>
        <v>0.73229237384023504</v>
      </c>
      <c r="K50" s="74">
        <f>(VLOOKUP($A50,'Occupancy Raw Data'!$B$8:$BE$45,'Occupancy Raw Data'!R$3,FALSE))/100</f>
        <v>0.62691947111499002</v>
      </c>
      <c r="M50" s="75">
        <f>VLOOKUP($A50,'ADR Raw Data'!$B$6:$BE$43,'ADR Raw Data'!G$1,FALSE)</f>
        <v>108.212525589145</v>
      </c>
      <c r="N50" s="76">
        <f>VLOOKUP($A50,'ADR Raw Data'!$B$6:$BE$43,'ADR Raw Data'!H$1,FALSE)</f>
        <v>108.181900299102</v>
      </c>
      <c r="O50" s="76">
        <f>VLOOKUP($A50,'ADR Raw Data'!$B$6:$BE$43,'ADR Raw Data'!I$1,FALSE)</f>
        <v>111.896764871458</v>
      </c>
      <c r="P50" s="76">
        <f>VLOOKUP($A50,'ADR Raw Data'!$B$6:$BE$43,'ADR Raw Data'!J$1,FALSE)</f>
        <v>106.176220216606</v>
      </c>
      <c r="Q50" s="76">
        <f>VLOOKUP($A50,'ADR Raw Data'!$B$6:$BE$43,'ADR Raw Data'!K$1,FALSE)</f>
        <v>113.513618832522</v>
      </c>
      <c r="R50" s="77">
        <f>VLOOKUP($A50,'ADR Raw Data'!$B$6:$BE$43,'ADR Raw Data'!L$1,FALSE)</f>
        <v>109.71059788707799</v>
      </c>
      <c r="S50" s="76">
        <f>VLOOKUP($A50,'ADR Raw Data'!$B$6:$BE$43,'ADR Raw Data'!N$1,FALSE)</f>
        <v>133.250460787305</v>
      </c>
      <c r="T50" s="76">
        <f>VLOOKUP($A50,'ADR Raw Data'!$B$6:$BE$43,'ADR Raw Data'!O$1,FALSE)</f>
        <v>132.47102503912299</v>
      </c>
      <c r="U50" s="77">
        <f>VLOOKUP($A50,'ADR Raw Data'!$B$6:$BE$43,'ADR Raw Data'!P$1,FALSE)</f>
        <v>132.865680624227</v>
      </c>
      <c r="V50" s="78">
        <f>VLOOKUP($A50,'ADR Raw Data'!$B$6:$BE$43,'ADR Raw Data'!R$1,FALSE)</f>
        <v>117.438311976279</v>
      </c>
      <c r="X50" s="75">
        <f>VLOOKUP($A50,'RevPAR Raw Data'!$B$6:$BE$43,'RevPAR Raw Data'!G$1,FALSE)</f>
        <v>51.437069472731302</v>
      </c>
      <c r="Y50" s="76">
        <f>VLOOKUP($A50,'RevPAR Raw Data'!$B$6:$BE$43,'RevPAR Raw Data'!H$1,FALSE)</f>
        <v>61.386312514143398</v>
      </c>
      <c r="Z50" s="76">
        <f>VLOOKUP($A50,'RevPAR Raw Data'!$B$6:$BE$43,'RevPAR Raw Data'!I$1,FALSE)</f>
        <v>67.469773704458007</v>
      </c>
      <c r="AA50" s="76">
        <f>VLOOKUP($A50,'RevPAR Raw Data'!$B$6:$BE$43,'RevPAR Raw Data'!J$1,FALSE)</f>
        <v>66.555358678434004</v>
      </c>
      <c r="AB50" s="76">
        <f>VLOOKUP($A50,'RevPAR Raw Data'!$B$6:$BE$43,'RevPAR Raw Data'!K$1,FALSE)</f>
        <v>73.928987327449605</v>
      </c>
      <c r="AC50" s="77">
        <f>VLOOKUP($A50,'RevPAR Raw Data'!$B$6:$BE$43,'RevPAR Raw Data'!L$1,FALSE)</f>
        <v>64.155500339443293</v>
      </c>
      <c r="AD50" s="76">
        <f>VLOOKUP($A50,'RevPAR Raw Data'!$B$6:$BE$43,'RevPAR Raw Data'!N$1,FALSE)</f>
        <v>98.81460964019</v>
      </c>
      <c r="AE50" s="76">
        <f>VLOOKUP($A50,'RevPAR Raw Data'!$B$6:$BE$43,'RevPAR Raw Data'!O$1,FALSE)</f>
        <v>95.778439692237995</v>
      </c>
      <c r="AF50" s="77">
        <f>VLOOKUP($A50,'RevPAR Raw Data'!$B$6:$BE$43,'RevPAR Raw Data'!P$1,FALSE)</f>
        <v>97.296524666213998</v>
      </c>
      <c r="AG50" s="78">
        <f>VLOOKUP($A50,'RevPAR Raw Data'!$B$6:$BE$43,'RevPAR Raw Data'!R$1,FALSE)</f>
        <v>73.624364432806303</v>
      </c>
    </row>
    <row r="51" spans="1:33" x14ac:dyDescent="0.25">
      <c r="A51" s="55" t="s">
        <v>126</v>
      </c>
      <c r="B51" s="43">
        <f>(VLOOKUP($A50,'Occupancy Raw Data'!$B$8:$BE$51,'Occupancy Raw Data'!T$3,FALSE))/100</f>
        <v>-6.7521489191847597E-2</v>
      </c>
      <c r="C51" s="44">
        <f>(VLOOKUP($A50,'Occupancy Raw Data'!$B$8:$BE$51,'Occupancy Raw Data'!U$3,FALSE))/100</f>
        <v>-1.2442990930770901E-2</v>
      </c>
      <c r="D51" s="44">
        <f>(VLOOKUP($A50,'Occupancy Raw Data'!$B$8:$BE$51,'Occupancy Raw Data'!V$3,FALSE))/100</f>
        <v>-2.2962875709706702E-3</v>
      </c>
      <c r="E51" s="44">
        <f>(VLOOKUP($A50,'Occupancy Raw Data'!$B$8:$BE$51,'Occupancy Raw Data'!W$3,FALSE))/100</f>
        <v>3.3264750387359001E-3</v>
      </c>
      <c r="F51" s="44">
        <f>(VLOOKUP($A50,'Occupancy Raw Data'!$B$8:$BE$51,'Occupancy Raw Data'!X$3,FALSE))/100</f>
        <v>3.2568758609970903E-2</v>
      </c>
      <c r="G51" s="44">
        <f>(VLOOKUP($A50,'Occupancy Raw Data'!$B$8:$BE$51,'Occupancy Raw Data'!Y$3,FALSE))/100</f>
        <v>-6.9071921701187797E-3</v>
      </c>
      <c r="H51" s="45">
        <f>(VLOOKUP($A50,'Occupancy Raw Data'!$B$8:$BE$51,'Occupancy Raw Data'!AA$3,FALSE))/100</f>
        <v>7.3794071056800095E-2</v>
      </c>
      <c r="I51" s="45">
        <f>(VLOOKUP($A50,'Occupancy Raw Data'!$B$8:$BE$51,'Occupancy Raw Data'!AB$3,FALSE))/100</f>
        <v>4.40269361698458E-2</v>
      </c>
      <c r="J51" s="44">
        <f>(VLOOKUP($A50,'Occupancy Raw Data'!$B$8:$BE$51,'Occupancy Raw Data'!AC$3,FALSE))/100</f>
        <v>5.8889877490673703E-2</v>
      </c>
      <c r="K51" s="46">
        <f>(VLOOKUP($A50,'Occupancy Raw Data'!$B$8:$BE$51,'Occupancy Raw Data'!AE$3,FALSE))/100</f>
        <v>1.41233884476394E-2</v>
      </c>
      <c r="M51" s="43">
        <f>(VLOOKUP($A50,'ADR Raw Data'!$B$6:$BE$49,'ADR Raw Data'!T$1,FALSE))/100</f>
        <v>-6.7526207052550496E-2</v>
      </c>
      <c r="N51" s="44">
        <f>(VLOOKUP($A50,'ADR Raw Data'!$B$6:$BE$49,'ADR Raw Data'!U$1,FALSE))/100</f>
        <v>-1.47775532640597E-2</v>
      </c>
      <c r="O51" s="44">
        <f>(VLOOKUP($A50,'ADR Raw Data'!$B$6:$BE$49,'ADR Raw Data'!V$1,FALSE))/100</f>
        <v>-2.7829195267335002E-3</v>
      </c>
      <c r="P51" s="44">
        <f>(VLOOKUP($A50,'ADR Raw Data'!$B$6:$BE$49,'ADR Raw Data'!W$1,FALSE))/100</f>
        <v>-5.9772058603202394E-2</v>
      </c>
      <c r="Q51" s="44">
        <f>(VLOOKUP($A50,'ADR Raw Data'!$B$6:$BE$49,'ADR Raw Data'!X$1,FALSE))/100</f>
        <v>1.127942445172E-2</v>
      </c>
      <c r="R51" s="44">
        <f>(VLOOKUP($A50,'ADR Raw Data'!$B$6:$BE$49,'ADR Raw Data'!Y$1,FALSE))/100</f>
        <v>-2.53577788866526E-2</v>
      </c>
      <c r="S51" s="45">
        <f>(VLOOKUP($A50,'ADR Raw Data'!$B$6:$BE$49,'ADR Raw Data'!AA$1,FALSE))/100</f>
        <v>3.47939357376303E-3</v>
      </c>
      <c r="T51" s="45">
        <f>(VLOOKUP($A50,'ADR Raw Data'!$B$6:$BE$49,'ADR Raw Data'!AB$1,FALSE))/100</f>
        <v>-9.8946138869267808E-5</v>
      </c>
      <c r="U51" s="44">
        <f>(VLOOKUP($A50,'ADR Raw Data'!$B$6:$BE$49,'ADR Raw Data'!AC$1,FALSE))/100</f>
        <v>1.73109608068725E-3</v>
      </c>
      <c r="V51" s="46">
        <f>(VLOOKUP($A50,'ADR Raw Data'!$B$6:$BE$49,'ADR Raw Data'!AE$1,FALSE))/100</f>
        <v>-1.2959806757605601E-2</v>
      </c>
      <c r="X51" s="43">
        <f>(VLOOKUP($A50,'RevPAR Raw Data'!$B$6:$BE$43,'RevPAR Raw Data'!T$1,FALSE))/100</f>
        <v>-0.13048822618473199</v>
      </c>
      <c r="Y51" s="44">
        <f>(VLOOKUP($A50,'RevPAR Raw Data'!$B$6:$BE$43,'RevPAR Raw Data'!U$1,FALSE))/100</f>
        <v>-2.7036667233587001E-2</v>
      </c>
      <c r="Z51" s="44">
        <f>(VLOOKUP($A50,'RevPAR Raw Data'!$B$6:$BE$43,'RevPAR Raw Data'!V$1,FALSE))/100</f>
        <v>-5.0728167141839194E-3</v>
      </c>
      <c r="AA51" s="44">
        <f>(VLOOKUP($A50,'RevPAR Raw Data'!$B$6:$BE$43,'RevPAR Raw Data'!W$1,FALSE))/100</f>
        <v>-5.66444138254239E-2</v>
      </c>
      <c r="AB51" s="44">
        <f>(VLOOKUP($A50,'RevPAR Raw Data'!$B$6:$BE$43,'RevPAR Raw Data'!X$1,FALSE))/100</f>
        <v>4.4215539913918495E-2</v>
      </c>
      <c r="AC51" s="44">
        <f>(VLOOKUP($A50,'RevPAR Raw Data'!$B$6:$BE$43,'RevPAR Raw Data'!Y$1,FALSE))/100</f>
        <v>-3.2089820004993899E-2</v>
      </c>
      <c r="AD51" s="45">
        <f>(VLOOKUP($A50,'RevPAR Raw Data'!$B$6:$BE$43,'RevPAR Raw Data'!AA$1,FALSE))/100</f>
        <v>7.7530223247179994E-2</v>
      </c>
      <c r="AE51" s="45">
        <f>(VLOOKUP($A50,'RevPAR Raw Data'!$B$6:$BE$43,'RevPAR Raw Data'!AB$1,FALSE))/100</f>
        <v>4.3923633735636305E-2</v>
      </c>
      <c r="AF51" s="44">
        <f>(VLOOKUP($A50,'RevPAR Raw Data'!$B$6:$BE$43,'RevPAR Raw Data'!AC$1,FALSE))/100</f>
        <v>6.0722917607477195E-2</v>
      </c>
      <c r="AG51" s="46">
        <f>(VLOOKUP($A50,'RevPAR Raw Data'!$B$6:$BE$43,'RevPAR Raw Data'!AE$1,FALSE))/100</f>
        <v>9.8054530498973788E-4</v>
      </c>
    </row>
    <row r="52" spans="1:33" x14ac:dyDescent="0.25">
      <c r="A52" s="94"/>
      <c r="B52" s="71"/>
      <c r="C52" s="72"/>
      <c r="D52" s="72"/>
      <c r="E52" s="72"/>
      <c r="F52" s="72"/>
      <c r="G52" s="73"/>
      <c r="H52" s="53"/>
      <c r="I52" s="53"/>
      <c r="J52" s="73"/>
      <c r="K52" s="74"/>
      <c r="M52" s="75"/>
      <c r="N52" s="76"/>
      <c r="O52" s="76"/>
      <c r="P52" s="76"/>
      <c r="Q52" s="76"/>
      <c r="R52" s="77"/>
      <c r="S52" s="76"/>
      <c r="T52" s="76"/>
      <c r="U52" s="77"/>
      <c r="V52" s="78"/>
      <c r="X52" s="75"/>
      <c r="Y52" s="76"/>
      <c r="Z52" s="76"/>
      <c r="AA52" s="76"/>
      <c r="AB52" s="76"/>
      <c r="AC52" s="77"/>
      <c r="AD52" s="76"/>
      <c r="AE52" s="76"/>
      <c r="AF52" s="77"/>
      <c r="AG52" s="78"/>
    </row>
    <row r="53" spans="1:33" x14ac:dyDescent="0.25">
      <c r="A53" s="70" t="s">
        <v>31</v>
      </c>
      <c r="B53" s="71">
        <f>(VLOOKUP($A53,'Occupancy Raw Data'!$B$8:$BE$45,'Occupancy Raw Data'!G$3,FALSE))/100</f>
        <v>0.400580551523947</v>
      </c>
      <c r="C53" s="72">
        <f>(VLOOKUP($A53,'Occupancy Raw Data'!$B$8:$BE$45,'Occupancy Raw Data'!H$3,FALSE))/100</f>
        <v>0.53410740203192997</v>
      </c>
      <c r="D53" s="72">
        <f>(VLOOKUP($A53,'Occupancy Raw Data'!$B$8:$BE$45,'Occupancy Raw Data'!I$3,FALSE))/100</f>
        <v>0.54644412191582004</v>
      </c>
      <c r="E53" s="72">
        <f>(VLOOKUP($A53,'Occupancy Raw Data'!$B$8:$BE$45,'Occupancy Raw Data'!J$3,FALSE))/100</f>
        <v>0.539912917271407</v>
      </c>
      <c r="F53" s="72">
        <f>(VLOOKUP($A53,'Occupancy Raw Data'!$B$8:$BE$45,'Occupancy Raw Data'!K$3,FALSE))/100</f>
        <v>0.49346879535558696</v>
      </c>
      <c r="G53" s="73">
        <f>(VLOOKUP($A53,'Occupancy Raw Data'!$B$8:$BE$45,'Occupancy Raw Data'!L$3,FALSE))/100</f>
        <v>0.50290275761973802</v>
      </c>
      <c r="H53" s="53">
        <f>(VLOOKUP($A53,'Occupancy Raw Data'!$B$8:$BE$45,'Occupancy Raw Data'!N$3,FALSE))/100</f>
        <v>0.56603773584905603</v>
      </c>
      <c r="I53" s="53">
        <f>(VLOOKUP($A53,'Occupancy Raw Data'!$B$8:$BE$45,'Occupancy Raw Data'!O$3,FALSE))/100</f>
        <v>0.57329462989840296</v>
      </c>
      <c r="J53" s="73">
        <f>(VLOOKUP($A53,'Occupancy Raw Data'!$B$8:$BE$45,'Occupancy Raw Data'!P$3,FALSE))/100</f>
        <v>0.56966618287373005</v>
      </c>
      <c r="K53" s="74">
        <f>(VLOOKUP($A53,'Occupancy Raw Data'!$B$8:$BE$45,'Occupancy Raw Data'!R$3,FALSE))/100</f>
        <v>0.52197802197802101</v>
      </c>
      <c r="M53" s="75">
        <f>VLOOKUP($A53,'ADR Raw Data'!$B$6:$BE$43,'ADR Raw Data'!G$1,FALSE)</f>
        <v>89.410271739130394</v>
      </c>
      <c r="N53" s="76">
        <f>VLOOKUP($A53,'ADR Raw Data'!$B$6:$BE$43,'ADR Raw Data'!H$1,FALSE)</f>
        <v>92.895665760869505</v>
      </c>
      <c r="O53" s="76">
        <f>VLOOKUP($A53,'ADR Raw Data'!$B$6:$BE$43,'ADR Raw Data'!I$1,FALSE)</f>
        <v>91.587171314740999</v>
      </c>
      <c r="P53" s="76">
        <f>VLOOKUP($A53,'ADR Raw Data'!$B$6:$BE$43,'ADR Raw Data'!J$1,FALSE)</f>
        <v>92.279247311827902</v>
      </c>
      <c r="Q53" s="76">
        <f>VLOOKUP($A53,'ADR Raw Data'!$B$6:$BE$43,'ADR Raw Data'!K$1,FALSE)</f>
        <v>90.654132352941105</v>
      </c>
      <c r="R53" s="77">
        <f>VLOOKUP($A53,'ADR Raw Data'!$B$6:$BE$43,'ADR Raw Data'!L$1,FALSE)</f>
        <v>91.483806637806595</v>
      </c>
      <c r="S53" s="76">
        <f>VLOOKUP($A53,'ADR Raw Data'!$B$6:$BE$43,'ADR Raw Data'!N$1,FALSE)</f>
        <v>95.992282051282004</v>
      </c>
      <c r="T53" s="76">
        <f>VLOOKUP($A53,'ADR Raw Data'!$B$6:$BE$43,'ADR Raw Data'!O$1,FALSE)</f>
        <v>96.174303797468298</v>
      </c>
      <c r="U53" s="77">
        <f>VLOOKUP($A53,'ADR Raw Data'!$B$6:$BE$43,'ADR Raw Data'!P$1,FALSE)</f>
        <v>96.083872611464898</v>
      </c>
      <c r="V53" s="78">
        <f>VLOOKUP($A53,'ADR Raw Data'!$B$6:$BE$43,'ADR Raw Data'!R$1,FALSE)</f>
        <v>92.918186693147902</v>
      </c>
      <c r="X53" s="75">
        <f>VLOOKUP($A53,'RevPAR Raw Data'!$B$6:$BE$43,'RevPAR Raw Data'!G$1,FALSE)</f>
        <v>35.816015965166898</v>
      </c>
      <c r="Y53" s="76">
        <f>VLOOKUP($A53,'RevPAR Raw Data'!$B$6:$BE$43,'RevPAR Raw Data'!H$1,FALSE)</f>
        <v>49.616262699564501</v>
      </c>
      <c r="Z53" s="76">
        <f>VLOOKUP($A53,'RevPAR Raw Data'!$B$6:$BE$43,'RevPAR Raw Data'!I$1,FALSE)</f>
        <v>50.0472714078374</v>
      </c>
      <c r="AA53" s="76">
        <f>VLOOKUP($A53,'RevPAR Raw Data'!$B$6:$BE$43,'RevPAR Raw Data'!J$1,FALSE)</f>
        <v>49.822757619738702</v>
      </c>
      <c r="AB53" s="76">
        <f>VLOOKUP($A53,'RevPAR Raw Data'!$B$6:$BE$43,'RevPAR Raw Data'!K$1,FALSE)</f>
        <v>44.734985486211897</v>
      </c>
      <c r="AC53" s="77">
        <f>VLOOKUP($A53,'RevPAR Raw Data'!$B$6:$BE$43,'RevPAR Raw Data'!L$1,FALSE)</f>
        <v>46.007458635703898</v>
      </c>
      <c r="AD53" s="76">
        <f>VLOOKUP($A53,'RevPAR Raw Data'!$B$6:$BE$43,'RevPAR Raw Data'!N$1,FALSE)</f>
        <v>54.335253991291701</v>
      </c>
      <c r="AE53" s="76">
        <f>VLOOKUP($A53,'RevPAR Raw Data'!$B$6:$BE$43,'RevPAR Raw Data'!O$1,FALSE)</f>
        <v>55.136211901306197</v>
      </c>
      <c r="AF53" s="77">
        <f>VLOOKUP($A53,'RevPAR Raw Data'!$B$6:$BE$43,'RevPAR Raw Data'!P$1,FALSE)</f>
        <v>54.735732946298903</v>
      </c>
      <c r="AG53" s="78">
        <f>VLOOKUP($A53,'RevPAR Raw Data'!$B$6:$BE$43,'RevPAR Raw Data'!R$1,FALSE)</f>
        <v>48.501251295873899</v>
      </c>
    </row>
    <row r="54" spans="1:33" x14ac:dyDescent="0.25">
      <c r="A54" s="55" t="s">
        <v>126</v>
      </c>
      <c r="B54" s="43">
        <f>(VLOOKUP($A53,'Occupancy Raw Data'!$B$8:$BE$51,'Occupancy Raw Data'!T$3,FALSE))/100</f>
        <v>2.4179353364419599E-2</v>
      </c>
      <c r="C54" s="44">
        <f>(VLOOKUP($A53,'Occupancy Raw Data'!$B$8:$BE$51,'Occupancy Raw Data'!U$3,FALSE))/100</f>
        <v>7.7178844377683201E-2</v>
      </c>
      <c r="D54" s="44">
        <f>(VLOOKUP($A53,'Occupancy Raw Data'!$B$8:$BE$51,'Occupancy Raw Data'!V$3,FALSE))/100</f>
        <v>1.6738611358209601E-2</v>
      </c>
      <c r="E54" s="44">
        <f>(VLOOKUP($A53,'Occupancy Raw Data'!$B$8:$BE$51,'Occupancy Raw Data'!W$3,FALSE))/100</f>
        <v>-4.4061039573272294E-3</v>
      </c>
      <c r="F54" s="44">
        <f>(VLOOKUP($A53,'Occupancy Raw Data'!$B$8:$BE$51,'Occupancy Raw Data'!X$3,FALSE))/100</f>
        <v>-4.9957272492980397E-2</v>
      </c>
      <c r="G54" s="44">
        <f>(VLOOKUP($A53,'Occupancy Raw Data'!$B$8:$BE$51,'Occupancy Raw Data'!Y$3,FALSE))/100</f>
        <v>1.1416703609014301E-2</v>
      </c>
      <c r="H54" s="45">
        <f>(VLOOKUP($A53,'Occupancy Raw Data'!$B$8:$BE$51,'Occupancy Raw Data'!AA$3,FALSE))/100</f>
        <v>-2.8301886792452803E-2</v>
      </c>
      <c r="I54" s="45">
        <f>(VLOOKUP($A53,'Occupancy Raw Data'!$B$8:$BE$51,'Occupancy Raw Data'!AB$3,FALSE))/100</f>
        <v>2.0605995448762703E-2</v>
      </c>
      <c r="J54" s="44">
        <f>(VLOOKUP($A53,'Occupancy Raw Data'!$B$8:$BE$51,'Occupancy Raw Data'!AC$3,FALSE))/100</f>
        <v>-4.2925627831288202E-3</v>
      </c>
      <c r="K54" s="46">
        <f>(VLOOKUP($A53,'Occupancy Raw Data'!$B$8:$BE$51,'Occupancy Raw Data'!AE$3,FALSE))/100</f>
        <v>6.4653589008889798E-3</v>
      </c>
      <c r="M54" s="43">
        <f>(VLOOKUP($A53,'ADR Raw Data'!$B$6:$BE$49,'ADR Raw Data'!T$1,FALSE))/100</f>
        <v>2.3073877357666302E-2</v>
      </c>
      <c r="N54" s="44">
        <f>(VLOOKUP($A53,'ADR Raw Data'!$B$6:$BE$49,'ADR Raw Data'!U$1,FALSE))/100</f>
        <v>3.2240153045101499E-2</v>
      </c>
      <c r="O54" s="44">
        <f>(VLOOKUP($A53,'ADR Raw Data'!$B$6:$BE$49,'ADR Raw Data'!V$1,FALSE))/100</f>
        <v>-1.82025518009176E-2</v>
      </c>
      <c r="P54" s="44">
        <f>(VLOOKUP($A53,'ADR Raw Data'!$B$6:$BE$49,'ADR Raw Data'!W$1,FALSE))/100</f>
        <v>-3.1994175504145798E-3</v>
      </c>
      <c r="Q54" s="44">
        <f>(VLOOKUP($A53,'ADR Raw Data'!$B$6:$BE$49,'ADR Raw Data'!X$1,FALSE))/100</f>
        <v>8.1253653507616999E-3</v>
      </c>
      <c r="R54" s="44">
        <f>(VLOOKUP($A53,'ADR Raw Data'!$B$6:$BE$49,'ADR Raw Data'!Y$1,FALSE))/100</f>
        <v>7.03388670457191E-3</v>
      </c>
      <c r="S54" s="45">
        <f>(VLOOKUP($A53,'ADR Raw Data'!$B$6:$BE$49,'ADR Raw Data'!AA$1,FALSE))/100</f>
        <v>-1.0014258916611101E-2</v>
      </c>
      <c r="T54" s="45">
        <f>(VLOOKUP($A53,'ADR Raw Data'!$B$6:$BE$49,'ADR Raw Data'!AB$1,FALSE))/100</f>
        <v>-2.6756297841156202E-3</v>
      </c>
      <c r="U54" s="44">
        <f>(VLOOKUP($A53,'ADR Raw Data'!$B$6:$BE$49,'ADR Raw Data'!AC$1,FALSE))/100</f>
        <v>-6.3986234030334295E-3</v>
      </c>
      <c r="V54" s="46">
        <f>(VLOOKUP($A53,'ADR Raw Data'!$B$6:$BE$49,'ADR Raw Data'!AE$1,FALSE))/100</f>
        <v>2.4497201664593197E-3</v>
      </c>
      <c r="X54" s="43">
        <f>(VLOOKUP($A53,'RevPAR Raw Data'!$B$6:$BE$43,'RevPAR Raw Data'!T$1,FALSE))/100</f>
        <v>4.7811142156204196E-2</v>
      </c>
      <c r="Y54" s="44">
        <f>(VLOOKUP($A53,'RevPAR Raw Data'!$B$6:$BE$43,'RevPAR Raw Data'!U$1,FALSE))/100</f>
        <v>0.11190725517736499</v>
      </c>
      <c r="Z54" s="44">
        <f>(VLOOKUP($A53,'RevPAR Raw Data'!$B$6:$BE$43,'RevPAR Raw Data'!V$1,FALSE))/100</f>
        <v>-1.7686258830312402E-3</v>
      </c>
      <c r="AA54" s="44">
        <f>(VLOOKUP($A53,'RevPAR Raw Data'!$B$6:$BE$43,'RevPAR Raw Data'!W$1,FALSE))/100</f>
        <v>-7.5914245414117898E-3</v>
      </c>
      <c r="AB54" s="44">
        <f>(VLOOKUP($A53,'RevPAR Raw Data'!$B$6:$BE$43,'RevPAR Raw Data'!X$1,FALSE))/100</f>
        <v>-4.2237828233151697E-2</v>
      </c>
      <c r="AC54" s="44">
        <f>(VLOOKUP($A53,'RevPAR Raw Data'!$B$6:$BE$43,'RevPAR Raw Data'!Y$1,FALSE))/100</f>
        <v>1.8530894113311699E-2</v>
      </c>
      <c r="AD54" s="45">
        <f>(VLOOKUP($A53,'RevPAR Raw Data'!$B$6:$BE$43,'RevPAR Raw Data'!AA$1,FALSE))/100</f>
        <v>-3.8032723286895699E-2</v>
      </c>
      <c r="AE54" s="45">
        <f>(VLOOKUP($A53,'RevPAR Raw Data'!$B$6:$BE$43,'RevPAR Raw Data'!AB$1,FALSE))/100</f>
        <v>1.7875231649492999E-2</v>
      </c>
      <c r="AF54" s="44">
        <f>(VLOOKUP($A53,'RevPAR Raw Data'!$B$6:$BE$43,'RevPAR Raw Data'!AC$1,FALSE))/100</f>
        <v>-1.0663719693479099E-2</v>
      </c>
      <c r="AG54" s="46">
        <f>(VLOOKUP($A53,'RevPAR Raw Data'!$B$6:$BE$43,'RevPAR Raw Data'!AE$1,FALSE))/100</f>
        <v>8.9309173874312104E-3</v>
      </c>
    </row>
    <row r="55" spans="1:33" x14ac:dyDescent="0.25">
      <c r="A55" s="93"/>
      <c r="B55" s="71"/>
      <c r="C55" s="72"/>
      <c r="D55" s="72"/>
      <c r="E55" s="72"/>
      <c r="F55" s="72"/>
      <c r="G55" s="73"/>
      <c r="H55" s="53"/>
      <c r="I55" s="53"/>
      <c r="J55" s="73"/>
      <c r="K55" s="74"/>
      <c r="M55" s="75"/>
      <c r="N55" s="76"/>
      <c r="O55" s="76"/>
      <c r="P55" s="76"/>
      <c r="Q55" s="76"/>
      <c r="R55" s="77"/>
      <c r="S55" s="76"/>
      <c r="T55" s="76"/>
      <c r="U55" s="77"/>
      <c r="V55" s="78"/>
      <c r="X55" s="75"/>
      <c r="Y55" s="76"/>
      <c r="Z55" s="76"/>
      <c r="AA55" s="76"/>
      <c r="AB55" s="76"/>
      <c r="AC55" s="77"/>
      <c r="AD55" s="76"/>
      <c r="AE55" s="76"/>
      <c r="AF55" s="77"/>
      <c r="AG55" s="78"/>
    </row>
    <row r="56" spans="1:33" x14ac:dyDescent="0.25">
      <c r="A56" s="70" t="s">
        <v>32</v>
      </c>
      <c r="B56" s="71">
        <f>(VLOOKUP($A56,'Occupancy Raw Data'!$B$8:$BE$45,'Occupancy Raw Data'!G$3,FALSE))/100</f>
        <v>0.49410986101919202</v>
      </c>
      <c r="C56" s="72">
        <f>(VLOOKUP($A56,'Occupancy Raw Data'!$B$8:$BE$45,'Occupancy Raw Data'!H$3,FALSE))/100</f>
        <v>0.61826604897418902</v>
      </c>
      <c r="D56" s="72">
        <f>(VLOOKUP($A56,'Occupancy Raw Data'!$B$8:$BE$45,'Occupancy Raw Data'!I$3,FALSE))/100</f>
        <v>0.66128391793514196</v>
      </c>
      <c r="E56" s="72">
        <f>(VLOOKUP($A56,'Occupancy Raw Data'!$B$8:$BE$45,'Occupancy Raw Data'!J$3,FALSE))/100</f>
        <v>0.67610853739245502</v>
      </c>
      <c r="F56" s="72">
        <f>(VLOOKUP($A56,'Occupancy Raw Data'!$B$8:$BE$45,'Occupancy Raw Data'!K$3,FALSE))/100</f>
        <v>0.66538716082064797</v>
      </c>
      <c r="G56" s="72">
        <f>(VLOOKUP($A56,'Occupancy Raw Data'!$B$8:$BE$45,'Occupancy Raw Data'!L$3,FALSE))/100</f>
        <v>0.62303110522832494</v>
      </c>
      <c r="H56" s="53">
        <f>(VLOOKUP($A56,'Occupancy Raw Data'!$B$8:$BE$45,'Occupancy Raw Data'!N$3,FALSE))/100</f>
        <v>0.68722700198544007</v>
      </c>
      <c r="I56" s="53">
        <f>(VLOOKUP($A56,'Occupancy Raw Data'!$B$8:$BE$45,'Occupancy Raw Data'!O$3,FALSE))/100</f>
        <v>0.72468563864989999</v>
      </c>
      <c r="J56" s="72">
        <f>(VLOOKUP($A56,'Occupancy Raw Data'!$B$8:$BE$45,'Occupancy Raw Data'!P$3,FALSE))/100</f>
        <v>0.70595632031766997</v>
      </c>
      <c r="K56" s="95">
        <f>(VLOOKUP($A56,'Occupancy Raw Data'!$B$8:$BE$45,'Occupancy Raw Data'!R$3,FALSE))/100</f>
        <v>0.64672402382528105</v>
      </c>
      <c r="M56" s="75">
        <f>VLOOKUP($A56,'ADR Raw Data'!$B$6:$BE$43,'ADR Raw Data'!G$1,FALSE)</f>
        <v>128.19831770693801</v>
      </c>
      <c r="N56" s="76">
        <f>VLOOKUP($A56,'ADR Raw Data'!$B$6:$BE$43,'ADR Raw Data'!H$1,FALSE)</f>
        <v>131.54862984371599</v>
      </c>
      <c r="O56" s="76">
        <f>VLOOKUP($A56,'ADR Raw Data'!$B$6:$BE$43,'ADR Raw Data'!I$1,FALSE)</f>
        <v>133.13519215372199</v>
      </c>
      <c r="P56" s="76">
        <f>VLOOKUP($A56,'ADR Raw Data'!$B$6:$BE$43,'ADR Raw Data'!J$1,FALSE)</f>
        <v>134.53069694596701</v>
      </c>
      <c r="Q56" s="76">
        <f>VLOOKUP($A56,'ADR Raw Data'!$B$6:$BE$43,'ADR Raw Data'!K$1,FALSE)</f>
        <v>136.00645713148899</v>
      </c>
      <c r="R56" s="77">
        <f>VLOOKUP($A56,'ADR Raw Data'!$B$6:$BE$43,'ADR Raw Data'!L$1,FALSE)</f>
        <v>132.95341618865501</v>
      </c>
      <c r="S56" s="76">
        <f>VLOOKUP($A56,'ADR Raw Data'!$B$6:$BE$43,'ADR Raw Data'!N$1,FALSE)</f>
        <v>157.341862480739</v>
      </c>
      <c r="T56" s="76">
        <f>VLOOKUP($A56,'ADR Raw Data'!$B$6:$BE$43,'ADR Raw Data'!O$1,FALSE)</f>
        <v>162.98982831050199</v>
      </c>
      <c r="U56" s="77">
        <f>VLOOKUP($A56,'ADR Raw Data'!$B$6:$BE$43,'ADR Raw Data'!P$1,FALSE)</f>
        <v>160.240766851035</v>
      </c>
      <c r="V56" s="78">
        <f>VLOOKUP($A56,'ADR Raw Data'!$B$6:$BE$43,'ADR Raw Data'!R$1,FALSE)</f>
        <v>141.46385913104399</v>
      </c>
      <c r="X56" s="75">
        <f>VLOOKUP($A56,'RevPAR Raw Data'!$B$6:$BE$43,'RevPAR Raw Data'!G$1,FALSE)</f>
        <v>63.3440529450694</v>
      </c>
      <c r="Y56" s="76">
        <f>VLOOKUP($A56,'RevPAR Raw Data'!$B$6:$BE$43,'RevPAR Raw Data'!H$1,FALSE)</f>
        <v>81.332051621442702</v>
      </c>
      <c r="Z56" s="76">
        <f>VLOOKUP($A56,'RevPAR Raw Data'!$B$6:$BE$43,'RevPAR Raw Data'!I$1,FALSE)</f>
        <v>88.040161482461897</v>
      </c>
      <c r="AA56" s="76">
        <f>VLOOKUP($A56,'RevPAR Raw Data'!$B$6:$BE$43,'RevPAR Raw Data'!J$1,FALSE)</f>
        <v>90.957352746525402</v>
      </c>
      <c r="AB56" s="76">
        <f>VLOOKUP($A56,'RevPAR Raw Data'!$B$6:$BE$43,'RevPAR Raw Data'!K$1,FALSE)</f>
        <v>90.4969503639973</v>
      </c>
      <c r="AC56" s="77">
        <f>VLOOKUP($A56,'RevPAR Raw Data'!$B$6:$BE$43,'RevPAR Raw Data'!L$1,FALSE)</f>
        <v>82.834113831899401</v>
      </c>
      <c r="AD56" s="76">
        <f>VLOOKUP($A56,'RevPAR Raw Data'!$B$6:$BE$43,'RevPAR Raw Data'!N$1,FALSE)</f>
        <v>108.12957643944399</v>
      </c>
      <c r="AE56" s="76">
        <f>VLOOKUP($A56,'RevPAR Raw Data'!$B$6:$BE$43,'RevPAR Raw Data'!O$1,FALSE)</f>
        <v>118.116387822634</v>
      </c>
      <c r="AF56" s="77">
        <f>VLOOKUP($A56,'RevPAR Raw Data'!$B$6:$BE$43,'RevPAR Raw Data'!P$1,FALSE)</f>
        <v>113.122982131039</v>
      </c>
      <c r="AG56" s="78">
        <f>VLOOKUP($A56,'RevPAR Raw Data'!$B$6:$BE$43,'RevPAR Raw Data'!R$1,FALSE)</f>
        <v>91.488076203082102</v>
      </c>
    </row>
    <row r="57" spans="1:33" ht="16" thickBot="1" x14ac:dyDescent="0.3">
      <c r="A57" s="59" t="s">
        <v>126</v>
      </c>
      <c r="B57" s="49">
        <f>(VLOOKUP($A56,'Occupancy Raw Data'!$B$8:$BE$51,'Occupancy Raw Data'!T$3,FALSE))/100</f>
        <v>-4.6434463348830404E-2</v>
      </c>
      <c r="C57" s="50">
        <f>(VLOOKUP($A56,'Occupancy Raw Data'!$B$8:$BE$51,'Occupancy Raw Data'!U$3,FALSE))/100</f>
        <v>2.4535539377895401E-2</v>
      </c>
      <c r="D57" s="50">
        <f>(VLOOKUP($A56,'Occupancy Raw Data'!$B$8:$BE$51,'Occupancy Raw Data'!V$3,FALSE))/100</f>
        <v>3.2710822207823197E-2</v>
      </c>
      <c r="E57" s="50">
        <f>(VLOOKUP($A56,'Occupancy Raw Data'!$B$8:$BE$51,'Occupancy Raw Data'!W$3,FALSE))/100</f>
        <v>6.6358156373844998E-2</v>
      </c>
      <c r="F57" s="50">
        <f>(VLOOKUP($A56,'Occupancy Raw Data'!$B$8:$BE$51,'Occupancy Raw Data'!X$3,FALSE))/100</f>
        <v>3.1928949129754205E-3</v>
      </c>
      <c r="G57" s="50">
        <f>(VLOOKUP($A56,'Occupancy Raw Data'!$B$8:$BE$51,'Occupancy Raw Data'!Y$3,FALSE))/100</f>
        <v>1.8266547952400802E-2</v>
      </c>
      <c r="H57" s="51">
        <f>(VLOOKUP($A56,'Occupancy Raw Data'!$B$8:$BE$51,'Occupancy Raw Data'!AA$3,FALSE))/100</f>
        <v>5.2506008175277598E-2</v>
      </c>
      <c r="I57" s="51">
        <f>(VLOOKUP($A56,'Occupancy Raw Data'!$B$8:$BE$51,'Occupancy Raw Data'!AB$3,FALSE))/100</f>
        <v>0.110102877447064</v>
      </c>
      <c r="J57" s="50">
        <f>(VLOOKUP($A56,'Occupancy Raw Data'!$B$8:$BE$51,'Occupancy Raw Data'!AC$3,FALSE))/100</f>
        <v>8.1301485182061803E-2</v>
      </c>
      <c r="K57" s="52">
        <f>(VLOOKUP($A56,'Occupancy Raw Data'!$B$8:$BE$51,'Occupancy Raw Data'!AE$3,FALSE))/100</f>
        <v>3.7122805519381102E-2</v>
      </c>
      <c r="M57" s="49">
        <f>(VLOOKUP($A56,'ADR Raw Data'!$B$6:$BE$49,'ADR Raw Data'!T$1,FALSE))/100</f>
        <v>-5.1948414571564398E-2</v>
      </c>
      <c r="N57" s="50">
        <f>(VLOOKUP($A56,'ADR Raw Data'!$B$6:$BE$49,'ADR Raw Data'!U$1,FALSE))/100</f>
        <v>3.3731174247765901E-2</v>
      </c>
      <c r="O57" s="50">
        <f>(VLOOKUP($A56,'ADR Raw Data'!$B$6:$BE$49,'ADR Raw Data'!V$1,FALSE))/100</f>
        <v>2.6656371474401901E-2</v>
      </c>
      <c r="P57" s="50">
        <f>(VLOOKUP($A56,'ADR Raw Data'!$B$6:$BE$49,'ADR Raw Data'!W$1,FALSE))/100</f>
        <v>2.85561602134865E-2</v>
      </c>
      <c r="Q57" s="50">
        <f>(VLOOKUP($A56,'ADR Raw Data'!$B$6:$BE$49,'ADR Raw Data'!X$1,FALSE))/100</f>
        <v>3.1404218122321401E-2</v>
      </c>
      <c r="R57" s="50">
        <f>(VLOOKUP($A56,'ADR Raw Data'!$B$6:$BE$49,'ADR Raw Data'!Y$1,FALSE))/100</f>
        <v>1.6110637709123701E-2</v>
      </c>
      <c r="S57" s="51">
        <f>(VLOOKUP($A56,'ADR Raw Data'!$B$6:$BE$49,'ADR Raw Data'!AA$1,FALSE))/100</f>
        <v>3.6921997928857801E-2</v>
      </c>
      <c r="T57" s="51">
        <f>(VLOOKUP($A56,'ADR Raw Data'!$B$6:$BE$49,'ADR Raw Data'!AB$1,FALSE))/100</f>
        <v>6.0057920169010098E-2</v>
      </c>
      <c r="U57" s="50">
        <f>(VLOOKUP($A56,'ADR Raw Data'!$B$6:$BE$49,'ADR Raw Data'!AC$1,FALSE))/100</f>
        <v>4.9057510137548402E-2</v>
      </c>
      <c r="V57" s="52">
        <f>(VLOOKUP($A56,'ADR Raw Data'!$B$6:$BE$49,'ADR Raw Data'!AE$1,FALSE))/100</f>
        <v>2.95981511888424E-2</v>
      </c>
      <c r="X57" s="49">
        <f>(VLOOKUP($A56,'RevPAR Raw Data'!$B$6:$BE$43,'RevPAR Raw Data'!T$1,FALSE))/100</f>
        <v>-9.597068116794169E-2</v>
      </c>
      <c r="Y57" s="50">
        <f>(VLOOKUP($A56,'RevPAR Raw Data'!$B$6:$BE$43,'RevPAR Raw Data'!U$1,FALSE))/100</f>
        <v>5.9094326179680003E-2</v>
      </c>
      <c r="Z57" s="50">
        <f>(VLOOKUP($A56,'RevPAR Raw Data'!$B$6:$BE$43,'RevPAR Raw Data'!V$1,FALSE))/100</f>
        <v>6.0239145510229998E-2</v>
      </c>
      <c r="AA57" s="50">
        <f>(VLOOKUP($A56,'RevPAR Raw Data'!$B$6:$BE$43,'RevPAR Raw Data'!W$1,FALSE))/100</f>
        <v>9.6809250732214705E-2</v>
      </c>
      <c r="AB57" s="50">
        <f>(VLOOKUP($A56,'RevPAR Raw Data'!$B$6:$BE$43,'RevPAR Raw Data'!X$1,FALSE))/100</f>
        <v>3.4697383403585504E-2</v>
      </c>
      <c r="AC57" s="50">
        <f>(VLOOKUP($A56,'RevPAR Raw Data'!$B$6:$BE$43,'RevPAR Raw Data'!Y$1,FALSE))/100</f>
        <v>3.4671471397781997E-2</v>
      </c>
      <c r="AD57" s="51">
        <f>(VLOOKUP($A56,'RevPAR Raw Data'!$B$6:$BE$43,'RevPAR Raw Data'!AA$1,FALSE))/100</f>
        <v>9.13666328292356E-2</v>
      </c>
      <c r="AE57" s="51">
        <f>(VLOOKUP($A56,'RevPAR Raw Data'!$B$6:$BE$43,'RevPAR Raw Data'!AB$1,FALSE))/100</f>
        <v>0.17677334744016801</v>
      </c>
      <c r="AF57" s="50">
        <f>(VLOOKUP($A56,'RevPAR Raw Data'!$B$6:$BE$43,'RevPAR Raw Data'!AC$1,FALSE))/100</f>
        <v>0.13434744375312702</v>
      </c>
      <c r="AG57" s="52">
        <f>(VLOOKUP($A56,'RevPAR Raw Data'!$B$6:$BE$43,'RevPAR Raw Data'!AE$1,FALSE))/100</f>
        <v>6.781972311854019E-2</v>
      </c>
    </row>
    <row r="58" spans="1:33" x14ac:dyDescent="0.25">
      <c r="A58" s="108"/>
      <c r="B58" s="84"/>
      <c r="C58" s="85"/>
      <c r="D58" s="85"/>
      <c r="E58" s="85"/>
      <c r="F58" s="85"/>
      <c r="G58" s="86"/>
      <c r="H58" s="85"/>
      <c r="I58" s="85"/>
      <c r="J58" s="86"/>
      <c r="K58" s="87"/>
      <c r="M58" s="84"/>
      <c r="N58" s="85"/>
      <c r="O58" s="85"/>
      <c r="P58" s="85"/>
      <c r="Q58" s="85"/>
      <c r="R58" s="86"/>
      <c r="S58" s="85"/>
      <c r="T58" s="85"/>
      <c r="U58" s="86"/>
      <c r="V58" s="87"/>
      <c r="X58" s="84"/>
      <c r="Y58" s="85"/>
      <c r="Z58" s="85"/>
      <c r="AA58" s="85"/>
      <c r="AB58" s="85"/>
      <c r="AC58" s="86"/>
      <c r="AD58" s="85"/>
      <c r="AE58" s="85"/>
      <c r="AF58" s="86"/>
      <c r="AG58" s="87"/>
    </row>
    <row r="59" spans="1:33" x14ac:dyDescent="0.25">
      <c r="A59" s="88" t="s">
        <v>33</v>
      </c>
      <c r="B59" s="71">
        <f>(VLOOKUP($A59,'Occupancy Raw Data'!$B$8:$BE$45,'Occupancy Raw Data'!G$3,FALSE))/100</f>
        <v>0.622789079977628</v>
      </c>
      <c r="C59" s="72">
        <f>(VLOOKUP($A59,'Occupancy Raw Data'!$B$8:$BE$45,'Occupancy Raw Data'!H$3,FALSE))/100</f>
        <v>0.70447077740492103</v>
      </c>
      <c r="D59" s="72">
        <f>(VLOOKUP($A59,'Occupancy Raw Data'!$B$8:$BE$45,'Occupancy Raw Data'!I$3,FALSE))/100</f>
        <v>0.74933585011185599</v>
      </c>
      <c r="E59" s="72">
        <f>(VLOOKUP($A59,'Occupancy Raw Data'!$B$8:$BE$45,'Occupancy Raw Data'!J$3,FALSE))/100</f>
        <v>0.76537157438478698</v>
      </c>
      <c r="F59" s="72">
        <f>(VLOOKUP($A59,'Occupancy Raw Data'!$B$8:$BE$45,'Occupancy Raw Data'!K$3,FALSE))/100</f>
        <v>0.73923378076062607</v>
      </c>
      <c r="G59" s="73">
        <f>(VLOOKUP($A59,'Occupancy Raw Data'!$B$8:$BE$45,'Occupancy Raw Data'!L$3,FALSE))/100</f>
        <v>0.71624021252796399</v>
      </c>
      <c r="H59" s="53">
        <f>(VLOOKUP($A59,'Occupancy Raw Data'!$B$8:$BE$45,'Occupancy Raw Data'!N$3,FALSE))/100</f>
        <v>0.76328299776286301</v>
      </c>
      <c r="I59" s="53">
        <f>(VLOOKUP($A59,'Occupancy Raw Data'!$B$8:$BE$45,'Occupancy Raw Data'!O$3,FALSE))/100</f>
        <v>0.77057116890380295</v>
      </c>
      <c r="J59" s="73">
        <f>(VLOOKUP($A59,'Occupancy Raw Data'!$B$8:$BE$45,'Occupancy Raw Data'!P$3,FALSE))/100</f>
        <v>0.76692708333333304</v>
      </c>
      <c r="K59" s="74">
        <f>(VLOOKUP($A59,'Occupancy Raw Data'!$B$8:$BE$45,'Occupancy Raw Data'!R$3,FALSE))/100</f>
        <v>0.73072217561521202</v>
      </c>
      <c r="M59" s="75">
        <f>VLOOKUP($A59,'ADR Raw Data'!$B$6:$BE$43,'ADR Raw Data'!G$1,FALSE)</f>
        <v>150.28718256696601</v>
      </c>
      <c r="N59" s="76">
        <f>VLOOKUP($A59,'ADR Raw Data'!$B$6:$BE$43,'ADR Raw Data'!H$1,FALSE)</f>
        <v>160.24595045525501</v>
      </c>
      <c r="O59" s="76">
        <f>VLOOKUP($A59,'ADR Raw Data'!$B$6:$BE$43,'ADR Raw Data'!I$1,FALSE)</f>
        <v>169.61471637822399</v>
      </c>
      <c r="P59" s="76">
        <f>VLOOKUP($A59,'ADR Raw Data'!$B$6:$BE$43,'ADR Raw Data'!J$1,FALSE)</f>
        <v>169.653754609912</v>
      </c>
      <c r="Q59" s="76">
        <f>VLOOKUP($A59,'ADR Raw Data'!$B$6:$BE$43,'ADR Raw Data'!K$1,FALSE)</f>
        <v>159.99746335350801</v>
      </c>
      <c r="R59" s="77">
        <f>VLOOKUP($A59,'ADR Raw Data'!$B$6:$BE$43,'ADR Raw Data'!L$1,FALSE)</f>
        <v>162.43374051985799</v>
      </c>
      <c r="S59" s="76">
        <f>VLOOKUP($A59,'ADR Raw Data'!$B$6:$BE$43,'ADR Raw Data'!N$1,FALSE)</f>
        <v>157.42049104689499</v>
      </c>
      <c r="T59" s="76">
        <f>VLOOKUP($A59,'ADR Raw Data'!$B$6:$BE$43,'ADR Raw Data'!O$1,FALSE)</f>
        <v>155.90918982059</v>
      </c>
      <c r="U59" s="77">
        <f>VLOOKUP($A59,'ADR Raw Data'!$B$6:$BE$43,'ADR Raw Data'!P$1,FALSE)</f>
        <v>156.66124992878301</v>
      </c>
      <c r="V59" s="78">
        <f>VLOOKUP($A59,'ADR Raw Data'!$B$6:$BE$43,'ADR Raw Data'!R$1,FALSE)</f>
        <v>160.702740882858</v>
      </c>
      <c r="X59" s="75">
        <f>VLOOKUP($A59,'RevPAR Raw Data'!$B$6:$BE$43,'RevPAR Raw Data'!G$1,FALSE)</f>
        <v>93.597216163310904</v>
      </c>
      <c r="Y59" s="76">
        <f>VLOOKUP($A59,'RevPAR Raw Data'!$B$6:$BE$43,'RevPAR Raw Data'!H$1,FALSE)</f>
        <v>112.88858929320401</v>
      </c>
      <c r="Z59" s="76">
        <f>VLOOKUP($A59,'RevPAR Raw Data'!$B$6:$BE$43,'RevPAR Raw Data'!I$1,FALSE)</f>
        <v>127.098387688758</v>
      </c>
      <c r="AA59" s="76">
        <f>VLOOKUP($A59,'RevPAR Raw Data'!$B$6:$BE$43,'RevPAR Raw Data'!J$1,FALSE)</f>
        <v>129.84816126607899</v>
      </c>
      <c r="AB59" s="76">
        <f>VLOOKUP($A59,'RevPAR Raw Data'!$B$6:$BE$43,'RevPAR Raw Data'!K$1,FALSE)</f>
        <v>118.275529746923</v>
      </c>
      <c r="AC59" s="77">
        <f>VLOOKUP($A59,'RevPAR Raw Data'!$B$6:$BE$43,'RevPAR Raw Data'!L$1,FALSE)</f>
        <v>116.341576831655</v>
      </c>
      <c r="AD59" s="76">
        <f>VLOOKUP($A59,'RevPAR Raw Data'!$B$6:$BE$43,'RevPAR Raw Data'!N$1,FALSE)</f>
        <v>120.15638431557601</v>
      </c>
      <c r="AE59" s="76">
        <f>VLOOKUP($A59,'RevPAR Raw Data'!$B$6:$BE$43,'RevPAR Raw Data'!O$1,FALSE)</f>
        <v>120.139126642897</v>
      </c>
      <c r="AF59" s="77">
        <f>VLOOKUP($A59,'RevPAR Raw Data'!$B$6:$BE$43,'RevPAR Raw Data'!P$1,FALSE)</f>
        <v>120.147755479236</v>
      </c>
      <c r="AG59" s="78">
        <f>VLOOKUP($A59,'RevPAR Raw Data'!$B$6:$BE$43,'RevPAR Raw Data'!R$1,FALSE)</f>
        <v>117.42905644525</v>
      </c>
    </row>
    <row r="60" spans="1:33" x14ac:dyDescent="0.25">
      <c r="A60" s="55" t="s">
        <v>126</v>
      </c>
      <c r="B60" s="43">
        <f>(VLOOKUP($A59,'Occupancy Raw Data'!$B$8:$BE$51,'Occupancy Raw Data'!T$3,FALSE))/100</f>
        <v>0.16499105381252702</v>
      </c>
      <c r="C60" s="44">
        <f>(VLOOKUP($A59,'Occupancy Raw Data'!$B$8:$BE$51,'Occupancy Raw Data'!U$3,FALSE))/100</f>
        <v>7.3564395276625894E-2</v>
      </c>
      <c r="D60" s="44">
        <f>(VLOOKUP($A59,'Occupancy Raw Data'!$B$8:$BE$51,'Occupancy Raw Data'!V$3,FALSE))/100</f>
        <v>5.2606611886715407E-2</v>
      </c>
      <c r="E60" s="44">
        <f>(VLOOKUP($A59,'Occupancy Raw Data'!$B$8:$BE$51,'Occupancy Raw Data'!W$3,FALSE))/100</f>
        <v>0.106415765063504</v>
      </c>
      <c r="F60" s="44">
        <f>(VLOOKUP($A59,'Occupancy Raw Data'!$B$8:$BE$51,'Occupancy Raw Data'!X$3,FALSE))/100</f>
        <v>0.115502553293767</v>
      </c>
      <c r="G60" s="44">
        <f>(VLOOKUP($A59,'Occupancy Raw Data'!$B$8:$BE$51,'Occupancy Raw Data'!Y$3,FALSE))/100</f>
        <v>9.9499329738095291E-2</v>
      </c>
      <c r="H60" s="45">
        <f>(VLOOKUP($A59,'Occupancy Raw Data'!$B$8:$BE$51,'Occupancy Raw Data'!AA$3,FALSE))/100</f>
        <v>9.8955717675810989E-2</v>
      </c>
      <c r="I60" s="45">
        <f>(VLOOKUP($A59,'Occupancy Raw Data'!$B$8:$BE$51,'Occupancy Raw Data'!AB$3,FALSE))/100</f>
        <v>8.9557920565051796E-2</v>
      </c>
      <c r="J60" s="44">
        <f>(VLOOKUP($A59,'Occupancy Raw Data'!$B$8:$BE$51,'Occupancy Raw Data'!AC$3,FALSE))/100</f>
        <v>9.4214315221490791E-2</v>
      </c>
      <c r="K60" s="46">
        <f>(VLOOKUP($A59,'Occupancy Raw Data'!$B$8:$BE$51,'Occupancy Raw Data'!AE$3,FALSE))/100</f>
        <v>9.790915831961429E-2</v>
      </c>
      <c r="M60" s="43">
        <f>(VLOOKUP($A59,'ADR Raw Data'!$B$6:$BE$49,'ADR Raw Data'!T$1,FALSE))/100</f>
        <v>7.5136323890121898E-2</v>
      </c>
      <c r="N60" s="44">
        <f>(VLOOKUP($A59,'ADR Raw Data'!$B$6:$BE$49,'ADR Raw Data'!U$1,FALSE))/100</f>
        <v>3.67394396133124E-2</v>
      </c>
      <c r="O60" s="44">
        <f>(VLOOKUP($A59,'ADR Raw Data'!$B$6:$BE$49,'ADR Raw Data'!V$1,FALSE))/100</f>
        <v>4.8979498086571802E-2</v>
      </c>
      <c r="P60" s="44">
        <f>(VLOOKUP($A59,'ADR Raw Data'!$B$6:$BE$49,'ADR Raw Data'!W$1,FALSE))/100</f>
        <v>6.8662249835516304E-2</v>
      </c>
      <c r="Q60" s="44">
        <f>(VLOOKUP($A59,'ADR Raw Data'!$B$6:$BE$49,'ADR Raw Data'!X$1,FALSE))/100</f>
        <v>5.0164314925039699E-2</v>
      </c>
      <c r="R60" s="44">
        <f>(VLOOKUP($A59,'ADR Raw Data'!$B$6:$BE$49,'ADR Raw Data'!Y$1,FALSE))/100</f>
        <v>5.3822271155107605E-2</v>
      </c>
      <c r="S60" s="45">
        <f>(VLOOKUP($A59,'ADR Raw Data'!$B$6:$BE$49,'ADR Raw Data'!AA$1,FALSE))/100</f>
        <v>6.6932975423719704E-2</v>
      </c>
      <c r="T60" s="45">
        <f>(VLOOKUP($A59,'ADR Raw Data'!$B$6:$BE$49,'ADR Raw Data'!AB$1,FALSE))/100</f>
        <v>5.1738036771962495E-2</v>
      </c>
      <c r="U60" s="44">
        <f>(VLOOKUP($A59,'ADR Raw Data'!$B$6:$BE$49,'ADR Raw Data'!AC$1,FALSE))/100</f>
        <v>5.9270880658882898E-2</v>
      </c>
      <c r="V60" s="46">
        <f>(VLOOKUP($A59,'ADR Raw Data'!$B$6:$BE$49,'ADR Raw Data'!AE$1,FALSE))/100</f>
        <v>5.5453065489197498E-2</v>
      </c>
      <c r="X60" s="43">
        <f>(VLOOKUP($A59,'RevPAR Raw Data'!$B$6:$BE$43,'RevPAR Raw Data'!T$1,FALSE))/100</f>
        <v>0.25252419896087902</v>
      </c>
      <c r="Y60" s="44">
        <f>(VLOOKUP($A59,'RevPAR Raw Data'!$B$6:$BE$43,'RevPAR Raw Data'!U$1,FALSE))/100</f>
        <v>0.11300654954789299</v>
      </c>
      <c r="Z60" s="44">
        <f>(VLOOKUP($A59,'RevPAR Raw Data'!$B$6:$BE$43,'RevPAR Raw Data'!V$1,FALSE))/100</f>
        <v>0.104162755419533</v>
      </c>
      <c r="AA60" s="44">
        <f>(VLOOKUP($A59,'RevPAR Raw Data'!$B$6:$BE$43,'RevPAR Raw Data'!W$1,FALSE))/100</f>
        <v>0.18238476074624799</v>
      </c>
      <c r="AB60" s="44">
        <f>(VLOOKUP($A59,'RevPAR Raw Data'!$B$6:$BE$43,'RevPAR Raw Data'!X$1,FALSE))/100</f>
        <v>0.17146097467688101</v>
      </c>
      <c r="AC60" s="44">
        <f>(VLOOKUP($A59,'RevPAR Raw Data'!$B$6:$BE$43,'RevPAR Raw Data'!Y$1,FALSE))/100</f>
        <v>0.15867688079811798</v>
      </c>
      <c r="AD60" s="45">
        <f>(VLOOKUP($A59,'RevPAR Raw Data'!$B$6:$BE$43,'RevPAR Raw Data'!AA$1,FALSE))/100</f>
        <v>0.172512093718762</v>
      </c>
      <c r="AE60" s="45">
        <f>(VLOOKUP($A59,'RevPAR Raw Data'!$B$6:$BE$43,'RevPAR Raw Data'!AB$1,FALSE))/100</f>
        <v>0.145929508324429</v>
      </c>
      <c r="AF60" s="44">
        <f>(VLOOKUP($A59,'RevPAR Raw Data'!$B$6:$BE$43,'RevPAR Raw Data'!AC$1,FALSE))/100</f>
        <v>0.159069361314225</v>
      </c>
      <c r="AG60" s="46">
        <f>(VLOOKUP($A59,'RevPAR Raw Data'!$B$6:$BE$43,'RevPAR Raw Data'!AE$1,FALSE))/100</f>
        <v>0.15879158677710101</v>
      </c>
    </row>
    <row r="61" spans="1:33" x14ac:dyDescent="0.25">
      <c r="A61" s="93"/>
      <c r="B61" s="71"/>
      <c r="C61" s="72"/>
      <c r="D61" s="72"/>
      <c r="E61" s="72"/>
      <c r="F61" s="72"/>
      <c r="G61" s="72"/>
      <c r="H61" s="53"/>
      <c r="I61" s="53"/>
      <c r="J61" s="72"/>
      <c r="K61" s="95"/>
      <c r="M61" s="75"/>
      <c r="N61" s="76"/>
      <c r="O61" s="76"/>
      <c r="P61" s="76"/>
      <c r="Q61" s="76"/>
      <c r="R61" s="77"/>
      <c r="S61" s="76"/>
      <c r="T61" s="76"/>
      <c r="U61" s="77"/>
      <c r="V61" s="78"/>
      <c r="X61" s="75"/>
      <c r="Y61" s="76"/>
      <c r="Z61" s="76"/>
      <c r="AA61" s="76"/>
      <c r="AB61" s="76"/>
      <c r="AC61" s="77"/>
      <c r="AD61" s="76"/>
      <c r="AE61" s="76"/>
      <c r="AF61" s="77"/>
      <c r="AG61" s="78"/>
    </row>
    <row r="62" spans="1:33" ht="15.75" customHeight="1" x14ac:dyDescent="0.25">
      <c r="A62" s="70" t="s">
        <v>34</v>
      </c>
      <c r="B62" s="71">
        <f>(VLOOKUP($A62,'Occupancy Raw Data'!$B$8:$BE$45,'Occupancy Raw Data'!G$3,FALSE))/100</f>
        <v>0.7367740545199869</v>
      </c>
      <c r="C62" s="72">
        <f>(VLOOKUP($A62,'Occupancy Raw Data'!$B$8:$BE$45,'Occupancy Raw Data'!H$3,FALSE))/100</f>
        <v>0.85982113996336595</v>
      </c>
      <c r="D62" s="72">
        <f>(VLOOKUP($A62,'Occupancy Raw Data'!$B$8:$BE$45,'Occupancy Raw Data'!I$3,FALSE))/100</f>
        <v>0.86531623747441</v>
      </c>
      <c r="E62" s="72">
        <f>(VLOOKUP($A62,'Occupancy Raw Data'!$B$8:$BE$45,'Occupancy Raw Data'!J$3,FALSE))/100</f>
        <v>0.82178644542613899</v>
      </c>
      <c r="F62" s="72">
        <f>(VLOOKUP($A62,'Occupancy Raw Data'!$B$8:$BE$45,'Occupancy Raw Data'!K$3,FALSE))/100</f>
        <v>0.83891822001939398</v>
      </c>
      <c r="G62" s="73">
        <f>(VLOOKUP($A62,'Occupancy Raw Data'!$B$8:$BE$45,'Occupancy Raw Data'!L$3,FALSE))/100</f>
        <v>0.82452321948065899</v>
      </c>
      <c r="H62" s="53">
        <f>(VLOOKUP($A62,'Occupancy Raw Data'!$B$8:$BE$45,'Occupancy Raw Data'!N$3,FALSE))/100</f>
        <v>0.86887188880508504</v>
      </c>
      <c r="I62" s="53">
        <f>(VLOOKUP($A62,'Occupancy Raw Data'!$B$8:$BE$45,'Occupancy Raw Data'!O$3,FALSE))/100</f>
        <v>0.83471608662859598</v>
      </c>
      <c r="J62" s="73">
        <f>(VLOOKUP($A62,'Occupancy Raw Data'!$B$8:$BE$45,'Occupancy Raw Data'!P$3,FALSE))/100</f>
        <v>0.85179398771684012</v>
      </c>
      <c r="K62" s="74">
        <f>(VLOOKUP($A62,'Occupancy Raw Data'!$B$8:$BE$45,'Occupancy Raw Data'!R$3,FALSE))/100</f>
        <v>0.83231486754813899</v>
      </c>
      <c r="M62" s="75">
        <f>VLOOKUP($A62,'ADR Raw Data'!$B$6:$BE$43,'ADR Raw Data'!G$1,FALSE)</f>
        <v>166.49397045919801</v>
      </c>
      <c r="N62" s="76">
        <f>VLOOKUP($A62,'ADR Raw Data'!$B$6:$BE$43,'ADR Raw Data'!H$1,FALSE)</f>
        <v>186.74883458646599</v>
      </c>
      <c r="O62" s="76">
        <f>VLOOKUP($A62,'ADR Raw Data'!$B$6:$BE$43,'ADR Raw Data'!I$1,FALSE)</f>
        <v>222.543614742871</v>
      </c>
      <c r="P62" s="76">
        <f>VLOOKUP($A62,'ADR Raw Data'!$B$6:$BE$43,'ADR Raw Data'!J$1,FALSE)</f>
        <v>189.66129015340201</v>
      </c>
      <c r="Q62" s="76">
        <f>VLOOKUP($A62,'ADR Raw Data'!$B$6:$BE$43,'ADR Raw Data'!K$1,FALSE)</f>
        <v>169.60655407140999</v>
      </c>
      <c r="R62" s="77">
        <f>VLOOKUP($A62,'ADR Raw Data'!$B$6:$BE$43,'ADR Raw Data'!L$1,FALSE)</f>
        <v>187.73437170038099</v>
      </c>
      <c r="S62" s="76">
        <f>VLOOKUP($A62,'ADR Raw Data'!$B$6:$BE$43,'ADR Raw Data'!N$1,FALSE)</f>
        <v>156.78922123015801</v>
      </c>
      <c r="T62" s="76">
        <f>VLOOKUP($A62,'ADR Raw Data'!$B$6:$BE$43,'ADR Raw Data'!O$1,FALSE)</f>
        <v>155.49788950561501</v>
      </c>
      <c r="U62" s="77">
        <f>VLOOKUP($A62,'ADR Raw Data'!$B$6:$BE$43,'ADR Raw Data'!P$1,FALSE)</f>
        <v>156.15650053760001</v>
      </c>
      <c r="V62" s="78">
        <f>VLOOKUP($A62,'ADR Raw Data'!$B$6:$BE$43,'ADR Raw Data'!R$1,FALSE)</f>
        <v>178.500970169955</v>
      </c>
      <c r="X62" s="75">
        <f>VLOOKUP($A62,'RevPAR Raw Data'!$B$6:$BE$43,'RevPAR Raw Data'!G$1,FALSE)</f>
        <v>122.668437668354</v>
      </c>
      <c r="Y62" s="76">
        <f>VLOOKUP($A62,'RevPAR Raw Data'!$B$6:$BE$43,'RevPAR Raw Data'!H$1,FALSE)</f>
        <v>160.57059584096501</v>
      </c>
      <c r="Z62" s="76">
        <f>VLOOKUP($A62,'RevPAR Raw Data'!$B$6:$BE$43,'RevPAR Raw Data'!I$1,FALSE)</f>
        <v>192.57060338325601</v>
      </c>
      <c r="AA62" s="76">
        <f>VLOOKUP($A62,'RevPAR Raw Data'!$B$6:$BE$43,'RevPAR Raw Data'!J$1,FALSE)</f>
        <v>155.86107747010001</v>
      </c>
      <c r="AB62" s="76">
        <f>VLOOKUP($A62,'RevPAR Raw Data'!$B$6:$BE$43,'RevPAR Raw Data'!K$1,FALSE)</f>
        <v>142.28602844521001</v>
      </c>
      <c r="AC62" s="77">
        <f>VLOOKUP($A62,'RevPAR Raw Data'!$B$6:$BE$43,'RevPAR Raw Data'!L$1,FALSE)</f>
        <v>154.791348561577</v>
      </c>
      <c r="AD62" s="76">
        <f>VLOOKUP($A62,'RevPAR Raw Data'!$B$6:$BE$43,'RevPAR Raw Data'!N$1,FALSE)</f>
        <v>136.22974679452599</v>
      </c>
      <c r="AE62" s="76">
        <f>VLOOKUP($A62,'RevPAR Raw Data'!$B$6:$BE$43,'RevPAR Raw Data'!O$1,FALSE)</f>
        <v>129.79658980713199</v>
      </c>
      <c r="AF62" s="77">
        <f>VLOOKUP($A62,'RevPAR Raw Data'!$B$6:$BE$43,'RevPAR Raw Data'!P$1,FALSE)</f>
        <v>133.01316830082899</v>
      </c>
      <c r="AG62" s="78">
        <f>VLOOKUP($A62,'RevPAR Raw Data'!$B$6:$BE$43,'RevPAR Raw Data'!R$1,FALSE)</f>
        <v>148.56901134422</v>
      </c>
    </row>
    <row r="63" spans="1:33" x14ac:dyDescent="0.25">
      <c r="A63" s="55" t="s">
        <v>126</v>
      </c>
      <c r="B63" s="43">
        <f>(VLOOKUP($A62,'Occupancy Raw Data'!$B$8:$BE$51,'Occupancy Raw Data'!T$3,FALSE))/100</f>
        <v>0.38309184224294002</v>
      </c>
      <c r="C63" s="44">
        <f>(VLOOKUP($A62,'Occupancy Raw Data'!$B$8:$BE$51,'Occupancy Raw Data'!U$3,FALSE))/100</f>
        <v>0.184580684956557</v>
      </c>
      <c r="D63" s="44">
        <f>(VLOOKUP($A62,'Occupancy Raw Data'!$B$8:$BE$51,'Occupancy Raw Data'!V$3,FALSE))/100</f>
        <v>0.112403520919031</v>
      </c>
      <c r="E63" s="44">
        <f>(VLOOKUP($A62,'Occupancy Raw Data'!$B$8:$BE$51,'Occupancy Raw Data'!W$3,FALSE))/100</f>
        <v>0.141648327657206</v>
      </c>
      <c r="F63" s="44">
        <f>(VLOOKUP($A62,'Occupancy Raw Data'!$B$8:$BE$51,'Occupancy Raw Data'!X$3,FALSE))/100</f>
        <v>0.26905965031796297</v>
      </c>
      <c r="G63" s="44">
        <f>(VLOOKUP($A62,'Occupancy Raw Data'!$B$8:$BE$51,'Occupancy Raw Data'!Y$3,FALSE))/100</f>
        <v>0.20639418298300199</v>
      </c>
      <c r="H63" s="45">
        <f>(VLOOKUP($A62,'Occupancy Raw Data'!$B$8:$BE$51,'Occupancy Raw Data'!AA$3,FALSE))/100</f>
        <v>0.22883309988147801</v>
      </c>
      <c r="I63" s="45">
        <f>(VLOOKUP($A62,'Occupancy Raw Data'!$B$8:$BE$51,'Occupancy Raw Data'!AB$3,FALSE))/100</f>
        <v>0.182233000729316</v>
      </c>
      <c r="J63" s="44">
        <f>(VLOOKUP($A62,'Occupancy Raw Data'!$B$8:$BE$51,'Occupancy Raw Data'!AC$3,FALSE))/100</f>
        <v>0.20554987344588502</v>
      </c>
      <c r="K63" s="46">
        <f>(VLOOKUP($A62,'Occupancy Raw Data'!$B$8:$BE$51,'Occupancy Raw Data'!AE$3,FALSE))/100</f>
        <v>0.206147183699284</v>
      </c>
      <c r="M63" s="43">
        <f>(VLOOKUP($A62,'ADR Raw Data'!$B$6:$BE$49,'ADR Raw Data'!T$1,FALSE))/100</f>
        <v>0.15445662862398898</v>
      </c>
      <c r="N63" s="44">
        <f>(VLOOKUP($A62,'ADR Raw Data'!$B$6:$BE$49,'ADR Raw Data'!U$1,FALSE))/100</f>
        <v>8.3515466698108901E-2</v>
      </c>
      <c r="O63" s="44">
        <f>(VLOOKUP($A62,'ADR Raw Data'!$B$6:$BE$49,'ADR Raw Data'!V$1,FALSE))/100</f>
        <v>0.26101700650944198</v>
      </c>
      <c r="P63" s="44">
        <f>(VLOOKUP($A62,'ADR Raw Data'!$B$6:$BE$49,'ADR Raw Data'!W$1,FALSE))/100</f>
        <v>0.11638084702353399</v>
      </c>
      <c r="Q63" s="44">
        <f>(VLOOKUP($A62,'ADR Raw Data'!$B$6:$BE$49,'ADR Raw Data'!X$1,FALSE))/100</f>
        <v>0.15830530840114598</v>
      </c>
      <c r="R63" s="44">
        <f>(VLOOKUP($A62,'ADR Raw Data'!$B$6:$BE$49,'ADR Raw Data'!Y$1,FALSE))/100</f>
        <v>0.14911724439982399</v>
      </c>
      <c r="S63" s="45">
        <f>(VLOOKUP($A62,'ADR Raw Data'!$B$6:$BE$49,'ADR Raw Data'!AA$1,FALSE))/100</f>
        <v>0.22485529650800401</v>
      </c>
      <c r="T63" s="45">
        <f>(VLOOKUP($A62,'ADR Raw Data'!$B$6:$BE$49,'ADR Raw Data'!AB$1,FALSE))/100</f>
        <v>0.22819504500917301</v>
      </c>
      <c r="U63" s="44">
        <f>(VLOOKUP($A62,'ADR Raw Data'!$B$6:$BE$49,'ADR Raw Data'!AC$1,FALSE))/100</f>
        <v>0.22661280933178302</v>
      </c>
      <c r="V63" s="46">
        <f>(VLOOKUP($A62,'ADR Raw Data'!$B$6:$BE$49,'ADR Raw Data'!AE$1,FALSE))/100</f>
        <v>0.168033093285817</v>
      </c>
      <c r="X63" s="43">
        <f>(VLOOKUP($A62,'RevPAR Raw Data'!$B$6:$BE$43,'RevPAR Raw Data'!T$1,FALSE))/100</f>
        <v>0.59671954527312698</v>
      </c>
      <c r="Y63" s="44">
        <f>(VLOOKUP($A62,'RevPAR Raw Data'!$B$6:$BE$43,'RevPAR Raw Data'!U$1,FALSE))/100</f>
        <v>0.28351149370226897</v>
      </c>
      <c r="Z63" s="44">
        <f>(VLOOKUP($A62,'RevPAR Raw Data'!$B$6:$BE$43,'RevPAR Raw Data'!V$1,FALSE))/100</f>
        <v>0.40275975797988006</v>
      </c>
      <c r="AA63" s="44">
        <f>(VLOOKUP($A62,'RevPAR Raw Data'!$B$6:$BE$43,'RevPAR Raw Data'!W$1,FALSE))/100</f>
        <v>0.27451432703295398</v>
      </c>
      <c r="AB63" s="44">
        <f>(VLOOKUP($A62,'RevPAR Raw Data'!$B$6:$BE$43,'RevPAR Raw Data'!X$1,FALSE))/100</f>
        <v>0.46995852964099905</v>
      </c>
      <c r="AC63" s="44">
        <f>(VLOOKUP($A62,'RevPAR Raw Data'!$B$6:$BE$43,'RevPAR Raw Data'!Y$1,FALSE))/100</f>
        <v>0.38628835920940602</v>
      </c>
      <c r="AD63" s="45">
        <f>(VLOOKUP($A62,'RevPAR Raw Data'!$B$6:$BE$43,'RevPAR Raw Data'!AA$1,FALSE))/100</f>
        <v>0.50514273091417694</v>
      </c>
      <c r="AE63" s="45">
        <f>(VLOOKUP($A62,'RevPAR Raw Data'!$B$6:$BE$43,'RevPAR Raw Data'!AB$1,FALSE))/100</f>
        <v>0.45201271354207301</v>
      </c>
      <c r="AF63" s="44">
        <f>(VLOOKUP($A62,'RevPAR Raw Data'!$B$6:$BE$43,'RevPAR Raw Data'!AC$1,FALSE))/100</f>
        <v>0.47874291705703298</v>
      </c>
      <c r="AG63" s="46">
        <f>(VLOOKUP($A62,'RevPAR Raw Data'!$B$6:$BE$43,'RevPAR Raw Data'!AE$1,FALSE))/100</f>
        <v>0.40881982593425198</v>
      </c>
    </row>
    <row r="64" spans="1:33" x14ac:dyDescent="0.25">
      <c r="A64" s="93"/>
      <c r="B64" s="71"/>
      <c r="C64" s="72"/>
      <c r="D64" s="72"/>
      <c r="E64" s="72"/>
      <c r="F64" s="72"/>
      <c r="G64" s="73"/>
      <c r="H64" s="53"/>
      <c r="I64" s="53"/>
      <c r="J64" s="73"/>
      <c r="K64" s="74"/>
      <c r="M64" s="75"/>
      <c r="N64" s="76"/>
      <c r="O64" s="76"/>
      <c r="P64" s="76"/>
      <c r="Q64" s="76"/>
      <c r="R64" s="77"/>
      <c r="S64" s="76"/>
      <c r="T64" s="76"/>
      <c r="U64" s="77"/>
      <c r="V64" s="78"/>
      <c r="X64" s="75"/>
      <c r="Y64" s="76"/>
      <c r="Z64" s="76"/>
      <c r="AA64" s="76"/>
      <c r="AB64" s="76"/>
      <c r="AC64" s="77"/>
      <c r="AD64" s="76"/>
      <c r="AE64" s="76"/>
      <c r="AF64" s="77"/>
      <c r="AG64" s="78"/>
    </row>
    <row r="65" spans="1:33" x14ac:dyDescent="0.25">
      <c r="A65" s="70" t="s">
        <v>35</v>
      </c>
      <c r="B65" s="71">
        <f>(VLOOKUP($A65,'Occupancy Raw Data'!$B$8:$BE$45,'Occupancy Raw Data'!G$3,FALSE))/100</f>
        <v>0.58601901228843001</v>
      </c>
      <c r="C65" s="72">
        <f>(VLOOKUP($A65,'Occupancy Raw Data'!$B$8:$BE$45,'Occupancy Raw Data'!H$3,FALSE))/100</f>
        <v>0.67389288198469699</v>
      </c>
      <c r="D65" s="72">
        <f>(VLOOKUP($A65,'Occupancy Raw Data'!$B$8:$BE$45,'Occupancy Raw Data'!I$3,FALSE))/100</f>
        <v>0.72756781822397398</v>
      </c>
      <c r="E65" s="72">
        <f>(VLOOKUP($A65,'Occupancy Raw Data'!$B$8:$BE$45,'Occupancy Raw Data'!J$3,FALSE))/100</f>
        <v>0.7268722466960349</v>
      </c>
      <c r="F65" s="72">
        <f>(VLOOKUP($A65,'Occupancy Raw Data'!$B$8:$BE$45,'Occupancy Raw Data'!K$3,FALSE))/100</f>
        <v>0.72281474611639196</v>
      </c>
      <c r="G65" s="73">
        <f>(VLOOKUP($A65,'Occupancy Raw Data'!$B$8:$BE$45,'Occupancy Raw Data'!L$3,FALSE))/100</f>
        <v>0.68743334106190501</v>
      </c>
      <c r="H65" s="53">
        <f>(VLOOKUP($A65,'Occupancy Raw Data'!$B$8:$BE$45,'Occupancy Raw Data'!N$3,FALSE))/100</f>
        <v>0.758752608393229</v>
      </c>
      <c r="I65" s="53">
        <f>(VLOOKUP($A65,'Occupancy Raw Data'!$B$8:$BE$45,'Occupancy Raw Data'!O$3,FALSE))/100</f>
        <v>0.76953396707628097</v>
      </c>
      <c r="J65" s="73">
        <f>(VLOOKUP($A65,'Occupancy Raw Data'!$B$8:$BE$45,'Occupancy Raw Data'!P$3,FALSE))/100</f>
        <v>0.76414328773475504</v>
      </c>
      <c r="K65" s="74">
        <f>(VLOOKUP($A65,'Occupancy Raw Data'!$B$8:$BE$45,'Occupancy Raw Data'!R$3,FALSE))/100</f>
        <v>0.70935046868272</v>
      </c>
      <c r="M65" s="75">
        <f>VLOOKUP($A65,'ADR Raw Data'!$B$6:$BE$43,'ADR Raw Data'!G$1,FALSE)</f>
        <v>125.14138278931701</v>
      </c>
      <c r="N65" s="76">
        <f>VLOOKUP($A65,'ADR Raw Data'!$B$6:$BE$43,'ADR Raw Data'!H$1,FALSE)</f>
        <v>134.77534319628401</v>
      </c>
      <c r="O65" s="76">
        <f>VLOOKUP($A65,'ADR Raw Data'!$B$6:$BE$43,'ADR Raw Data'!I$1,FALSE)</f>
        <v>140.71267527087301</v>
      </c>
      <c r="P65" s="76">
        <f>VLOOKUP($A65,'ADR Raw Data'!$B$6:$BE$43,'ADR Raw Data'!J$1,FALSE)</f>
        <v>138.50328229665001</v>
      </c>
      <c r="Q65" s="76">
        <f>VLOOKUP($A65,'ADR Raw Data'!$B$6:$BE$43,'ADR Raw Data'!K$1,FALSE)</f>
        <v>134.69785725741701</v>
      </c>
      <c r="R65" s="77">
        <f>VLOOKUP($A65,'ADR Raw Data'!$B$6:$BE$43,'ADR Raw Data'!L$1,FALSE)</f>
        <v>135.16166582346699</v>
      </c>
      <c r="S65" s="76">
        <f>VLOOKUP($A65,'ADR Raw Data'!$B$6:$BE$43,'ADR Raw Data'!N$1,FALSE)</f>
        <v>132.77933231474401</v>
      </c>
      <c r="T65" s="76">
        <f>VLOOKUP($A65,'ADR Raw Data'!$B$6:$BE$43,'ADR Raw Data'!O$1,FALSE)</f>
        <v>130.208600482072</v>
      </c>
      <c r="U65" s="77">
        <f>VLOOKUP($A65,'ADR Raw Data'!$B$6:$BE$43,'ADR Raw Data'!P$1,FALSE)</f>
        <v>131.48489873321699</v>
      </c>
      <c r="V65" s="78">
        <f>VLOOKUP($A65,'ADR Raw Data'!$B$6:$BE$43,'ADR Raw Data'!R$1,FALSE)</f>
        <v>134.03001610945</v>
      </c>
      <c r="X65" s="75">
        <f>VLOOKUP($A65,'RevPAR Raw Data'!$B$6:$BE$43,'RevPAR Raw Data'!G$1,FALSE)</f>
        <v>73.335229538604196</v>
      </c>
      <c r="Y65" s="76">
        <f>VLOOKUP($A65,'RevPAR Raw Data'!$B$6:$BE$43,'RevPAR Raw Data'!H$1,FALSE)</f>
        <v>90.824144447020601</v>
      </c>
      <c r="Z65" s="76">
        <f>VLOOKUP($A65,'RevPAR Raw Data'!$B$6:$BE$43,'RevPAR Raw Data'!I$1,FALSE)</f>
        <v>102.378014143287</v>
      </c>
      <c r="AA65" s="76">
        <f>VLOOKUP($A65,'RevPAR Raw Data'!$B$6:$BE$43,'RevPAR Raw Data'!J$1,FALSE)</f>
        <v>100.674191977741</v>
      </c>
      <c r="AB65" s="76">
        <f>VLOOKUP($A65,'RevPAR Raw Data'!$B$6:$BE$43,'RevPAR Raw Data'!K$1,FALSE)</f>
        <v>97.361597495942405</v>
      </c>
      <c r="AC65" s="77">
        <f>VLOOKUP($A65,'RevPAR Raw Data'!$B$6:$BE$43,'RevPAR Raw Data'!L$1,FALSE)</f>
        <v>92.914635520519298</v>
      </c>
      <c r="AD65" s="76">
        <f>VLOOKUP($A65,'RevPAR Raw Data'!$B$6:$BE$43,'RevPAR Raw Data'!N$1,FALSE)</f>
        <v>100.74666473452299</v>
      </c>
      <c r="AE65" s="76">
        <f>VLOOKUP($A65,'RevPAR Raw Data'!$B$6:$BE$43,'RevPAR Raw Data'!O$1,FALSE)</f>
        <v>100.19994087642</v>
      </c>
      <c r="AF65" s="77">
        <f>VLOOKUP($A65,'RevPAR Raw Data'!$B$6:$BE$43,'RevPAR Raw Data'!P$1,FALSE)</f>
        <v>100.47330280547099</v>
      </c>
      <c r="AG65" s="78">
        <f>VLOOKUP($A65,'RevPAR Raw Data'!$B$6:$BE$43,'RevPAR Raw Data'!R$1,FALSE)</f>
        <v>95.074254744791403</v>
      </c>
    </row>
    <row r="66" spans="1:33" x14ac:dyDescent="0.25">
      <c r="A66" s="55" t="s">
        <v>126</v>
      </c>
      <c r="B66" s="43">
        <f>(VLOOKUP($A65,'Occupancy Raw Data'!$B$8:$BE$51,'Occupancy Raw Data'!T$3,FALSE))/100</f>
        <v>0.16864749569298801</v>
      </c>
      <c r="C66" s="44">
        <f>(VLOOKUP($A65,'Occupancy Raw Data'!$B$8:$BE$51,'Occupancy Raw Data'!U$3,FALSE))/100</f>
        <v>0.13616414871104199</v>
      </c>
      <c r="D66" s="44">
        <f>(VLOOKUP($A65,'Occupancy Raw Data'!$B$8:$BE$51,'Occupancy Raw Data'!V$3,FALSE))/100</f>
        <v>0.104943935431086</v>
      </c>
      <c r="E66" s="44">
        <f>(VLOOKUP($A65,'Occupancy Raw Data'!$B$8:$BE$51,'Occupancy Raw Data'!W$3,FALSE))/100</f>
        <v>0.126318674659186</v>
      </c>
      <c r="F66" s="44">
        <f>(VLOOKUP($A65,'Occupancy Raw Data'!$B$8:$BE$51,'Occupancy Raw Data'!X$3,FALSE))/100</f>
        <v>0.19870952026269201</v>
      </c>
      <c r="G66" s="44">
        <f>(VLOOKUP($A65,'Occupancy Raw Data'!$B$8:$BE$51,'Occupancy Raw Data'!Y$3,FALSE))/100</f>
        <v>0.14519063912354299</v>
      </c>
      <c r="H66" s="45">
        <f>(VLOOKUP($A65,'Occupancy Raw Data'!$B$8:$BE$51,'Occupancy Raw Data'!AA$3,FALSE))/100</f>
        <v>0.193314697303241</v>
      </c>
      <c r="I66" s="45">
        <f>(VLOOKUP($A65,'Occupancy Raw Data'!$B$8:$BE$51,'Occupancy Raw Data'!AB$3,FALSE))/100</f>
        <v>0.19867574011140798</v>
      </c>
      <c r="J66" s="44">
        <f>(VLOOKUP($A65,'Occupancy Raw Data'!$B$8:$BE$51,'Occupancy Raw Data'!AC$3,FALSE))/100</f>
        <v>0.19600812104448001</v>
      </c>
      <c r="K66" s="46">
        <f>(VLOOKUP($A65,'Occupancy Raw Data'!$B$8:$BE$51,'Occupancy Raw Data'!AE$3,FALSE))/100</f>
        <v>0.16036532300463702</v>
      </c>
      <c r="M66" s="43">
        <f>(VLOOKUP($A65,'ADR Raw Data'!$B$6:$BE$49,'ADR Raw Data'!T$1,FALSE))/100</f>
        <v>4.5335946246973E-2</v>
      </c>
      <c r="N66" s="44">
        <f>(VLOOKUP($A65,'ADR Raw Data'!$B$6:$BE$49,'ADR Raw Data'!U$1,FALSE))/100</f>
        <v>1.44794766593497E-2</v>
      </c>
      <c r="O66" s="44">
        <f>(VLOOKUP($A65,'ADR Raw Data'!$B$6:$BE$49,'ADR Raw Data'!V$1,FALSE))/100</f>
        <v>1.33364166762747E-2</v>
      </c>
      <c r="P66" s="44">
        <f>(VLOOKUP($A65,'ADR Raw Data'!$B$6:$BE$49,'ADR Raw Data'!W$1,FALSE))/100</f>
        <v>-5.8499298034898391E-3</v>
      </c>
      <c r="Q66" s="44">
        <f>(VLOOKUP($A65,'ADR Raw Data'!$B$6:$BE$49,'ADR Raw Data'!X$1,FALSE))/100</f>
        <v>3.6953656728506701E-2</v>
      </c>
      <c r="R66" s="44">
        <f>(VLOOKUP($A65,'ADR Raw Data'!$B$6:$BE$49,'ADR Raw Data'!Y$1,FALSE))/100</f>
        <v>1.7998119927744402E-2</v>
      </c>
      <c r="S66" s="45">
        <f>(VLOOKUP($A65,'ADR Raw Data'!$B$6:$BE$49,'ADR Raw Data'!AA$1,FALSE))/100</f>
        <v>6.2458079160494201E-2</v>
      </c>
      <c r="T66" s="45">
        <f>(VLOOKUP($A65,'ADR Raw Data'!$B$6:$BE$49,'ADR Raw Data'!AB$1,FALSE))/100</f>
        <v>7.4415224156101592E-2</v>
      </c>
      <c r="U66" s="44">
        <f>(VLOOKUP($A65,'ADR Raw Data'!$B$6:$BE$49,'ADR Raw Data'!AC$1,FALSE))/100</f>
        <v>6.8350127450312603E-2</v>
      </c>
      <c r="V66" s="46">
        <f>(VLOOKUP($A65,'ADR Raw Data'!$B$6:$BE$49,'ADR Raw Data'!AE$1,FALSE))/100</f>
        <v>3.1986569448564997E-2</v>
      </c>
      <c r="X66" s="43">
        <f>(VLOOKUP($A65,'RevPAR Raw Data'!$B$6:$BE$43,'RevPAR Raw Data'!T$1,FALSE))/100</f>
        <v>0.22162923573938501</v>
      </c>
      <c r="Y66" s="44">
        <f>(VLOOKUP($A65,'RevPAR Raw Data'!$B$6:$BE$43,'RevPAR Raw Data'!U$1,FALSE))/100</f>
        <v>0.15261521098349301</v>
      </c>
      <c r="Z66" s="44">
        <f>(VLOOKUP($A65,'RevPAR Raw Data'!$B$6:$BE$43,'RevPAR Raw Data'!V$1,FALSE))/100</f>
        <v>0.11967992815791799</v>
      </c>
      <c r="AA66" s="44">
        <f>(VLOOKUP($A65,'RevPAR Raw Data'!$B$6:$BE$43,'RevPAR Raw Data'!W$1,FALSE))/100</f>
        <v>0.11972978947607001</v>
      </c>
      <c r="AB66" s="44">
        <f>(VLOOKUP($A65,'RevPAR Raw Data'!$B$6:$BE$43,'RevPAR Raw Data'!X$1,FALSE))/100</f>
        <v>0.24300622039167302</v>
      </c>
      <c r="AC66" s="44">
        <f>(VLOOKUP($A65,'RevPAR Raw Data'!$B$6:$BE$43,'RevPAR Raw Data'!Y$1,FALSE))/100</f>
        <v>0.165801917586619</v>
      </c>
      <c r="AD66" s="45">
        <f>(VLOOKUP($A65,'RevPAR Raw Data'!$B$6:$BE$43,'RevPAR Raw Data'!AA$1,FALSE))/100</f>
        <v>0.26784684113078799</v>
      </c>
      <c r="AE66" s="45">
        <f>(VLOOKUP($A65,'RevPAR Raw Data'!$B$6:$BE$43,'RevPAR Raw Data'!AB$1,FALSE))/100</f>
        <v>0.28787546400227998</v>
      </c>
      <c r="AF66" s="44">
        <f>(VLOOKUP($A65,'RevPAR Raw Data'!$B$6:$BE$43,'RevPAR Raw Data'!AC$1,FALSE))/100</f>
        <v>0.27775542854947899</v>
      </c>
      <c r="AG66" s="46">
        <f>(VLOOKUP($A65,'RevPAR Raw Data'!$B$6:$BE$43,'RevPAR Raw Data'!AE$1,FALSE))/100</f>
        <v>0.197481428994631</v>
      </c>
    </row>
    <row r="67" spans="1:33" x14ac:dyDescent="0.25">
      <c r="A67" s="96"/>
      <c r="B67" s="71"/>
      <c r="C67" s="72"/>
      <c r="D67" s="72"/>
      <c r="E67" s="72"/>
      <c r="F67" s="72"/>
      <c r="G67" s="73"/>
      <c r="H67" s="53"/>
      <c r="I67" s="53"/>
      <c r="J67" s="73"/>
      <c r="K67" s="74"/>
      <c r="M67" s="75"/>
      <c r="N67" s="76"/>
      <c r="O67" s="76"/>
      <c r="P67" s="76"/>
      <c r="Q67" s="76"/>
      <c r="R67" s="77"/>
      <c r="S67" s="76"/>
      <c r="T67" s="76"/>
      <c r="U67" s="77"/>
      <c r="V67" s="78"/>
      <c r="X67" s="75"/>
      <c r="Y67" s="76"/>
      <c r="Z67" s="76"/>
      <c r="AA67" s="76"/>
      <c r="AB67" s="76"/>
      <c r="AC67" s="77"/>
      <c r="AD67" s="76"/>
      <c r="AE67" s="76"/>
      <c r="AF67" s="77"/>
      <c r="AG67" s="78"/>
    </row>
    <row r="68" spans="1:33" x14ac:dyDescent="0.25">
      <c r="A68" s="70" t="s">
        <v>36</v>
      </c>
      <c r="B68" s="71">
        <f>(VLOOKUP($A68,'Occupancy Raw Data'!$B$8:$BE$45,'Occupancy Raw Data'!G$3,FALSE))/100</f>
        <v>0.61077083092568996</v>
      </c>
      <c r="C68" s="72">
        <f>(VLOOKUP($A68,'Occupancy Raw Data'!$B$8:$BE$45,'Occupancy Raw Data'!H$3,FALSE))/100</f>
        <v>0.752686929388651</v>
      </c>
      <c r="D68" s="72">
        <f>(VLOOKUP($A68,'Occupancy Raw Data'!$B$8:$BE$45,'Occupancy Raw Data'!I$3,FALSE))/100</f>
        <v>0.80214954351092105</v>
      </c>
      <c r="E68" s="72">
        <f>(VLOOKUP($A68,'Occupancy Raw Data'!$B$8:$BE$45,'Occupancy Raw Data'!J$3,FALSE))/100</f>
        <v>0.78793482029353901</v>
      </c>
      <c r="F68" s="72">
        <f>(VLOOKUP($A68,'Occupancy Raw Data'!$B$8:$BE$45,'Occupancy Raw Data'!K$3,FALSE))/100</f>
        <v>0.74817982202704203</v>
      </c>
      <c r="G68" s="73">
        <f>(VLOOKUP($A68,'Occupancy Raw Data'!$B$8:$BE$45,'Occupancy Raw Data'!L$3,FALSE))/100</f>
        <v>0.74034438922916901</v>
      </c>
      <c r="H68" s="53">
        <f>(VLOOKUP($A68,'Occupancy Raw Data'!$B$8:$BE$45,'Occupancy Raw Data'!N$3,FALSE))/100</f>
        <v>0.73696983705073293</v>
      </c>
      <c r="I68" s="53">
        <f>(VLOOKUP($A68,'Occupancy Raw Data'!$B$8:$BE$45,'Occupancy Raw Data'!O$3,FALSE))/100</f>
        <v>0.73905004044839895</v>
      </c>
      <c r="J68" s="73">
        <f>(VLOOKUP($A68,'Occupancy Raw Data'!$B$8:$BE$45,'Occupancy Raw Data'!P$3,FALSE))/100</f>
        <v>0.738009938749566</v>
      </c>
      <c r="K68" s="74">
        <f>(VLOOKUP($A68,'Occupancy Raw Data'!$B$8:$BE$45,'Occupancy Raw Data'!R$3,FALSE))/100</f>
        <v>0.73967740337785404</v>
      </c>
      <c r="M68" s="75">
        <f>VLOOKUP($A68,'ADR Raw Data'!$B$6:$BE$43,'ADR Raw Data'!G$1,FALSE)</f>
        <v>142.725506149479</v>
      </c>
      <c r="N68" s="76">
        <f>VLOOKUP($A68,'ADR Raw Data'!$B$6:$BE$43,'ADR Raw Data'!H$1,FALSE)</f>
        <v>163.098653462306</v>
      </c>
      <c r="O68" s="76">
        <f>VLOOKUP($A68,'ADR Raw Data'!$B$6:$BE$43,'ADR Raw Data'!I$1,FALSE)</f>
        <v>178.36908802766101</v>
      </c>
      <c r="P68" s="76">
        <f>VLOOKUP($A68,'ADR Raw Data'!$B$6:$BE$43,'ADR Raw Data'!J$1,FALSE)</f>
        <v>174.96053974772599</v>
      </c>
      <c r="Q68" s="76">
        <f>VLOOKUP($A68,'ADR Raw Data'!$B$6:$BE$43,'ADR Raw Data'!K$1,FALSE)</f>
        <v>152.89262434352699</v>
      </c>
      <c r="R68" s="77">
        <f>VLOOKUP($A68,'ADR Raw Data'!$B$6:$BE$43,'ADR Raw Data'!L$1,FALSE)</f>
        <v>163.50827261090799</v>
      </c>
      <c r="S68" s="76">
        <f>VLOOKUP($A68,'ADR Raw Data'!$B$6:$BE$43,'ADR Raw Data'!N$1,FALSE)</f>
        <v>141.395231299984</v>
      </c>
      <c r="T68" s="76">
        <f>VLOOKUP($A68,'ADR Raw Data'!$B$6:$BE$43,'ADR Raw Data'!O$1,FALSE)</f>
        <v>140.564534792806</v>
      </c>
      <c r="U68" s="77">
        <f>VLOOKUP($A68,'ADR Raw Data'!$B$6:$BE$43,'ADR Raw Data'!P$1,FALSE)</f>
        <v>140.97929768243</v>
      </c>
      <c r="V68" s="78">
        <f>VLOOKUP($A68,'ADR Raw Data'!$B$6:$BE$43,'ADR Raw Data'!R$1,FALSE)</f>
        <v>157.085933308037</v>
      </c>
      <c r="X68" s="75">
        <f>VLOOKUP($A68,'RevPAR Raw Data'!$B$6:$BE$43,'RevPAR Raw Data'!G$1,FALSE)</f>
        <v>87.172575985207402</v>
      </c>
      <c r="Y68" s="76">
        <f>VLOOKUP($A68,'RevPAR Raw Data'!$B$6:$BE$43,'RevPAR Raw Data'!H$1,FALSE)</f>
        <v>122.762224661966</v>
      </c>
      <c r="Z68" s="76">
        <f>VLOOKUP($A68,'RevPAR Raw Data'!$B$6:$BE$43,'RevPAR Raw Data'!I$1,FALSE)</f>
        <v>143.07868253784801</v>
      </c>
      <c r="AA68" s="76">
        <f>VLOOKUP($A68,'RevPAR Raw Data'!$B$6:$BE$43,'RevPAR Raw Data'!J$1,FALSE)</f>
        <v>137.85750144458501</v>
      </c>
      <c r="AB68" s="76">
        <f>VLOOKUP($A68,'RevPAR Raw Data'!$B$6:$BE$43,'RevPAR Raw Data'!K$1,FALSE)</f>
        <v>114.39117647058799</v>
      </c>
      <c r="AC68" s="77">
        <f>VLOOKUP($A68,'RevPAR Raw Data'!$B$6:$BE$43,'RevPAR Raw Data'!L$1,FALSE)</f>
        <v>121.05243222003899</v>
      </c>
      <c r="AD68" s="76">
        <f>VLOOKUP($A68,'RevPAR Raw Data'!$B$6:$BE$43,'RevPAR Raw Data'!N$1,FALSE)</f>
        <v>104.2040205709</v>
      </c>
      <c r="AE68" s="76">
        <f>VLOOKUP($A68,'RevPAR Raw Data'!$B$6:$BE$43,'RevPAR Raw Data'!O$1,FALSE)</f>
        <v>103.88422512423401</v>
      </c>
      <c r="AF68" s="77">
        <f>VLOOKUP($A68,'RevPAR Raw Data'!$B$6:$BE$43,'RevPAR Raw Data'!P$1,FALSE)</f>
        <v>104.044122847567</v>
      </c>
      <c r="AG68" s="78">
        <f>VLOOKUP($A68,'RevPAR Raw Data'!$B$6:$BE$43,'RevPAR Raw Data'!R$1,FALSE)</f>
        <v>116.192915256475</v>
      </c>
    </row>
    <row r="69" spans="1:33" x14ac:dyDescent="0.25">
      <c r="A69" s="55" t="s">
        <v>126</v>
      </c>
      <c r="B69" s="43">
        <f>(VLOOKUP($A68,'Occupancy Raw Data'!$B$8:$BE$51,'Occupancy Raw Data'!T$3,FALSE))/100</f>
        <v>8.9017102822996005E-2</v>
      </c>
      <c r="C69" s="44">
        <f>(VLOOKUP($A68,'Occupancy Raw Data'!$B$8:$BE$51,'Occupancy Raw Data'!U$3,FALSE))/100</f>
        <v>-6.2557216966737808E-3</v>
      </c>
      <c r="D69" s="44">
        <f>(VLOOKUP($A68,'Occupancy Raw Data'!$B$8:$BE$51,'Occupancy Raw Data'!V$3,FALSE))/100</f>
        <v>-2.8551434569629101E-2</v>
      </c>
      <c r="E69" s="44">
        <f>(VLOOKUP($A68,'Occupancy Raw Data'!$B$8:$BE$51,'Occupancy Raw Data'!W$3,FALSE))/100</f>
        <v>2.6343519494204402E-2</v>
      </c>
      <c r="F69" s="44">
        <f>(VLOOKUP($A68,'Occupancy Raw Data'!$B$8:$BE$51,'Occupancy Raw Data'!X$3,FALSE))/100</f>
        <v>0.13082969432314401</v>
      </c>
      <c r="G69" s="44">
        <f>(VLOOKUP($A68,'Occupancy Raw Data'!$B$8:$BE$51,'Occupancy Raw Data'!Y$3,FALSE))/100</f>
        <v>3.5931435963777403E-2</v>
      </c>
      <c r="H69" s="45">
        <f>(VLOOKUP($A68,'Occupancy Raw Data'!$B$8:$BE$51,'Occupancy Raw Data'!AA$3,FALSE))/100</f>
        <v>0.10539088230195799</v>
      </c>
      <c r="I69" s="45">
        <f>(VLOOKUP($A68,'Occupancy Raw Data'!$B$8:$BE$51,'Occupancy Raw Data'!AB$3,FALSE))/100</f>
        <v>6.0706584839940202E-2</v>
      </c>
      <c r="J69" s="44">
        <f>(VLOOKUP($A68,'Occupancy Raw Data'!$B$8:$BE$51,'Occupancy Raw Data'!AC$3,FALSE))/100</f>
        <v>8.2556365485675492E-2</v>
      </c>
      <c r="K69" s="46">
        <f>(VLOOKUP($A68,'Occupancy Raw Data'!$B$8:$BE$51,'Occupancy Raw Data'!AE$3,FALSE))/100</f>
        <v>4.8808464815768504E-2</v>
      </c>
      <c r="M69" s="43">
        <f>(VLOOKUP($A68,'ADR Raw Data'!$B$6:$BE$49,'ADR Raw Data'!T$1,FALSE))/100</f>
        <v>7.5678507238541803E-2</v>
      </c>
      <c r="N69" s="44">
        <f>(VLOOKUP($A68,'ADR Raw Data'!$B$6:$BE$49,'ADR Raw Data'!U$1,FALSE))/100</f>
        <v>1.7201151614601898E-2</v>
      </c>
      <c r="O69" s="44">
        <f>(VLOOKUP($A68,'ADR Raw Data'!$B$6:$BE$49,'ADR Raw Data'!V$1,FALSE))/100</f>
        <v>3.2904410426767304E-2</v>
      </c>
      <c r="P69" s="44">
        <f>(VLOOKUP($A68,'ADR Raw Data'!$B$6:$BE$49,'ADR Raw Data'!W$1,FALSE))/100</f>
        <v>7.5186728698879005E-2</v>
      </c>
      <c r="Q69" s="44">
        <f>(VLOOKUP($A68,'ADR Raw Data'!$B$6:$BE$49,'ADR Raw Data'!X$1,FALSE))/100</f>
        <v>8.0203341377478296E-2</v>
      </c>
      <c r="R69" s="44">
        <f>(VLOOKUP($A68,'ADR Raw Data'!$B$6:$BE$49,'ADR Raw Data'!Y$1,FALSE))/100</f>
        <v>4.8907663284733102E-2</v>
      </c>
      <c r="S69" s="45">
        <f>(VLOOKUP($A68,'ADR Raw Data'!$B$6:$BE$49,'ADR Raw Data'!AA$1,FALSE))/100</f>
        <v>0.13350660774685599</v>
      </c>
      <c r="T69" s="45">
        <f>(VLOOKUP($A68,'ADR Raw Data'!$B$6:$BE$49,'ADR Raw Data'!AB$1,FALSE))/100</f>
        <v>0.12107137420886099</v>
      </c>
      <c r="U69" s="44">
        <f>(VLOOKUP($A68,'ADR Raw Data'!$B$6:$BE$49,'ADR Raw Data'!AC$1,FALSE))/100</f>
        <v>0.127204507453338</v>
      </c>
      <c r="V69" s="46">
        <f>(VLOOKUP($A68,'ADR Raw Data'!$B$6:$BE$49,'ADR Raw Data'!AE$1,FALSE))/100</f>
        <v>6.5900729611442305E-2</v>
      </c>
      <c r="X69" s="43">
        <f>(VLOOKUP($A68,'RevPAR Raw Data'!$B$6:$BE$43,'RevPAR Raw Data'!T$1,FALSE))/100</f>
        <v>0.17143229152188202</v>
      </c>
      <c r="Y69" s="44">
        <f>(VLOOKUP($A68,'RevPAR Raw Data'!$B$6:$BE$43,'RevPAR Raw Data'!U$1,FALSE))/100</f>
        <v>1.08378243005649E-2</v>
      </c>
      <c r="Z69" s="44">
        <f>(VLOOKUP($A68,'RevPAR Raw Data'!$B$6:$BE$43,'RevPAR Raw Data'!V$1,FALSE))/100</f>
        <v>3.4135077357861699E-3</v>
      </c>
      <c r="AA69" s="44">
        <f>(VLOOKUP($A68,'RevPAR Raw Data'!$B$6:$BE$43,'RevPAR Raw Data'!W$1,FALSE))/100</f>
        <v>0.10351093124626701</v>
      </c>
      <c r="AB69" s="44">
        <f>(VLOOKUP($A68,'RevPAR Raw Data'!$B$6:$BE$43,'RevPAR Raw Data'!X$1,FALSE))/100</f>
        <v>0.22152601433673202</v>
      </c>
      <c r="AC69" s="44">
        <f>(VLOOKUP($A68,'RevPAR Raw Data'!$B$6:$BE$43,'RevPAR Raw Data'!Y$1,FALSE))/100</f>
        <v>8.6596421819963895E-2</v>
      </c>
      <c r="AD69" s="45">
        <f>(VLOOKUP($A68,'RevPAR Raw Data'!$B$6:$BE$43,'RevPAR Raw Data'!AA$1,FALSE))/100</f>
        <v>0.252967869232397</v>
      </c>
      <c r="AE69" s="45">
        <f>(VLOOKUP($A68,'RevPAR Raw Data'!$B$6:$BE$43,'RevPAR Raw Data'!AB$1,FALSE))/100</f>
        <v>0.18912778869890001</v>
      </c>
      <c r="AF69" s="44">
        <f>(VLOOKUP($A68,'RevPAR Raw Data'!$B$6:$BE$43,'RevPAR Raw Data'!AC$1,FALSE))/100</f>
        <v>0.22026241474775698</v>
      </c>
      <c r="AG69" s="46">
        <f>(VLOOKUP($A68,'RevPAR Raw Data'!$B$6:$BE$43,'RevPAR Raw Data'!AE$1,FALSE))/100</f>
        <v>0.117925707869784</v>
      </c>
    </row>
    <row r="70" spans="1:33" x14ac:dyDescent="0.25">
      <c r="A70" s="93"/>
      <c r="B70" s="71"/>
      <c r="C70" s="72"/>
      <c r="D70" s="72"/>
      <c r="E70" s="72"/>
      <c r="F70" s="72"/>
      <c r="G70" s="73"/>
      <c r="H70" s="53"/>
      <c r="I70" s="53"/>
      <c r="J70" s="73"/>
      <c r="K70" s="74"/>
      <c r="M70" s="75"/>
      <c r="N70" s="76"/>
      <c r="O70" s="76"/>
      <c r="P70" s="76"/>
      <c r="Q70" s="76"/>
      <c r="R70" s="77"/>
      <c r="S70" s="76"/>
      <c r="T70" s="76"/>
      <c r="U70" s="77"/>
      <c r="V70" s="78"/>
      <c r="X70" s="75"/>
      <c r="Y70" s="76"/>
      <c r="Z70" s="76"/>
      <c r="AA70" s="76"/>
      <c r="AB70" s="76"/>
      <c r="AC70" s="77"/>
      <c r="AD70" s="76"/>
      <c r="AE70" s="76"/>
      <c r="AF70" s="77"/>
      <c r="AG70" s="78"/>
    </row>
    <row r="71" spans="1:33" x14ac:dyDescent="0.25">
      <c r="A71" s="70" t="s">
        <v>37</v>
      </c>
      <c r="B71" s="71">
        <f>(VLOOKUP($A71,'Occupancy Raw Data'!$B$8:$BE$45,'Occupancy Raw Data'!G$3,FALSE))/100</f>
        <v>0.66075207553312698</v>
      </c>
      <c r="C71" s="72">
        <f>(VLOOKUP($A71,'Occupancy Raw Data'!$B$8:$BE$45,'Occupancy Raw Data'!H$3,FALSE))/100</f>
        <v>0.74035487546801204</v>
      </c>
      <c r="D71" s="72">
        <f>(VLOOKUP($A71,'Occupancy Raw Data'!$B$8:$BE$45,'Occupancy Raw Data'!I$3,FALSE))/100</f>
        <v>0.74035487546801204</v>
      </c>
      <c r="E71" s="72">
        <f>(VLOOKUP($A71,'Occupancy Raw Data'!$B$8:$BE$45,'Occupancy Raw Data'!J$3,FALSE))/100</f>
        <v>0.74670356503337099</v>
      </c>
      <c r="F71" s="72">
        <f>(VLOOKUP($A71,'Occupancy Raw Data'!$B$8:$BE$45,'Occupancy Raw Data'!K$3,FALSE))/100</f>
        <v>0.69965814748494193</v>
      </c>
      <c r="G71" s="73">
        <f>(VLOOKUP($A71,'Occupancy Raw Data'!$B$8:$BE$45,'Occupancy Raw Data'!L$3,FALSE))/100</f>
        <v>0.71756470779749304</v>
      </c>
      <c r="H71" s="53">
        <f>(VLOOKUP($A71,'Occupancy Raw Data'!$B$8:$BE$45,'Occupancy Raw Data'!N$3,FALSE))/100</f>
        <v>0.69396060556731198</v>
      </c>
      <c r="I71" s="53">
        <f>(VLOOKUP($A71,'Occupancy Raw Data'!$B$8:$BE$45,'Occupancy Raw Data'!O$3,FALSE))/100</f>
        <v>0.81051603451082499</v>
      </c>
      <c r="J71" s="73">
        <f>(VLOOKUP($A71,'Occupancy Raw Data'!$B$8:$BE$45,'Occupancy Raw Data'!P$3,FALSE))/100</f>
        <v>0.75223832003906788</v>
      </c>
      <c r="K71" s="74">
        <f>(VLOOKUP($A71,'Occupancy Raw Data'!$B$8:$BE$45,'Occupancy Raw Data'!R$3,FALSE))/100</f>
        <v>0.72747145415222902</v>
      </c>
      <c r="M71" s="75">
        <f>VLOOKUP($A71,'ADR Raw Data'!$B$6:$BE$43,'ADR Raw Data'!G$1,FALSE)</f>
        <v>150.46269278147301</v>
      </c>
      <c r="N71" s="76">
        <f>VLOOKUP($A71,'ADR Raw Data'!$B$6:$BE$43,'ADR Raw Data'!H$1,FALSE)</f>
        <v>146.57258795074699</v>
      </c>
      <c r="O71" s="76">
        <f>VLOOKUP($A71,'ADR Raw Data'!$B$6:$BE$43,'ADR Raw Data'!I$1,FALSE)</f>
        <v>147.15408311345601</v>
      </c>
      <c r="P71" s="76">
        <f>VLOOKUP($A71,'ADR Raw Data'!$B$6:$BE$43,'ADR Raw Data'!J$1,FALSE)</f>
        <v>145.75065402223601</v>
      </c>
      <c r="Q71" s="76">
        <f>VLOOKUP($A71,'ADR Raw Data'!$B$6:$BE$43,'ADR Raw Data'!K$1,FALSE)</f>
        <v>145.33317356910101</v>
      </c>
      <c r="R71" s="77">
        <f>VLOOKUP($A71,'ADR Raw Data'!$B$6:$BE$43,'ADR Raw Data'!L$1,FALSE)</f>
        <v>146.996243194192</v>
      </c>
      <c r="S71" s="76">
        <f>VLOOKUP($A71,'ADR Raw Data'!$B$6:$BE$43,'ADR Raw Data'!N$1,FALSE)</f>
        <v>165.00964109781799</v>
      </c>
      <c r="T71" s="76">
        <f>VLOOKUP($A71,'ADR Raw Data'!$B$6:$BE$43,'ADR Raw Data'!O$1,FALSE)</f>
        <v>184.445477003414</v>
      </c>
      <c r="U71" s="77">
        <f>VLOOKUP($A71,'ADR Raw Data'!$B$6:$BE$43,'ADR Raw Data'!P$1,FALSE)</f>
        <v>175.480429560701</v>
      </c>
      <c r="V71" s="78">
        <f>VLOOKUP($A71,'ADR Raw Data'!$B$6:$BE$43,'ADR Raw Data'!R$1,FALSE)</f>
        <v>155.41165302729999</v>
      </c>
      <c r="X71" s="75">
        <f>VLOOKUP($A71,'RevPAR Raw Data'!$B$6:$BE$43,'RevPAR Raw Data'!G$1,FALSE)</f>
        <v>99.418536545661695</v>
      </c>
      <c r="Y71" s="76">
        <f>VLOOKUP($A71,'RevPAR Raw Data'!$B$6:$BE$43,'RevPAR Raw Data'!H$1,FALSE)</f>
        <v>108.5157300993</v>
      </c>
      <c r="Z71" s="76">
        <f>VLOOKUP($A71,'RevPAR Raw Data'!$B$6:$BE$43,'RevPAR Raw Data'!I$1,FALSE)</f>
        <v>108.946242878072</v>
      </c>
      <c r="AA71" s="76">
        <f>VLOOKUP($A71,'RevPAR Raw Data'!$B$6:$BE$43,'RevPAR Raw Data'!J$1,FALSE)</f>
        <v>108.832532964349</v>
      </c>
      <c r="AB71" s="76">
        <f>VLOOKUP($A71,'RevPAR Raw Data'!$B$6:$BE$43,'RevPAR Raw Data'!K$1,FALSE)</f>
        <v>101.683538987465</v>
      </c>
      <c r="AC71" s="77">
        <f>VLOOKUP($A71,'RevPAR Raw Data'!$B$6:$BE$43,'RevPAR Raw Data'!L$1,FALSE)</f>
        <v>105.479316294969</v>
      </c>
      <c r="AD71" s="76">
        <f>VLOOKUP($A71,'RevPAR Raw Data'!$B$6:$BE$43,'RevPAR Raw Data'!N$1,FALSE)</f>
        <v>114.510190460686</v>
      </c>
      <c r="AE71" s="76">
        <f>VLOOKUP($A71,'RevPAR Raw Data'!$B$6:$BE$43,'RevPAR Raw Data'!O$1,FALSE)</f>
        <v>149.49601660426501</v>
      </c>
      <c r="AF71" s="77">
        <f>VLOOKUP($A71,'RevPAR Raw Data'!$B$6:$BE$43,'RevPAR Raw Data'!P$1,FALSE)</f>
        <v>132.003103532475</v>
      </c>
      <c r="AG71" s="78">
        <f>VLOOKUP($A71,'RevPAR Raw Data'!$B$6:$BE$43,'RevPAR Raw Data'!R$1,FALSE)</f>
        <v>113.057541219971</v>
      </c>
    </row>
    <row r="72" spans="1:33" x14ac:dyDescent="0.25">
      <c r="A72" s="55" t="s">
        <v>126</v>
      </c>
      <c r="B72" s="43">
        <f>(VLOOKUP($A71,'Occupancy Raw Data'!$B$8:$BE$51,'Occupancy Raw Data'!T$3,FALSE))/100</f>
        <v>0.19339123395348501</v>
      </c>
      <c r="C72" s="44">
        <f>(VLOOKUP($A71,'Occupancy Raw Data'!$B$8:$BE$51,'Occupancy Raw Data'!U$3,FALSE))/100</f>
        <v>8.16781783216112E-2</v>
      </c>
      <c r="D72" s="44">
        <f>(VLOOKUP($A71,'Occupancy Raw Data'!$B$8:$BE$51,'Occupancy Raw Data'!V$3,FALSE))/100</f>
        <v>-2.7829608206462998E-2</v>
      </c>
      <c r="E72" s="44">
        <f>(VLOOKUP($A71,'Occupancy Raw Data'!$B$8:$BE$51,'Occupancy Raw Data'!W$3,FALSE))/100</f>
        <v>1.90604928528303E-3</v>
      </c>
      <c r="F72" s="44">
        <f>(VLOOKUP($A71,'Occupancy Raw Data'!$B$8:$BE$51,'Occupancy Raw Data'!X$3,FALSE))/100</f>
        <v>-2.4603562191060101E-2</v>
      </c>
      <c r="G72" s="44">
        <f>(VLOOKUP($A71,'Occupancy Raw Data'!$B$8:$BE$51,'Occupancy Raw Data'!Y$3,FALSE))/100</f>
        <v>3.6265109353327801E-2</v>
      </c>
      <c r="H72" s="45">
        <f>(VLOOKUP($A71,'Occupancy Raw Data'!$B$8:$BE$51,'Occupancy Raw Data'!AA$3,FALSE))/100</f>
        <v>-2.68088952947453E-2</v>
      </c>
      <c r="I72" s="45">
        <f>(VLOOKUP($A71,'Occupancy Raw Data'!$B$8:$BE$51,'Occupancy Raw Data'!AB$3,FALSE))/100</f>
        <v>5.9097254021796795E-2</v>
      </c>
      <c r="J72" s="44">
        <f>(VLOOKUP($A71,'Occupancy Raw Data'!$B$8:$BE$51,'Occupancy Raw Data'!AC$3,FALSE))/100</f>
        <v>1.7661170997952499E-2</v>
      </c>
      <c r="K72" s="46">
        <f>(VLOOKUP($A71,'Occupancy Raw Data'!$B$8:$BE$51,'Occupancy Raw Data'!AE$3,FALSE))/100</f>
        <v>3.06983210171301E-2</v>
      </c>
      <c r="M72" s="43">
        <f>(VLOOKUP($A71,'ADR Raw Data'!$B$6:$BE$49,'ADR Raw Data'!T$1,FALSE))/100</f>
        <v>0.16885792860539101</v>
      </c>
      <c r="N72" s="44">
        <f>(VLOOKUP($A71,'ADR Raw Data'!$B$6:$BE$49,'ADR Raw Data'!U$1,FALSE))/100</f>
        <v>7.9880043661009495E-2</v>
      </c>
      <c r="O72" s="44">
        <f>(VLOOKUP($A71,'ADR Raw Data'!$B$6:$BE$49,'ADR Raw Data'!V$1,FALSE))/100</f>
        <v>1.0688696169027701E-2</v>
      </c>
      <c r="P72" s="44">
        <f>(VLOOKUP($A71,'ADR Raw Data'!$B$6:$BE$49,'ADR Raw Data'!W$1,FALSE))/100</f>
        <v>4.8073709331225893E-2</v>
      </c>
      <c r="Q72" s="44">
        <f>(VLOOKUP($A71,'ADR Raw Data'!$B$6:$BE$49,'ADR Raw Data'!X$1,FALSE))/100</f>
        <v>1.3962624048262999E-2</v>
      </c>
      <c r="R72" s="44">
        <f>(VLOOKUP($A71,'ADR Raw Data'!$B$6:$BE$49,'ADR Raw Data'!Y$1,FALSE))/100</f>
        <v>5.6968379355539903E-2</v>
      </c>
      <c r="S72" s="45">
        <f>(VLOOKUP($A71,'ADR Raw Data'!$B$6:$BE$49,'ADR Raw Data'!AA$1,FALSE))/100</f>
        <v>4.2189341313239995E-2</v>
      </c>
      <c r="T72" s="45">
        <f>(VLOOKUP($A71,'ADR Raw Data'!$B$6:$BE$49,'ADR Raw Data'!AB$1,FALSE))/100</f>
        <v>0.118776920220664</v>
      </c>
      <c r="U72" s="44">
        <f>(VLOOKUP($A71,'ADR Raw Data'!$B$6:$BE$49,'ADR Raw Data'!AC$1,FALSE))/100</f>
        <v>8.514146069891361E-2</v>
      </c>
      <c r="V72" s="46">
        <f>(VLOOKUP($A71,'ADR Raw Data'!$B$6:$BE$49,'ADR Raw Data'!AE$1,FALSE))/100</f>
        <v>6.5576302537481201E-2</v>
      </c>
      <c r="X72" s="43">
        <f>(VLOOKUP($A71,'RevPAR Raw Data'!$B$6:$BE$43,'RevPAR Raw Data'!T$1,FALSE))/100</f>
        <v>0.39490480573470299</v>
      </c>
      <c r="Y72" s="44">
        <f>(VLOOKUP($A71,'RevPAR Raw Data'!$B$6:$BE$43,'RevPAR Raw Data'!U$1,FALSE))/100</f>
        <v>0.16808267843310201</v>
      </c>
      <c r="Z72" s="44">
        <f>(VLOOKUP($A71,'RevPAR Raw Data'!$B$6:$BE$43,'RevPAR Raw Data'!V$1,FALSE))/100</f>
        <v>-1.7438374264057199E-2</v>
      </c>
      <c r="AA72" s="44">
        <f>(VLOOKUP($A71,'RevPAR Raw Data'!$B$6:$BE$43,'RevPAR Raw Data'!W$1,FALSE))/100</f>
        <v>5.0071389475820599E-2</v>
      </c>
      <c r="AB72" s="44">
        <f>(VLOOKUP($A71,'RevPAR Raw Data'!$B$6:$BE$43,'RevPAR Raw Data'!X$1,FALSE))/100</f>
        <v>-1.0984468431918899E-2</v>
      </c>
      <c r="AC72" s="44">
        <f>(VLOOKUP($A71,'RevPAR Raw Data'!$B$6:$BE$43,'RevPAR Raw Data'!Y$1,FALSE))/100</f>
        <v>9.5299453215878405E-2</v>
      </c>
      <c r="AD72" s="45">
        <f>(VLOOKUP($A71,'RevPAR Raw Data'!$B$6:$BE$43,'RevPAR Raw Data'!AA$1,FALSE))/100</f>
        <v>1.4249396384673801E-2</v>
      </c>
      <c r="AE72" s="45">
        <f>(VLOOKUP($A71,'RevPAR Raw Data'!$B$6:$BE$43,'RevPAR Raw Data'!AB$1,FALSE))/100</f>
        <v>0.184893564068668</v>
      </c>
      <c r="AF72" s="44">
        <f>(VLOOKUP($A71,'RevPAR Raw Data'!$B$6:$BE$43,'RevPAR Raw Data'!AC$1,FALSE))/100</f>
        <v>0.10430632959328501</v>
      </c>
      <c r="AG72" s="46">
        <f>(VLOOKUP($A71,'RevPAR Raw Data'!$B$6:$BE$43,'RevPAR Raw Data'!AE$1,FALSE))/100</f>
        <v>9.8287705941023387E-2</v>
      </c>
    </row>
    <row r="73" spans="1:33" x14ac:dyDescent="0.25">
      <c r="A73" s="93"/>
      <c r="B73" s="71"/>
      <c r="C73" s="72"/>
      <c r="D73" s="72"/>
      <c r="E73" s="72"/>
      <c r="F73" s="72"/>
      <c r="G73" s="73"/>
      <c r="H73" s="53"/>
      <c r="I73" s="53"/>
      <c r="J73" s="73"/>
      <c r="K73" s="74"/>
      <c r="M73" s="75"/>
      <c r="N73" s="76"/>
      <c r="O73" s="76"/>
      <c r="P73" s="76"/>
      <c r="Q73" s="76"/>
      <c r="R73" s="77"/>
      <c r="S73" s="76"/>
      <c r="T73" s="76"/>
      <c r="U73" s="77"/>
      <c r="V73" s="78"/>
      <c r="X73" s="75"/>
      <c r="Y73" s="76"/>
      <c r="Z73" s="76"/>
      <c r="AA73" s="76"/>
      <c r="AB73" s="76"/>
      <c r="AC73" s="77"/>
      <c r="AD73" s="76"/>
      <c r="AE73" s="76"/>
      <c r="AF73" s="77"/>
      <c r="AG73" s="78"/>
    </row>
    <row r="74" spans="1:33" x14ac:dyDescent="0.25">
      <c r="A74" s="70" t="s">
        <v>38</v>
      </c>
      <c r="B74" s="71">
        <f>(VLOOKUP($A74,'Occupancy Raw Data'!$B$8:$BE$45,'Occupancy Raw Data'!G$3,FALSE))/100</f>
        <v>0.60118168389955595</v>
      </c>
      <c r="C74" s="72">
        <f>(VLOOKUP($A74,'Occupancy Raw Data'!$B$8:$BE$45,'Occupancy Raw Data'!H$3,FALSE))/100</f>
        <v>0.67776389046699193</v>
      </c>
      <c r="D74" s="72">
        <f>(VLOOKUP($A74,'Occupancy Raw Data'!$B$8:$BE$45,'Occupancy Raw Data'!I$3,FALSE))/100</f>
        <v>0.71673673446199204</v>
      </c>
      <c r="E74" s="72">
        <f>(VLOOKUP($A74,'Occupancy Raw Data'!$B$8:$BE$45,'Occupancy Raw Data'!J$3,FALSE))/100</f>
        <v>0.76252698556982101</v>
      </c>
      <c r="F74" s="72">
        <f>(VLOOKUP($A74,'Occupancy Raw Data'!$B$8:$BE$45,'Occupancy Raw Data'!K$3,FALSE))/100</f>
        <v>0.75605044881263395</v>
      </c>
      <c r="G74" s="73">
        <f>(VLOOKUP($A74,'Occupancy Raw Data'!$B$8:$BE$45,'Occupancy Raw Data'!L$3,FALSE))/100</f>
        <v>0.70285194864219902</v>
      </c>
      <c r="H74" s="53">
        <f>(VLOOKUP($A74,'Occupancy Raw Data'!$B$8:$BE$45,'Occupancy Raw Data'!N$3,FALSE))/100</f>
        <v>0.81081695261901998</v>
      </c>
      <c r="I74" s="53">
        <f>(VLOOKUP($A74,'Occupancy Raw Data'!$B$8:$BE$45,'Occupancy Raw Data'!O$3,FALSE))/100</f>
        <v>0.80684013180320402</v>
      </c>
      <c r="J74" s="73">
        <f>(VLOOKUP($A74,'Occupancy Raw Data'!$B$8:$BE$45,'Occupancy Raw Data'!P$3,FALSE))/100</f>
        <v>0.808828542211112</v>
      </c>
      <c r="K74" s="74">
        <f>(VLOOKUP($A74,'Occupancy Raw Data'!$B$8:$BE$45,'Occupancy Raw Data'!R$3,FALSE))/100</f>
        <v>0.733130975376174</v>
      </c>
      <c r="M74" s="75">
        <f>VLOOKUP($A74,'ADR Raw Data'!$B$6:$BE$43,'ADR Raw Data'!G$1,FALSE)</f>
        <v>97.018633528633501</v>
      </c>
      <c r="N74" s="76">
        <f>VLOOKUP($A74,'ADR Raw Data'!$B$6:$BE$43,'ADR Raw Data'!H$1,FALSE)</f>
        <v>101.058925398155</v>
      </c>
      <c r="O74" s="76">
        <f>VLOOKUP($A74,'ADR Raw Data'!$B$6:$BE$43,'ADR Raw Data'!I$1,FALSE)</f>
        <v>104.819708306911</v>
      </c>
      <c r="P74" s="76">
        <f>VLOOKUP($A74,'ADR Raw Data'!$B$6:$BE$43,'ADR Raw Data'!J$1,FALSE)</f>
        <v>107.60342124869599</v>
      </c>
      <c r="Q74" s="76">
        <f>VLOOKUP($A74,'ADR Raw Data'!$B$6:$BE$43,'ADR Raw Data'!K$1,FALSE)</f>
        <v>109.527921550946</v>
      </c>
      <c r="R74" s="77">
        <f>VLOOKUP($A74,'ADR Raw Data'!$B$6:$BE$43,'ADR Raw Data'!L$1,FALSE)</f>
        <v>104.376803323741</v>
      </c>
      <c r="S74" s="76">
        <f>VLOOKUP($A74,'ADR Raw Data'!$B$6:$BE$43,'ADR Raw Data'!N$1,FALSE)</f>
        <v>121.311262612107</v>
      </c>
      <c r="T74" s="76">
        <f>VLOOKUP($A74,'ADR Raw Data'!$B$6:$BE$43,'ADR Raw Data'!O$1,FALSE)</f>
        <v>121.714761301225</v>
      </c>
      <c r="U74" s="77">
        <f>VLOOKUP($A74,'ADR Raw Data'!$B$6:$BE$43,'ADR Raw Data'!P$1,FALSE)</f>
        <v>121.51251597949</v>
      </c>
      <c r="V74" s="78">
        <f>VLOOKUP($A74,'ADR Raw Data'!$B$6:$BE$43,'ADR Raw Data'!R$1,FALSE)</f>
        <v>109.778236726741</v>
      </c>
      <c r="X74" s="75">
        <f>VLOOKUP($A74,'RevPAR Raw Data'!$B$6:$BE$43,'RevPAR Raw Data'!G$1,FALSE)</f>
        <v>58.325825474377901</v>
      </c>
      <c r="Y74" s="76">
        <f>VLOOKUP($A74,'RevPAR Raw Data'!$B$6:$BE$43,'RevPAR Raw Data'!H$1,FALSE)</f>
        <v>68.494090444267599</v>
      </c>
      <c r="Z74" s="76">
        <f>VLOOKUP($A74,'RevPAR Raw Data'!$B$6:$BE$43,'RevPAR Raw Data'!I$1,FALSE)</f>
        <v>75.128135439154605</v>
      </c>
      <c r="AA74" s="76">
        <f>VLOOKUP($A74,'RevPAR Raw Data'!$B$6:$BE$43,'RevPAR Raw Data'!J$1,FALSE)</f>
        <v>82.050512441767907</v>
      </c>
      <c r="AB74" s="76">
        <f>VLOOKUP($A74,'RevPAR Raw Data'!$B$6:$BE$43,'RevPAR Raw Data'!K$1,FALSE)</f>
        <v>82.808634246108298</v>
      </c>
      <c r="AC74" s="77">
        <f>VLOOKUP($A74,'RevPAR Raw Data'!$B$6:$BE$43,'RevPAR Raw Data'!L$1,FALSE)</f>
        <v>73.361439609135303</v>
      </c>
      <c r="AD74" s="76">
        <f>VLOOKUP($A74,'RevPAR Raw Data'!$B$6:$BE$43,'RevPAR Raw Data'!N$1,FALSE)</f>
        <v>98.361228269514797</v>
      </c>
      <c r="AE74" s="76">
        <f>VLOOKUP($A74,'RevPAR Raw Data'!$B$6:$BE$43,'RevPAR Raw Data'!O$1,FALSE)</f>
        <v>98.204354050676002</v>
      </c>
      <c r="AF74" s="77">
        <f>VLOOKUP($A74,'RevPAR Raw Data'!$B$6:$BE$43,'RevPAR Raw Data'!P$1,FALSE)</f>
        <v>98.2827911600954</v>
      </c>
      <c r="AG74" s="78">
        <f>VLOOKUP($A74,'RevPAR Raw Data'!$B$6:$BE$43,'RevPAR Raw Data'!R$1,FALSE)</f>
        <v>80.481825766552504</v>
      </c>
    </row>
    <row r="75" spans="1:33" x14ac:dyDescent="0.25">
      <c r="A75" s="55" t="s">
        <v>126</v>
      </c>
      <c r="B75" s="43">
        <f>(VLOOKUP($A74,'Occupancy Raw Data'!$B$8:$BE$51,'Occupancy Raw Data'!T$3,FALSE))/100</f>
        <v>9.4642889157576099E-2</v>
      </c>
      <c r="C75" s="44">
        <f>(VLOOKUP($A74,'Occupancy Raw Data'!$B$8:$BE$51,'Occupancy Raw Data'!U$3,FALSE))/100</f>
        <v>0.109467023214971</v>
      </c>
      <c r="D75" s="44">
        <f>(VLOOKUP($A74,'Occupancy Raw Data'!$B$8:$BE$51,'Occupancy Raw Data'!V$3,FALSE))/100</f>
        <v>0.133637747806129</v>
      </c>
      <c r="E75" s="44">
        <f>(VLOOKUP($A74,'Occupancy Raw Data'!$B$8:$BE$51,'Occupancy Raw Data'!W$3,FALSE))/100</f>
        <v>0.16766891856029201</v>
      </c>
      <c r="F75" s="44">
        <f>(VLOOKUP($A74,'Occupancy Raw Data'!$B$8:$BE$51,'Occupancy Raw Data'!X$3,FALSE))/100</f>
        <v>0.17173919146220101</v>
      </c>
      <c r="G75" s="44">
        <f>(VLOOKUP($A74,'Occupancy Raw Data'!$B$8:$BE$51,'Occupancy Raw Data'!Y$3,FALSE))/100</f>
        <v>0.137075963705375</v>
      </c>
      <c r="H75" s="45">
        <f>(VLOOKUP($A74,'Occupancy Raw Data'!$B$8:$BE$51,'Occupancy Raw Data'!AA$3,FALSE))/100</f>
        <v>0.10019022652628401</v>
      </c>
      <c r="I75" s="45">
        <f>(VLOOKUP($A74,'Occupancy Raw Data'!$B$8:$BE$51,'Occupancy Raw Data'!AB$3,FALSE))/100</f>
        <v>0.126217001512405</v>
      </c>
      <c r="J75" s="44">
        <f>(VLOOKUP($A74,'Occupancy Raw Data'!$B$8:$BE$51,'Occupancy Raw Data'!AC$3,FALSE))/100</f>
        <v>0.11301950048360601</v>
      </c>
      <c r="K75" s="46">
        <f>(VLOOKUP($A74,'Occupancy Raw Data'!$B$8:$BE$51,'Occupancy Raw Data'!AE$3,FALSE))/100</f>
        <v>0.12938153214604101</v>
      </c>
      <c r="M75" s="43">
        <f>(VLOOKUP($A74,'ADR Raw Data'!$B$6:$BE$49,'ADR Raw Data'!T$1,FALSE))/100</f>
        <v>2.6921788865284201E-2</v>
      </c>
      <c r="N75" s="44">
        <f>(VLOOKUP($A74,'ADR Raw Data'!$B$6:$BE$49,'ADR Raw Data'!U$1,FALSE))/100</f>
        <v>3.0910332716053101E-2</v>
      </c>
      <c r="O75" s="44">
        <f>(VLOOKUP($A74,'ADR Raw Data'!$B$6:$BE$49,'ADR Raw Data'!V$1,FALSE))/100</f>
        <v>2.6686226975595001E-2</v>
      </c>
      <c r="P75" s="44">
        <f>(VLOOKUP($A74,'ADR Raw Data'!$B$6:$BE$49,'ADR Raw Data'!W$1,FALSE))/100</f>
        <v>7.0691738572661894E-2</v>
      </c>
      <c r="Q75" s="44">
        <f>(VLOOKUP($A74,'ADR Raw Data'!$B$6:$BE$49,'ADR Raw Data'!X$1,FALSE))/100</f>
        <v>0.100361417080227</v>
      </c>
      <c r="R75" s="44">
        <f>(VLOOKUP($A74,'ADR Raw Data'!$B$6:$BE$49,'ADR Raw Data'!Y$1,FALSE))/100</f>
        <v>5.3606305022146999E-2</v>
      </c>
      <c r="S75" s="45">
        <f>(VLOOKUP($A74,'ADR Raw Data'!$B$6:$BE$49,'ADR Raw Data'!AA$1,FALSE))/100</f>
        <v>0.102602003445107</v>
      </c>
      <c r="T75" s="45">
        <f>(VLOOKUP($A74,'ADR Raw Data'!$B$6:$BE$49,'ADR Raw Data'!AB$1,FALSE))/100</f>
        <v>0.1158567826176</v>
      </c>
      <c r="U75" s="44">
        <f>(VLOOKUP($A74,'ADR Raw Data'!$B$6:$BE$49,'ADR Raw Data'!AC$1,FALSE))/100</f>
        <v>0.10912856875640699</v>
      </c>
      <c r="V75" s="46">
        <f>(VLOOKUP($A74,'ADR Raw Data'!$B$6:$BE$49,'ADR Raw Data'!AE$1,FALSE))/100</f>
        <v>7.1826918764973796E-2</v>
      </c>
      <c r="X75" s="43">
        <f>(VLOOKUP($A74,'RevPAR Raw Data'!$B$6:$BE$43,'RevPAR Raw Data'!T$1,FALSE))/100</f>
        <v>0.12411263390236099</v>
      </c>
      <c r="Y75" s="44">
        <f>(VLOOKUP($A74,'RevPAR Raw Data'!$B$6:$BE$43,'RevPAR Raw Data'!U$1,FALSE))/100</f>
        <v>0.14376101804003499</v>
      </c>
      <c r="Z75" s="44">
        <f>(VLOOKUP($A74,'RevPAR Raw Data'!$B$6:$BE$43,'RevPAR Raw Data'!V$1,FALSE))/100</f>
        <v>0.16389026205218599</v>
      </c>
      <c r="AA75" s="44">
        <f>(VLOOKUP($A74,'RevPAR Raw Data'!$B$6:$BE$43,'RevPAR Raw Data'!W$1,FALSE))/100</f>
        <v>0.25021346449057902</v>
      </c>
      <c r="AB75" s="44">
        <f>(VLOOKUP($A74,'RevPAR Raw Data'!$B$6:$BE$43,'RevPAR Raw Data'!X$1,FALSE))/100</f>
        <v>0.28933659716578797</v>
      </c>
      <c r="AC75" s="44">
        <f>(VLOOKUP($A74,'RevPAR Raw Data'!$B$6:$BE$43,'RevPAR Raw Data'!Y$1,FALSE))/100</f>
        <v>0.198030404649117</v>
      </c>
      <c r="AD75" s="45">
        <f>(VLOOKUP($A74,'RevPAR Raw Data'!$B$6:$BE$43,'RevPAR Raw Data'!AA$1,FALSE))/100</f>
        <v>0.21307194793860598</v>
      </c>
      <c r="AE75" s="45">
        <f>(VLOOKUP($A74,'RevPAR Raw Data'!$B$6:$BE$43,'RevPAR Raw Data'!AB$1,FALSE))/100</f>
        <v>0.256696879836873</v>
      </c>
      <c r="AF75" s="44">
        <f>(VLOOKUP($A74,'RevPAR Raw Data'!$B$6:$BE$43,'RevPAR Raw Data'!AC$1,FALSE))/100</f>
        <v>0.23448172556935301</v>
      </c>
      <c r="AG75" s="46">
        <f>(VLOOKUP($A74,'RevPAR Raw Data'!$B$6:$BE$43,'RevPAR Raw Data'!AE$1,FALSE))/100</f>
        <v>0.21050152771015701</v>
      </c>
    </row>
    <row r="76" spans="1:33" x14ac:dyDescent="0.25">
      <c r="A76" s="93"/>
      <c r="B76" s="71"/>
      <c r="C76" s="72"/>
      <c r="D76" s="72"/>
      <c r="E76" s="72"/>
      <c r="F76" s="72"/>
      <c r="G76" s="73"/>
      <c r="H76" s="53"/>
      <c r="I76" s="53"/>
      <c r="J76" s="73"/>
      <c r="K76" s="74"/>
      <c r="M76" s="75"/>
      <c r="N76" s="76"/>
      <c r="O76" s="76"/>
      <c r="P76" s="76"/>
      <c r="Q76" s="76"/>
      <c r="R76" s="77"/>
      <c r="S76" s="76"/>
      <c r="T76" s="76"/>
      <c r="U76" s="77"/>
      <c r="V76" s="78"/>
      <c r="X76" s="75"/>
      <c r="Y76" s="76"/>
      <c r="Z76" s="76"/>
      <c r="AA76" s="76"/>
      <c r="AB76" s="76"/>
      <c r="AC76" s="77"/>
      <c r="AD76" s="76"/>
      <c r="AE76" s="76"/>
      <c r="AF76" s="77"/>
      <c r="AG76" s="78"/>
    </row>
    <row r="77" spans="1:33" x14ac:dyDescent="0.25">
      <c r="A77" s="70" t="s">
        <v>39</v>
      </c>
      <c r="B77" s="71">
        <f>(VLOOKUP($A77,'Occupancy Raw Data'!$B$8:$BE$45,'Occupancy Raw Data'!G$3,FALSE))/100</f>
        <v>0.68437974457443895</v>
      </c>
      <c r="C77" s="72">
        <f>(VLOOKUP($A77,'Occupancy Raw Data'!$B$8:$BE$45,'Occupancy Raw Data'!H$3,FALSE))/100</f>
        <v>0.82620344735196893</v>
      </c>
      <c r="D77" s="72">
        <f>(VLOOKUP($A77,'Occupancy Raw Data'!$B$8:$BE$45,'Occupancy Raw Data'!I$3,FALSE))/100</f>
        <v>0.861391444136822</v>
      </c>
      <c r="E77" s="72">
        <f>(VLOOKUP($A77,'Occupancy Raw Data'!$B$8:$BE$45,'Occupancy Raw Data'!J$3,FALSE))/100</f>
        <v>0.83593819773153499</v>
      </c>
      <c r="F77" s="72">
        <f>(VLOOKUP($A77,'Occupancy Raw Data'!$B$8:$BE$45,'Occupancy Raw Data'!K$3,FALSE))/100</f>
        <v>0.8101277127802079</v>
      </c>
      <c r="G77" s="73">
        <f>(VLOOKUP($A77,'Occupancy Raw Data'!$B$8:$BE$45,'Occupancy Raw Data'!L$3,FALSE))/100</f>
        <v>0.80360810931499504</v>
      </c>
      <c r="H77" s="53">
        <f>(VLOOKUP($A77,'Occupancy Raw Data'!$B$8:$BE$45,'Occupancy Raw Data'!N$3,FALSE))/100</f>
        <v>0.81530767169777607</v>
      </c>
      <c r="I77" s="53">
        <f>(VLOOKUP($A77,'Occupancy Raw Data'!$B$8:$BE$45,'Occupancy Raw Data'!O$3,FALSE))/100</f>
        <v>0.80110743949272101</v>
      </c>
      <c r="J77" s="73">
        <f>(VLOOKUP($A77,'Occupancy Raw Data'!$B$8:$BE$45,'Occupancy Raw Data'!P$3,FALSE))/100</f>
        <v>0.80820755559524793</v>
      </c>
      <c r="K77" s="74">
        <f>(VLOOKUP($A77,'Occupancy Raw Data'!$B$8:$BE$45,'Occupancy Raw Data'!R$3,FALSE))/100</f>
        <v>0.80492223682363795</v>
      </c>
      <c r="M77" s="75">
        <f>VLOOKUP($A77,'ADR Raw Data'!$B$6:$BE$43,'ADR Raw Data'!G$1,FALSE)</f>
        <v>125.233139762495</v>
      </c>
      <c r="N77" s="76">
        <f>VLOOKUP($A77,'ADR Raw Data'!$B$6:$BE$43,'ADR Raw Data'!H$1,FALSE)</f>
        <v>148.79509242244001</v>
      </c>
      <c r="O77" s="76">
        <f>VLOOKUP($A77,'ADR Raw Data'!$B$6:$BE$43,'ADR Raw Data'!I$1,FALSE)</f>
        <v>157.88873820632401</v>
      </c>
      <c r="P77" s="76">
        <f>VLOOKUP($A77,'ADR Raw Data'!$B$6:$BE$43,'ADR Raw Data'!J$1,FALSE)</f>
        <v>154.176870726495</v>
      </c>
      <c r="Q77" s="76">
        <f>VLOOKUP($A77,'ADR Raw Data'!$B$6:$BE$43,'ADR Raw Data'!K$1,FALSE)</f>
        <v>137.792246720317</v>
      </c>
      <c r="R77" s="77">
        <f>VLOOKUP($A77,'ADR Raw Data'!$B$6:$BE$43,'ADR Raw Data'!L$1,FALSE)</f>
        <v>145.63260302289299</v>
      </c>
      <c r="S77" s="76">
        <f>VLOOKUP($A77,'ADR Raw Data'!$B$6:$BE$43,'ADR Raw Data'!N$1,FALSE)</f>
        <v>127.618401796472</v>
      </c>
      <c r="T77" s="76">
        <f>VLOOKUP($A77,'ADR Raw Data'!$B$6:$BE$43,'ADR Raw Data'!O$1,FALSE)</f>
        <v>122.84838573021101</v>
      </c>
      <c r="U77" s="77">
        <f>VLOOKUP($A77,'ADR Raw Data'!$B$6:$BE$43,'ADR Raw Data'!P$1,FALSE)</f>
        <v>125.25434609646901</v>
      </c>
      <c r="V77" s="78">
        <f>VLOOKUP($A77,'ADR Raw Data'!$B$6:$BE$43,'ADR Raw Data'!R$1,FALSE)</f>
        <v>139.78647973497701</v>
      </c>
      <c r="X77" s="75">
        <f>VLOOKUP($A77,'RevPAR Raw Data'!$B$6:$BE$43,'RevPAR Raw Data'!G$1,FALSE)</f>
        <v>85.707024202911398</v>
      </c>
      <c r="Y77" s="76">
        <f>VLOOKUP($A77,'RevPAR Raw Data'!$B$6:$BE$43,'RevPAR Raw Data'!H$1,FALSE)</f>
        <v>122.93501830847499</v>
      </c>
      <c r="Z77" s="76">
        <f>VLOOKUP($A77,'RevPAR Raw Data'!$B$6:$BE$43,'RevPAR Raw Data'!I$1,FALSE)</f>
        <v>136.004008216486</v>
      </c>
      <c r="AA77" s="76">
        <f>VLOOKUP($A77,'RevPAR Raw Data'!$B$6:$BE$43,'RevPAR Raw Data'!J$1,FALSE)</f>
        <v>128.88233544699401</v>
      </c>
      <c r="AB77" s="76">
        <f>VLOOKUP($A77,'RevPAR Raw Data'!$B$6:$BE$43,'RevPAR Raw Data'!K$1,FALSE)</f>
        <v>111.62931767437701</v>
      </c>
      <c r="AC77" s="77">
        <f>VLOOKUP($A77,'RevPAR Raw Data'!$B$6:$BE$43,'RevPAR Raw Data'!L$1,FALSE)</f>
        <v>117.031540769849</v>
      </c>
      <c r="AD77" s="76">
        <f>VLOOKUP($A77,'RevPAR Raw Data'!$B$6:$BE$43,'RevPAR Raw Data'!N$1,FALSE)</f>
        <v>104.048262034473</v>
      </c>
      <c r="AE77" s="76">
        <f>VLOOKUP($A77,'RevPAR Raw Data'!$B$6:$BE$43,'RevPAR Raw Data'!O$1,FALSE)</f>
        <v>98.414755738144095</v>
      </c>
      <c r="AF77" s="77">
        <f>VLOOKUP($A77,'RevPAR Raw Data'!$B$6:$BE$43,'RevPAR Raw Data'!P$1,FALSE)</f>
        <v>101.23150888630801</v>
      </c>
      <c r="AG77" s="78">
        <f>VLOOKUP($A77,'RevPAR Raw Data'!$B$6:$BE$43,'RevPAR Raw Data'!R$1,FALSE)</f>
        <v>112.51724594597999</v>
      </c>
    </row>
    <row r="78" spans="1:33" x14ac:dyDescent="0.25">
      <c r="A78" s="55" t="s">
        <v>126</v>
      </c>
      <c r="B78" s="43">
        <f>(VLOOKUP($A77,'Occupancy Raw Data'!$B$8:$BE$51,'Occupancy Raw Data'!T$3,FALSE))/100</f>
        <v>0.15499643312748002</v>
      </c>
      <c r="C78" s="44">
        <f>(VLOOKUP($A77,'Occupancy Raw Data'!$B$8:$BE$51,'Occupancy Raw Data'!U$3,FALSE))/100</f>
        <v>0.11451349454066</v>
      </c>
      <c r="D78" s="44">
        <f>(VLOOKUP($A77,'Occupancy Raw Data'!$B$8:$BE$51,'Occupancy Raw Data'!V$3,FALSE))/100</f>
        <v>8.3152447174921096E-2</v>
      </c>
      <c r="E78" s="44">
        <f>(VLOOKUP($A77,'Occupancy Raw Data'!$B$8:$BE$51,'Occupancy Raw Data'!W$3,FALSE))/100</f>
        <v>6.1767727107092794E-2</v>
      </c>
      <c r="F78" s="44">
        <f>(VLOOKUP($A77,'Occupancy Raw Data'!$B$8:$BE$51,'Occupancy Raw Data'!X$3,FALSE))/100</f>
        <v>4.6734010747207601E-2</v>
      </c>
      <c r="G78" s="44">
        <f>(VLOOKUP($A77,'Occupancy Raw Data'!$B$8:$BE$51,'Occupancy Raw Data'!Y$3,FALSE))/100</f>
        <v>8.8787636090587499E-2</v>
      </c>
      <c r="H78" s="45">
        <f>(VLOOKUP($A77,'Occupancy Raw Data'!$B$8:$BE$51,'Occupancy Raw Data'!AA$3,FALSE))/100</f>
        <v>7.0115782247585204E-2</v>
      </c>
      <c r="I78" s="45">
        <f>(VLOOKUP($A77,'Occupancy Raw Data'!$B$8:$BE$51,'Occupancy Raw Data'!AB$3,FALSE))/100</f>
        <v>5.38807841083122E-2</v>
      </c>
      <c r="J78" s="44">
        <f>(VLOOKUP($A77,'Occupancy Raw Data'!$B$8:$BE$51,'Occupancy Raw Data'!AC$3,FALSE))/100</f>
        <v>6.2007549172681198E-2</v>
      </c>
      <c r="K78" s="46">
        <f>(VLOOKUP($A77,'Occupancy Raw Data'!$B$8:$BE$51,'Occupancy Raw Data'!AE$3,FALSE))/100</f>
        <v>8.0967792455190202E-2</v>
      </c>
      <c r="M78" s="43">
        <f>(VLOOKUP($A77,'ADR Raw Data'!$B$6:$BE$49,'ADR Raw Data'!T$1,FALSE))/100</f>
        <v>8.0072400574620506E-2</v>
      </c>
      <c r="N78" s="44">
        <f>(VLOOKUP($A77,'ADR Raw Data'!$B$6:$BE$49,'ADR Raw Data'!U$1,FALSE))/100</f>
        <v>0.10575234025449</v>
      </c>
      <c r="O78" s="44">
        <f>(VLOOKUP($A77,'ADR Raw Data'!$B$6:$BE$49,'ADR Raw Data'!V$1,FALSE))/100</f>
        <v>8.9430645009551599E-2</v>
      </c>
      <c r="P78" s="44">
        <f>(VLOOKUP($A77,'ADR Raw Data'!$B$6:$BE$49,'ADR Raw Data'!W$1,FALSE))/100</f>
        <v>7.1354554372618201E-2</v>
      </c>
      <c r="Q78" s="44">
        <f>(VLOOKUP($A77,'ADR Raw Data'!$B$6:$BE$49,'ADR Raw Data'!X$1,FALSE))/100</f>
        <v>5.7352501823384798E-2</v>
      </c>
      <c r="R78" s="44">
        <f>(VLOOKUP($A77,'ADR Raw Data'!$B$6:$BE$49,'ADR Raw Data'!Y$1,FALSE))/100</f>
        <v>7.9466524913960793E-2</v>
      </c>
      <c r="S78" s="45">
        <f>(VLOOKUP($A77,'ADR Raw Data'!$B$6:$BE$49,'ADR Raw Data'!AA$1,FALSE))/100</f>
        <v>3.83412294913692E-2</v>
      </c>
      <c r="T78" s="45">
        <f>(VLOOKUP($A77,'ADR Raw Data'!$B$6:$BE$49,'ADR Raw Data'!AB$1,FALSE))/100</f>
        <v>1.26686989234969E-2</v>
      </c>
      <c r="U78" s="44">
        <f>(VLOOKUP($A77,'ADR Raw Data'!$B$6:$BE$49,'ADR Raw Data'!AC$1,FALSE))/100</f>
        <v>2.5752715444209803E-2</v>
      </c>
      <c r="V78" s="46">
        <f>(VLOOKUP($A77,'ADR Raw Data'!$B$6:$BE$49,'ADR Raw Data'!AE$1,FALSE))/100</f>
        <v>6.5661418443480501E-2</v>
      </c>
      <c r="X78" s="43">
        <f>(VLOOKUP($A77,'RevPAR Raw Data'!$B$6:$BE$43,'RevPAR Raw Data'!T$1,FALSE))/100</f>
        <v>0.24747977018312098</v>
      </c>
      <c r="Y78" s="44">
        <f>(VLOOKUP($A77,'RevPAR Raw Data'!$B$6:$BE$43,'RevPAR Raw Data'!U$1,FALSE))/100</f>
        <v>0.232375904833546</v>
      </c>
      <c r="Z78" s="44">
        <f>(VLOOKUP($A77,'RevPAR Raw Data'!$B$6:$BE$43,'RevPAR Raw Data'!V$1,FALSE))/100</f>
        <v>0.180019469169448</v>
      </c>
      <c r="AA78" s="44">
        <f>(VLOOKUP($A77,'RevPAR Raw Data'!$B$6:$BE$43,'RevPAR Raw Data'!W$1,FALSE))/100</f>
        <v>0.13752969012204699</v>
      </c>
      <c r="AB78" s="44">
        <f>(VLOOKUP($A77,'RevPAR Raw Data'!$B$6:$BE$43,'RevPAR Raw Data'!X$1,FALSE))/100</f>
        <v>0.10676682500718498</v>
      </c>
      <c r="AC78" s="44">
        <f>(VLOOKUP($A77,'RevPAR Raw Data'!$B$6:$BE$43,'RevPAR Raw Data'!Y$1,FALSE))/100</f>
        <v>0.17530980589999198</v>
      </c>
      <c r="AD78" s="45">
        <f>(VLOOKUP($A77,'RevPAR Raw Data'!$B$6:$BE$43,'RevPAR Raw Data'!AA$1,FALSE))/100</f>
        <v>0.11114533703707601</v>
      </c>
      <c r="AE78" s="45">
        <f>(VLOOKUP($A77,'RevPAR Raw Data'!$B$6:$BE$43,'RevPAR Raw Data'!AB$1,FALSE))/100</f>
        <v>6.7232082463439299E-2</v>
      </c>
      <c r="AF78" s="44">
        <f>(VLOOKUP($A77,'RevPAR Raw Data'!$B$6:$BE$43,'RevPAR Raw Data'!AC$1,FALSE))/100</f>
        <v>8.9357127386127999E-2</v>
      </c>
      <c r="AG78" s="46">
        <f>(VLOOKUP($A77,'RevPAR Raw Data'!$B$6:$BE$43,'RevPAR Raw Data'!AE$1,FALSE))/100</f>
        <v>0.151945670999515</v>
      </c>
    </row>
    <row r="79" spans="1:33" x14ac:dyDescent="0.25">
      <c r="A79" s="83"/>
      <c r="B79" s="84"/>
      <c r="C79" s="85"/>
      <c r="D79" s="85"/>
      <c r="E79" s="85"/>
      <c r="F79" s="85"/>
      <c r="G79" s="86"/>
      <c r="H79" s="85"/>
      <c r="I79" s="85"/>
      <c r="J79" s="86"/>
      <c r="K79" s="87"/>
      <c r="M79" s="84"/>
      <c r="N79" s="85"/>
      <c r="O79" s="85"/>
      <c r="P79" s="85"/>
      <c r="Q79" s="85"/>
      <c r="R79" s="86"/>
      <c r="S79" s="85"/>
      <c r="T79" s="85"/>
      <c r="U79" s="86"/>
      <c r="V79" s="87"/>
      <c r="X79" s="84"/>
      <c r="Y79" s="85"/>
      <c r="Z79" s="85"/>
      <c r="AA79" s="85"/>
      <c r="AB79" s="85"/>
      <c r="AC79" s="86"/>
      <c r="AD79" s="85"/>
      <c r="AE79" s="85"/>
      <c r="AF79" s="86"/>
      <c r="AG79" s="87"/>
    </row>
    <row r="80" spans="1:33" x14ac:dyDescent="0.25">
      <c r="A80" s="97" t="s">
        <v>40</v>
      </c>
      <c r="B80" s="71">
        <f>(VLOOKUP($A80,'Occupancy Raw Data'!$B$8:$BE$45,'Occupancy Raw Data'!G$3,FALSE))/100</f>
        <v>0.65870359882613305</v>
      </c>
      <c r="C80" s="72">
        <f>(VLOOKUP($A80,'Occupancy Raw Data'!$B$8:$BE$45,'Occupancy Raw Data'!H$3,FALSE))/100</f>
        <v>0.72285434793801107</v>
      </c>
      <c r="D80" s="72">
        <f>(VLOOKUP($A80,'Occupancy Raw Data'!$B$8:$BE$45,'Occupancy Raw Data'!I$3,FALSE))/100</f>
        <v>0.75003861401431193</v>
      </c>
      <c r="E80" s="72">
        <f>(VLOOKUP($A80,'Occupancy Raw Data'!$B$8:$BE$45,'Occupancy Raw Data'!J$3,FALSE))/100</f>
        <v>0.7624208412706579</v>
      </c>
      <c r="F80" s="72">
        <f>(VLOOKUP($A80,'Occupancy Raw Data'!$B$8:$BE$45,'Occupancy Raw Data'!K$3,FALSE))/100</f>
        <v>0.76607630129228199</v>
      </c>
      <c r="G80" s="73">
        <f>(VLOOKUP($A80,'Occupancy Raw Data'!$B$8:$BE$45,'Occupancy Raw Data'!L$3,FALSE))/100</f>
        <v>0.73201874066827899</v>
      </c>
      <c r="H80" s="53">
        <f>(VLOOKUP($A80,'Occupancy Raw Data'!$B$8:$BE$45,'Occupancy Raw Data'!N$3,FALSE))/100</f>
        <v>0.85169644236214692</v>
      </c>
      <c r="I80" s="53">
        <f>(VLOOKUP($A80,'Occupancy Raw Data'!$B$8:$BE$45,'Occupancy Raw Data'!O$3,FALSE))/100</f>
        <v>0.88287082325078503</v>
      </c>
      <c r="J80" s="73">
        <f>(VLOOKUP($A80,'Occupancy Raw Data'!$B$8:$BE$45,'Occupancy Raw Data'!P$3,FALSE))/100</f>
        <v>0.86728363280646603</v>
      </c>
      <c r="K80" s="74">
        <f>(VLOOKUP($A80,'Occupancy Raw Data'!$B$8:$BE$45,'Occupancy Raw Data'!R$3,FALSE))/100</f>
        <v>0.770665852707761</v>
      </c>
      <c r="M80" s="75">
        <f>VLOOKUP($A80,'ADR Raw Data'!$B$6:$BE$43,'ADR Raw Data'!G$1,FALSE)</f>
        <v>145.52935086759399</v>
      </c>
      <c r="N80" s="76">
        <f>VLOOKUP($A80,'ADR Raw Data'!$B$6:$BE$43,'ADR Raw Data'!H$1,FALSE)</f>
        <v>147.72736289173699</v>
      </c>
      <c r="O80" s="76">
        <f>VLOOKUP($A80,'ADR Raw Data'!$B$6:$BE$43,'ADR Raw Data'!I$1,FALSE)</f>
        <v>150.581066035145</v>
      </c>
      <c r="P80" s="76">
        <f>VLOOKUP($A80,'ADR Raw Data'!$B$6:$BE$43,'ADR Raw Data'!J$1,FALSE)</f>
        <v>148.484191173987</v>
      </c>
      <c r="Q80" s="76">
        <f>VLOOKUP($A80,'ADR Raw Data'!$B$6:$BE$43,'ADR Raw Data'!K$1,FALSE)</f>
        <v>153.21206391343699</v>
      </c>
      <c r="R80" s="77">
        <f>VLOOKUP($A80,'ADR Raw Data'!$B$6:$BE$43,'ADR Raw Data'!L$1,FALSE)</f>
        <v>149.22220720213801</v>
      </c>
      <c r="S80" s="76">
        <f>VLOOKUP($A80,'ADR Raw Data'!$B$6:$BE$43,'ADR Raw Data'!N$1,FALSE)</f>
        <v>192.71828200090599</v>
      </c>
      <c r="T80" s="76">
        <f>VLOOKUP($A80,'ADR Raw Data'!$B$6:$BE$43,'ADR Raw Data'!O$1,FALSE)</f>
        <v>199.20544203405601</v>
      </c>
      <c r="U80" s="77">
        <f>VLOOKUP($A80,'ADR Raw Data'!$B$6:$BE$43,'ADR Raw Data'!P$1,FALSE)</f>
        <v>196.02015701755599</v>
      </c>
      <c r="V80" s="78">
        <f>VLOOKUP($A80,'ADR Raw Data'!$B$6:$BE$43,'ADR Raw Data'!R$1,FALSE)</f>
        <v>164.26934219630499</v>
      </c>
      <c r="X80" s="75">
        <f>VLOOKUP($A80,'RevPAR Raw Data'!$B$6:$BE$43,'RevPAR Raw Data'!G$1,FALSE)</f>
        <v>95.860707151315395</v>
      </c>
      <c r="Y80" s="76">
        <f>VLOOKUP($A80,'RevPAR Raw Data'!$B$6:$BE$43,'RevPAR Raw Data'!H$1,FALSE)</f>
        <v>106.78536657570901</v>
      </c>
      <c r="Z80" s="76">
        <f>VLOOKUP($A80,'RevPAR Raw Data'!$B$6:$BE$43,'RevPAR Raw Data'!I$1,FALSE)</f>
        <v>112.94161406579801</v>
      </c>
      <c r="AA80" s="76">
        <f>VLOOKUP($A80,'RevPAR Raw Data'!$B$6:$BE$43,'RevPAR Raw Data'!J$1,FALSE)</f>
        <v>113.20744195026499</v>
      </c>
      <c r="AB80" s="76">
        <f>VLOOKUP($A80,'RevPAR Raw Data'!$B$6:$BE$43,'RevPAR Raw Data'!K$1,FALSE)</f>
        <v>117.372131236163</v>
      </c>
      <c r="AC80" s="77">
        <f>VLOOKUP($A80,'RevPAR Raw Data'!$B$6:$BE$43,'RevPAR Raw Data'!L$1,FALSE)</f>
        <v>109.23345219585001</v>
      </c>
      <c r="AD80" s="76">
        <f>VLOOKUP($A80,'RevPAR Raw Data'!$B$6:$BE$43,'RevPAR Raw Data'!N$1,FALSE)</f>
        <v>164.13747515831699</v>
      </c>
      <c r="AE80" s="76">
        <f>VLOOKUP($A80,'RevPAR Raw Data'!$B$6:$BE$43,'RevPAR Raw Data'!O$1,FALSE)</f>
        <v>175.87267260464299</v>
      </c>
      <c r="AF80" s="77">
        <f>VLOOKUP($A80,'RevPAR Raw Data'!$B$6:$BE$43,'RevPAR Raw Data'!P$1,FALSE)</f>
        <v>170.00507388148</v>
      </c>
      <c r="AG80" s="78">
        <f>VLOOKUP($A80,'RevPAR Raw Data'!$B$6:$BE$43,'RevPAR Raw Data'!R$1,FALSE)</f>
        <v>126.59677267745801</v>
      </c>
    </row>
    <row r="81" spans="1:33" x14ac:dyDescent="0.25">
      <c r="A81" s="55" t="s">
        <v>126</v>
      </c>
      <c r="B81" s="43">
        <f>(VLOOKUP($A80,'Occupancy Raw Data'!$B$8:$BE$51,'Occupancy Raw Data'!T$3,FALSE))/100</f>
        <v>-1.3100663017800201E-2</v>
      </c>
      <c r="C81" s="44">
        <f>(VLOOKUP($A80,'Occupancy Raw Data'!$B$8:$BE$51,'Occupancy Raw Data'!U$3,FALSE))/100</f>
        <v>-1.68069208140425E-2</v>
      </c>
      <c r="D81" s="44">
        <f>(VLOOKUP($A80,'Occupancy Raw Data'!$B$8:$BE$51,'Occupancy Raw Data'!V$3,FALSE))/100</f>
        <v>-9.2805074414232402E-5</v>
      </c>
      <c r="E81" s="44">
        <f>(VLOOKUP($A80,'Occupancy Raw Data'!$B$8:$BE$51,'Occupancy Raw Data'!W$3,FALSE))/100</f>
        <v>3.4690982657691501E-3</v>
      </c>
      <c r="F81" s="44">
        <f>(VLOOKUP($A80,'Occupancy Raw Data'!$B$8:$BE$51,'Occupancy Raw Data'!X$3,FALSE))/100</f>
        <v>3.4492788013983297E-2</v>
      </c>
      <c r="G81" s="44">
        <f>(VLOOKUP($A80,'Occupancy Raw Data'!$B$8:$BE$51,'Occupancy Raw Data'!Y$3,FALSE))/100</f>
        <v>1.9185352450866199E-3</v>
      </c>
      <c r="H81" s="45">
        <f>(VLOOKUP($A80,'Occupancy Raw Data'!$B$8:$BE$51,'Occupancy Raw Data'!AA$3,FALSE))/100</f>
        <v>2.1916022828134499E-2</v>
      </c>
      <c r="I81" s="45">
        <f>(VLOOKUP($A80,'Occupancy Raw Data'!$B$8:$BE$51,'Occupancy Raw Data'!AB$3,FALSE))/100</f>
        <v>3.3767312467873699E-2</v>
      </c>
      <c r="J81" s="44">
        <f>(VLOOKUP($A80,'Occupancy Raw Data'!$B$8:$BE$51,'Occupancy Raw Data'!AC$3,FALSE))/100</f>
        <v>2.79140112179019E-2</v>
      </c>
      <c r="K81" s="46">
        <f>(VLOOKUP($A80,'Occupancy Raw Data'!$B$8:$BE$51,'Occupancy Raw Data'!AE$3,FALSE))/100</f>
        <v>1.01323758087893E-2</v>
      </c>
      <c r="M81" s="43">
        <f>(VLOOKUP($A80,'ADR Raw Data'!$B$6:$BE$49,'ADR Raw Data'!T$1,FALSE))/100</f>
        <v>1.7608146127616301E-2</v>
      </c>
      <c r="N81" s="44">
        <f>(VLOOKUP($A80,'ADR Raw Data'!$B$6:$BE$49,'ADR Raw Data'!U$1,FALSE))/100</f>
        <v>1.8392749889270199E-2</v>
      </c>
      <c r="O81" s="44">
        <f>(VLOOKUP($A80,'ADR Raw Data'!$B$6:$BE$49,'ADR Raw Data'!V$1,FALSE))/100</f>
        <v>2.0905153060324901E-2</v>
      </c>
      <c r="P81" s="44">
        <f>(VLOOKUP($A80,'ADR Raw Data'!$B$6:$BE$49,'ADR Raw Data'!W$1,FALSE))/100</f>
        <v>1.0243468838828399E-2</v>
      </c>
      <c r="Q81" s="44">
        <f>(VLOOKUP($A80,'ADR Raw Data'!$B$6:$BE$49,'ADR Raw Data'!X$1,FALSE))/100</f>
        <v>6.2443059572916501E-2</v>
      </c>
      <c r="R81" s="44">
        <f>(VLOOKUP($A80,'ADR Raw Data'!$B$6:$BE$49,'ADR Raw Data'!Y$1,FALSE))/100</f>
        <v>2.62010806288814E-2</v>
      </c>
      <c r="S81" s="45">
        <f>(VLOOKUP($A80,'ADR Raw Data'!$B$6:$BE$49,'ADR Raw Data'!AA$1,FALSE))/100</f>
        <v>3.4160252798979503E-2</v>
      </c>
      <c r="T81" s="45">
        <f>(VLOOKUP($A80,'ADR Raw Data'!$B$6:$BE$49,'ADR Raw Data'!AB$1,FALSE))/100</f>
        <v>2.0600508334972699E-2</v>
      </c>
      <c r="U81" s="44">
        <f>(VLOOKUP($A80,'ADR Raw Data'!$B$6:$BE$49,'ADR Raw Data'!AC$1,FALSE))/100</f>
        <v>2.7238703912541001E-2</v>
      </c>
      <c r="V81" s="46">
        <f>(VLOOKUP($A80,'ADR Raw Data'!$B$6:$BE$49,'ADR Raw Data'!AE$1,FALSE))/100</f>
        <v>2.8221978002596303E-2</v>
      </c>
      <c r="X81" s="43">
        <f>(VLOOKUP($A80,'RevPAR Raw Data'!$B$6:$BE$43,'RevPAR Raw Data'!T$1,FALSE))/100</f>
        <v>4.2768047210299601E-3</v>
      </c>
      <c r="Y81" s="44">
        <f>(VLOOKUP($A80,'RevPAR Raw Data'!$B$6:$BE$43,'RevPAR Raw Data'!U$1,FALSE))/100</f>
        <v>1.2767035842862502E-3</v>
      </c>
      <c r="Z81" s="44">
        <f>(VLOOKUP($A80,'RevPAR Raw Data'!$B$6:$BE$43,'RevPAR Raw Data'!V$1,FALSE))/100</f>
        <v>2.08104078816253E-2</v>
      </c>
      <c r="AA81" s="44">
        <f>(VLOOKUP($A80,'RevPAR Raw Data'!$B$6:$BE$43,'RevPAR Raw Data'!W$1,FALSE))/100</f>
        <v>1.3748102704581799E-2</v>
      </c>
      <c r="AB81" s="44">
        <f>(VLOOKUP($A80,'RevPAR Raw Data'!$B$6:$BE$43,'RevPAR Raw Data'!X$1,FALSE))/100</f>
        <v>9.9089682803692902E-2</v>
      </c>
      <c r="AC81" s="44">
        <f>(VLOOKUP($A80,'RevPAR Raw Data'!$B$6:$BE$43,'RevPAR Raw Data'!Y$1,FALSE))/100</f>
        <v>2.81698835706139E-2</v>
      </c>
      <c r="AD81" s="45">
        <f>(VLOOKUP($A80,'RevPAR Raw Data'!$B$6:$BE$43,'RevPAR Raw Data'!AA$1,FALSE))/100</f>
        <v>5.6824932507271407E-2</v>
      </c>
      <c r="AE81" s="45">
        <f>(VLOOKUP($A80,'RevPAR Raw Data'!$B$6:$BE$43,'RevPAR Raw Data'!AB$1,FALSE))/100</f>
        <v>5.5063444604790499E-2</v>
      </c>
      <c r="AF81" s="44">
        <f>(VLOOKUP($A80,'RevPAR Raw Data'!$B$6:$BE$43,'RevPAR Raw Data'!AC$1,FALSE))/100</f>
        <v>5.5913056617018703E-2</v>
      </c>
      <c r="AG81" s="46">
        <f>(VLOOKUP($A80,'RevPAR Raw Data'!$B$6:$BE$43,'RevPAR Raw Data'!AE$1,FALSE))/100</f>
        <v>3.8640309498575304E-2</v>
      </c>
    </row>
    <row r="82" spans="1:33" x14ac:dyDescent="0.25">
      <c r="A82" s="97"/>
      <c r="B82" s="71"/>
      <c r="C82" s="72"/>
      <c r="D82" s="72"/>
      <c r="E82" s="72"/>
      <c r="F82" s="72"/>
      <c r="G82" s="73"/>
      <c r="H82" s="53"/>
      <c r="I82" s="53"/>
      <c r="J82" s="73"/>
      <c r="K82" s="74"/>
      <c r="M82" s="75"/>
      <c r="N82" s="76"/>
      <c r="O82" s="76"/>
      <c r="P82" s="76"/>
      <c r="Q82" s="76"/>
      <c r="R82" s="77"/>
      <c r="S82" s="76"/>
      <c r="T82" s="76"/>
      <c r="U82" s="77"/>
      <c r="V82" s="78"/>
      <c r="X82" s="75"/>
      <c r="Y82" s="76"/>
      <c r="Z82" s="76"/>
      <c r="AA82" s="76"/>
      <c r="AB82" s="76"/>
      <c r="AC82" s="77"/>
      <c r="AD82" s="76"/>
      <c r="AE82" s="76"/>
      <c r="AF82" s="77"/>
      <c r="AG82" s="78"/>
    </row>
    <row r="83" spans="1:33" x14ac:dyDescent="0.25">
      <c r="A83" s="70" t="s">
        <v>41</v>
      </c>
      <c r="B83" s="71">
        <f>(VLOOKUP($A83,'Occupancy Raw Data'!$B$8:$BE$45,'Occupancy Raw Data'!G$3,FALSE))/100</f>
        <v>0.69594034797017301</v>
      </c>
      <c r="C83" s="72">
        <f>(VLOOKUP($A83,'Occupancy Raw Data'!$B$8:$BE$45,'Occupancy Raw Data'!H$3,FALSE))/100</f>
        <v>0.79072079536039697</v>
      </c>
      <c r="D83" s="72">
        <f>(VLOOKUP($A83,'Occupancy Raw Data'!$B$8:$BE$45,'Occupancy Raw Data'!I$3,FALSE))/100</f>
        <v>0.82833471416735704</v>
      </c>
      <c r="E83" s="72">
        <f>(VLOOKUP($A83,'Occupancy Raw Data'!$B$8:$BE$45,'Occupancy Raw Data'!J$3,FALSE))/100</f>
        <v>0.82535211267605602</v>
      </c>
      <c r="F83" s="72">
        <f>(VLOOKUP($A83,'Occupancy Raw Data'!$B$8:$BE$45,'Occupancy Raw Data'!K$3,FALSE))/100</f>
        <v>0.80811930405965204</v>
      </c>
      <c r="G83" s="73">
        <f>(VLOOKUP($A83,'Occupancy Raw Data'!$B$8:$BE$45,'Occupancy Raw Data'!L$3,FALSE))/100</f>
        <v>0.78969345484672704</v>
      </c>
      <c r="H83" s="53">
        <f>(VLOOKUP($A83,'Occupancy Raw Data'!$B$8:$BE$45,'Occupancy Raw Data'!N$3,FALSE))/100</f>
        <v>0.86081193040596504</v>
      </c>
      <c r="I83" s="53">
        <f>(VLOOKUP($A83,'Occupancy Raw Data'!$B$8:$BE$45,'Occupancy Raw Data'!O$3,FALSE))/100</f>
        <v>0.86578293289146602</v>
      </c>
      <c r="J83" s="73">
        <f>(VLOOKUP($A83,'Occupancy Raw Data'!$B$8:$BE$45,'Occupancy Raw Data'!P$3,FALSE))/100</f>
        <v>0.86329743164871497</v>
      </c>
      <c r="K83" s="74">
        <f>(VLOOKUP($A83,'Occupancy Raw Data'!$B$8:$BE$45,'Occupancy Raw Data'!R$3,FALSE))/100</f>
        <v>0.8107231625044381</v>
      </c>
      <c r="M83" s="75">
        <f>VLOOKUP($A83,'ADR Raw Data'!$B$6:$BE$43,'ADR Raw Data'!G$1,FALSE)</f>
        <v>105.7697</v>
      </c>
      <c r="N83" s="76">
        <f>VLOOKUP($A83,'ADR Raw Data'!$B$6:$BE$43,'ADR Raw Data'!H$1,FALSE)</f>
        <v>113.454641659681</v>
      </c>
      <c r="O83" s="76">
        <f>VLOOKUP($A83,'ADR Raw Data'!$B$6:$BE$43,'ADR Raw Data'!I$1,FALSE)</f>
        <v>115.564458891778</v>
      </c>
      <c r="P83" s="76">
        <f>VLOOKUP($A83,'ADR Raw Data'!$B$6:$BE$43,'ADR Raw Data'!J$1,FALSE)</f>
        <v>112.460094358562</v>
      </c>
      <c r="Q83" s="76">
        <f>VLOOKUP($A83,'ADR Raw Data'!$B$6:$BE$43,'ADR Raw Data'!K$1,FALSE)</f>
        <v>111.558004921058</v>
      </c>
      <c r="R83" s="77">
        <f>VLOOKUP($A83,'ADR Raw Data'!$B$6:$BE$43,'ADR Raw Data'!L$1,FALSE)</f>
        <v>111.94666750598</v>
      </c>
      <c r="S83" s="76">
        <f>VLOOKUP($A83,'ADR Raw Data'!$B$6:$BE$43,'ADR Raw Data'!N$1,FALSE)</f>
        <v>136.839678537054</v>
      </c>
      <c r="T83" s="76">
        <f>VLOOKUP($A83,'ADR Raw Data'!$B$6:$BE$43,'ADR Raw Data'!O$1,FALSE)</f>
        <v>138.64694354066901</v>
      </c>
      <c r="U83" s="77">
        <f>VLOOKUP($A83,'ADR Raw Data'!$B$6:$BE$43,'ADR Raw Data'!P$1,FALSE)</f>
        <v>137.74591266794599</v>
      </c>
      <c r="V83" s="78">
        <f>VLOOKUP($A83,'ADR Raw Data'!$B$6:$BE$43,'ADR Raw Data'!R$1,FALSE)</f>
        <v>119.795893310753</v>
      </c>
      <c r="X83" s="75">
        <f>VLOOKUP($A83,'RevPAR Raw Data'!$B$6:$BE$43,'RevPAR Raw Data'!G$1,FALSE)</f>
        <v>73.609401822700903</v>
      </c>
      <c r="Y83" s="76">
        <f>VLOOKUP($A83,'RevPAR Raw Data'!$B$6:$BE$43,'RevPAR Raw Data'!H$1,FALSE)</f>
        <v>89.710944490472201</v>
      </c>
      <c r="Z83" s="76">
        <f>VLOOKUP($A83,'RevPAR Raw Data'!$B$6:$BE$43,'RevPAR Raw Data'!I$1,FALSE)</f>
        <v>95.726053024026498</v>
      </c>
      <c r="AA83" s="76">
        <f>VLOOKUP($A83,'RevPAR Raw Data'!$B$6:$BE$43,'RevPAR Raw Data'!J$1,FALSE)</f>
        <v>92.819176470588204</v>
      </c>
      <c r="AB83" s="76">
        <f>VLOOKUP($A83,'RevPAR Raw Data'!$B$6:$BE$43,'RevPAR Raw Data'!K$1,FALSE)</f>
        <v>90.152177299088606</v>
      </c>
      <c r="AC83" s="77">
        <f>VLOOKUP($A83,'RevPAR Raw Data'!$B$6:$BE$43,'RevPAR Raw Data'!L$1,FALSE)</f>
        <v>88.403550621375302</v>
      </c>
      <c r="AD83" s="76">
        <f>VLOOKUP($A83,'RevPAR Raw Data'!$B$6:$BE$43,'RevPAR Raw Data'!N$1,FALSE)</f>
        <v>117.793227837613</v>
      </c>
      <c r="AE83" s="76">
        <f>VLOOKUP($A83,'RevPAR Raw Data'!$B$6:$BE$43,'RevPAR Raw Data'!O$1,FALSE)</f>
        <v>120.038157415078</v>
      </c>
      <c r="AF83" s="77">
        <f>VLOOKUP($A83,'RevPAR Raw Data'!$B$6:$BE$43,'RevPAR Raw Data'!P$1,FALSE)</f>
        <v>118.915692626346</v>
      </c>
      <c r="AG83" s="78">
        <f>VLOOKUP($A83,'RevPAR Raw Data'!$B$6:$BE$43,'RevPAR Raw Data'!R$1,FALSE)</f>
        <v>97.1213054799384</v>
      </c>
    </row>
    <row r="84" spans="1:33" x14ac:dyDescent="0.25">
      <c r="A84" s="55" t="s">
        <v>126</v>
      </c>
      <c r="B84" s="43">
        <f>(VLOOKUP($A83,'Occupancy Raw Data'!$B$8:$BE$51,'Occupancy Raw Data'!T$3,FALSE))/100</f>
        <v>4.9180135897488403E-2</v>
      </c>
      <c r="C84" s="44">
        <f>(VLOOKUP($A83,'Occupancy Raw Data'!$B$8:$BE$51,'Occupancy Raw Data'!U$3,FALSE))/100</f>
        <v>1.9420528963448102E-2</v>
      </c>
      <c r="D84" s="44">
        <f>(VLOOKUP($A83,'Occupancy Raw Data'!$B$8:$BE$51,'Occupancy Raw Data'!V$3,FALSE))/100</f>
        <v>2.7761372605239601E-2</v>
      </c>
      <c r="E84" s="44">
        <f>(VLOOKUP($A83,'Occupancy Raw Data'!$B$8:$BE$51,'Occupancy Raw Data'!W$3,FALSE))/100</f>
        <v>2.0668357973930501E-2</v>
      </c>
      <c r="F84" s="44">
        <f>(VLOOKUP($A83,'Occupancy Raw Data'!$B$8:$BE$51,'Occupancy Raw Data'!X$3,FALSE))/100</f>
        <v>6.5775359493994601E-2</v>
      </c>
      <c r="G84" s="44">
        <f>(VLOOKUP($A83,'Occupancy Raw Data'!$B$8:$BE$51,'Occupancy Raw Data'!Y$3,FALSE))/100</f>
        <v>3.5848341048731303E-2</v>
      </c>
      <c r="H84" s="45">
        <f>(VLOOKUP($A83,'Occupancy Raw Data'!$B$8:$BE$51,'Occupancy Raw Data'!AA$3,FALSE))/100</f>
        <v>4.1448179119876395E-2</v>
      </c>
      <c r="I84" s="45">
        <f>(VLOOKUP($A83,'Occupancy Raw Data'!$B$8:$BE$51,'Occupancy Raw Data'!AB$3,FALSE))/100</f>
        <v>4.0507335646021901E-2</v>
      </c>
      <c r="J84" s="44">
        <f>(VLOOKUP($A83,'Occupancy Raw Data'!$B$8:$BE$51,'Occupancy Raw Data'!AC$3,FALSE))/100</f>
        <v>4.0976190418447397E-2</v>
      </c>
      <c r="K84" s="46">
        <f>(VLOOKUP($A83,'Occupancy Raw Data'!$B$8:$BE$51,'Occupancy Raw Data'!AE$3,FALSE))/100</f>
        <v>3.7403095561532401E-2</v>
      </c>
      <c r="M84" s="43">
        <f>(VLOOKUP($A83,'ADR Raw Data'!$B$6:$BE$49,'ADR Raw Data'!T$1,FALSE))/100</f>
        <v>3.3200410238152699E-2</v>
      </c>
      <c r="N84" s="44">
        <f>(VLOOKUP($A83,'ADR Raw Data'!$B$6:$BE$49,'ADR Raw Data'!U$1,FALSE))/100</f>
        <v>6.5582952137440809E-2</v>
      </c>
      <c r="O84" s="44">
        <f>(VLOOKUP($A83,'ADR Raw Data'!$B$6:$BE$49,'ADR Raw Data'!V$1,FALSE))/100</f>
        <v>5.4891634297056499E-2</v>
      </c>
      <c r="P84" s="44">
        <f>(VLOOKUP($A83,'ADR Raw Data'!$B$6:$BE$49,'ADR Raw Data'!W$1,FALSE))/100</f>
        <v>2.37934465975677E-2</v>
      </c>
      <c r="Q84" s="44">
        <f>(VLOOKUP($A83,'ADR Raw Data'!$B$6:$BE$49,'ADR Raw Data'!X$1,FALSE))/100</f>
        <v>4.79217094193869E-2</v>
      </c>
      <c r="R84" s="44">
        <f>(VLOOKUP($A83,'ADR Raw Data'!$B$6:$BE$49,'ADR Raw Data'!Y$1,FALSE))/100</f>
        <v>4.5037909613266799E-2</v>
      </c>
      <c r="S84" s="45">
        <f>(VLOOKUP($A83,'ADR Raw Data'!$B$6:$BE$49,'ADR Raw Data'!AA$1,FALSE))/100</f>
        <v>-1.0413773861306199E-2</v>
      </c>
      <c r="T84" s="45">
        <f>(VLOOKUP($A83,'ADR Raw Data'!$B$6:$BE$49,'ADR Raw Data'!AB$1,FALSE))/100</f>
        <v>1.3385367650263999E-2</v>
      </c>
      <c r="U84" s="44">
        <f>(VLOOKUP($A83,'ADR Raw Data'!$B$6:$BE$49,'ADR Raw Data'!AC$1,FALSE))/100</f>
        <v>1.45913451775254E-3</v>
      </c>
      <c r="V84" s="46">
        <f>(VLOOKUP($A83,'ADR Raw Data'!$B$6:$BE$49,'ADR Raw Data'!AE$1,FALSE))/100</f>
        <v>2.9648998308635603E-2</v>
      </c>
      <c r="X84" s="43">
        <f>(VLOOKUP($A83,'RevPAR Raw Data'!$B$6:$BE$43,'RevPAR Raw Data'!T$1,FALSE))/100</f>
        <v>8.4013346823005902E-2</v>
      </c>
      <c r="Y84" s="44">
        <f>(VLOOKUP($A83,'RevPAR Raw Data'!$B$6:$BE$43,'RevPAR Raw Data'!U$1,FALSE))/100</f>
        <v>8.6277136722382602E-2</v>
      </c>
      <c r="Z84" s="44">
        <f>(VLOOKUP($A83,'RevPAR Raw Data'!$B$6:$BE$43,'RevPAR Raw Data'!V$1,FALSE))/100</f>
        <v>8.4176874014927294E-2</v>
      </c>
      <c r="AA84" s="44">
        <f>(VLOOKUP($A83,'RevPAR Raw Data'!$B$6:$BE$43,'RevPAR Raw Data'!W$1,FALSE))/100</f>
        <v>4.4953576043210396E-2</v>
      </c>
      <c r="AB84" s="44">
        <f>(VLOOKUP($A83,'RevPAR Raw Data'!$B$6:$BE$43,'RevPAR Raw Data'!X$1,FALSE))/100</f>
        <v>0.11684913657800801</v>
      </c>
      <c r="AC84" s="44">
        <f>(VLOOKUP($A83,'RevPAR Raw Data'!$B$6:$BE$43,'RevPAR Raw Data'!Y$1,FALSE))/100</f>
        <v>8.2500785005936508E-2</v>
      </c>
      <c r="AD84" s="45">
        <f>(VLOOKUP($A83,'RevPAR Raw Data'!$B$6:$BE$43,'RevPAR Raw Data'!AA$1,FALSE))/100</f>
        <v>3.0602773294252802E-2</v>
      </c>
      <c r="AE84" s="45">
        <f>(VLOOKUP($A83,'RevPAR Raw Data'!$B$6:$BE$43,'RevPAR Raw Data'!AB$1,FALSE))/100</f>
        <v>5.4434908876440508E-2</v>
      </c>
      <c r="AF84" s="44">
        <f>(VLOOKUP($A83,'RevPAR Raw Data'!$B$6:$BE$43,'RevPAR Raw Data'!AC$1,FALSE))/100</f>
        <v>4.2495114710045502E-2</v>
      </c>
      <c r="AG84" s="46">
        <f>(VLOOKUP($A83,'RevPAR Raw Data'!$B$6:$BE$43,'RevPAR Raw Data'!AE$1,FALSE))/100</f>
        <v>6.8161058187209703E-2</v>
      </c>
    </row>
    <row r="85" spans="1:33" x14ac:dyDescent="0.25">
      <c r="A85" s="93"/>
      <c r="B85" s="71"/>
      <c r="C85" s="72"/>
      <c r="D85" s="72"/>
      <c r="E85" s="72"/>
      <c r="F85" s="72"/>
      <c r="G85" s="73"/>
      <c r="H85" s="53"/>
      <c r="I85" s="53"/>
      <c r="J85" s="73"/>
      <c r="K85" s="74"/>
      <c r="M85" s="75"/>
      <c r="N85" s="76"/>
      <c r="O85" s="76"/>
      <c r="P85" s="76"/>
      <c r="Q85" s="76"/>
      <c r="R85" s="77"/>
      <c r="S85" s="76"/>
      <c r="T85" s="76"/>
      <c r="U85" s="77"/>
      <c r="V85" s="78"/>
      <c r="X85" s="75"/>
      <c r="Y85" s="76"/>
      <c r="Z85" s="76"/>
      <c r="AA85" s="76"/>
      <c r="AB85" s="76"/>
      <c r="AC85" s="77"/>
      <c r="AD85" s="76"/>
      <c r="AE85" s="76"/>
      <c r="AF85" s="77"/>
      <c r="AG85" s="78"/>
    </row>
    <row r="86" spans="1:33" x14ac:dyDescent="0.25">
      <c r="A86" s="70" t="s">
        <v>42</v>
      </c>
      <c r="B86" s="71">
        <f>(VLOOKUP($A86,'Occupancy Raw Data'!$B$8:$BE$45,'Occupancy Raw Data'!G$3,FALSE))/100</f>
        <v>0.63223609534619696</v>
      </c>
      <c r="C86" s="72">
        <f>(VLOOKUP($A86,'Occupancy Raw Data'!$B$8:$BE$45,'Occupancy Raw Data'!H$3,FALSE))/100</f>
        <v>0.69863791146424503</v>
      </c>
      <c r="D86" s="72">
        <f>(VLOOKUP($A86,'Occupancy Raw Data'!$B$8:$BE$45,'Occupancy Raw Data'!I$3,FALSE))/100</f>
        <v>0.74106129398410803</v>
      </c>
      <c r="E86" s="72">
        <f>(VLOOKUP($A86,'Occupancy Raw Data'!$B$8:$BE$45,'Occupancy Raw Data'!J$3,FALSE))/100</f>
        <v>0.74872304199772899</v>
      </c>
      <c r="F86" s="72">
        <f>(VLOOKUP($A86,'Occupancy Raw Data'!$B$8:$BE$45,'Occupancy Raw Data'!K$3,FALSE))/100</f>
        <v>0.7094211123723041</v>
      </c>
      <c r="G86" s="73">
        <f>(VLOOKUP($A86,'Occupancy Raw Data'!$B$8:$BE$45,'Occupancy Raw Data'!L$3,FALSE))/100</f>
        <v>0.70601589103291706</v>
      </c>
      <c r="H86" s="53">
        <f>(VLOOKUP($A86,'Occupancy Raw Data'!$B$8:$BE$45,'Occupancy Raw Data'!N$3,FALSE))/100</f>
        <v>0.79483541430192906</v>
      </c>
      <c r="I86" s="53">
        <f>(VLOOKUP($A86,'Occupancy Raw Data'!$B$8:$BE$45,'Occupancy Raw Data'!O$3,FALSE))/100</f>
        <v>0.847190692395005</v>
      </c>
      <c r="J86" s="73">
        <f>(VLOOKUP($A86,'Occupancy Raw Data'!$B$8:$BE$45,'Occupancy Raw Data'!P$3,FALSE))/100</f>
        <v>0.82101305334846697</v>
      </c>
      <c r="K86" s="74">
        <f>(VLOOKUP($A86,'Occupancy Raw Data'!$B$8:$BE$45,'Occupancy Raw Data'!R$3,FALSE))/100</f>
        <v>0.73887222312307399</v>
      </c>
      <c r="M86" s="75">
        <f>VLOOKUP($A86,'ADR Raw Data'!$B$6:$BE$43,'ADR Raw Data'!G$1,FALSE)</f>
        <v>87.6034358168761</v>
      </c>
      <c r="N86" s="76">
        <f>VLOOKUP($A86,'ADR Raw Data'!$B$6:$BE$43,'ADR Raw Data'!H$1,FALSE)</f>
        <v>93.646961819658799</v>
      </c>
      <c r="O86" s="76">
        <f>VLOOKUP($A86,'ADR Raw Data'!$B$6:$BE$43,'ADR Raw Data'!I$1,FALSE)</f>
        <v>96.605550449932906</v>
      </c>
      <c r="P86" s="76">
        <f>VLOOKUP($A86,'ADR Raw Data'!$B$6:$BE$43,'ADR Raw Data'!J$1,FALSE)</f>
        <v>96.940958878150397</v>
      </c>
      <c r="Q86" s="76">
        <f>VLOOKUP($A86,'ADR Raw Data'!$B$6:$BE$43,'ADR Raw Data'!K$1,FALSE)</f>
        <v>93.910471999999999</v>
      </c>
      <c r="R86" s="77">
        <f>VLOOKUP($A86,'ADR Raw Data'!$B$6:$BE$43,'ADR Raw Data'!L$1,FALSE)</f>
        <v>93.937264469453297</v>
      </c>
      <c r="S86" s="76">
        <f>VLOOKUP($A86,'ADR Raw Data'!$B$6:$BE$43,'ADR Raw Data'!N$1,FALSE)</f>
        <v>114.75207425919299</v>
      </c>
      <c r="T86" s="76">
        <f>VLOOKUP($A86,'ADR Raw Data'!$B$6:$BE$43,'ADR Raw Data'!O$1,FALSE)</f>
        <v>117.460695025958</v>
      </c>
      <c r="U86" s="77">
        <f>VLOOKUP($A86,'ADR Raw Data'!$B$6:$BE$43,'ADR Raw Data'!P$1,FALSE)</f>
        <v>116.14956623174599</v>
      </c>
      <c r="V86" s="78">
        <f>VLOOKUP($A86,'ADR Raw Data'!$B$6:$BE$43,'ADR Raw Data'!R$1,FALSE)</f>
        <v>100.989166049433</v>
      </c>
      <c r="X86" s="75">
        <f>VLOOKUP($A86,'RevPAR Raw Data'!$B$6:$BE$43,'RevPAR Raw Data'!G$1,FALSE)</f>
        <v>55.3860541997729</v>
      </c>
      <c r="Y86" s="76">
        <f>VLOOKUP($A86,'RevPAR Raw Data'!$B$6:$BE$43,'RevPAR Raw Data'!H$1,FALSE)</f>
        <v>65.425317820658293</v>
      </c>
      <c r="Z86" s="76">
        <f>VLOOKUP($A86,'RevPAR Raw Data'!$B$6:$BE$43,'RevPAR Raw Data'!I$1,FALSE)</f>
        <v>71.590634222474407</v>
      </c>
      <c r="AA86" s="76">
        <f>VLOOKUP($A86,'RevPAR Raw Data'!$B$6:$BE$43,'RevPAR Raw Data'!J$1,FALSE)</f>
        <v>72.581929625425602</v>
      </c>
      <c r="AB86" s="76">
        <f>VLOOKUP($A86,'RevPAR Raw Data'!$B$6:$BE$43,'RevPAR Raw Data'!K$1,FALSE)</f>
        <v>66.622071509648094</v>
      </c>
      <c r="AC86" s="77">
        <f>VLOOKUP($A86,'RevPAR Raw Data'!$B$6:$BE$43,'RevPAR Raw Data'!L$1,FALSE)</f>
        <v>66.321201475595899</v>
      </c>
      <c r="AD86" s="76">
        <f>VLOOKUP($A86,'RevPAR Raw Data'!$B$6:$BE$43,'RevPAR Raw Data'!N$1,FALSE)</f>
        <v>91.209012485811499</v>
      </c>
      <c r="AE86" s="76">
        <f>VLOOKUP($A86,'RevPAR Raw Data'!$B$6:$BE$43,'RevPAR Raw Data'!O$1,FALSE)</f>
        <v>99.511607548240605</v>
      </c>
      <c r="AF86" s="77">
        <f>VLOOKUP($A86,'RevPAR Raw Data'!$B$6:$BE$43,'RevPAR Raw Data'!P$1,FALSE)</f>
        <v>95.360310017026094</v>
      </c>
      <c r="AG86" s="78">
        <f>VLOOKUP($A86,'RevPAR Raw Data'!$B$6:$BE$43,'RevPAR Raw Data'!R$1,FALSE)</f>
        <v>74.6180896302902</v>
      </c>
    </row>
    <row r="87" spans="1:33" x14ac:dyDescent="0.25">
      <c r="A87" s="55" t="s">
        <v>126</v>
      </c>
      <c r="B87" s="43">
        <f>(VLOOKUP($A86,'Occupancy Raw Data'!$B$8:$BE$51,'Occupancy Raw Data'!T$3,FALSE))/100</f>
        <v>2.7138254458409102E-3</v>
      </c>
      <c r="C87" s="44">
        <f>(VLOOKUP($A86,'Occupancy Raw Data'!$B$8:$BE$51,'Occupancy Raw Data'!U$3,FALSE))/100</f>
        <v>-3.8547708849106604E-2</v>
      </c>
      <c r="D87" s="44">
        <f>(VLOOKUP($A86,'Occupancy Raw Data'!$B$8:$BE$51,'Occupancy Raw Data'!V$3,FALSE))/100</f>
        <v>-3.8106292936705199E-2</v>
      </c>
      <c r="E87" s="44">
        <f>(VLOOKUP($A86,'Occupancy Raw Data'!$B$8:$BE$51,'Occupancy Raw Data'!W$3,FALSE))/100</f>
        <v>-7.5207988232132608E-2</v>
      </c>
      <c r="F87" s="44">
        <f>(VLOOKUP($A86,'Occupancy Raw Data'!$B$8:$BE$51,'Occupancy Raw Data'!X$3,FALSE))/100</f>
        <v>-0.11071131493728099</v>
      </c>
      <c r="G87" s="44">
        <f>(VLOOKUP($A86,'Occupancy Raw Data'!$B$8:$BE$51,'Occupancy Raw Data'!Y$3,FALSE))/100</f>
        <v>-5.4851002602136302E-2</v>
      </c>
      <c r="H87" s="45">
        <f>(VLOOKUP($A86,'Occupancy Raw Data'!$B$8:$BE$51,'Occupancy Raw Data'!AA$3,FALSE))/100</f>
        <v>-5.8346995189833904E-2</v>
      </c>
      <c r="I87" s="45">
        <f>(VLOOKUP($A86,'Occupancy Raw Data'!$B$8:$BE$51,'Occupancy Raw Data'!AB$3,FALSE))/100</f>
        <v>3.5982181307238799E-2</v>
      </c>
      <c r="J87" s="44">
        <f>(VLOOKUP($A86,'Occupancy Raw Data'!$B$8:$BE$51,'Occupancy Raw Data'!AC$3,FALSE))/100</f>
        <v>-1.19293758032127E-2</v>
      </c>
      <c r="K87" s="46">
        <f>(VLOOKUP($A86,'Occupancy Raw Data'!$B$8:$BE$51,'Occupancy Raw Data'!AE$3,FALSE))/100</f>
        <v>-4.1634022026189495E-2</v>
      </c>
      <c r="M87" s="43">
        <f>(VLOOKUP($A86,'ADR Raw Data'!$B$6:$BE$49,'ADR Raw Data'!T$1,FALSE))/100</f>
        <v>1.5161413472454399E-2</v>
      </c>
      <c r="N87" s="44">
        <f>(VLOOKUP($A86,'ADR Raw Data'!$B$6:$BE$49,'ADR Raw Data'!U$1,FALSE))/100</f>
        <v>1.1060371184351101E-2</v>
      </c>
      <c r="O87" s="44">
        <f>(VLOOKUP($A86,'ADR Raw Data'!$B$6:$BE$49,'ADR Raw Data'!V$1,FALSE))/100</f>
        <v>-1.1057571641750401E-2</v>
      </c>
      <c r="P87" s="44">
        <f>(VLOOKUP($A86,'ADR Raw Data'!$B$6:$BE$49,'ADR Raw Data'!W$1,FALSE))/100</f>
        <v>-5.4755534377791397E-2</v>
      </c>
      <c r="Q87" s="44">
        <f>(VLOOKUP($A86,'ADR Raw Data'!$B$6:$BE$49,'ADR Raw Data'!X$1,FALSE))/100</f>
        <v>-7.2982862405495896E-2</v>
      </c>
      <c r="R87" s="44">
        <f>(VLOOKUP($A86,'ADR Raw Data'!$B$6:$BE$49,'ADR Raw Data'!Y$1,FALSE))/100</f>
        <v>-2.7628364623374903E-2</v>
      </c>
      <c r="S87" s="45">
        <f>(VLOOKUP($A86,'ADR Raw Data'!$B$6:$BE$49,'ADR Raw Data'!AA$1,FALSE))/100</f>
        <v>-7.4368448829829306E-2</v>
      </c>
      <c r="T87" s="45">
        <f>(VLOOKUP($A86,'ADR Raw Data'!$B$6:$BE$49,'ADR Raw Data'!AB$1,FALSE))/100</f>
        <v>-3.7442018712168103E-2</v>
      </c>
      <c r="U87" s="44">
        <f>(VLOOKUP($A86,'ADR Raw Data'!$B$6:$BE$49,'ADR Raw Data'!AC$1,FALSE))/100</f>
        <v>-5.58179551513171E-2</v>
      </c>
      <c r="V87" s="46">
        <f>(VLOOKUP($A86,'ADR Raw Data'!$B$6:$BE$49,'ADR Raw Data'!AE$1,FALSE))/100</f>
        <v>-3.5799531807137602E-2</v>
      </c>
      <c r="X87" s="43">
        <f>(VLOOKUP($A86,'RevPAR Raw Data'!$B$6:$BE$43,'RevPAR Raw Data'!T$1,FALSE))/100</f>
        <v>1.7916384347971801E-2</v>
      </c>
      <c r="Y87" s="44">
        <f>(VLOOKUP($A86,'RevPAR Raw Data'!$B$6:$BE$43,'RevPAR Raw Data'!U$1,FALSE))/100</f>
        <v>-2.7913689632932899E-2</v>
      </c>
      <c r="Z87" s="44">
        <f>(VLOOKUP($A86,'RevPAR Raw Data'!$B$6:$BE$43,'RevPAR Raw Data'!V$1,FALSE))/100</f>
        <v>-4.8742501514306404E-2</v>
      </c>
      <c r="AA87" s="44">
        <f>(VLOOKUP($A86,'RevPAR Raw Data'!$B$6:$BE$43,'RevPAR Raw Data'!W$1,FALSE))/100</f>
        <v>-0.12584546902479399</v>
      </c>
      <c r="AB87" s="44">
        <f>(VLOOKUP($A86,'RevPAR Raw Data'!$B$6:$BE$43,'RevPAR Raw Data'!X$1,FALSE))/100</f>
        <v>-0.175614148677978</v>
      </c>
      <c r="AC87" s="44">
        <f>(VLOOKUP($A86,'RevPAR Raw Data'!$B$6:$BE$43,'RevPAR Raw Data'!Y$1,FALSE))/100</f>
        <v>-8.0963923725661691E-2</v>
      </c>
      <c r="AD87" s="45">
        <f>(VLOOKUP($A86,'RevPAR Raw Data'!$B$6:$BE$43,'RevPAR Raw Data'!AA$1,FALSE))/100</f>
        <v>-0.128376268493513</v>
      </c>
      <c r="AE87" s="45">
        <f>(VLOOKUP($A86,'RevPAR Raw Data'!$B$6:$BE$43,'RevPAR Raw Data'!AB$1,FALSE))/100</f>
        <v>-2.8070829107395799E-3</v>
      </c>
      <c r="AF87" s="44">
        <f>(VLOOKUP($A86,'RevPAR Raw Data'!$B$6:$BE$43,'RevPAR Raw Data'!AC$1,FALSE))/100</f>
        <v>-6.7081457590962804E-2</v>
      </c>
      <c r="AG87" s="46">
        <f>(VLOOKUP($A86,'RevPAR Raw Data'!$B$6:$BE$43,'RevPAR Raw Data'!AE$1,FALSE))/100</f>
        <v>-7.5943075337541494E-2</v>
      </c>
    </row>
    <row r="88" spans="1:33" x14ac:dyDescent="0.25">
      <c r="A88" s="93"/>
      <c r="B88" s="71"/>
      <c r="C88" s="72"/>
      <c r="D88" s="72"/>
      <c r="E88" s="72"/>
      <c r="F88" s="72"/>
      <c r="G88" s="73"/>
      <c r="H88" s="53"/>
      <c r="I88" s="53"/>
      <c r="J88" s="73"/>
      <c r="K88" s="74"/>
      <c r="M88" s="75"/>
      <c r="N88" s="76"/>
      <c r="O88" s="76"/>
      <c r="P88" s="76"/>
      <c r="Q88" s="76"/>
      <c r="R88" s="77"/>
      <c r="S88" s="76"/>
      <c r="T88" s="76"/>
      <c r="U88" s="77"/>
      <c r="V88" s="78"/>
      <c r="X88" s="75"/>
      <c r="Y88" s="76"/>
      <c r="Z88" s="76"/>
      <c r="AA88" s="76"/>
      <c r="AB88" s="76"/>
      <c r="AC88" s="77"/>
      <c r="AD88" s="76"/>
      <c r="AE88" s="76"/>
      <c r="AF88" s="77"/>
      <c r="AG88" s="78"/>
    </row>
    <row r="89" spans="1:33" x14ac:dyDescent="0.25">
      <c r="A89" s="70" t="s">
        <v>43</v>
      </c>
      <c r="B89" s="71">
        <f>(VLOOKUP($A89,'Occupancy Raw Data'!$B$8:$BE$45,'Occupancy Raw Data'!G$3,FALSE))/100</f>
        <v>0.65544312630844304</v>
      </c>
      <c r="C89" s="72">
        <f>(VLOOKUP($A89,'Occupancy Raw Data'!$B$8:$BE$45,'Occupancy Raw Data'!H$3,FALSE))/100</f>
        <v>0.727669225401256</v>
      </c>
      <c r="D89" s="72">
        <f>(VLOOKUP($A89,'Occupancy Raw Data'!$B$8:$BE$45,'Occupancy Raw Data'!I$3,FALSE))/100</f>
        <v>0.75034891835310502</v>
      </c>
      <c r="E89" s="72">
        <f>(VLOOKUP($A89,'Occupancy Raw Data'!$B$8:$BE$45,'Occupancy Raw Data'!J$3,FALSE))/100</f>
        <v>0.79919748778785704</v>
      </c>
      <c r="F89" s="72">
        <f>(VLOOKUP($A89,'Occupancy Raw Data'!$B$8:$BE$45,'Occupancy Raw Data'!K$3,FALSE))/100</f>
        <v>0.76273551988834598</v>
      </c>
      <c r="G89" s="73">
        <f>(VLOOKUP($A89,'Occupancy Raw Data'!$B$8:$BE$45,'Occupancy Raw Data'!L$3,FALSE))/100</f>
        <v>0.73907885554780095</v>
      </c>
      <c r="H89" s="53">
        <f>(VLOOKUP($A89,'Occupancy Raw Data'!$B$8:$BE$45,'Occupancy Raw Data'!N$3,FALSE))/100</f>
        <v>0.83042568039078801</v>
      </c>
      <c r="I89" s="53">
        <f>(VLOOKUP($A89,'Occupancy Raw Data'!$B$8:$BE$45,'Occupancy Raw Data'!O$3,FALSE))/100</f>
        <v>0.87543614794138092</v>
      </c>
      <c r="J89" s="73">
        <f>(VLOOKUP($A89,'Occupancy Raw Data'!$B$8:$BE$45,'Occupancy Raw Data'!P$3,FALSE))/100</f>
        <v>0.85293091416608502</v>
      </c>
      <c r="K89" s="74">
        <f>(VLOOKUP($A89,'Occupancy Raw Data'!$B$8:$BE$45,'Occupancy Raw Data'!R$3,FALSE))/100</f>
        <v>0.77160801515302491</v>
      </c>
      <c r="M89" s="75">
        <f>VLOOKUP($A89,'ADR Raw Data'!$B$6:$BE$43,'ADR Raw Data'!G$1,FALSE)</f>
        <v>117.588304498269</v>
      </c>
      <c r="N89" s="76">
        <f>VLOOKUP($A89,'ADR Raw Data'!$B$6:$BE$43,'ADR Raw Data'!H$1,FALSE)</f>
        <v>123.383409254375</v>
      </c>
      <c r="O89" s="76">
        <f>VLOOKUP($A89,'ADR Raw Data'!$B$6:$BE$43,'ADR Raw Data'!I$1,FALSE)</f>
        <v>129.16387816786701</v>
      </c>
      <c r="P89" s="76">
        <f>VLOOKUP($A89,'ADR Raw Data'!$B$6:$BE$43,'ADR Raw Data'!J$1,FALSE)</f>
        <v>132.06060467146901</v>
      </c>
      <c r="Q89" s="76">
        <f>VLOOKUP($A89,'ADR Raw Data'!$B$6:$BE$43,'ADR Raw Data'!K$1,FALSE)</f>
        <v>132.94349268069499</v>
      </c>
      <c r="R89" s="77">
        <f>VLOOKUP($A89,'ADR Raw Data'!$B$6:$BE$43,'ADR Raw Data'!L$1,FALSE)</f>
        <v>127.37908979322</v>
      </c>
      <c r="S89" s="76">
        <f>VLOOKUP($A89,'ADR Raw Data'!$B$6:$BE$43,'ADR Raw Data'!N$1,FALSE)</f>
        <v>153.66718067226799</v>
      </c>
      <c r="T89" s="76">
        <f>VLOOKUP($A89,'ADR Raw Data'!$B$6:$BE$43,'ADR Raw Data'!O$1,FALSE)</f>
        <v>163.231060183339</v>
      </c>
      <c r="U89" s="77">
        <f>VLOOKUP($A89,'ADR Raw Data'!$B$6:$BE$43,'ADR Raw Data'!P$1,FALSE)</f>
        <v>158.575295561464</v>
      </c>
      <c r="V89" s="78">
        <f>VLOOKUP($A89,'ADR Raw Data'!$B$6:$BE$43,'ADR Raw Data'!R$1,FALSE)</f>
        <v>137.23168992248</v>
      </c>
      <c r="X89" s="75">
        <f>VLOOKUP($A89,'RevPAR Raw Data'!$B$6:$BE$43,'RevPAR Raw Data'!G$1,FALSE)</f>
        <v>77.072445917655202</v>
      </c>
      <c r="Y89" s="76">
        <f>VLOOKUP($A89,'RevPAR Raw Data'!$B$6:$BE$43,'RevPAR Raw Data'!H$1,FALSE)</f>
        <v>89.782309839497501</v>
      </c>
      <c r="Z89" s="76">
        <f>VLOOKUP($A89,'RevPAR Raw Data'!$B$6:$BE$43,'RevPAR Raw Data'!I$1,FALSE)</f>
        <v>96.917976273551901</v>
      </c>
      <c r="AA89" s="76">
        <f>VLOOKUP($A89,'RevPAR Raw Data'!$B$6:$BE$43,'RevPAR Raw Data'!J$1,FALSE)</f>
        <v>105.54250348918301</v>
      </c>
      <c r="AB89" s="76">
        <f>VLOOKUP($A89,'RevPAR Raw Data'!$B$6:$BE$43,'RevPAR Raw Data'!K$1,FALSE)</f>
        <v>101.40072400558201</v>
      </c>
      <c r="AC89" s="77">
        <f>VLOOKUP($A89,'RevPAR Raw Data'!$B$6:$BE$43,'RevPAR Raw Data'!L$1,FALSE)</f>
        <v>94.143191905094199</v>
      </c>
      <c r="AD89" s="76">
        <f>VLOOKUP($A89,'RevPAR Raw Data'!$B$6:$BE$43,'RevPAR Raw Data'!N$1,FALSE)</f>
        <v>127.60917306350299</v>
      </c>
      <c r="AE89" s="76">
        <f>VLOOKUP($A89,'RevPAR Raw Data'!$B$6:$BE$43,'RevPAR Raw Data'!O$1,FALSE)</f>
        <v>142.89837055128999</v>
      </c>
      <c r="AF89" s="77">
        <f>VLOOKUP($A89,'RevPAR Raw Data'!$B$6:$BE$43,'RevPAR Raw Data'!P$1,FALSE)</f>
        <v>135.25377180739699</v>
      </c>
      <c r="AG89" s="78">
        <f>VLOOKUP($A89,'RevPAR Raw Data'!$B$6:$BE$43,'RevPAR Raw Data'!R$1,FALSE)</f>
        <v>105.88907187718</v>
      </c>
    </row>
    <row r="90" spans="1:33" x14ac:dyDescent="0.25">
      <c r="A90" s="55" t="s">
        <v>126</v>
      </c>
      <c r="B90" s="43">
        <f>(VLOOKUP($A89,'Occupancy Raw Data'!$B$8:$BE$51,'Occupancy Raw Data'!T$3,FALSE))/100</f>
        <v>-2.7295429013108601E-2</v>
      </c>
      <c r="C90" s="44">
        <f>(VLOOKUP($A89,'Occupancy Raw Data'!$B$8:$BE$51,'Occupancy Raw Data'!U$3,FALSE))/100</f>
        <v>-1.7393167258066599E-3</v>
      </c>
      <c r="D90" s="44">
        <f>(VLOOKUP($A89,'Occupancy Raw Data'!$B$8:$BE$51,'Occupancy Raw Data'!V$3,FALSE))/100</f>
        <v>-3.6395580048050399E-4</v>
      </c>
      <c r="E90" s="44">
        <f>(VLOOKUP($A89,'Occupancy Raw Data'!$B$8:$BE$51,'Occupancy Raw Data'!W$3,FALSE))/100</f>
        <v>2.4210721251591499E-2</v>
      </c>
      <c r="F90" s="44">
        <f>(VLOOKUP($A89,'Occupancy Raw Data'!$B$8:$BE$51,'Occupancy Raw Data'!X$3,FALSE))/100</f>
        <v>2.4140819783254202E-2</v>
      </c>
      <c r="G90" s="44">
        <f>(VLOOKUP($A89,'Occupancy Raw Data'!$B$8:$BE$51,'Occupancy Raw Data'!Y$3,FALSE))/100</f>
        <v>4.6044071785293498E-3</v>
      </c>
      <c r="H90" s="45">
        <f>(VLOOKUP($A89,'Occupancy Raw Data'!$B$8:$BE$51,'Occupancy Raw Data'!AA$3,FALSE))/100</f>
        <v>4.1224621769239196E-2</v>
      </c>
      <c r="I90" s="45">
        <f>(VLOOKUP($A89,'Occupancy Raw Data'!$B$8:$BE$51,'Occupancy Raw Data'!AB$3,FALSE))/100</f>
        <v>7.3496898064126695E-2</v>
      </c>
      <c r="J90" s="44">
        <f>(VLOOKUP($A89,'Occupancy Raw Data'!$B$8:$BE$51,'Occupancy Raw Data'!AC$3,FALSE))/100</f>
        <v>5.75403466883515E-2</v>
      </c>
      <c r="K90" s="46">
        <f>(VLOOKUP($A89,'Occupancy Raw Data'!$B$8:$BE$51,'Occupancy Raw Data'!AE$3,FALSE))/100</f>
        <v>2.0741244634076401E-2</v>
      </c>
      <c r="M90" s="43">
        <f>(VLOOKUP($A89,'ADR Raw Data'!$B$6:$BE$49,'ADR Raw Data'!T$1,FALSE))/100</f>
        <v>7.1980792311935908E-3</v>
      </c>
      <c r="N90" s="44">
        <f>(VLOOKUP($A89,'ADR Raw Data'!$B$6:$BE$49,'ADR Raw Data'!U$1,FALSE))/100</f>
        <v>2.6905421465513498E-2</v>
      </c>
      <c r="O90" s="44">
        <f>(VLOOKUP($A89,'ADR Raw Data'!$B$6:$BE$49,'ADR Raw Data'!V$1,FALSE))/100</f>
        <v>5.1628820787415701E-2</v>
      </c>
      <c r="P90" s="44">
        <f>(VLOOKUP($A89,'ADR Raw Data'!$B$6:$BE$49,'ADR Raw Data'!W$1,FALSE))/100</f>
        <v>3.8968705772818399E-2</v>
      </c>
      <c r="Q90" s="44">
        <f>(VLOOKUP($A89,'ADR Raw Data'!$B$6:$BE$49,'ADR Raw Data'!X$1,FALSE))/100</f>
        <v>0.12050533762303001</v>
      </c>
      <c r="R90" s="44">
        <f>(VLOOKUP($A89,'ADR Raw Data'!$B$6:$BE$49,'ADR Raw Data'!Y$1,FALSE))/100</f>
        <v>5.0603953789617205E-2</v>
      </c>
      <c r="S90" s="45">
        <f>(VLOOKUP($A89,'ADR Raw Data'!$B$6:$BE$49,'ADR Raw Data'!AA$1,FALSE))/100</f>
        <v>2.4876068191812001E-2</v>
      </c>
      <c r="T90" s="45">
        <f>(VLOOKUP($A89,'ADR Raw Data'!$B$6:$BE$49,'ADR Raw Data'!AB$1,FALSE))/100</f>
        <v>4.8169879025583902E-2</v>
      </c>
      <c r="U90" s="44">
        <f>(VLOOKUP($A89,'ADR Raw Data'!$B$6:$BE$49,'ADR Raw Data'!AC$1,FALSE))/100</f>
        <v>3.73504742168334E-2</v>
      </c>
      <c r="V90" s="46">
        <f>(VLOOKUP($A89,'ADR Raw Data'!$B$6:$BE$49,'ADR Raw Data'!AE$1,FALSE))/100</f>
        <v>4.8504671191800901E-2</v>
      </c>
      <c r="X90" s="43">
        <f>(VLOOKUP($A89,'RevPAR Raw Data'!$B$6:$BE$43,'RevPAR Raw Data'!T$1,FALSE))/100</f>
        <v>-2.0293824442600798E-2</v>
      </c>
      <c r="Y90" s="44">
        <f>(VLOOKUP($A89,'RevPAR Raw Data'!$B$6:$BE$43,'RevPAR Raw Data'!U$1,FALSE))/100</f>
        <v>2.5119307690136997E-2</v>
      </c>
      <c r="Z90" s="44">
        <f>(VLOOKUP($A89,'RevPAR Raw Data'!$B$6:$BE$43,'RevPAR Raw Data'!V$1,FALSE))/100</f>
        <v>5.1246074378137704E-2</v>
      </c>
      <c r="AA90" s="44">
        <f>(VLOOKUP($A89,'RevPAR Raw Data'!$B$6:$BE$43,'RevPAR Raw Data'!W$1,FALSE))/100</f>
        <v>6.4122887497410991E-2</v>
      </c>
      <c r="AB90" s="44">
        <f>(VLOOKUP($A89,'RevPAR Raw Data'!$B$6:$BE$43,'RevPAR Raw Data'!X$1,FALSE))/100</f>
        <v>0.147555255044762</v>
      </c>
      <c r="AC90" s="44">
        <f>(VLOOKUP($A89,'RevPAR Raw Data'!$B$6:$BE$43,'RevPAR Raw Data'!Y$1,FALSE))/100</f>
        <v>5.5441362176237401E-2</v>
      </c>
      <c r="AD90" s="45">
        <f>(VLOOKUP($A89,'RevPAR Raw Data'!$B$6:$BE$43,'RevPAR Raw Data'!AA$1,FALSE))/100</f>
        <v>6.7126196463364499E-2</v>
      </c>
      <c r="AE90" s="45">
        <f>(VLOOKUP($A89,'RevPAR Raw Data'!$B$6:$BE$43,'RevPAR Raw Data'!AB$1,FALSE))/100</f>
        <v>0.125207113778215</v>
      </c>
      <c r="AF90" s="44">
        <f>(VLOOKUP($A89,'RevPAR Raw Data'!$B$6:$BE$43,'RevPAR Raw Data'!AC$1,FALSE))/100</f>
        <v>9.7039980140595811E-2</v>
      </c>
      <c r="AG90" s="46">
        <f>(VLOOKUP($A89,'RevPAR Raw Data'!$B$6:$BE$43,'RevPAR Raw Data'!AE$1,FALSE))/100</f>
        <v>7.0251963076961896E-2</v>
      </c>
    </row>
    <row r="91" spans="1:33" x14ac:dyDescent="0.25">
      <c r="A91" s="93"/>
      <c r="B91" s="71"/>
      <c r="C91" s="72"/>
      <c r="D91" s="72"/>
      <c r="E91" s="72"/>
      <c r="F91" s="72"/>
      <c r="G91" s="73"/>
      <c r="H91" s="53"/>
      <c r="I91" s="53"/>
      <c r="J91" s="73"/>
      <c r="K91" s="74"/>
      <c r="M91" s="75"/>
      <c r="N91" s="76"/>
      <c r="O91" s="76"/>
      <c r="P91" s="76"/>
      <c r="Q91" s="76"/>
      <c r="R91" s="77"/>
      <c r="S91" s="76"/>
      <c r="T91" s="76"/>
      <c r="U91" s="77"/>
      <c r="V91" s="78"/>
      <c r="X91" s="75"/>
      <c r="Y91" s="76"/>
      <c r="Z91" s="76"/>
      <c r="AA91" s="76"/>
      <c r="AB91" s="76"/>
      <c r="AC91" s="77"/>
      <c r="AD91" s="76"/>
      <c r="AE91" s="76"/>
      <c r="AF91" s="77"/>
      <c r="AG91" s="78"/>
    </row>
    <row r="92" spans="1:33" x14ac:dyDescent="0.25">
      <c r="A92" s="70" t="s">
        <v>44</v>
      </c>
      <c r="B92" s="71">
        <f>(VLOOKUP($A92,'Occupancy Raw Data'!$B$8:$BE$45,'Occupancy Raw Data'!G$3,FALSE))/100</f>
        <v>0.71041895496626295</v>
      </c>
      <c r="C92" s="72">
        <f>(VLOOKUP($A92,'Occupancy Raw Data'!$B$8:$BE$45,'Occupancy Raw Data'!H$3,FALSE))/100</f>
        <v>0.77177153616820904</v>
      </c>
      <c r="D92" s="72">
        <f>(VLOOKUP($A92,'Occupancy Raw Data'!$B$8:$BE$45,'Occupancy Raw Data'!I$3,FALSE))/100</f>
        <v>0.79797583555625196</v>
      </c>
      <c r="E92" s="72">
        <f>(VLOOKUP($A92,'Occupancy Raw Data'!$B$8:$BE$45,'Occupancy Raw Data'!J$3,FALSE))/100</f>
        <v>0.80393849050682509</v>
      </c>
      <c r="F92" s="72">
        <f>(VLOOKUP($A92,'Occupancy Raw Data'!$B$8:$BE$45,'Occupancy Raw Data'!K$3,FALSE))/100</f>
        <v>0.83084889377059401</v>
      </c>
      <c r="G92" s="73">
        <f>(VLOOKUP($A92,'Occupancy Raw Data'!$B$8:$BE$45,'Occupancy Raw Data'!L$3,FALSE))/100</f>
        <v>0.78299074219362896</v>
      </c>
      <c r="H92" s="53">
        <f>(VLOOKUP($A92,'Occupancy Raw Data'!$B$8:$BE$45,'Occupancy Raw Data'!N$3,FALSE))/100</f>
        <v>0.89863486584026309</v>
      </c>
      <c r="I92" s="53">
        <f>(VLOOKUP($A92,'Occupancy Raw Data'!$B$8:$BE$45,'Occupancy Raw Data'!O$3,FALSE))/100</f>
        <v>0.92530990114545697</v>
      </c>
      <c r="J92" s="73">
        <f>(VLOOKUP($A92,'Occupancy Raw Data'!$B$8:$BE$45,'Occupancy Raw Data'!P$3,FALSE))/100</f>
        <v>0.91197238349285992</v>
      </c>
      <c r="K92" s="74">
        <f>(VLOOKUP($A92,'Occupancy Raw Data'!$B$8:$BE$45,'Occupancy Raw Data'!R$3,FALSE))/100</f>
        <v>0.819842639707695</v>
      </c>
      <c r="M92" s="75">
        <f>VLOOKUP($A92,'ADR Raw Data'!$B$6:$BE$43,'ADR Raw Data'!G$1,FALSE)</f>
        <v>207.01224075096599</v>
      </c>
      <c r="N92" s="76">
        <f>VLOOKUP($A92,'ADR Raw Data'!$B$6:$BE$43,'ADR Raw Data'!H$1,FALSE)</f>
        <v>204.56140896614801</v>
      </c>
      <c r="O92" s="76">
        <f>VLOOKUP($A92,'ADR Raw Data'!$B$6:$BE$43,'ADR Raw Data'!I$1,FALSE)</f>
        <v>210.598503588634</v>
      </c>
      <c r="P92" s="76">
        <f>VLOOKUP($A92,'ADR Raw Data'!$B$6:$BE$43,'ADR Raw Data'!J$1,FALSE)</f>
        <v>206.95463843076001</v>
      </c>
      <c r="Q92" s="76">
        <f>VLOOKUP($A92,'ADR Raw Data'!$B$6:$BE$43,'ADR Raw Data'!K$1,FALSE)</f>
        <v>216.33803966005601</v>
      </c>
      <c r="R92" s="77">
        <f>VLOOKUP($A92,'ADR Raw Data'!$B$6:$BE$43,'ADR Raw Data'!L$1,FALSE)</f>
        <v>209.227411222444</v>
      </c>
      <c r="S92" s="76">
        <f>VLOOKUP($A92,'ADR Raw Data'!$B$6:$BE$43,'ADR Raw Data'!N$1,FALSE)</f>
        <v>277.11854897852203</v>
      </c>
      <c r="T92" s="76">
        <f>VLOOKUP($A92,'ADR Raw Data'!$B$6:$BE$43,'ADR Raw Data'!O$1,FALSE)</f>
        <v>285.35776835679098</v>
      </c>
      <c r="U92" s="77">
        <f>VLOOKUP($A92,'ADR Raw Data'!$B$6:$BE$43,'ADR Raw Data'!P$1,FALSE)</f>
        <v>281.298407604955</v>
      </c>
      <c r="V92" s="78">
        <f>VLOOKUP($A92,'ADR Raw Data'!$B$6:$BE$43,'ADR Raw Data'!R$1,FALSE)</f>
        <v>232.133116421501</v>
      </c>
      <c r="X92" s="75">
        <f>VLOOKUP($A92,'RevPAR Raw Data'!$B$6:$BE$43,'RevPAR Raw Data'!G$1,FALSE)</f>
        <v>147.06541973952599</v>
      </c>
      <c r="Y92" s="76">
        <f>VLOOKUP($A92,'RevPAR Raw Data'!$B$6:$BE$43,'RevPAR Raw Data'!H$1,FALSE)</f>
        <v>157.87467283853701</v>
      </c>
      <c r="Z92" s="76">
        <f>VLOOKUP($A92,'RevPAR Raw Data'!$B$6:$BE$43,'RevPAR Raw Data'!I$1,FALSE)</f>
        <v>168.052516868037</v>
      </c>
      <c r="AA92" s="76">
        <f>VLOOKUP($A92,'RevPAR Raw Data'!$B$6:$BE$43,'RevPAR Raw Data'!J$1,FALSE)</f>
        <v>166.378799623411</v>
      </c>
      <c r="AB92" s="76">
        <f>VLOOKUP($A92,'RevPAR Raw Data'!$B$6:$BE$43,'RevPAR Raw Data'!K$1,FALSE)</f>
        <v>179.744220932057</v>
      </c>
      <c r="AC92" s="77">
        <f>VLOOKUP($A92,'RevPAR Raw Data'!$B$6:$BE$43,'RevPAR Raw Data'!L$1,FALSE)</f>
        <v>163.82312600031301</v>
      </c>
      <c r="AD92" s="76">
        <f>VLOOKUP($A92,'RevPAR Raw Data'!$B$6:$BE$43,'RevPAR Raw Data'!N$1,FALSE)</f>
        <v>249.028390083163</v>
      </c>
      <c r="AE92" s="76">
        <f>VLOOKUP($A92,'RevPAR Raw Data'!$B$6:$BE$43,'RevPAR Raw Data'!O$1,FALSE)</f>
        <v>264.04436842931102</v>
      </c>
      <c r="AF92" s="77">
        <f>VLOOKUP($A92,'RevPAR Raw Data'!$B$6:$BE$43,'RevPAR Raw Data'!P$1,FALSE)</f>
        <v>256.53637925623701</v>
      </c>
      <c r="AG92" s="78">
        <f>VLOOKUP($A92,'RevPAR Raw Data'!$B$6:$BE$43,'RevPAR Raw Data'!R$1,FALSE)</f>
        <v>190.31262693057701</v>
      </c>
    </row>
    <row r="93" spans="1:33" x14ac:dyDescent="0.25">
      <c r="A93" s="55" t="s">
        <v>126</v>
      </c>
      <c r="B93" s="43">
        <f>(VLOOKUP($A92,'Occupancy Raw Data'!$B$8:$BE$51,'Occupancy Raw Data'!T$3,FALSE))/100</f>
        <v>-3.8627267277501799E-2</v>
      </c>
      <c r="C93" s="44">
        <f>(VLOOKUP($A92,'Occupancy Raw Data'!$B$8:$BE$51,'Occupancy Raw Data'!U$3,FALSE))/100</f>
        <v>-2.6105109494319101E-2</v>
      </c>
      <c r="D93" s="44">
        <f>(VLOOKUP($A92,'Occupancy Raw Data'!$B$8:$BE$51,'Occupancy Raw Data'!V$3,FALSE))/100</f>
        <v>-4.97282920647468E-3</v>
      </c>
      <c r="E93" s="44">
        <f>(VLOOKUP($A92,'Occupancy Raw Data'!$B$8:$BE$51,'Occupancy Raw Data'!W$3,FALSE))/100</f>
        <v>3.02131049075791E-2</v>
      </c>
      <c r="F93" s="44">
        <f>(VLOOKUP($A92,'Occupancy Raw Data'!$B$8:$BE$51,'Occupancy Raw Data'!X$3,FALSE))/100</f>
        <v>9.4443958785148011E-2</v>
      </c>
      <c r="G93" s="44">
        <f>(VLOOKUP($A92,'Occupancy Raw Data'!$B$8:$BE$51,'Occupancy Raw Data'!Y$3,FALSE))/100</f>
        <v>1.0858803712314E-2</v>
      </c>
      <c r="H93" s="45">
        <f>(VLOOKUP($A92,'Occupancy Raw Data'!$B$8:$BE$51,'Occupancy Raw Data'!AA$3,FALSE))/100</f>
        <v>3.1618887379074298E-2</v>
      </c>
      <c r="I93" s="45">
        <f>(VLOOKUP($A92,'Occupancy Raw Data'!$B$8:$BE$51,'Occupancy Raw Data'!AB$3,FALSE))/100</f>
        <v>4.0227618122803096E-3</v>
      </c>
      <c r="J93" s="44">
        <f>(VLOOKUP($A92,'Occupancy Raw Data'!$B$8:$BE$51,'Occupancy Raw Data'!AC$3,FALSE))/100</f>
        <v>1.7432053097069699E-2</v>
      </c>
      <c r="K93" s="46">
        <f>(VLOOKUP($A92,'Occupancy Raw Data'!$B$8:$BE$51,'Occupancy Raw Data'!AE$3,FALSE))/100</f>
        <v>1.2938696731316399E-2</v>
      </c>
      <c r="M93" s="43">
        <f>(VLOOKUP($A92,'ADR Raw Data'!$B$6:$BE$49,'ADR Raw Data'!T$1,FALSE))/100</f>
        <v>2.3261515314260399E-2</v>
      </c>
      <c r="N93" s="44">
        <f>(VLOOKUP($A92,'ADR Raw Data'!$B$6:$BE$49,'ADR Raw Data'!U$1,FALSE))/100</f>
        <v>6.68960201995367E-3</v>
      </c>
      <c r="O93" s="44">
        <f>(VLOOKUP($A92,'ADR Raw Data'!$B$6:$BE$49,'ADR Raw Data'!V$1,FALSE))/100</f>
        <v>2.3999529872587702E-2</v>
      </c>
      <c r="P93" s="44">
        <f>(VLOOKUP($A92,'ADR Raw Data'!$B$6:$BE$49,'ADR Raw Data'!W$1,FALSE))/100</f>
        <v>1.46295560364085E-2</v>
      </c>
      <c r="Q93" s="44">
        <f>(VLOOKUP($A92,'ADR Raw Data'!$B$6:$BE$49,'ADR Raw Data'!X$1,FALSE))/100</f>
        <v>7.3019998794240606E-2</v>
      </c>
      <c r="R93" s="44">
        <f>(VLOOKUP($A92,'ADR Raw Data'!$B$6:$BE$49,'ADR Raw Data'!Y$1,FALSE))/100</f>
        <v>2.8727653402582001E-2</v>
      </c>
      <c r="S93" s="45">
        <f>(VLOOKUP($A92,'ADR Raw Data'!$B$6:$BE$49,'ADR Raw Data'!AA$1,FALSE))/100</f>
        <v>6.1395104621387399E-2</v>
      </c>
      <c r="T93" s="45">
        <f>(VLOOKUP($A92,'ADR Raw Data'!$B$6:$BE$49,'ADR Raw Data'!AB$1,FALSE))/100</f>
        <v>3.4520437301817503E-2</v>
      </c>
      <c r="U93" s="44">
        <f>(VLOOKUP($A92,'ADR Raw Data'!$B$6:$BE$49,'ADR Raw Data'!AC$1,FALSE))/100</f>
        <v>4.7002899895181895E-2</v>
      </c>
      <c r="V93" s="46">
        <f>(VLOOKUP($A92,'ADR Raw Data'!$B$6:$BE$49,'ADR Raw Data'!AE$1,FALSE))/100</f>
        <v>3.6113654569036202E-2</v>
      </c>
      <c r="X93" s="43">
        <f>(VLOOKUP($A92,'RevPAR Raw Data'!$B$6:$BE$43,'RevPAR Raw Data'!T$1,FALSE))/100</f>
        <v>-1.6264280732565001E-2</v>
      </c>
      <c r="Y93" s="44">
        <f>(VLOOKUP($A92,'RevPAR Raw Data'!$B$6:$BE$43,'RevPAR Raw Data'!U$1,FALSE))/100</f>
        <v>-1.9590140267569701E-2</v>
      </c>
      <c r="Z93" s="44">
        <f>(VLOOKUP($A92,'RevPAR Raw Data'!$B$6:$BE$43,'RevPAR Raw Data'!V$1,FALSE))/100</f>
        <v>1.8907355103020999E-2</v>
      </c>
      <c r="AA93" s="44">
        <f>(VLOOKUP($A92,'RevPAR Raw Data'!$B$6:$BE$43,'RevPAR Raw Data'!W$1,FALSE))/100</f>
        <v>4.5284665255266893E-2</v>
      </c>
      <c r="AB93" s="44">
        <f>(VLOOKUP($A92,'RevPAR Raw Data'!$B$6:$BE$43,'RevPAR Raw Data'!X$1,FALSE))/100</f>
        <v>0.17436025533600299</v>
      </c>
      <c r="AC93" s="44">
        <f>(VLOOKUP($A92,'RevPAR Raw Data'!$B$6:$BE$43,'RevPAR Raw Data'!Y$1,FALSE))/100</f>
        <v>3.9898405064310201E-2</v>
      </c>
      <c r="AD93" s="45">
        <f>(VLOOKUP($A92,'RevPAR Raw Data'!$B$6:$BE$43,'RevPAR Raw Data'!AA$1,FALSE))/100</f>
        <v>9.4955236899111894E-2</v>
      </c>
      <c r="AE93" s="45">
        <f>(VLOOKUP($A92,'RevPAR Raw Data'!$B$6:$BE$43,'RevPAR Raw Data'!AB$1,FALSE))/100</f>
        <v>3.8682066611018799E-2</v>
      </c>
      <c r="AF93" s="44">
        <f>(VLOOKUP($A92,'RevPAR Raw Data'!$B$6:$BE$43,'RevPAR Raw Data'!AC$1,FALSE))/100</f>
        <v>6.5254310038940708E-2</v>
      </c>
      <c r="AG93" s="46">
        <f>(VLOOKUP($A92,'RevPAR Raw Data'!$B$6:$BE$43,'RevPAR Raw Data'!AE$1,FALSE))/100</f>
        <v>4.9519614924681002E-2</v>
      </c>
    </row>
    <row r="94" spans="1:33" x14ac:dyDescent="0.25">
      <c r="A94" s="93"/>
      <c r="B94" s="71"/>
      <c r="C94" s="72"/>
      <c r="D94" s="72"/>
      <c r="E94" s="72"/>
      <c r="F94" s="72"/>
      <c r="G94" s="73"/>
      <c r="H94" s="53"/>
      <c r="I94" s="53"/>
      <c r="J94" s="73"/>
      <c r="K94" s="74"/>
      <c r="M94" s="75"/>
      <c r="N94" s="76"/>
      <c r="O94" s="76"/>
      <c r="P94" s="76"/>
      <c r="Q94" s="76"/>
      <c r="R94" s="77"/>
      <c r="S94" s="76"/>
      <c r="T94" s="76"/>
      <c r="U94" s="77"/>
      <c r="V94" s="78"/>
      <c r="X94" s="75"/>
      <c r="Y94" s="76"/>
      <c r="Z94" s="76"/>
      <c r="AA94" s="76"/>
      <c r="AB94" s="76"/>
      <c r="AC94" s="77"/>
      <c r="AD94" s="76"/>
      <c r="AE94" s="76"/>
      <c r="AF94" s="77"/>
      <c r="AG94" s="78"/>
    </row>
    <row r="95" spans="1:33" x14ac:dyDescent="0.25">
      <c r="A95" s="70" t="s">
        <v>45</v>
      </c>
      <c r="B95" s="71">
        <f>(VLOOKUP($A95,'Occupancy Raw Data'!$B$8:$BE$45,'Occupancy Raw Data'!G$3,FALSE))/100</f>
        <v>0.56554564172958099</v>
      </c>
      <c r="C95" s="72">
        <f>(VLOOKUP($A95,'Occupancy Raw Data'!$B$8:$BE$45,'Occupancy Raw Data'!H$3,FALSE))/100</f>
        <v>0.60068634179821501</v>
      </c>
      <c r="D95" s="72">
        <f>(VLOOKUP($A95,'Occupancy Raw Data'!$B$8:$BE$45,'Occupancy Raw Data'!I$3,FALSE))/100</f>
        <v>0.60974605353466005</v>
      </c>
      <c r="E95" s="72">
        <f>(VLOOKUP($A95,'Occupancy Raw Data'!$B$8:$BE$45,'Occupancy Raw Data'!J$3,FALSE))/100</f>
        <v>0.621962937542896</v>
      </c>
      <c r="F95" s="72">
        <f>(VLOOKUP($A95,'Occupancy Raw Data'!$B$8:$BE$45,'Occupancy Raw Data'!K$3,FALSE))/100</f>
        <v>0.67536032944406299</v>
      </c>
      <c r="G95" s="73">
        <f>(VLOOKUP($A95,'Occupancy Raw Data'!$B$8:$BE$45,'Occupancy Raw Data'!L$3,FALSE))/100</f>
        <v>0.61466026080988301</v>
      </c>
      <c r="H95" s="53">
        <f>(VLOOKUP($A95,'Occupancy Raw Data'!$B$8:$BE$45,'Occupancy Raw Data'!N$3,FALSE))/100</f>
        <v>0.833768016472203</v>
      </c>
      <c r="I95" s="53">
        <f>(VLOOKUP($A95,'Occupancy Raw Data'!$B$8:$BE$45,'Occupancy Raw Data'!O$3,FALSE))/100</f>
        <v>0.86314344543582711</v>
      </c>
      <c r="J95" s="73">
        <f>(VLOOKUP($A95,'Occupancy Raw Data'!$B$8:$BE$45,'Occupancy Raw Data'!P$3,FALSE))/100</f>
        <v>0.84845573095401505</v>
      </c>
      <c r="K95" s="74">
        <f>(VLOOKUP($A95,'Occupancy Raw Data'!$B$8:$BE$45,'Occupancy Raw Data'!R$3,FALSE))/100</f>
        <v>0.68145896656534899</v>
      </c>
      <c r="M95" s="75">
        <f>VLOOKUP($A95,'ADR Raw Data'!$B$6:$BE$43,'ADR Raw Data'!G$1,FALSE)</f>
        <v>139.06220388349499</v>
      </c>
      <c r="N95" s="76">
        <f>VLOOKUP($A95,'ADR Raw Data'!$B$6:$BE$43,'ADR Raw Data'!H$1,FALSE)</f>
        <v>141.398167276051</v>
      </c>
      <c r="O95" s="76">
        <f>VLOOKUP($A95,'ADR Raw Data'!$B$6:$BE$43,'ADR Raw Data'!I$1,FALSE)</f>
        <v>136.76749212066599</v>
      </c>
      <c r="P95" s="76">
        <f>VLOOKUP($A95,'ADR Raw Data'!$B$6:$BE$43,'ADR Raw Data'!J$1,FALSE)</f>
        <v>132.48759876406899</v>
      </c>
      <c r="Q95" s="76">
        <f>VLOOKUP($A95,'ADR Raw Data'!$B$6:$BE$43,'ADR Raw Data'!K$1,FALSE)</f>
        <v>136.904119918699</v>
      </c>
      <c r="R95" s="77">
        <f>VLOOKUP($A95,'ADR Raw Data'!$B$6:$BE$43,'ADR Raw Data'!L$1,FALSE)</f>
        <v>137.25871812050499</v>
      </c>
      <c r="S95" s="76">
        <f>VLOOKUP($A95,'ADR Raw Data'!$B$6:$BE$43,'ADR Raw Data'!N$1,FALSE)</f>
        <v>183.86392327955201</v>
      </c>
      <c r="T95" s="76">
        <f>VLOOKUP($A95,'ADR Raw Data'!$B$6:$BE$43,'ADR Raw Data'!O$1,FALSE)</f>
        <v>194.26825222646301</v>
      </c>
      <c r="U95" s="77">
        <f>VLOOKUP($A95,'ADR Raw Data'!$B$6:$BE$43,'ADR Raw Data'!P$1,FALSE)</f>
        <v>189.15614301892799</v>
      </c>
      <c r="V95" s="78">
        <f>VLOOKUP($A95,'ADR Raw Data'!$B$6:$BE$43,'ADR Raw Data'!R$1,FALSE)</f>
        <v>155.72022905815601</v>
      </c>
      <c r="X95" s="75">
        <f>VLOOKUP($A95,'RevPAR Raw Data'!$B$6:$BE$43,'RevPAR Raw Data'!G$1,FALSE)</f>
        <v>78.646023335621095</v>
      </c>
      <c r="Y95" s="76">
        <f>VLOOKUP($A95,'RevPAR Raw Data'!$B$6:$BE$43,'RevPAR Raw Data'!H$1,FALSE)</f>
        <v>84.935947838023296</v>
      </c>
      <c r="Z95" s="76">
        <f>VLOOKUP($A95,'RevPAR Raw Data'!$B$6:$BE$43,'RevPAR Raw Data'!I$1,FALSE)</f>
        <v>83.393438572408996</v>
      </c>
      <c r="AA95" s="76">
        <f>VLOOKUP($A95,'RevPAR Raw Data'!$B$6:$BE$43,'RevPAR Raw Data'!J$1,FALSE)</f>
        <v>82.402376115305401</v>
      </c>
      <c r="AB95" s="76">
        <f>VLOOKUP($A95,'RevPAR Raw Data'!$B$6:$BE$43,'RevPAR Raw Data'!K$1,FALSE)</f>
        <v>92.459611530542205</v>
      </c>
      <c r="AC95" s="77">
        <f>VLOOKUP($A95,'RevPAR Raw Data'!$B$6:$BE$43,'RevPAR Raw Data'!L$1,FALSE)</f>
        <v>84.367479478380204</v>
      </c>
      <c r="AD95" s="76">
        <f>VLOOKUP($A95,'RevPAR Raw Data'!$B$6:$BE$43,'RevPAR Raw Data'!N$1,FALSE)</f>
        <v>153.29985861358901</v>
      </c>
      <c r="AE95" s="76">
        <f>VLOOKUP($A95,'RevPAR Raw Data'!$B$6:$BE$43,'RevPAR Raw Data'!O$1,FALSE)</f>
        <v>167.681368565545</v>
      </c>
      <c r="AF95" s="77">
        <f>VLOOKUP($A95,'RevPAR Raw Data'!$B$6:$BE$43,'RevPAR Raw Data'!P$1,FALSE)</f>
        <v>160.490613589567</v>
      </c>
      <c r="AG95" s="78">
        <f>VLOOKUP($A95,'RevPAR Raw Data'!$B$6:$BE$43,'RevPAR Raw Data'!R$1,FALSE)</f>
        <v>106.11694636729</v>
      </c>
    </row>
    <row r="96" spans="1:33" x14ac:dyDescent="0.25">
      <c r="A96" s="55" t="s">
        <v>126</v>
      </c>
      <c r="B96" s="43">
        <f>(VLOOKUP($A95,'Occupancy Raw Data'!$B$8:$BE$51,'Occupancy Raw Data'!T$3,FALSE))/100</f>
        <v>-3.1554867275217099E-2</v>
      </c>
      <c r="C96" s="44">
        <f>(VLOOKUP($A95,'Occupancy Raw Data'!$B$8:$BE$51,'Occupancy Raw Data'!U$3,FALSE))/100</f>
        <v>-3.9071094595690199E-2</v>
      </c>
      <c r="D96" s="44">
        <f>(VLOOKUP($A95,'Occupancy Raw Data'!$B$8:$BE$51,'Occupancy Raw Data'!V$3,FALSE))/100</f>
        <v>4.7411649143893802E-3</v>
      </c>
      <c r="E96" s="44">
        <f>(VLOOKUP($A95,'Occupancy Raw Data'!$B$8:$BE$51,'Occupancy Raw Data'!W$3,FALSE))/100</f>
        <v>-1.55349680349495E-2</v>
      </c>
      <c r="F96" s="44">
        <f>(VLOOKUP($A95,'Occupancy Raw Data'!$B$8:$BE$51,'Occupancy Raw Data'!X$3,FALSE))/100</f>
        <v>4.8523292724776901E-2</v>
      </c>
      <c r="G96" s="44">
        <f>(VLOOKUP($A95,'Occupancy Raw Data'!$B$8:$BE$51,'Occupancy Raw Data'!Y$3,FALSE))/100</f>
        <v>-5.9945450669808102E-3</v>
      </c>
      <c r="H96" s="45">
        <f>(VLOOKUP($A95,'Occupancy Raw Data'!$B$8:$BE$51,'Occupancy Raw Data'!AA$3,FALSE))/100</f>
        <v>4.9670884215638707E-2</v>
      </c>
      <c r="I96" s="45">
        <f>(VLOOKUP($A95,'Occupancy Raw Data'!$B$8:$BE$51,'Occupancy Raw Data'!AB$3,FALSE))/100</f>
        <v>5.0708613747226502E-2</v>
      </c>
      <c r="J96" s="44">
        <f>(VLOOKUP($A95,'Occupancy Raw Data'!$B$8:$BE$51,'Occupancy Raw Data'!AC$3,FALSE))/100</f>
        <v>5.0198474829253499E-2</v>
      </c>
      <c r="K96" s="46">
        <f>(VLOOKUP($A95,'Occupancy Raw Data'!$B$8:$BE$51,'Occupancy Raw Data'!AE$3,FALSE))/100</f>
        <v>1.32925703908432E-2</v>
      </c>
      <c r="M96" s="43">
        <f>(VLOOKUP($A95,'ADR Raw Data'!$B$6:$BE$49,'ADR Raw Data'!T$1,FALSE))/100</f>
        <v>4.6821383472704196E-2</v>
      </c>
      <c r="N96" s="44">
        <f>(VLOOKUP($A95,'ADR Raw Data'!$B$6:$BE$49,'ADR Raw Data'!U$1,FALSE))/100</f>
        <v>3.08806092834083E-2</v>
      </c>
      <c r="O96" s="44">
        <f>(VLOOKUP($A95,'ADR Raw Data'!$B$6:$BE$49,'ADR Raw Data'!V$1,FALSE))/100</f>
        <v>-1.9495946208550601E-2</v>
      </c>
      <c r="P96" s="44">
        <f>(VLOOKUP($A95,'ADR Raw Data'!$B$6:$BE$49,'ADR Raw Data'!W$1,FALSE))/100</f>
        <v>-3.5692924964146E-2</v>
      </c>
      <c r="Q96" s="44">
        <f>(VLOOKUP($A95,'ADR Raw Data'!$B$6:$BE$49,'ADR Raw Data'!X$1,FALSE))/100</f>
        <v>8.2215273271676892E-5</v>
      </c>
      <c r="R96" s="44">
        <f>(VLOOKUP($A95,'ADR Raw Data'!$B$6:$BE$49,'ADR Raw Data'!Y$1,FALSE))/100</f>
        <v>3.4016845289306704E-3</v>
      </c>
      <c r="S96" s="45">
        <f>(VLOOKUP($A95,'ADR Raw Data'!$B$6:$BE$49,'ADR Raw Data'!AA$1,FALSE))/100</f>
        <v>3.9582352371362803E-2</v>
      </c>
      <c r="T96" s="45">
        <f>(VLOOKUP($A95,'ADR Raw Data'!$B$6:$BE$49,'ADR Raw Data'!AB$1,FALSE))/100</f>
        <v>4.1782458976829896E-2</v>
      </c>
      <c r="U96" s="44">
        <f>(VLOOKUP($A95,'ADR Raw Data'!$B$6:$BE$49,'ADR Raw Data'!AC$1,FALSE))/100</f>
        <v>4.0744127708435496E-2</v>
      </c>
      <c r="V96" s="46">
        <f>(VLOOKUP($A95,'ADR Raw Data'!$B$6:$BE$49,'ADR Raw Data'!AE$1,FALSE))/100</f>
        <v>2.2966775262481601E-2</v>
      </c>
      <c r="X96" s="43">
        <f>(VLOOKUP($A95,'RevPAR Raw Data'!$B$6:$BE$43,'RevPAR Raw Data'!T$1,FALSE))/100</f>
        <v>1.3789073656363799E-2</v>
      </c>
      <c r="Y96" s="44">
        <f>(VLOOKUP($A95,'RevPAR Raw Data'!$B$6:$BE$43,'RevPAR Raw Data'!U$1,FALSE))/100</f>
        <v>-9.3970245187664902E-3</v>
      </c>
      <c r="Z96" s="44">
        <f>(VLOOKUP($A95,'RevPAR Raw Data'!$B$6:$BE$43,'RevPAR Raw Data'!V$1,FALSE))/100</f>
        <v>-1.4847214790298E-2</v>
      </c>
      <c r="AA96" s="44">
        <f>(VLOOKUP($A95,'RevPAR Raw Data'!$B$6:$BE$43,'RevPAR Raw Data'!W$1,FALSE))/100</f>
        <v>-5.06734045507038E-2</v>
      </c>
      <c r="AB96" s="44">
        <f>(VLOOKUP($A95,'RevPAR Raw Data'!$B$6:$BE$43,'RevPAR Raw Data'!X$1,FALSE))/100</f>
        <v>4.8609497353820003E-2</v>
      </c>
      <c r="AC96" s="44">
        <f>(VLOOKUP($A95,'RevPAR Raw Data'!$B$6:$BE$43,'RevPAR Raw Data'!Y$1,FALSE))/100</f>
        <v>-2.6132520892624602E-3</v>
      </c>
      <c r="AD96" s="45">
        <f>(VLOOKUP($A95,'RevPAR Raw Data'!$B$6:$BE$43,'RevPAR Raw Data'!AA$1,FALSE))/100</f>
        <v>9.1219327028622108E-2</v>
      </c>
      <c r="AE96" s="45">
        <f>(VLOOKUP($A95,'RevPAR Raw Data'!$B$6:$BE$43,'RevPAR Raw Data'!AB$1,FALSE))/100</f>
        <v>9.4609803297721798E-2</v>
      </c>
      <c r="AF96" s="44">
        <f>(VLOOKUP($A95,'RevPAR Raw Data'!$B$6:$BE$43,'RevPAR Raw Data'!AC$1,FALSE))/100</f>
        <v>9.2987895606900808E-2</v>
      </c>
      <c r="AG96" s="46">
        <f>(VLOOKUP($A95,'RevPAR Raw Data'!$B$6:$BE$43,'RevPAR Raw Data'!AE$1,FALSE))/100</f>
        <v>3.6564633130151999E-2</v>
      </c>
    </row>
    <row r="97" spans="1:33" x14ac:dyDescent="0.25">
      <c r="A97" s="83"/>
      <c r="B97" s="84"/>
      <c r="C97" s="85"/>
      <c r="D97" s="85"/>
      <c r="E97" s="85"/>
      <c r="F97" s="85"/>
      <c r="G97" s="86"/>
      <c r="H97" s="85"/>
      <c r="I97" s="85"/>
      <c r="J97" s="86"/>
      <c r="K97" s="87"/>
      <c r="M97" s="84"/>
      <c r="N97" s="85"/>
      <c r="O97" s="85"/>
      <c r="P97" s="85"/>
      <c r="Q97" s="85"/>
      <c r="R97" s="86"/>
      <c r="S97" s="85"/>
      <c r="T97" s="85"/>
      <c r="U97" s="86"/>
      <c r="V97" s="87"/>
      <c r="X97" s="84"/>
      <c r="Y97" s="85"/>
      <c r="Z97" s="85"/>
      <c r="AA97" s="85"/>
      <c r="AB97" s="85"/>
      <c r="AC97" s="86"/>
      <c r="AD97" s="85"/>
      <c r="AE97" s="85"/>
      <c r="AF97" s="86"/>
      <c r="AG97" s="87"/>
    </row>
    <row r="98" spans="1:33" x14ac:dyDescent="0.25">
      <c r="A98" s="88" t="s">
        <v>46</v>
      </c>
      <c r="B98" s="71">
        <f>(VLOOKUP($A98,'Occupancy Raw Data'!$B$8:$BE$45,'Occupancy Raw Data'!G$3,FALSE))/100</f>
        <v>0.48192983616678703</v>
      </c>
      <c r="C98" s="72">
        <f>(VLOOKUP($A98,'Occupancy Raw Data'!$B$8:$BE$45,'Occupancy Raw Data'!H$3,FALSE))/100</f>
        <v>0.59266609336067499</v>
      </c>
      <c r="D98" s="72">
        <f>(VLOOKUP($A98,'Occupancy Raw Data'!$B$8:$BE$45,'Occupancy Raw Data'!I$3,FALSE))/100</f>
        <v>0.62785826111882803</v>
      </c>
      <c r="E98" s="72">
        <f>(VLOOKUP($A98,'Occupancy Raw Data'!$B$8:$BE$45,'Occupancy Raw Data'!J$3,FALSE))/100</f>
        <v>0.63445128001587603</v>
      </c>
      <c r="F98" s="72">
        <f>(VLOOKUP($A98,'Occupancy Raw Data'!$B$8:$BE$45,'Occupancy Raw Data'!K$3,FALSE))/100</f>
        <v>0.64269806619479097</v>
      </c>
      <c r="G98" s="73">
        <f>(VLOOKUP($A98,'Occupancy Raw Data'!$B$8:$BE$45,'Occupancy Raw Data'!L$3,FALSE))/100</f>
        <v>0.59592070737139202</v>
      </c>
      <c r="H98" s="53">
        <f>(VLOOKUP($A98,'Occupancy Raw Data'!$B$8:$BE$45,'Occupancy Raw Data'!N$3,FALSE))/100</f>
        <v>0.71524332429273796</v>
      </c>
      <c r="I98" s="53">
        <f>(VLOOKUP($A98,'Occupancy Raw Data'!$B$8:$BE$45,'Occupancy Raw Data'!O$3,FALSE))/100</f>
        <v>0.71890366254327309</v>
      </c>
      <c r="J98" s="73">
        <f>(VLOOKUP($A98,'Occupancy Raw Data'!$B$8:$BE$45,'Occupancy Raw Data'!P$3,FALSE))/100</f>
        <v>0.71707349341800597</v>
      </c>
      <c r="K98" s="74">
        <f>(VLOOKUP($A98,'Occupancy Raw Data'!$B$8:$BE$45,'Occupancy Raw Data'!R$3,FALSE))/100</f>
        <v>0.63053578909899599</v>
      </c>
      <c r="M98" s="75">
        <f>VLOOKUP($A98,'ADR Raw Data'!$B$6:$BE$43,'ADR Raw Data'!G$1,FALSE)</f>
        <v>114.247904465592</v>
      </c>
      <c r="N98" s="76">
        <f>VLOOKUP($A98,'ADR Raw Data'!$B$6:$BE$43,'ADR Raw Data'!H$1,FALSE)</f>
        <v>117.141799985117</v>
      </c>
      <c r="O98" s="76">
        <f>VLOOKUP($A98,'ADR Raw Data'!$B$6:$BE$43,'ADR Raw Data'!I$1,FALSE)</f>
        <v>117.789805787736</v>
      </c>
      <c r="P98" s="76">
        <f>VLOOKUP($A98,'ADR Raw Data'!$B$6:$BE$43,'ADR Raw Data'!J$1,FALSE)</f>
        <v>116.921286970423</v>
      </c>
      <c r="Q98" s="76">
        <f>VLOOKUP($A98,'ADR Raw Data'!$B$6:$BE$43,'ADR Raw Data'!K$1,FALSE)</f>
        <v>119.81970631625801</v>
      </c>
      <c r="R98" s="77">
        <f>VLOOKUP($A98,'ADR Raw Data'!$B$6:$BE$43,'ADR Raw Data'!L$1,FALSE)</f>
        <v>117.34094784204601</v>
      </c>
      <c r="S98" s="76">
        <f>VLOOKUP($A98,'ADR Raw Data'!$B$6:$BE$43,'ADR Raw Data'!N$1,FALSE)</f>
        <v>140.62745907451301</v>
      </c>
      <c r="T98" s="76">
        <f>VLOOKUP($A98,'ADR Raw Data'!$B$6:$BE$43,'ADR Raw Data'!O$1,FALSE)</f>
        <v>142.03144281201099</v>
      </c>
      <c r="U98" s="77">
        <f>VLOOKUP($A98,'ADR Raw Data'!$B$6:$BE$43,'ADR Raw Data'!P$1,FALSE)</f>
        <v>141.331242619926</v>
      </c>
      <c r="V98" s="78">
        <f>VLOOKUP($A98,'ADR Raw Data'!$B$6:$BE$43,'ADR Raw Data'!R$1,FALSE)</f>
        <v>125.136043823188</v>
      </c>
      <c r="X98" s="75">
        <f>VLOOKUP($A98,'RevPAR Raw Data'!$B$6:$BE$43,'RevPAR Raw Data'!G$1,FALSE)</f>
        <v>55.059473881502001</v>
      </c>
      <c r="Y98" s="76">
        <f>VLOOKUP($A98,'RevPAR Raw Data'!$B$6:$BE$43,'RevPAR Raw Data'!H$1,FALSE)</f>
        <v>69.425972966417405</v>
      </c>
      <c r="Z98" s="76">
        <f>VLOOKUP($A98,'RevPAR Raw Data'!$B$6:$BE$43,'RevPAR Raw Data'!I$1,FALSE)</f>
        <v>73.955302639412494</v>
      </c>
      <c r="AA98" s="76">
        <f>VLOOKUP($A98,'RevPAR Raw Data'!$B$6:$BE$43,'RevPAR Raw Data'!J$1,FALSE)</f>
        <v>74.180860179488803</v>
      </c>
      <c r="AB98" s="76">
        <f>VLOOKUP($A98,'RevPAR Raw Data'!$B$6:$BE$43,'RevPAR Raw Data'!K$1,FALSE)</f>
        <v>77.007893541487505</v>
      </c>
      <c r="AC98" s="77">
        <f>VLOOKUP($A98,'RevPAR Raw Data'!$B$6:$BE$43,'RevPAR Raw Data'!L$1,FALSE)</f>
        <v>69.925900641661698</v>
      </c>
      <c r="AD98" s="76">
        <f>VLOOKUP($A98,'RevPAR Raw Data'!$B$6:$BE$43,'RevPAR Raw Data'!N$1,FALSE)</f>
        <v>100.582851315296</v>
      </c>
      <c r="AE98" s="76">
        <f>VLOOKUP($A98,'RevPAR Raw Data'!$B$6:$BE$43,'RevPAR Raw Data'!O$1,FALSE)</f>
        <v>102.10692443386</v>
      </c>
      <c r="AF98" s="77">
        <f>VLOOKUP($A98,'RevPAR Raw Data'!$B$6:$BE$43,'RevPAR Raw Data'!P$1,FALSE)</f>
        <v>101.34488787457801</v>
      </c>
      <c r="AG98" s="78">
        <f>VLOOKUP($A98,'RevPAR Raw Data'!$B$6:$BE$43,'RevPAR Raw Data'!R$1,FALSE)</f>
        <v>78.9027541367807</v>
      </c>
    </row>
    <row r="99" spans="1:33" x14ac:dyDescent="0.25">
      <c r="A99" s="55" t="s">
        <v>126</v>
      </c>
      <c r="B99" s="43">
        <f>(VLOOKUP($A98,'Occupancy Raw Data'!$B$8:$BE$51,'Occupancy Raw Data'!T$3,FALSE))/100</f>
        <v>-4.7259830346724804E-2</v>
      </c>
      <c r="C99" s="44">
        <f>(VLOOKUP($A98,'Occupancy Raw Data'!$B$8:$BE$51,'Occupancy Raw Data'!U$3,FALSE))/100</f>
        <v>-1.4640047396389999E-2</v>
      </c>
      <c r="D99" s="44">
        <f>(VLOOKUP($A98,'Occupancy Raw Data'!$B$8:$BE$51,'Occupancy Raw Data'!V$3,FALSE))/100</f>
        <v>-1.08934594134527E-2</v>
      </c>
      <c r="E99" s="44">
        <f>(VLOOKUP($A98,'Occupancy Raw Data'!$B$8:$BE$51,'Occupancy Raw Data'!W$3,FALSE))/100</f>
        <v>8.1786748959360393E-3</v>
      </c>
      <c r="F99" s="44">
        <f>(VLOOKUP($A98,'Occupancy Raw Data'!$B$8:$BE$51,'Occupancy Raw Data'!X$3,FALSE))/100</f>
        <v>2.26922463348656E-2</v>
      </c>
      <c r="G99" s="44">
        <f>(VLOOKUP($A98,'Occupancy Raw Data'!$B$8:$BE$51,'Occupancy Raw Data'!Y$3,FALSE))/100</f>
        <v>-6.7399389478613701E-3</v>
      </c>
      <c r="H99" s="45">
        <f>(VLOOKUP($A98,'Occupancy Raw Data'!$B$8:$BE$51,'Occupancy Raw Data'!AA$3,FALSE))/100</f>
        <v>3.5292674861160001E-2</v>
      </c>
      <c r="I99" s="45">
        <f>(VLOOKUP($A98,'Occupancy Raw Data'!$B$8:$BE$51,'Occupancy Raw Data'!AB$3,FALSE))/100</f>
        <v>3.3210117006424296E-2</v>
      </c>
      <c r="J99" s="44">
        <f>(VLOOKUP($A98,'Occupancy Raw Data'!$B$8:$BE$51,'Occupancy Raw Data'!AC$3,FALSE))/100</f>
        <v>3.4247689958386902E-2</v>
      </c>
      <c r="K99" s="46">
        <f>(VLOOKUP($A98,'Occupancy Raw Data'!$B$8:$BE$51,'Occupancy Raw Data'!AE$3,FALSE))/100</f>
        <v>6.2171014523887203E-3</v>
      </c>
      <c r="M99" s="43">
        <f>(VLOOKUP($A98,'ADR Raw Data'!$B$6:$BE$49,'ADR Raw Data'!T$1,FALSE))/100</f>
        <v>-8.0565443070320392E-3</v>
      </c>
      <c r="N99" s="44">
        <f>(VLOOKUP($A98,'ADR Raw Data'!$B$6:$BE$49,'ADR Raw Data'!U$1,FALSE))/100</f>
        <v>2.0751899439822398E-2</v>
      </c>
      <c r="O99" s="44">
        <f>(VLOOKUP($A98,'ADR Raw Data'!$B$6:$BE$49,'ADR Raw Data'!V$1,FALSE))/100</f>
        <v>1.01529455737824E-2</v>
      </c>
      <c r="P99" s="44">
        <f>(VLOOKUP($A98,'ADR Raw Data'!$B$6:$BE$49,'ADR Raw Data'!W$1,FALSE))/100</f>
        <v>1.5502902269889001E-2</v>
      </c>
      <c r="Q99" s="44">
        <f>(VLOOKUP($A98,'ADR Raw Data'!$B$6:$BE$49,'ADR Raw Data'!X$1,FALSE))/100</f>
        <v>3.6682247681421899E-2</v>
      </c>
      <c r="R99" s="44">
        <f>(VLOOKUP($A98,'ADR Raw Data'!$B$6:$BE$49,'ADR Raw Data'!Y$1,FALSE))/100</f>
        <v>1.6189637081289402E-2</v>
      </c>
      <c r="S99" s="45">
        <f>(VLOOKUP($A98,'ADR Raw Data'!$B$6:$BE$49,'ADR Raw Data'!AA$1,FALSE))/100</f>
        <v>5.1242710259577502E-2</v>
      </c>
      <c r="T99" s="45">
        <f>(VLOOKUP($A98,'ADR Raw Data'!$B$6:$BE$49,'ADR Raw Data'!AB$1,FALSE))/100</f>
        <v>4.94770574773069E-2</v>
      </c>
      <c r="U99" s="44">
        <f>(VLOOKUP($A98,'ADR Raw Data'!$B$6:$BE$49,'ADR Raw Data'!AC$1,FALSE))/100</f>
        <v>5.0346362492739896E-2</v>
      </c>
      <c r="V99" s="46">
        <f>(VLOOKUP($A98,'ADR Raw Data'!$B$6:$BE$49,'ADR Raw Data'!AE$1,FALSE))/100</f>
        <v>2.9885914713632299E-2</v>
      </c>
      <c r="X99" s="43">
        <f>(VLOOKUP($A98,'RevPAR Raw Data'!$B$6:$BE$43,'RevPAR Raw Data'!T$1,FALSE))/100</f>
        <v>-5.4935623736625701E-2</v>
      </c>
      <c r="Y99" s="44">
        <f>(VLOOKUP($A98,'RevPAR Raw Data'!$B$6:$BE$43,'RevPAR Raw Data'!U$1,FALSE))/100</f>
        <v>5.8080432520682904E-3</v>
      </c>
      <c r="Z99" s="44">
        <f>(VLOOKUP($A98,'RevPAR Raw Data'!$B$6:$BE$43,'RevPAR Raw Data'!V$1,FALSE))/100</f>
        <v>-8.5111454020529091E-4</v>
      </c>
      <c r="AA99" s="44">
        <f>(VLOOKUP($A98,'RevPAR Raw Data'!$B$6:$BE$43,'RevPAR Raw Data'!W$1,FALSE))/100</f>
        <v>2.3808370363434E-2</v>
      </c>
      <c r="AB99" s="44">
        <f>(VLOOKUP($A98,'RevPAR Raw Data'!$B$6:$BE$43,'RevPAR Raw Data'!X$1,FALSE))/100</f>
        <v>6.0206896616790899E-2</v>
      </c>
      <c r="AC99" s="44">
        <f>(VLOOKUP($A98,'RevPAR Raw Data'!$B$6:$BE$43,'RevPAR Raw Data'!Y$1,FALSE))/100</f>
        <v>9.34058096791213E-3</v>
      </c>
      <c r="AD99" s="45">
        <f>(VLOOKUP($A98,'RevPAR Raw Data'!$B$6:$BE$43,'RevPAR Raw Data'!AA$1,FALSE))/100</f>
        <v>8.8343877432933496E-2</v>
      </c>
      <c r="AE99" s="45">
        <f>(VLOOKUP($A98,'RevPAR Raw Data'!$B$6:$BE$43,'RevPAR Raw Data'!AB$1,FALSE))/100</f>
        <v>8.4330313351686115E-2</v>
      </c>
      <c r="AF99" s="44">
        <f>(VLOOKUP($A98,'RevPAR Raw Data'!$B$6:$BE$43,'RevPAR Raw Data'!AC$1,FALSE))/100</f>
        <v>8.6318299064310794E-2</v>
      </c>
      <c r="AG99" s="46">
        <f>(VLOOKUP($A98,'RevPAR Raw Data'!$B$6:$BE$43,'RevPAR Raw Data'!AE$1,FALSE))/100</f>
        <v>3.6288819929793104E-2</v>
      </c>
    </row>
    <row r="100" spans="1:33" x14ac:dyDescent="0.25">
      <c r="A100" s="88"/>
      <c r="B100" s="71"/>
      <c r="C100" s="72"/>
      <c r="D100" s="72"/>
      <c r="E100" s="72"/>
      <c r="F100" s="72"/>
      <c r="G100" s="73"/>
      <c r="H100" s="53"/>
      <c r="I100" s="53"/>
      <c r="J100" s="73"/>
      <c r="K100" s="74"/>
      <c r="M100" s="75"/>
      <c r="N100" s="76"/>
      <c r="O100" s="76"/>
      <c r="P100" s="76"/>
      <c r="Q100" s="76"/>
      <c r="R100" s="77"/>
      <c r="S100" s="76"/>
      <c r="T100" s="76"/>
      <c r="U100" s="77"/>
      <c r="V100" s="78"/>
      <c r="X100" s="75"/>
      <c r="Y100" s="76"/>
      <c r="Z100" s="76"/>
      <c r="AA100" s="76"/>
      <c r="AB100" s="76"/>
      <c r="AC100" s="77"/>
      <c r="AD100" s="76"/>
      <c r="AE100" s="76"/>
      <c r="AF100" s="77"/>
      <c r="AG100" s="78"/>
    </row>
    <row r="101" spans="1:33" x14ac:dyDescent="0.25">
      <c r="A101" s="70" t="s">
        <v>48</v>
      </c>
      <c r="B101" s="71">
        <f>(VLOOKUP($A101,'Occupancy Raw Data'!$B$8:$BE$45,'Occupancy Raw Data'!G$3,FALSE))/100</f>
        <v>0.46659010231781101</v>
      </c>
      <c r="C101" s="72">
        <f>(VLOOKUP($A101,'Occupancy Raw Data'!$B$8:$BE$45,'Occupancy Raw Data'!H$3,FALSE))/100</f>
        <v>0.565984547922321</v>
      </c>
      <c r="D101" s="72">
        <f>(VLOOKUP($A101,'Occupancy Raw Data'!$B$8:$BE$45,'Occupancy Raw Data'!I$3,FALSE))/100</f>
        <v>0.59219043641678804</v>
      </c>
      <c r="E101" s="72">
        <f>(VLOOKUP($A101,'Occupancy Raw Data'!$B$8:$BE$45,'Occupancy Raw Data'!J$3,FALSE))/100</f>
        <v>0.59918563374399592</v>
      </c>
      <c r="F101" s="72">
        <f>(VLOOKUP($A101,'Occupancy Raw Data'!$B$8:$BE$45,'Occupancy Raw Data'!K$3,FALSE))/100</f>
        <v>0.59824598037168497</v>
      </c>
      <c r="G101" s="73">
        <f>(VLOOKUP($A101,'Occupancy Raw Data'!$B$8:$BE$45,'Occupancy Raw Data'!L$3,FALSE))/100</f>
        <v>0.56443934015452002</v>
      </c>
      <c r="H101" s="53">
        <f>(VLOOKUP($A101,'Occupancy Raw Data'!$B$8:$BE$45,'Occupancy Raw Data'!N$3,FALSE))/100</f>
        <v>0.70484443516391704</v>
      </c>
      <c r="I101" s="53">
        <f>(VLOOKUP($A101,'Occupancy Raw Data'!$B$8:$BE$45,'Occupancy Raw Data'!O$3,FALSE))/100</f>
        <v>0.70776780121110805</v>
      </c>
      <c r="J101" s="73">
        <f>(VLOOKUP($A101,'Occupancy Raw Data'!$B$8:$BE$45,'Occupancy Raw Data'!P$3,FALSE))/100</f>
        <v>0.7063061181875131</v>
      </c>
      <c r="K101" s="74">
        <f>(VLOOKUP($A101,'Occupancy Raw Data'!$B$8:$BE$45,'Occupancy Raw Data'!R$3,FALSE))/100</f>
        <v>0.60497270530680403</v>
      </c>
      <c r="M101" s="75">
        <f>VLOOKUP($A101,'ADR Raw Data'!$B$6:$BE$43,'ADR Raw Data'!G$1,FALSE)</f>
        <v>139.80137614678799</v>
      </c>
      <c r="N101" s="76">
        <f>VLOOKUP($A101,'ADR Raw Data'!$B$6:$BE$43,'ADR Raw Data'!H$1,FALSE)</f>
        <v>141.17950009223301</v>
      </c>
      <c r="O101" s="76">
        <f>VLOOKUP($A101,'ADR Raw Data'!$B$6:$BE$43,'ADR Raw Data'!I$1,FALSE)</f>
        <v>140.78842912552801</v>
      </c>
      <c r="P101" s="76">
        <f>VLOOKUP($A101,'ADR Raw Data'!$B$6:$BE$43,'ADR Raw Data'!J$1,FALSE)</f>
        <v>139.672927339257</v>
      </c>
      <c r="Q101" s="76">
        <f>VLOOKUP($A101,'ADR Raw Data'!$B$6:$BE$43,'ADR Raw Data'!K$1,FALSE)</f>
        <v>142.61585340314099</v>
      </c>
      <c r="R101" s="77">
        <f>VLOOKUP($A101,'ADR Raw Data'!$B$6:$BE$43,'ADR Raw Data'!L$1,FALSE)</f>
        <v>140.854210351078</v>
      </c>
      <c r="S101" s="76">
        <f>VLOOKUP($A101,'ADR Raw Data'!$B$6:$BE$43,'ADR Raw Data'!N$1,FALSE)</f>
        <v>179.914329728929</v>
      </c>
      <c r="T101" s="76">
        <f>VLOOKUP($A101,'ADR Raw Data'!$B$6:$BE$43,'ADR Raw Data'!O$1,FALSE)</f>
        <v>183.26966514235099</v>
      </c>
      <c r="U101" s="77">
        <f>VLOOKUP($A101,'ADR Raw Data'!$B$6:$BE$43,'ADR Raw Data'!P$1,FALSE)</f>
        <v>181.59546932742001</v>
      </c>
      <c r="V101" s="78">
        <f>VLOOKUP($A101,'ADR Raw Data'!$B$6:$BE$43,'ADR Raw Data'!R$1,FALSE)</f>
        <v>154.444339636596</v>
      </c>
      <c r="X101" s="75">
        <f>VLOOKUP($A101,'RevPAR Raw Data'!$B$6:$BE$43,'RevPAR Raw Data'!G$1,FALSE)</f>
        <v>65.229938400501098</v>
      </c>
      <c r="Y101" s="76">
        <f>VLOOKUP($A101,'RevPAR Raw Data'!$B$6:$BE$43,'RevPAR Raw Data'!H$1,FALSE)</f>
        <v>79.905415535602401</v>
      </c>
      <c r="Z101" s="76">
        <f>VLOOKUP($A101,'RevPAR Raw Data'!$B$6:$BE$43,'RevPAR Raw Data'!I$1,FALSE)</f>
        <v>83.373561286281003</v>
      </c>
      <c r="AA101" s="76">
        <f>VLOOKUP($A101,'RevPAR Raw Data'!$B$6:$BE$43,'RevPAR Raw Data'!J$1,FALSE)</f>
        <v>83.690011484652302</v>
      </c>
      <c r="AB101" s="76">
        <f>VLOOKUP($A101,'RevPAR Raw Data'!$B$6:$BE$43,'RevPAR Raw Data'!K$1,FALSE)</f>
        <v>85.319361035706805</v>
      </c>
      <c r="AC101" s="77">
        <f>VLOOKUP($A101,'RevPAR Raw Data'!$B$6:$BE$43,'RevPAR Raw Data'!L$1,FALSE)</f>
        <v>79.503657548548702</v>
      </c>
      <c r="AD101" s="76">
        <f>VLOOKUP($A101,'RevPAR Raw Data'!$B$6:$BE$43,'RevPAR Raw Data'!N$1,FALSE)</f>
        <v>126.811614115681</v>
      </c>
      <c r="AE101" s="76">
        <f>VLOOKUP($A101,'RevPAR Raw Data'!$B$6:$BE$43,'RevPAR Raw Data'!O$1,FALSE)</f>
        <v>129.71236792649799</v>
      </c>
      <c r="AF101" s="77">
        <f>VLOOKUP($A101,'RevPAR Raw Data'!$B$6:$BE$43,'RevPAR Raw Data'!P$1,FALSE)</f>
        <v>128.26199102108899</v>
      </c>
      <c r="AG101" s="78">
        <f>VLOOKUP($A101,'RevPAR Raw Data'!$B$6:$BE$43,'RevPAR Raw Data'!R$1,FALSE)</f>
        <v>93.434609969274803</v>
      </c>
    </row>
    <row r="102" spans="1:33" x14ac:dyDescent="0.25">
      <c r="A102" s="55" t="s">
        <v>126</v>
      </c>
      <c r="B102" s="43">
        <f>(VLOOKUP($A101,'Occupancy Raw Data'!$B$8:$BE$51,'Occupancy Raw Data'!T$3,FALSE))/100</f>
        <v>-2.5706530232670798E-2</v>
      </c>
      <c r="C102" s="44">
        <f>(VLOOKUP($A101,'Occupancy Raw Data'!$B$8:$BE$51,'Occupancy Raw Data'!U$3,FALSE))/100</f>
        <v>5.3536743233056601E-4</v>
      </c>
      <c r="D102" s="44">
        <f>(VLOOKUP($A101,'Occupancy Raw Data'!$B$8:$BE$51,'Occupancy Raw Data'!V$3,FALSE))/100</f>
        <v>-5.8149444620737899E-4</v>
      </c>
      <c r="E102" s="44">
        <f>(VLOOKUP($A101,'Occupancy Raw Data'!$B$8:$BE$51,'Occupancy Raw Data'!W$3,FALSE))/100</f>
        <v>3.6723580168196903E-3</v>
      </c>
      <c r="F102" s="44">
        <f>(VLOOKUP($A101,'Occupancy Raw Data'!$B$8:$BE$51,'Occupancy Raw Data'!X$3,FALSE))/100</f>
        <v>1.15852876376056E-2</v>
      </c>
      <c r="G102" s="44">
        <f>(VLOOKUP($A101,'Occupancy Raw Data'!$B$8:$BE$51,'Occupancy Raw Data'!Y$3,FALSE))/100</f>
        <v>-1.1710267521002301E-3</v>
      </c>
      <c r="H102" s="45">
        <f>(VLOOKUP($A101,'Occupancy Raw Data'!$B$8:$BE$51,'Occupancy Raw Data'!AA$3,FALSE))/100</f>
        <v>3.59988688137736E-2</v>
      </c>
      <c r="I102" s="45">
        <f>(VLOOKUP($A101,'Occupancy Raw Data'!$B$8:$BE$51,'Occupancy Raw Data'!AB$3,FALSE))/100</f>
        <v>3.2585152424919703E-2</v>
      </c>
      <c r="J102" s="44">
        <f>(VLOOKUP($A101,'Occupancy Raw Data'!$B$8:$BE$51,'Occupancy Raw Data'!AC$3,FALSE))/100</f>
        <v>3.4285661568141397E-2</v>
      </c>
      <c r="K102" s="46">
        <f>(VLOOKUP($A101,'Occupancy Raw Data'!$B$8:$BE$51,'Occupancy Raw Data'!AE$3,FALSE))/100</f>
        <v>1.03829857461692E-2</v>
      </c>
      <c r="M102" s="43">
        <f>(VLOOKUP($A101,'ADR Raw Data'!$B$6:$BE$49,'ADR Raw Data'!T$1,FALSE))/100</f>
        <v>-2.72350270319274E-2</v>
      </c>
      <c r="N102" s="44">
        <f>(VLOOKUP($A101,'ADR Raw Data'!$B$6:$BE$49,'ADR Raw Data'!U$1,FALSE))/100</f>
        <v>5.2138515719877397E-2</v>
      </c>
      <c r="O102" s="44">
        <f>(VLOOKUP($A101,'ADR Raw Data'!$B$6:$BE$49,'ADR Raw Data'!V$1,FALSE))/100</f>
        <v>6.3195240773773295E-2</v>
      </c>
      <c r="P102" s="44">
        <f>(VLOOKUP($A101,'ADR Raw Data'!$B$6:$BE$49,'ADR Raw Data'!W$1,FALSE))/100</f>
        <v>7.4510300952220693E-2</v>
      </c>
      <c r="Q102" s="44">
        <f>(VLOOKUP($A101,'ADR Raw Data'!$B$6:$BE$49,'ADR Raw Data'!X$1,FALSE))/100</f>
        <v>5.35425231718357E-2</v>
      </c>
      <c r="R102" s="44">
        <f>(VLOOKUP($A101,'ADR Raw Data'!$B$6:$BE$49,'ADR Raw Data'!Y$1,FALSE))/100</f>
        <v>4.4985276234516203E-2</v>
      </c>
      <c r="S102" s="45">
        <f>(VLOOKUP($A101,'ADR Raw Data'!$B$6:$BE$49,'ADR Raw Data'!AA$1,FALSE))/100</f>
        <v>9.1724886488960905E-2</v>
      </c>
      <c r="T102" s="45">
        <f>(VLOOKUP($A101,'ADR Raw Data'!$B$6:$BE$49,'ADR Raw Data'!AB$1,FALSE))/100</f>
        <v>9.3002040081637413E-2</v>
      </c>
      <c r="U102" s="44">
        <f>(VLOOKUP($A101,'ADR Raw Data'!$B$6:$BE$49,'ADR Raw Data'!AC$1,FALSE))/100</f>
        <v>9.23547108057379E-2</v>
      </c>
      <c r="V102" s="46">
        <f>(VLOOKUP($A101,'ADR Raw Data'!$B$6:$BE$49,'ADR Raw Data'!AE$1,FALSE))/100</f>
        <v>6.4843145792235199E-2</v>
      </c>
      <c r="X102" s="43">
        <f>(VLOOKUP($A101,'RevPAR Raw Data'!$B$6:$BE$43,'RevPAR Raw Data'!T$1,FALSE))/100</f>
        <v>-5.2241439218814405E-2</v>
      </c>
      <c r="Y102" s="44">
        <f>(VLOOKUP($A101,'RevPAR Raw Data'!$B$6:$BE$43,'RevPAR Raw Data'!U$1,FALSE))/100</f>
        <v>5.2701796415494495E-2</v>
      </c>
      <c r="Z102" s="44">
        <f>(VLOOKUP($A101,'RevPAR Raw Data'!$B$6:$BE$43,'RevPAR Raw Data'!V$1,FALSE))/100</f>
        <v>6.2576998646029308E-2</v>
      </c>
      <c r="AA102" s="44">
        <f>(VLOOKUP($A101,'RevPAR Raw Data'!$B$6:$BE$43,'RevPAR Raw Data'!W$1,FALSE))/100</f>
        <v>7.8456287470077907E-2</v>
      </c>
      <c r="AB102" s="44">
        <f>(VLOOKUP($A101,'RevPAR Raw Data'!$B$6:$BE$43,'RevPAR Raw Data'!X$1,FALSE))/100</f>
        <v>6.5748116341230206E-2</v>
      </c>
      <c r="AC102" s="44">
        <f>(VLOOKUP($A101,'RevPAR Raw Data'!$B$6:$BE$43,'RevPAR Raw Data'!Y$1,FALSE))/100</f>
        <v>4.3761570520494807E-2</v>
      </c>
      <c r="AD102" s="45">
        <f>(VLOOKUP($A101,'RevPAR Raw Data'!$B$6:$BE$43,'RevPAR Raw Data'!AA$1,FALSE))/100</f>
        <v>0.131025747458408</v>
      </c>
      <c r="AE102" s="45">
        <f>(VLOOKUP($A101,'RevPAR Raw Data'!$B$6:$BE$43,'RevPAR Raw Data'!AB$1,FALSE))/100</f>
        <v>0.12861767815844499</v>
      </c>
      <c r="AF102" s="44">
        <f>(VLOOKUP($A101,'RevPAR Raw Data'!$B$6:$BE$43,'RevPAR Raw Data'!AC$1,FALSE))/100</f>
        <v>0.12980681473278799</v>
      </c>
      <c r="AG102" s="46">
        <f>(VLOOKUP($A101,'RevPAR Raw Data'!$B$6:$BE$43,'RevPAR Raw Data'!AE$1,FALSE))/100</f>
        <v>7.5899396996901999E-2</v>
      </c>
    </row>
    <row r="103" spans="1:33" x14ac:dyDescent="0.25">
      <c r="A103" s="93"/>
      <c r="B103" s="71"/>
      <c r="C103" s="72"/>
      <c r="D103" s="72"/>
      <c r="E103" s="72"/>
      <c r="F103" s="72"/>
      <c r="G103" s="73"/>
      <c r="H103" s="53"/>
      <c r="I103" s="53"/>
      <c r="J103" s="73"/>
      <c r="K103" s="74"/>
      <c r="M103" s="75"/>
      <c r="N103" s="76"/>
      <c r="O103" s="76"/>
      <c r="P103" s="76"/>
      <c r="Q103" s="76"/>
      <c r="R103" s="77"/>
      <c r="S103" s="76"/>
      <c r="T103" s="76"/>
      <c r="U103" s="77"/>
      <c r="V103" s="78"/>
      <c r="X103" s="75"/>
      <c r="Y103" s="76"/>
      <c r="Z103" s="76"/>
      <c r="AA103" s="76"/>
      <c r="AB103" s="76"/>
      <c r="AC103" s="77"/>
      <c r="AD103" s="76"/>
      <c r="AE103" s="76"/>
      <c r="AF103" s="77"/>
      <c r="AG103" s="78"/>
    </row>
    <row r="104" spans="1:33" x14ac:dyDescent="0.25">
      <c r="A104" s="70" t="s">
        <v>52</v>
      </c>
      <c r="B104" s="71">
        <f>(VLOOKUP($A104,'Occupancy Raw Data'!$B$8:$BE$54,'Occupancy Raw Data'!G$3,FALSE))/100</f>
        <v>0.44684037136867305</v>
      </c>
      <c r="C104" s="72">
        <f>(VLOOKUP($A104,'Occupancy Raw Data'!$B$8:$BE$54,'Occupancy Raw Data'!H$3,FALSE))/100</f>
        <v>0.53758610362383896</v>
      </c>
      <c r="D104" s="72">
        <f>(VLOOKUP($A104,'Occupancy Raw Data'!$B$8:$BE$54,'Occupancy Raw Data'!I$3,FALSE))/100</f>
        <v>0.57592093441149994</v>
      </c>
      <c r="E104" s="72">
        <f>(VLOOKUP($A104,'Occupancy Raw Data'!$B$8:$BE$54,'Occupancy Raw Data'!J$3,FALSE))/100</f>
        <v>0.58625336927223703</v>
      </c>
      <c r="F104" s="72">
        <f>(VLOOKUP($A104,'Occupancy Raw Data'!$B$8:$BE$54,'Occupancy Raw Data'!K$3,FALSE))/100</f>
        <v>0.64510332434860695</v>
      </c>
      <c r="G104" s="73">
        <f>(VLOOKUP($A104,'Occupancy Raw Data'!$B$8:$BE$54,'Occupancy Raw Data'!L$3,FALSE))/100</f>
        <v>0.55834082060497103</v>
      </c>
      <c r="H104" s="53">
        <f>(VLOOKUP($A104,'Occupancy Raw Data'!$B$8:$BE$54,'Occupancy Raw Data'!N$3,FALSE))/100</f>
        <v>0.75995807127882498</v>
      </c>
      <c r="I104" s="53">
        <f>(VLOOKUP($A104,'Occupancy Raw Data'!$B$8:$BE$54,'Occupancy Raw Data'!O$3,FALSE))/100</f>
        <v>0.75426774483378201</v>
      </c>
      <c r="J104" s="73">
        <f>(VLOOKUP($A104,'Occupancy Raw Data'!$B$8:$BE$54,'Occupancy Raw Data'!P$3,FALSE))/100</f>
        <v>0.75711290805630393</v>
      </c>
      <c r="K104" s="74">
        <f>(VLOOKUP($A104,'Occupancy Raw Data'!$B$8:$BE$54,'Occupancy Raw Data'!R$3,FALSE))/100</f>
        <v>0.61513284559106607</v>
      </c>
      <c r="M104" s="75">
        <f>VLOOKUP($A104,'ADR Raw Data'!$B$6:$BE$54,'ADR Raw Data'!G$1,FALSE)</f>
        <v>94.916930294906095</v>
      </c>
      <c r="N104" s="76">
        <f>VLOOKUP($A104,'ADR Raw Data'!$B$6:$BE$54,'ADR Raw Data'!H$1,FALSE)</f>
        <v>96.801119777158704</v>
      </c>
      <c r="O104" s="76">
        <f>VLOOKUP($A104,'ADR Raw Data'!$B$6:$BE$54,'ADR Raw Data'!I$1,FALSE)</f>
        <v>96.538281331253202</v>
      </c>
      <c r="P104" s="76">
        <f>VLOOKUP($A104,'ADR Raw Data'!$B$6:$BE$54,'ADR Raw Data'!J$1,FALSE)</f>
        <v>98.423213282247701</v>
      </c>
      <c r="Q104" s="76">
        <f>VLOOKUP($A104,'ADR Raw Data'!$B$6:$BE$54,'ADR Raw Data'!K$1,FALSE)</f>
        <v>101.12785051067701</v>
      </c>
      <c r="R104" s="77">
        <f>VLOOKUP($A104,'ADR Raw Data'!$B$6:$BE$54,'ADR Raw Data'!L$1,FALSE)</f>
        <v>97.785765702944801</v>
      </c>
      <c r="S104" s="76">
        <f>VLOOKUP($A104,'ADR Raw Data'!$B$6:$BE$54,'ADR Raw Data'!N$1,FALSE)</f>
        <v>124.45440788177299</v>
      </c>
      <c r="T104" s="76">
        <f>VLOOKUP($A104,'ADR Raw Data'!$B$6:$BE$54,'ADR Raw Data'!O$1,FALSE)</f>
        <v>123.693629144331</v>
      </c>
      <c r="U104" s="77">
        <f>VLOOKUP($A104,'ADR Raw Data'!$B$6:$BE$54,'ADR Raw Data'!P$1,FALSE)</f>
        <v>124.075447982594</v>
      </c>
      <c r="V104" s="78">
        <f>VLOOKUP($A104,'ADR Raw Data'!$B$6:$BE$54,'ADR Raw Data'!R$1,FALSE)</f>
        <v>107.030810641627</v>
      </c>
      <c r="X104" s="75">
        <f>VLOOKUP($A104,'RevPAR Raw Data'!$B$6:$BE$54,'RevPAR Raw Data'!G$1,FALSE)</f>
        <v>42.4127163821503</v>
      </c>
      <c r="Y104" s="76">
        <f>VLOOKUP($A104,'RevPAR Raw Data'!$B$6:$BE$54,'RevPAR Raw Data'!H$1,FALSE)</f>
        <v>52.038936807427298</v>
      </c>
      <c r="Z104" s="76">
        <f>VLOOKUP($A104,'RevPAR Raw Data'!$B$6:$BE$54,'RevPAR Raw Data'!I$1,FALSE)</f>
        <v>55.598417190775599</v>
      </c>
      <c r="AA104" s="76">
        <f>VLOOKUP($A104,'RevPAR Raw Data'!$B$6:$BE$54,'RevPAR Raw Data'!J$1,FALSE)</f>
        <v>57.700940401317702</v>
      </c>
      <c r="AB104" s="76">
        <f>VLOOKUP($A104,'RevPAR Raw Data'!$B$6:$BE$54,'RevPAR Raw Data'!K$1,FALSE)</f>
        <v>65.237912548667197</v>
      </c>
      <c r="AC104" s="77">
        <f>VLOOKUP($A104,'RevPAR Raw Data'!$B$6:$BE$54,'RevPAR Raw Data'!L$1,FALSE)</f>
        <v>54.597784666067597</v>
      </c>
      <c r="AD104" s="76">
        <f>VLOOKUP($A104,'RevPAR Raw Data'!$B$6:$BE$54,'RevPAR Raw Data'!N$1,FALSE)</f>
        <v>94.580131775980803</v>
      </c>
      <c r="AE104" s="76">
        <f>VLOOKUP($A104,'RevPAR Raw Data'!$B$6:$BE$54,'RevPAR Raw Data'!O$1,FALSE)</f>
        <v>93.298114705001396</v>
      </c>
      <c r="AF104" s="77">
        <f>VLOOKUP($A104,'RevPAR Raw Data'!$B$6:$BE$54,'RevPAR Raw Data'!P$1,FALSE)</f>
        <v>93.939123240491099</v>
      </c>
      <c r="AG104" s="78">
        <f>VLOOKUP($A104,'RevPAR Raw Data'!$B$6:$BE$54,'RevPAR Raw Data'!R$1,FALSE)</f>
        <v>65.838167115902905</v>
      </c>
    </row>
    <row r="105" spans="1:33" x14ac:dyDescent="0.25">
      <c r="A105" s="55" t="s">
        <v>126</v>
      </c>
      <c r="B105" s="43">
        <f>(VLOOKUP($A104,'Occupancy Raw Data'!$B$8:$BE$54,'Occupancy Raw Data'!T$3,FALSE))/100</f>
        <v>-6.5323426365654497E-2</v>
      </c>
      <c r="C105" s="44">
        <f>(VLOOKUP($A104,'Occupancy Raw Data'!$B$8:$BE$54,'Occupancy Raw Data'!U$3,FALSE))/100</f>
        <v>-1.5794710536960702E-2</v>
      </c>
      <c r="D105" s="44">
        <f>(VLOOKUP($A104,'Occupancy Raw Data'!$B$8:$BE$54,'Occupancy Raw Data'!V$3,FALSE))/100</f>
        <v>1.3282519849766701E-2</v>
      </c>
      <c r="E105" s="44">
        <f>(VLOOKUP($A104,'Occupancy Raw Data'!$B$8:$BE$54,'Occupancy Raw Data'!W$3,FALSE))/100</f>
        <v>-2.4046627050335799E-2</v>
      </c>
      <c r="F105" s="44">
        <f>(VLOOKUP($A104,'Occupancy Raw Data'!$B$8:$BE$54,'Occupancy Raw Data'!X$3,FALSE))/100</f>
        <v>1.32504896622107E-2</v>
      </c>
      <c r="G105" s="44">
        <f>(VLOOKUP($A104,'Occupancy Raw Data'!$B$8:$BE$54,'Occupancy Raw Data'!Y$3,FALSE))/100</f>
        <v>-1.3538996362375299E-2</v>
      </c>
      <c r="H105" s="45">
        <f>(VLOOKUP($A104,'Occupancy Raw Data'!$B$8:$BE$54,'Occupancy Raw Data'!AA$3,FALSE))/100</f>
        <v>-1.2938353704674801E-2</v>
      </c>
      <c r="I105" s="45">
        <f>(VLOOKUP($A104,'Occupancy Raw Data'!$B$8:$BE$54,'Occupancy Raw Data'!AB$3,FALSE))/100</f>
        <v>-1.7423849207237302E-2</v>
      </c>
      <c r="J105" s="44">
        <f>(VLOOKUP($A104,'Occupancy Raw Data'!$B$8:$BE$54,'Occupancy Raw Data'!AC$3,FALSE))/100</f>
        <v>-1.51777808344706E-2</v>
      </c>
      <c r="K105" s="46">
        <f>(VLOOKUP($A104,'Occupancy Raw Data'!$B$8:$BE$54,'Occupancy Raw Data'!AE$3,FALSE))/100</f>
        <v>-1.4115913642478E-2</v>
      </c>
      <c r="M105" s="43">
        <f>(VLOOKUP($A104,'ADR Raw Data'!$B$6:$BE$54,'ADR Raw Data'!T$1,FALSE))/100</f>
        <v>-5.4443896947622592E-4</v>
      </c>
      <c r="N105" s="44">
        <f>(VLOOKUP($A104,'ADR Raw Data'!$B$6:$BE$54,'ADR Raw Data'!U$1,FALSE))/100</f>
        <v>-7.9398190420617906E-3</v>
      </c>
      <c r="O105" s="44">
        <f>(VLOOKUP($A104,'ADR Raw Data'!$B$6:$BE$54,'ADR Raw Data'!V$1,FALSE))/100</f>
        <v>-6.4284611085877099E-3</v>
      </c>
      <c r="P105" s="44">
        <f>(VLOOKUP($A104,'ADR Raw Data'!$B$6:$BE$54,'ADR Raw Data'!W$1,FALSE))/100</f>
        <v>-3.52193728743056E-3</v>
      </c>
      <c r="Q105" s="44">
        <f>(VLOOKUP($A104,'ADR Raw Data'!$B$6:$BE$54,'ADR Raw Data'!X$1,FALSE))/100</f>
        <v>4.7265146531888002E-3</v>
      </c>
      <c r="R105" s="44">
        <f>(VLOOKUP($A104,'ADR Raw Data'!$B$6:$BE$54,'ADR Raw Data'!Y$1,FALSE))/100</f>
        <v>-2.1681979158566901E-3</v>
      </c>
      <c r="S105" s="45">
        <f>(VLOOKUP($A104,'ADR Raw Data'!$B$6:$BE$54,'ADR Raw Data'!AA$1,FALSE))/100</f>
        <v>6.6512455897568198E-2</v>
      </c>
      <c r="T105" s="45">
        <f>(VLOOKUP($A104,'ADR Raw Data'!$B$6:$BE$54,'ADR Raw Data'!AB$1,FALSE))/100</f>
        <v>4.6139828607937902E-2</v>
      </c>
      <c r="U105" s="44">
        <f>(VLOOKUP($A104,'ADR Raw Data'!$B$6:$BE$54,'ADR Raw Data'!AC$1,FALSE))/100</f>
        <v>5.6281597650553995E-2</v>
      </c>
      <c r="V105" s="46">
        <f>(VLOOKUP($A104,'ADR Raw Data'!$B$6:$BE$54,'ADR Raw Data'!AE$1,FALSE))/100</f>
        <v>2.0788692080167103E-2</v>
      </c>
      <c r="X105" s="43">
        <f>(VLOOKUP($A104,'RevPAR Raw Data'!$B$6:$BE$54,'RevPAR Raw Data'!T$1,FALSE))/100</f>
        <v>-6.5832300716197598E-2</v>
      </c>
      <c r="Y105" s="44">
        <f>(VLOOKUP($A104,'RevPAR Raw Data'!$B$6:$BE$54,'RevPAR Raw Data'!U$1,FALSE))/100</f>
        <v>-2.36091224355373E-2</v>
      </c>
      <c r="Z105" s="44">
        <f>(VLOOKUP($A104,'RevPAR Raw Data'!$B$6:$BE$54,'RevPAR Raw Data'!V$1,FALSE))/100</f>
        <v>6.7686725789007493E-3</v>
      </c>
      <c r="AA105" s="44">
        <f>(VLOOKUP($A104,'RevPAR Raw Data'!$B$6:$BE$54,'RevPAR Raw Data'!W$1,FALSE))/100</f>
        <v>-2.7483873625320801E-2</v>
      </c>
      <c r="AB105" s="44">
        <f>(VLOOKUP($A104,'RevPAR Raw Data'!$B$6:$BE$54,'RevPAR Raw Data'!X$1,FALSE))/100</f>
        <v>1.8039632948949801E-2</v>
      </c>
      <c r="AC105" s="44">
        <f>(VLOOKUP($A104,'RevPAR Raw Data'!$B$6:$BE$54,'RevPAR Raw Data'!Y$1,FALSE))/100</f>
        <v>-1.5677839054536302E-2</v>
      </c>
      <c r="AD105" s="45">
        <f>(VLOOKUP($A104,'RevPAR Raw Data'!$B$6:$BE$54,'RevPAR Raw Data'!AA$1,FALSE))/100</f>
        <v>5.2713540512724005E-2</v>
      </c>
      <c r="AE105" s="45">
        <f>(VLOOKUP($A104,'RevPAR Raw Data'!$B$6:$BE$54,'RevPAR Raw Data'!AB$1,FALSE))/100</f>
        <v>2.7912045984588102E-2</v>
      </c>
      <c r="AF105" s="44">
        <f>(VLOOKUP($A104,'RevPAR Raw Data'!$B$6:$BE$54,'RevPAR Raw Data'!AC$1,FALSE))/100</f>
        <v>4.0249587061929402E-2</v>
      </c>
      <c r="AG105" s="46">
        <f>(VLOOKUP($A104,'RevPAR Raw Data'!$B$6:$BE$54,'RevPAR Raw Data'!AE$1,FALSE))/100</f>
        <v>6.3793270555452999E-3</v>
      </c>
    </row>
    <row r="106" spans="1:33" x14ac:dyDescent="0.25">
      <c r="A106" s="93"/>
      <c r="B106" s="71"/>
      <c r="C106" s="72"/>
      <c r="D106" s="72"/>
      <c r="E106" s="72"/>
      <c r="F106" s="72"/>
      <c r="G106" s="73"/>
      <c r="H106" s="53"/>
      <c r="I106" s="53"/>
      <c r="J106" s="73"/>
      <c r="K106" s="74"/>
      <c r="M106" s="75"/>
      <c r="N106" s="76"/>
      <c r="O106" s="76"/>
      <c r="P106" s="76"/>
      <c r="Q106" s="76"/>
      <c r="R106" s="77"/>
      <c r="S106" s="76"/>
      <c r="T106" s="76"/>
      <c r="U106" s="77"/>
      <c r="V106" s="78"/>
      <c r="X106" s="75"/>
      <c r="Y106" s="76"/>
      <c r="Z106" s="76"/>
      <c r="AA106" s="76"/>
      <c r="AB106" s="76"/>
      <c r="AC106" s="77"/>
      <c r="AD106" s="76"/>
      <c r="AE106" s="76"/>
      <c r="AF106" s="77"/>
      <c r="AG106" s="78"/>
    </row>
    <row r="107" spans="1:33" x14ac:dyDescent="0.25">
      <c r="A107" s="70" t="s">
        <v>51</v>
      </c>
      <c r="B107" s="71">
        <f>(VLOOKUP($A107,'Occupancy Raw Data'!$B$8:$BE$45,'Occupancy Raw Data'!G$3,FALSE))/100</f>
        <v>0.524844197406097</v>
      </c>
      <c r="C107" s="72">
        <f>(VLOOKUP($A107,'Occupancy Raw Data'!$B$8:$BE$45,'Occupancy Raw Data'!H$3,FALSE))/100</f>
        <v>0.60619841670877495</v>
      </c>
      <c r="D107" s="72">
        <f>(VLOOKUP($A107,'Occupancy Raw Data'!$B$8:$BE$45,'Occupancy Raw Data'!I$3,FALSE))/100</f>
        <v>0.61141990904497201</v>
      </c>
      <c r="E107" s="72">
        <f>(VLOOKUP($A107,'Occupancy Raw Data'!$B$8:$BE$45,'Occupancy Raw Data'!J$3,FALSE))/100</f>
        <v>0.62236819942732002</v>
      </c>
      <c r="F107" s="72">
        <f>(VLOOKUP($A107,'Occupancy Raw Data'!$B$8:$BE$45,'Occupancy Raw Data'!K$3,FALSE))/100</f>
        <v>0.64190668687889496</v>
      </c>
      <c r="G107" s="73">
        <f>(VLOOKUP($A107,'Occupancy Raw Data'!$B$8:$BE$45,'Occupancy Raw Data'!L$3,FALSE))/100</f>
        <v>0.60134748189321197</v>
      </c>
      <c r="H107" s="53">
        <f>(VLOOKUP($A107,'Occupancy Raw Data'!$B$8:$BE$45,'Occupancy Raw Data'!N$3,FALSE))/100</f>
        <v>0.78238167424625205</v>
      </c>
      <c r="I107" s="53">
        <f>(VLOOKUP($A107,'Occupancy Raw Data'!$B$8:$BE$45,'Occupancy Raw Data'!O$3,FALSE))/100</f>
        <v>0.76823311436752506</v>
      </c>
      <c r="J107" s="73">
        <f>(VLOOKUP($A107,'Occupancy Raw Data'!$B$8:$BE$45,'Occupancy Raw Data'!P$3,FALSE))/100</f>
        <v>0.775307394306889</v>
      </c>
      <c r="K107" s="74">
        <f>(VLOOKUP($A107,'Occupancy Raw Data'!$B$8:$BE$45,'Occupancy Raw Data'!R$3,FALSE))/100</f>
        <v>0.6510503140114049</v>
      </c>
      <c r="M107" s="75">
        <f>VLOOKUP($A107,'ADR Raw Data'!$B$6:$BE$43,'ADR Raw Data'!G$1,FALSE)</f>
        <v>104.388440308087</v>
      </c>
      <c r="N107" s="76">
        <f>VLOOKUP($A107,'ADR Raw Data'!$B$6:$BE$43,'ADR Raw Data'!H$1,FALSE)</f>
        <v>106.237782717421</v>
      </c>
      <c r="O107" s="76">
        <f>VLOOKUP($A107,'ADR Raw Data'!$B$6:$BE$43,'ADR Raw Data'!I$1,FALSE)</f>
        <v>101.554964187327</v>
      </c>
      <c r="P107" s="76">
        <f>VLOOKUP($A107,'ADR Raw Data'!$B$6:$BE$43,'ADR Raw Data'!J$1,FALSE)</f>
        <v>103.95986468200201</v>
      </c>
      <c r="Q107" s="76">
        <f>VLOOKUP($A107,'ADR Raw Data'!$B$6:$BE$43,'ADR Raw Data'!K$1,FALSE)</f>
        <v>104.943686696405</v>
      </c>
      <c r="R107" s="77">
        <f>VLOOKUP($A107,'ADR Raw Data'!$B$6:$BE$43,'ADR Raw Data'!L$1,FALSE)</f>
        <v>104.21493305697101</v>
      </c>
      <c r="S107" s="76">
        <f>VLOOKUP($A107,'ADR Raw Data'!$B$6:$BE$43,'ADR Raw Data'!N$1,FALSE)</f>
        <v>124.125877287405</v>
      </c>
      <c r="T107" s="76">
        <f>VLOOKUP($A107,'ADR Raw Data'!$B$6:$BE$43,'ADR Raw Data'!O$1,FALSE)</f>
        <v>119.183784257838</v>
      </c>
      <c r="U107" s="77">
        <f>VLOOKUP($A107,'ADR Raw Data'!$B$6:$BE$43,'ADR Raw Data'!P$1,FALSE)</f>
        <v>121.677377797088</v>
      </c>
      <c r="V107" s="78">
        <f>VLOOKUP($A107,'ADR Raw Data'!$B$6:$BE$43,'ADR Raw Data'!R$1,FALSE)</f>
        <v>110.156436781609</v>
      </c>
      <c r="X107" s="75">
        <f>VLOOKUP($A107,'RevPAR Raw Data'!$B$6:$BE$43,'RevPAR Raw Data'!G$1,FALSE)</f>
        <v>54.787667171972302</v>
      </c>
      <c r="Y107" s="76">
        <f>VLOOKUP($A107,'RevPAR Raw Data'!$B$6:$BE$43,'RevPAR Raw Data'!H$1,FALSE)</f>
        <v>64.401175677951798</v>
      </c>
      <c r="Z107" s="76">
        <f>VLOOKUP($A107,'RevPAR Raw Data'!$B$6:$BE$43,'RevPAR Raw Data'!I$1,FALSE)</f>
        <v>62.092726966481301</v>
      </c>
      <c r="AA107" s="76">
        <f>VLOOKUP($A107,'RevPAR Raw Data'!$B$6:$BE$43,'RevPAR Raw Data'!J$1,FALSE)</f>
        <v>64.701313794845802</v>
      </c>
      <c r="AB107" s="76">
        <f>VLOOKUP($A107,'RevPAR Raw Data'!$B$6:$BE$43,'RevPAR Raw Data'!K$1,FALSE)</f>
        <v>67.364054236146202</v>
      </c>
      <c r="AC107" s="77">
        <f>VLOOKUP($A107,'RevPAR Raw Data'!$B$6:$BE$43,'RevPAR Raw Data'!L$1,FALSE)</f>
        <v>62.669387569479497</v>
      </c>
      <c r="AD107" s="76">
        <f>VLOOKUP($A107,'RevPAR Raw Data'!$B$6:$BE$43,'RevPAR Raw Data'!N$1,FALSE)</f>
        <v>97.113811689405395</v>
      </c>
      <c r="AE107" s="76">
        <f>VLOOKUP($A107,'RevPAR Raw Data'!$B$6:$BE$43,'RevPAR Raw Data'!O$1,FALSE)</f>
        <v>91.560929762506305</v>
      </c>
      <c r="AF107" s="77">
        <f>VLOOKUP($A107,'RevPAR Raw Data'!$B$6:$BE$43,'RevPAR Raw Data'!P$1,FALSE)</f>
        <v>94.337370725955793</v>
      </c>
      <c r="AG107" s="78">
        <f>VLOOKUP($A107,'RevPAR Raw Data'!$B$6:$BE$43,'RevPAR Raw Data'!R$1,FALSE)</f>
        <v>71.717382757044206</v>
      </c>
    </row>
    <row r="108" spans="1:33" x14ac:dyDescent="0.25">
      <c r="A108" s="55" t="s">
        <v>126</v>
      </c>
      <c r="B108" s="43">
        <f>(VLOOKUP($A107,'Occupancy Raw Data'!$B$8:$BE$51,'Occupancy Raw Data'!T$3,FALSE))/100</f>
        <v>-6.3077393457991904E-2</v>
      </c>
      <c r="C108" s="44">
        <f>(VLOOKUP($A107,'Occupancy Raw Data'!$B$8:$BE$51,'Occupancy Raw Data'!U$3,FALSE))/100</f>
        <v>-6.5310182508420397E-2</v>
      </c>
      <c r="D108" s="44">
        <f>(VLOOKUP($A107,'Occupancy Raw Data'!$B$8:$BE$51,'Occupancy Raw Data'!V$3,FALSE))/100</f>
        <v>-0.11870676802836201</v>
      </c>
      <c r="E108" s="44">
        <f>(VLOOKUP($A107,'Occupancy Raw Data'!$B$8:$BE$51,'Occupancy Raw Data'!W$3,FALSE))/100</f>
        <v>4.6806187653240897E-4</v>
      </c>
      <c r="F108" s="44">
        <f>(VLOOKUP($A107,'Occupancy Raw Data'!$B$8:$BE$51,'Occupancy Raw Data'!X$3,FALSE))/100</f>
        <v>3.0452467813318701E-2</v>
      </c>
      <c r="G108" s="44">
        <f>(VLOOKUP($A107,'Occupancy Raw Data'!$B$8:$BE$51,'Occupancy Raw Data'!Y$3,FALSE))/100</f>
        <v>-4.47293360944713E-2</v>
      </c>
      <c r="H108" s="45">
        <f>(VLOOKUP($A107,'Occupancy Raw Data'!$B$8:$BE$51,'Occupancy Raw Data'!AA$3,FALSE))/100</f>
        <v>8.0069265942606993E-2</v>
      </c>
      <c r="I108" s="45">
        <f>(VLOOKUP($A107,'Occupancy Raw Data'!$B$8:$BE$51,'Occupancy Raw Data'!AB$3,FALSE))/100</f>
        <v>8.9235444456735494E-2</v>
      </c>
      <c r="J108" s="44">
        <f>(VLOOKUP($A107,'Occupancy Raw Data'!$B$8:$BE$51,'Occupancy Raw Data'!AC$3,FALSE))/100</f>
        <v>8.4591173851801912E-2</v>
      </c>
      <c r="K108" s="46">
        <f>(VLOOKUP($A107,'Occupancy Raw Data'!$B$8:$BE$51,'Occupancy Raw Data'!AE$3,FALSE))/100</f>
        <v>-4.3364117038300698E-3</v>
      </c>
      <c r="M108" s="43">
        <f>(VLOOKUP($A107,'ADR Raw Data'!$B$6:$BE$49,'ADR Raw Data'!T$1,FALSE))/100</f>
        <v>1.5280783511518901E-2</v>
      </c>
      <c r="N108" s="44">
        <f>(VLOOKUP($A107,'ADR Raw Data'!$B$6:$BE$49,'ADR Raw Data'!U$1,FALSE))/100</f>
        <v>8.6267328122700104E-2</v>
      </c>
      <c r="O108" s="44">
        <f>(VLOOKUP($A107,'ADR Raw Data'!$B$6:$BE$49,'ADR Raw Data'!V$1,FALSE))/100</f>
        <v>1.29218940392671E-2</v>
      </c>
      <c r="P108" s="44">
        <f>(VLOOKUP($A107,'ADR Raw Data'!$B$6:$BE$49,'ADR Raw Data'!W$1,FALSE))/100</f>
        <v>7.454091765053511E-2</v>
      </c>
      <c r="Q108" s="44">
        <f>(VLOOKUP($A107,'ADR Raw Data'!$B$6:$BE$49,'ADR Raw Data'!X$1,FALSE))/100</f>
        <v>8.0788657598544505E-2</v>
      </c>
      <c r="R108" s="44">
        <f>(VLOOKUP($A107,'ADR Raw Data'!$B$6:$BE$49,'ADR Raw Data'!Y$1,FALSE))/100</f>
        <v>5.3861633049983197E-2</v>
      </c>
      <c r="S108" s="45">
        <f>(VLOOKUP($A107,'ADR Raw Data'!$B$6:$BE$49,'ADR Raw Data'!AA$1,FALSE))/100</f>
        <v>0.13402936517090699</v>
      </c>
      <c r="T108" s="45">
        <f>(VLOOKUP($A107,'ADR Raw Data'!$B$6:$BE$49,'ADR Raw Data'!AB$1,FALSE))/100</f>
        <v>0.108384388160644</v>
      </c>
      <c r="U108" s="44">
        <f>(VLOOKUP($A107,'ADR Raw Data'!$B$6:$BE$49,'ADR Raw Data'!AC$1,FALSE))/100</f>
        <v>0.12139563355712699</v>
      </c>
      <c r="V108" s="46">
        <f>(VLOOKUP($A107,'ADR Raw Data'!$B$6:$BE$49,'ADR Raw Data'!AE$1,FALSE))/100</f>
        <v>8.1105801997530799E-2</v>
      </c>
      <c r="X108" s="43">
        <f>(VLOOKUP($A107,'RevPAR Raw Data'!$B$6:$BE$43,'RevPAR Raw Data'!T$1,FALSE))/100</f>
        <v>-4.8760481940375501E-2</v>
      </c>
      <c r="Y108" s="44">
        <f>(VLOOKUP($A107,'RevPAR Raw Data'!$B$6:$BE$43,'RevPAR Raw Data'!U$1,FALSE))/100</f>
        <v>1.5323010670072299E-2</v>
      </c>
      <c r="Z108" s="44">
        <f>(VLOOKUP($A107,'RevPAR Raw Data'!$B$6:$BE$43,'RevPAR Raw Data'!V$1,FALSE))/100</f>
        <v>-0.107318790267301</v>
      </c>
      <c r="AA108" s="44">
        <f>(VLOOKUP($A107,'RevPAR Raw Data'!$B$6:$BE$43,'RevPAR Raw Data'!W$1,FALSE))/100</f>
        <v>7.5043869288861503E-2</v>
      </c>
      <c r="AB108" s="44">
        <f>(VLOOKUP($A107,'RevPAR Raw Data'!$B$6:$BE$43,'RevPAR Raw Data'!X$1,FALSE))/100</f>
        <v>0.11370133940706401</v>
      </c>
      <c r="AC108" s="44">
        <f>(VLOOKUP($A107,'RevPAR Raw Data'!$B$6:$BE$43,'RevPAR Raw Data'!Y$1,FALSE))/100</f>
        <v>6.7231018682220901E-3</v>
      </c>
      <c r="AD108" s="45">
        <f>(VLOOKUP($A107,'RevPAR Raw Data'!$B$6:$BE$43,'RevPAR Raw Data'!AA$1,FALSE))/100</f>
        <v>0.224830263997503</v>
      </c>
      <c r="AE108" s="45">
        <f>(VLOOKUP($A107,'RevPAR Raw Data'!$B$6:$BE$43,'RevPAR Raw Data'!AB$1,FALSE))/100</f>
        <v>0.20729156166706597</v>
      </c>
      <c r="AF108" s="44">
        <f>(VLOOKUP($A107,'RevPAR Raw Data'!$B$6:$BE$43,'RevPAR Raw Data'!AC$1,FALSE))/100</f>
        <v>0.21625580655200899</v>
      </c>
      <c r="AG108" s="46">
        <f>(VLOOKUP($A107,'RevPAR Raw Data'!$B$6:$BE$43,'RevPAR Raw Data'!AE$1,FALSE))/100</f>
        <v>7.6417682144670207E-2</v>
      </c>
    </row>
    <row r="109" spans="1:33" x14ac:dyDescent="0.25">
      <c r="A109" s="88"/>
      <c r="B109" s="71"/>
      <c r="C109" s="72"/>
      <c r="D109" s="72"/>
      <c r="E109" s="72"/>
      <c r="F109" s="72"/>
      <c r="G109" s="73"/>
      <c r="H109" s="53"/>
      <c r="I109" s="53"/>
      <c r="J109" s="73"/>
      <c r="K109" s="74"/>
      <c r="M109" s="75"/>
      <c r="N109" s="76"/>
      <c r="O109" s="76"/>
      <c r="P109" s="76"/>
      <c r="Q109" s="76"/>
      <c r="R109" s="77"/>
      <c r="S109" s="76"/>
      <c r="T109" s="76"/>
      <c r="U109" s="77"/>
      <c r="V109" s="78"/>
      <c r="X109" s="75"/>
      <c r="Y109" s="76"/>
      <c r="Z109" s="76"/>
      <c r="AA109" s="76"/>
      <c r="AB109" s="76"/>
      <c r="AC109" s="77"/>
      <c r="AD109" s="76"/>
      <c r="AE109" s="76"/>
      <c r="AF109" s="77"/>
      <c r="AG109" s="78"/>
    </row>
    <row r="110" spans="1:33" x14ac:dyDescent="0.25">
      <c r="A110" s="70" t="s">
        <v>54</v>
      </c>
      <c r="B110" s="71">
        <f>(VLOOKUP($A110,'Occupancy Raw Data'!$B$8:$BE$45,'Occupancy Raw Data'!G$3,FALSE))/100</f>
        <v>0.51738967838444205</v>
      </c>
      <c r="C110" s="72">
        <f>(VLOOKUP($A110,'Occupancy Raw Data'!$B$8:$BE$45,'Occupancy Raw Data'!H$3,FALSE))/100</f>
        <v>0.64865370231862296</v>
      </c>
      <c r="D110" s="72">
        <f>(VLOOKUP($A110,'Occupancy Raw Data'!$B$8:$BE$45,'Occupancy Raw Data'!I$3,FALSE))/100</f>
        <v>0.71503365744203407</v>
      </c>
      <c r="E110" s="72">
        <f>(VLOOKUP($A110,'Occupancy Raw Data'!$B$8:$BE$45,'Occupancy Raw Data'!J$3,FALSE))/100</f>
        <v>0.69222139117427006</v>
      </c>
      <c r="F110" s="72">
        <f>(VLOOKUP($A110,'Occupancy Raw Data'!$B$8:$BE$45,'Occupancy Raw Data'!K$3,FALSE))/100</f>
        <v>0.706806282722513</v>
      </c>
      <c r="G110" s="73">
        <f>(VLOOKUP($A110,'Occupancy Raw Data'!$B$8:$BE$45,'Occupancy Raw Data'!L$3,FALSE))/100</f>
        <v>0.65602094240837605</v>
      </c>
      <c r="H110" s="53">
        <f>(VLOOKUP($A110,'Occupancy Raw Data'!$B$8:$BE$45,'Occupancy Raw Data'!N$3,FALSE))/100</f>
        <v>0.69633507853403098</v>
      </c>
      <c r="I110" s="53">
        <f>(VLOOKUP($A110,'Occupancy Raw Data'!$B$8:$BE$45,'Occupancy Raw Data'!O$3,FALSE))/100</f>
        <v>0.70007479431563202</v>
      </c>
      <c r="J110" s="73">
        <f>(VLOOKUP($A110,'Occupancy Raw Data'!$B$8:$BE$45,'Occupancy Raw Data'!P$3,FALSE))/100</f>
        <v>0.69820493642483106</v>
      </c>
      <c r="K110" s="74">
        <f>(VLOOKUP($A110,'Occupancy Raw Data'!$B$8:$BE$45,'Occupancy Raw Data'!R$3,FALSE))/100</f>
        <v>0.6680735121273641</v>
      </c>
      <c r="M110" s="75">
        <f>VLOOKUP($A110,'ADR Raw Data'!$B$6:$BE$43,'ADR Raw Data'!G$1,FALSE)</f>
        <v>142.20457173834399</v>
      </c>
      <c r="N110" s="76">
        <f>VLOOKUP($A110,'ADR Raw Data'!$B$6:$BE$43,'ADR Raw Data'!H$1,FALSE)</f>
        <v>140.55597002017799</v>
      </c>
      <c r="O110" s="76">
        <f>VLOOKUP($A110,'ADR Raw Data'!$B$6:$BE$43,'ADR Raw Data'!I$1,FALSE)</f>
        <v>139.73415010460201</v>
      </c>
      <c r="P110" s="76">
        <f>VLOOKUP($A110,'ADR Raw Data'!$B$6:$BE$43,'ADR Raw Data'!J$1,FALSE)</f>
        <v>138.34331172339199</v>
      </c>
      <c r="Q110" s="76">
        <f>VLOOKUP($A110,'ADR Raw Data'!$B$6:$BE$43,'ADR Raw Data'!K$1,FALSE)</f>
        <v>148.58563227513201</v>
      </c>
      <c r="R110" s="77">
        <f>VLOOKUP($A110,'ADR Raw Data'!$B$6:$BE$43,'ADR Raw Data'!L$1,FALSE)</f>
        <v>141.90016702770399</v>
      </c>
      <c r="S110" s="76">
        <f>VLOOKUP($A110,'ADR Raw Data'!$B$6:$BE$43,'ADR Raw Data'!N$1,FALSE)</f>
        <v>176.74479323308199</v>
      </c>
      <c r="T110" s="76">
        <f>VLOOKUP($A110,'ADR Raw Data'!$B$6:$BE$43,'ADR Raw Data'!O$1,FALSE)</f>
        <v>187.81169604700801</v>
      </c>
      <c r="U110" s="77">
        <f>VLOOKUP($A110,'ADR Raw Data'!$B$6:$BE$43,'ADR Raw Data'!P$1,FALSE)</f>
        <v>182.293063738618</v>
      </c>
      <c r="V110" s="78">
        <f>VLOOKUP($A110,'ADR Raw Data'!$B$6:$BE$43,'ADR Raw Data'!R$1,FALSE)</f>
        <v>153.961508596561</v>
      </c>
      <c r="X110" s="75">
        <f>VLOOKUP($A110,'RevPAR Raw Data'!$B$6:$BE$43,'RevPAR Raw Data'!G$1,FALSE)</f>
        <v>73.575177636499603</v>
      </c>
      <c r="Y110" s="76">
        <f>VLOOKUP($A110,'RevPAR Raw Data'!$B$6:$BE$43,'RevPAR Raw Data'!H$1,FALSE)</f>
        <v>91.172150336574404</v>
      </c>
      <c r="Z110" s="76">
        <f>VLOOKUP($A110,'RevPAR Raw Data'!$B$6:$BE$43,'RevPAR Raw Data'!I$1,FALSE)</f>
        <v>99.914620418848102</v>
      </c>
      <c r="AA110" s="76">
        <f>VLOOKUP($A110,'RevPAR Raw Data'!$B$6:$BE$43,'RevPAR Raw Data'!J$1,FALSE)</f>
        <v>95.764199700822701</v>
      </c>
      <c r="AB110" s="76">
        <f>VLOOKUP($A110,'RevPAR Raw Data'!$B$6:$BE$43,'RevPAR Raw Data'!K$1,FALSE)</f>
        <v>105.02125841436001</v>
      </c>
      <c r="AC110" s="77">
        <f>VLOOKUP($A110,'RevPAR Raw Data'!$B$6:$BE$43,'RevPAR Raw Data'!L$1,FALSE)</f>
        <v>93.089481301421003</v>
      </c>
      <c r="AD110" s="76">
        <f>VLOOKUP($A110,'RevPAR Raw Data'!$B$6:$BE$43,'RevPAR Raw Data'!N$1,FALSE)</f>
        <v>123.073599476439</v>
      </c>
      <c r="AE110" s="76">
        <f>VLOOKUP($A110,'RevPAR Raw Data'!$B$6:$BE$43,'RevPAR Raw Data'!O$1,FALSE)</f>
        <v>131.48223448017899</v>
      </c>
      <c r="AF110" s="77">
        <f>VLOOKUP($A110,'RevPAR Raw Data'!$B$6:$BE$43,'RevPAR Raw Data'!P$1,FALSE)</f>
        <v>127.27791697830899</v>
      </c>
      <c r="AG110" s="78">
        <f>VLOOKUP($A110,'RevPAR Raw Data'!$B$6:$BE$43,'RevPAR Raw Data'!R$1,FALSE)</f>
        <v>102.857605780532</v>
      </c>
    </row>
    <row r="111" spans="1:33" x14ac:dyDescent="0.25">
      <c r="A111" s="55" t="s">
        <v>126</v>
      </c>
      <c r="B111" s="43">
        <f>(VLOOKUP($A110,'Occupancy Raw Data'!$B$8:$BE$51,'Occupancy Raw Data'!T$3,FALSE))/100</f>
        <v>-4.9750975297691404E-3</v>
      </c>
      <c r="C111" s="44">
        <f>(VLOOKUP($A110,'Occupancy Raw Data'!$B$8:$BE$51,'Occupancy Raw Data'!U$3,FALSE))/100</f>
        <v>1.1623752765002599E-2</v>
      </c>
      <c r="D111" s="44">
        <f>(VLOOKUP($A110,'Occupancy Raw Data'!$B$8:$BE$51,'Occupancy Raw Data'!V$3,FALSE))/100</f>
        <v>3.7567221814219003E-2</v>
      </c>
      <c r="E111" s="44">
        <f>(VLOOKUP($A110,'Occupancy Raw Data'!$B$8:$BE$51,'Occupancy Raw Data'!W$3,FALSE))/100</f>
        <v>-4.0316682487116104E-2</v>
      </c>
      <c r="F111" s="44">
        <f>(VLOOKUP($A110,'Occupancy Raw Data'!$B$8:$BE$51,'Occupancy Raw Data'!X$3,FALSE))/100</f>
        <v>4.6946604113514603E-2</v>
      </c>
      <c r="G111" s="44">
        <f>(VLOOKUP($A110,'Occupancy Raw Data'!$B$8:$BE$51,'Occupancy Raw Data'!Y$3,FALSE))/100</f>
        <v>1.0277764420848202E-2</v>
      </c>
      <c r="H111" s="45">
        <f>(VLOOKUP($A110,'Occupancy Raw Data'!$B$8:$BE$51,'Occupancy Raw Data'!AA$3,FALSE))/100</f>
        <v>-8.9056066690387809E-3</v>
      </c>
      <c r="I111" s="45">
        <f>(VLOOKUP($A110,'Occupancy Raw Data'!$B$8:$BE$51,'Occupancy Raw Data'!AB$3,FALSE))/100</f>
        <v>-3.4386083431852697E-2</v>
      </c>
      <c r="J111" s="44">
        <f>(VLOOKUP($A110,'Occupancy Raw Data'!$B$8:$BE$51,'Occupancy Raw Data'!AC$3,FALSE))/100</f>
        <v>-2.1845862444829601E-2</v>
      </c>
      <c r="K111" s="46">
        <f>(VLOOKUP($A110,'Occupancy Raw Data'!$B$8:$BE$51,'Occupancy Raw Data'!AE$3,FALSE))/100</f>
        <v>4.6682517839117805E-4</v>
      </c>
      <c r="M111" s="43">
        <f>(VLOOKUP($A110,'ADR Raw Data'!$B$6:$BE$49,'ADR Raw Data'!T$1,FALSE))/100</f>
        <v>-2.7353845359367003E-2</v>
      </c>
      <c r="N111" s="44">
        <f>(VLOOKUP($A110,'ADR Raw Data'!$B$6:$BE$49,'ADR Raw Data'!U$1,FALSE))/100</f>
        <v>-2.6997842978399099E-2</v>
      </c>
      <c r="O111" s="44">
        <f>(VLOOKUP($A110,'ADR Raw Data'!$B$6:$BE$49,'ADR Raw Data'!V$1,FALSE))/100</f>
        <v>-5.9583356047779798E-2</v>
      </c>
      <c r="P111" s="44">
        <f>(VLOOKUP($A110,'ADR Raw Data'!$B$6:$BE$49,'ADR Raw Data'!W$1,FALSE))/100</f>
        <v>-1.33581990738853E-2</v>
      </c>
      <c r="Q111" s="44">
        <f>(VLOOKUP($A110,'ADR Raw Data'!$B$6:$BE$49,'ADR Raw Data'!X$1,FALSE))/100</f>
        <v>4.3195454764374801E-2</v>
      </c>
      <c r="R111" s="44">
        <f>(VLOOKUP($A110,'ADR Raw Data'!$B$6:$BE$49,'ADR Raw Data'!Y$1,FALSE))/100</f>
        <v>-1.6292344791221401E-2</v>
      </c>
      <c r="S111" s="45">
        <f>(VLOOKUP($A110,'ADR Raw Data'!$B$6:$BE$49,'ADR Raw Data'!AA$1,FALSE))/100</f>
        <v>7.7402877096330504E-3</v>
      </c>
      <c r="T111" s="45">
        <f>(VLOOKUP($A110,'ADR Raw Data'!$B$6:$BE$49,'ADR Raw Data'!AB$1,FALSE))/100</f>
        <v>5.4917375787335299E-2</v>
      </c>
      <c r="U111" s="44">
        <f>(VLOOKUP($A110,'ADR Raw Data'!$B$6:$BE$49,'ADR Raw Data'!AC$1,FALSE))/100</f>
        <v>3.14680826542671E-2</v>
      </c>
      <c r="V111" s="46">
        <f>(VLOOKUP($A110,'ADR Raw Data'!$B$6:$BE$49,'ADR Raw Data'!AE$1,FALSE))/100</f>
        <v>-1.35574501311822E-3</v>
      </c>
      <c r="X111" s="43">
        <f>(VLOOKUP($A110,'RevPAR Raw Data'!$B$6:$BE$43,'RevPAR Raw Data'!T$1,FALSE))/100</f>
        <v>-3.2192854840659105E-2</v>
      </c>
      <c r="Y111" s="44">
        <f>(VLOOKUP($A110,'RevPAR Raw Data'!$B$6:$BE$43,'RevPAR Raw Data'!U$1,FALSE))/100</f>
        <v>-1.5687906465365699E-2</v>
      </c>
      <c r="Z111" s="44">
        <f>(VLOOKUP($A110,'RevPAR Raw Data'!$B$6:$BE$43,'RevPAR Raw Data'!V$1,FALSE))/100</f>
        <v>-2.4254515386643298E-2</v>
      </c>
      <c r="AA111" s="44">
        <f>(VLOOKUP($A110,'RevPAR Raw Data'!$B$6:$BE$43,'RevPAR Raw Data'!W$1,FALSE))/100</f>
        <v>-5.3136323290339904E-2</v>
      </c>
      <c r="AB111" s="44">
        <f>(VLOOKUP($A110,'RevPAR Raw Data'!$B$6:$BE$43,'RevPAR Raw Data'!X$1,FALSE))/100</f>
        <v>9.2169938792215703E-2</v>
      </c>
      <c r="AC111" s="44">
        <f>(VLOOKUP($A110,'RevPAR Raw Data'!$B$6:$BE$43,'RevPAR Raw Data'!Y$1,FALSE))/100</f>
        <v>-6.1820292520006204E-3</v>
      </c>
      <c r="AD111" s="45">
        <f>(VLOOKUP($A110,'RevPAR Raw Data'!$B$6:$BE$43,'RevPAR Raw Data'!AA$1,FALSE))/100</f>
        <v>-1.23425091725291E-3</v>
      </c>
      <c r="AE111" s="45">
        <f>(VLOOKUP($A110,'RevPAR Raw Data'!$B$6:$BE$43,'RevPAR Raw Data'!AB$1,FALSE))/100</f>
        <v>1.8642898889800801E-2</v>
      </c>
      <c r="AF111" s="44">
        <f>(VLOOKUP($A110,'RevPAR Raw Data'!$B$6:$BE$43,'RevPAR Raw Data'!AC$1,FALSE))/100</f>
        <v>8.9347728043698404E-3</v>
      </c>
      <c r="AG111" s="46">
        <f>(VLOOKUP($A110,'RevPAR Raw Data'!$B$6:$BE$43,'RevPAR Raw Data'!AE$1,FALSE))/100</f>
        <v>-8.8955273063464301E-4</v>
      </c>
    </row>
    <row r="112" spans="1:33" x14ac:dyDescent="0.25">
      <c r="A112" s="93"/>
      <c r="B112" s="71"/>
      <c r="C112" s="72"/>
      <c r="D112" s="72"/>
      <c r="E112" s="72"/>
      <c r="F112" s="72"/>
      <c r="G112" s="73"/>
      <c r="H112" s="53"/>
      <c r="I112" s="53"/>
      <c r="J112" s="73"/>
      <c r="K112" s="74"/>
      <c r="M112" s="75"/>
      <c r="N112" s="76"/>
      <c r="O112" s="76"/>
      <c r="P112" s="76"/>
      <c r="Q112" s="76"/>
      <c r="R112" s="77"/>
      <c r="S112" s="76"/>
      <c r="T112" s="76"/>
      <c r="U112" s="77"/>
      <c r="V112" s="78"/>
      <c r="X112" s="75"/>
      <c r="Y112" s="76"/>
      <c r="Z112" s="76"/>
      <c r="AA112" s="76"/>
      <c r="AB112" s="76"/>
      <c r="AC112" s="77"/>
      <c r="AD112" s="76"/>
      <c r="AE112" s="76"/>
      <c r="AF112" s="77"/>
      <c r="AG112" s="78"/>
    </row>
    <row r="113" spans="1:34" x14ac:dyDescent="0.25">
      <c r="A113" s="70" t="s">
        <v>53</v>
      </c>
      <c r="B113" s="71">
        <f>(VLOOKUP($A113,'Occupancy Raw Data'!$B$8:$BE$45,'Occupancy Raw Data'!G$3,FALSE))/100</f>
        <v>0.495675767339325</v>
      </c>
      <c r="C113" s="72">
        <f>(VLOOKUP($A113,'Occupancy Raw Data'!$B$8:$BE$45,'Occupancy Raw Data'!H$3,FALSE))/100</f>
        <v>0.63150754620993699</v>
      </c>
      <c r="D113" s="72">
        <f>(VLOOKUP($A113,'Occupancy Raw Data'!$B$8:$BE$45,'Occupancy Raw Data'!I$3,FALSE))/100</f>
        <v>0.67678480583347389</v>
      </c>
      <c r="E113" s="72">
        <f>(VLOOKUP($A113,'Occupancy Raw Data'!$B$8:$BE$45,'Occupancy Raw Data'!J$3,FALSE))/100</f>
        <v>0.70018653552653798</v>
      </c>
      <c r="F113" s="72">
        <f>(VLOOKUP($A113,'Occupancy Raw Data'!$B$8:$BE$45,'Occupancy Raw Data'!K$3,FALSE))/100</f>
        <v>0.68611158216042001</v>
      </c>
      <c r="G113" s="73">
        <f>(VLOOKUP($A113,'Occupancy Raw Data'!$B$8:$BE$45,'Occupancy Raw Data'!L$3,FALSE))/100</f>
        <v>0.63805324741393898</v>
      </c>
      <c r="H113" s="53">
        <f>(VLOOKUP($A113,'Occupancy Raw Data'!$B$8:$BE$45,'Occupancy Raw Data'!N$3,FALSE))/100</f>
        <v>0.67932847210445901</v>
      </c>
      <c r="I113" s="53">
        <f>(VLOOKUP($A113,'Occupancy Raw Data'!$B$8:$BE$45,'Occupancy Raw Data'!O$3,FALSE))/100</f>
        <v>0.71544853315245005</v>
      </c>
      <c r="J113" s="73">
        <f>(VLOOKUP($A113,'Occupancy Raw Data'!$B$8:$BE$45,'Occupancy Raw Data'!P$3,FALSE))/100</f>
        <v>0.69738850262845498</v>
      </c>
      <c r="K113" s="74">
        <f>(VLOOKUP($A113,'Occupancy Raw Data'!$B$8:$BE$45,'Occupancy Raw Data'!R$3,FALSE))/100</f>
        <v>0.65500617747522893</v>
      </c>
      <c r="M113" s="75">
        <f>VLOOKUP($A113,'ADR Raw Data'!$B$6:$BE$43,'ADR Raw Data'!G$1,FALSE)</f>
        <v>95.921926103318498</v>
      </c>
      <c r="N113" s="76">
        <f>VLOOKUP($A113,'ADR Raw Data'!$B$6:$BE$43,'ADR Raw Data'!H$1,FALSE)</f>
        <v>102.20267991407</v>
      </c>
      <c r="O113" s="76">
        <f>VLOOKUP($A113,'ADR Raw Data'!$B$6:$BE$43,'ADR Raw Data'!I$1,FALSE)</f>
        <v>107.86178150839299</v>
      </c>
      <c r="P113" s="76">
        <f>VLOOKUP($A113,'ADR Raw Data'!$B$6:$BE$43,'ADR Raw Data'!J$1,FALSE)</f>
        <v>111.16810365705901</v>
      </c>
      <c r="Q113" s="76">
        <f>VLOOKUP($A113,'ADR Raw Data'!$B$6:$BE$43,'ADR Raw Data'!K$1,FALSE)</f>
        <v>107.29004695995999</v>
      </c>
      <c r="R113" s="77">
        <f>VLOOKUP($A113,'ADR Raw Data'!$B$6:$BE$43,'ADR Raw Data'!L$1,FALSE)</f>
        <v>105.489160155211</v>
      </c>
      <c r="S113" s="76">
        <f>VLOOKUP($A113,'ADR Raw Data'!$B$6:$BE$43,'ADR Raw Data'!N$1,FALSE)</f>
        <v>107.00429855217099</v>
      </c>
      <c r="T113" s="76">
        <f>VLOOKUP($A113,'ADR Raw Data'!$B$6:$BE$43,'ADR Raw Data'!O$1,FALSE)</f>
        <v>112.49320692107101</v>
      </c>
      <c r="U113" s="77">
        <f>VLOOKUP($A113,'ADR Raw Data'!$B$6:$BE$43,'ADR Raw Data'!P$1,FALSE)</f>
        <v>109.819824924012</v>
      </c>
      <c r="V113" s="78">
        <f>VLOOKUP($A113,'ADR Raw Data'!$B$6:$BE$43,'ADR Raw Data'!R$1,FALSE)</f>
        <v>106.806554848731</v>
      </c>
      <c r="X113" s="75">
        <f>VLOOKUP($A113,'RevPAR Raw Data'!$B$6:$BE$43,'RevPAR Raw Data'!G$1,FALSE)</f>
        <v>47.546174325928398</v>
      </c>
      <c r="Y113" s="76">
        <f>VLOOKUP($A113,'RevPAR Raw Data'!$B$6:$BE$43,'RevPAR Raw Data'!H$1,FALSE)</f>
        <v>64.541763608614502</v>
      </c>
      <c r="Z113" s="76">
        <f>VLOOKUP($A113,'RevPAR Raw Data'!$B$6:$BE$43,'RevPAR Raw Data'!I$1,FALSE)</f>
        <v>72.999214855011004</v>
      </c>
      <c r="AA113" s="76">
        <f>VLOOKUP($A113,'RevPAR Raw Data'!$B$6:$BE$43,'RevPAR Raw Data'!J$1,FALSE)</f>
        <v>77.838409360691799</v>
      </c>
      <c r="AB113" s="76">
        <f>VLOOKUP($A113,'RevPAR Raw Data'!$B$6:$BE$43,'RevPAR Raw Data'!K$1,FALSE)</f>
        <v>73.612943869764194</v>
      </c>
      <c r="AC113" s="77">
        <f>VLOOKUP($A113,'RevPAR Raw Data'!$B$6:$BE$43,'RevPAR Raw Data'!L$1,FALSE)</f>
        <v>67.307701204002001</v>
      </c>
      <c r="AD113" s="76">
        <f>VLOOKUP($A113,'RevPAR Raw Data'!$B$6:$BE$43,'RevPAR Raw Data'!N$1,FALSE)</f>
        <v>72.691066644056207</v>
      </c>
      <c r="AE113" s="76">
        <f>VLOOKUP($A113,'RevPAR Raw Data'!$B$6:$BE$43,'RevPAR Raw Data'!O$1,FALSE)</f>
        <v>80.483099881295502</v>
      </c>
      <c r="AF113" s="77">
        <f>VLOOKUP($A113,'RevPAR Raw Data'!$B$6:$BE$43,'RevPAR Raw Data'!P$1,FALSE)</f>
        <v>76.587083262675904</v>
      </c>
      <c r="AG113" s="78">
        <f>VLOOKUP($A113,'RevPAR Raw Data'!$B$6:$BE$43,'RevPAR Raw Data'!R$1,FALSE)</f>
        <v>69.958953220766006</v>
      </c>
    </row>
    <row r="114" spans="1:34" x14ac:dyDescent="0.25">
      <c r="A114" s="55" t="s">
        <v>126</v>
      </c>
      <c r="B114" s="43">
        <f>(VLOOKUP($A113,'Occupancy Raw Data'!$B$8:$BE$51,'Occupancy Raw Data'!T$3,FALSE))/100</f>
        <v>-4.3130257831911496E-2</v>
      </c>
      <c r="C114" s="44">
        <f>(VLOOKUP($A113,'Occupancy Raw Data'!$B$8:$BE$51,'Occupancy Raw Data'!U$3,FALSE))/100</f>
        <v>3.4060016091846099E-2</v>
      </c>
      <c r="D114" s="44">
        <f>(VLOOKUP($A113,'Occupancy Raw Data'!$B$8:$BE$51,'Occupancy Raw Data'!V$3,FALSE))/100</f>
        <v>2.8271097465337101E-2</v>
      </c>
      <c r="E114" s="44">
        <f>(VLOOKUP($A113,'Occupancy Raw Data'!$B$8:$BE$51,'Occupancy Raw Data'!W$3,FALSE))/100</f>
        <v>7.5432858717185303E-2</v>
      </c>
      <c r="F114" s="44">
        <f>(VLOOKUP($A113,'Occupancy Raw Data'!$B$8:$BE$51,'Occupancy Raw Data'!X$3,FALSE))/100</f>
        <v>9.7491209153359008E-3</v>
      </c>
      <c r="G114" s="44">
        <f>(VLOOKUP($A113,'Occupancy Raw Data'!$B$8:$BE$51,'Occupancy Raw Data'!Y$3,FALSE))/100</f>
        <v>2.3353157739595801E-2</v>
      </c>
      <c r="H114" s="45">
        <f>(VLOOKUP($A113,'Occupancy Raw Data'!$B$8:$BE$51,'Occupancy Raw Data'!AA$3,FALSE))/100</f>
        <v>5.3488431216266098E-2</v>
      </c>
      <c r="I114" s="45">
        <f>(VLOOKUP($A113,'Occupancy Raw Data'!$B$8:$BE$51,'Occupancy Raw Data'!AB$3,FALSE))/100</f>
        <v>0.112491630753217</v>
      </c>
      <c r="J114" s="44">
        <f>(VLOOKUP($A113,'Occupancy Raw Data'!$B$8:$BE$51,'Occupancy Raw Data'!AC$3,FALSE))/100</f>
        <v>8.2950346293097402E-2</v>
      </c>
      <c r="K114" s="46">
        <f>(VLOOKUP($A113,'Occupancy Raw Data'!$B$8:$BE$51,'Occupancy Raw Data'!AE$3,FALSE))/100</f>
        <v>4.0776686908493502E-2</v>
      </c>
      <c r="M114" s="43">
        <f>(VLOOKUP($A113,'ADR Raw Data'!$B$6:$BE$49,'ADR Raw Data'!T$1,FALSE))/100</f>
        <v>-3.9042627406037103E-2</v>
      </c>
      <c r="N114" s="44">
        <f>(VLOOKUP($A113,'ADR Raw Data'!$B$6:$BE$49,'ADR Raw Data'!U$1,FALSE))/100</f>
        <v>-1.419967100873E-2</v>
      </c>
      <c r="O114" s="44">
        <f>(VLOOKUP($A113,'ADR Raw Data'!$B$6:$BE$49,'ADR Raw Data'!V$1,FALSE))/100</f>
        <v>-1.2188243260579198E-2</v>
      </c>
      <c r="P114" s="44">
        <f>(VLOOKUP($A113,'ADR Raw Data'!$B$6:$BE$49,'ADR Raw Data'!W$1,FALSE))/100</f>
        <v>2.1738373742899299E-3</v>
      </c>
      <c r="Q114" s="44">
        <f>(VLOOKUP($A113,'ADR Raw Data'!$B$6:$BE$49,'ADR Raw Data'!X$1,FALSE))/100</f>
        <v>-4.4624441851020902E-3</v>
      </c>
      <c r="R114" s="44">
        <f>(VLOOKUP($A113,'ADR Raw Data'!$B$6:$BE$49,'ADR Raw Data'!Y$1,FALSE))/100</f>
        <v>-1.0480843493523399E-2</v>
      </c>
      <c r="S114" s="45">
        <f>(VLOOKUP($A113,'ADR Raw Data'!$B$6:$BE$49,'ADR Raw Data'!AA$1,FALSE))/100</f>
        <v>-3.2773902280988899E-2</v>
      </c>
      <c r="T114" s="45">
        <f>(VLOOKUP($A113,'ADR Raw Data'!$B$6:$BE$49,'ADR Raw Data'!AB$1,FALSE))/100</f>
        <v>7.5488304417239806E-3</v>
      </c>
      <c r="U114" s="44">
        <f>(VLOOKUP($A113,'ADR Raw Data'!$B$6:$BE$49,'ADR Raw Data'!AC$1,FALSE))/100</f>
        <v>-1.1874409029715699E-2</v>
      </c>
      <c r="V114" s="46">
        <f>(VLOOKUP($A113,'ADR Raw Data'!$B$6:$BE$49,'ADR Raw Data'!AE$1,FALSE))/100</f>
        <v>-1.0425033197792099E-2</v>
      </c>
      <c r="X114" s="43">
        <f>(VLOOKUP($A113,'RevPAR Raw Data'!$B$6:$BE$43,'RevPAR Raw Data'!T$1,FALSE))/100</f>
        <v>-8.0488966651491106E-2</v>
      </c>
      <c r="Y114" s="44">
        <f>(VLOOKUP($A113,'RevPAR Raw Data'!$B$6:$BE$43,'RevPAR Raw Data'!U$1,FALSE))/100</f>
        <v>1.9376704060059799E-2</v>
      </c>
      <c r="Z114" s="44">
        <f>(VLOOKUP($A113,'RevPAR Raw Data'!$B$6:$BE$43,'RevPAR Raw Data'!V$1,FALSE))/100</f>
        <v>1.5738279191606801E-2</v>
      </c>
      <c r="AA114" s="44">
        <f>(VLOOKUP($A113,'RevPAR Raw Data'!$B$6:$BE$43,'RevPAR Raw Data'!W$1,FALSE))/100</f>
        <v>7.7770674859004199E-2</v>
      </c>
      <c r="AB114" s="44">
        <f>(VLOOKUP($A113,'RevPAR Raw Data'!$B$6:$BE$43,'RevPAR Raw Data'!X$1,FALSE))/100</f>
        <v>5.2431718222953104E-3</v>
      </c>
      <c r="AC114" s="44">
        <f>(VLOOKUP($A113,'RevPAR Raw Data'!$B$6:$BE$43,'RevPAR Raw Data'!Y$1,FALSE))/100</f>
        <v>1.26275534547241E-2</v>
      </c>
      <c r="AD114" s="45">
        <f>(VLOOKUP($A113,'RevPAR Raw Data'!$B$6:$BE$43,'RevPAR Raw Data'!AA$1,FALSE))/100</f>
        <v>1.89615043174318E-2</v>
      </c>
      <c r="AE114" s="45">
        <f>(VLOOKUP($A113,'RevPAR Raw Data'!$B$6:$BE$43,'RevPAR Raw Data'!AB$1,FALSE))/100</f>
        <v>0.12088964144161</v>
      </c>
      <c r="AF114" s="44">
        <f>(VLOOKUP($A113,'RevPAR Raw Data'!$B$6:$BE$43,'RevPAR Raw Data'!AC$1,FALSE))/100</f>
        <v>7.00909509223408E-2</v>
      </c>
      <c r="AG114" s="46">
        <f>(VLOOKUP($A113,'RevPAR Raw Data'!$B$6:$BE$43,'RevPAR Raw Data'!AE$1,FALSE))/100</f>
        <v>2.9926555395984301E-2</v>
      </c>
    </row>
    <row r="115" spans="1:34" x14ac:dyDescent="0.25">
      <c r="A115" s="93"/>
      <c r="B115" s="71"/>
      <c r="C115" s="72"/>
      <c r="D115" s="72"/>
      <c r="E115" s="72"/>
      <c r="F115" s="72"/>
      <c r="G115" s="73"/>
      <c r="H115" s="53"/>
      <c r="I115" s="53"/>
      <c r="J115" s="73"/>
      <c r="K115" s="74"/>
      <c r="M115" s="75"/>
      <c r="N115" s="76"/>
      <c r="O115" s="76"/>
      <c r="P115" s="76"/>
      <c r="Q115" s="76"/>
      <c r="R115" s="77"/>
      <c r="S115" s="76"/>
      <c r="T115" s="76"/>
      <c r="U115" s="77"/>
      <c r="V115" s="78"/>
      <c r="X115" s="75"/>
      <c r="Y115" s="76"/>
      <c r="Z115" s="76"/>
      <c r="AA115" s="76"/>
      <c r="AB115" s="76"/>
      <c r="AC115" s="77"/>
      <c r="AD115" s="76"/>
      <c r="AE115" s="76"/>
      <c r="AF115" s="77"/>
      <c r="AG115" s="78"/>
    </row>
    <row r="116" spans="1:34" x14ac:dyDescent="0.25">
      <c r="A116" s="70" t="s">
        <v>49</v>
      </c>
      <c r="B116" s="71">
        <f>(VLOOKUP($A116,'Occupancy Raw Data'!$B$8:$BE$45,'Occupancy Raw Data'!G$3,FALSE))/100</f>
        <v>0.44945904173106599</v>
      </c>
      <c r="C116" s="72">
        <f>(VLOOKUP($A116,'Occupancy Raw Data'!$B$8:$BE$45,'Occupancy Raw Data'!H$3,FALSE))/100</f>
        <v>0.59289026275115897</v>
      </c>
      <c r="D116" s="72">
        <f>(VLOOKUP($A116,'Occupancy Raw Data'!$B$8:$BE$45,'Occupancy Raw Data'!I$3,FALSE))/100</f>
        <v>0.66831530139103501</v>
      </c>
      <c r="E116" s="72">
        <f>(VLOOKUP($A116,'Occupancy Raw Data'!$B$8:$BE$45,'Occupancy Raw Data'!J$3,FALSE))/100</f>
        <v>0.65502318392581105</v>
      </c>
      <c r="F116" s="72">
        <f>(VLOOKUP($A116,'Occupancy Raw Data'!$B$8:$BE$45,'Occupancy Raw Data'!K$3,FALSE))/100</f>
        <v>0.59350850077279704</v>
      </c>
      <c r="G116" s="73">
        <f>(VLOOKUP($A116,'Occupancy Raw Data'!$B$8:$BE$45,'Occupancy Raw Data'!L$3,FALSE))/100</f>
        <v>0.59183925811437399</v>
      </c>
      <c r="H116" s="53">
        <f>(VLOOKUP($A116,'Occupancy Raw Data'!$B$8:$BE$45,'Occupancy Raw Data'!N$3,FALSE))/100</f>
        <v>0.64822256568778902</v>
      </c>
      <c r="I116" s="53">
        <f>(VLOOKUP($A116,'Occupancy Raw Data'!$B$8:$BE$45,'Occupancy Raw Data'!O$3,FALSE))/100</f>
        <v>0.67326120556414193</v>
      </c>
      <c r="J116" s="73">
        <f>(VLOOKUP($A116,'Occupancy Raw Data'!$B$8:$BE$45,'Occupancy Raw Data'!P$3,FALSE))/100</f>
        <v>0.66074188562596503</v>
      </c>
      <c r="K116" s="74">
        <f>(VLOOKUP($A116,'Occupancy Raw Data'!$B$8:$BE$45,'Occupancy Raw Data'!R$3,FALSE))/100</f>
        <v>0.61152572311768605</v>
      </c>
      <c r="M116" s="75">
        <f>VLOOKUP($A116,'ADR Raw Data'!$B$6:$BE$43,'ADR Raw Data'!G$1,FALSE)</f>
        <v>99.560123796423596</v>
      </c>
      <c r="N116" s="76">
        <f>VLOOKUP($A116,'ADR Raw Data'!$B$6:$BE$43,'ADR Raw Data'!H$1,FALSE)</f>
        <v>108.15839937434799</v>
      </c>
      <c r="O116" s="76">
        <f>VLOOKUP($A116,'ADR Raw Data'!$B$6:$BE$43,'ADR Raw Data'!I$1,FALSE)</f>
        <v>111.41054116558701</v>
      </c>
      <c r="P116" s="76">
        <f>VLOOKUP($A116,'ADR Raw Data'!$B$6:$BE$43,'ADR Raw Data'!J$1,FALSE)</f>
        <v>110.395724398301</v>
      </c>
      <c r="Q116" s="76">
        <f>VLOOKUP($A116,'ADR Raw Data'!$B$6:$BE$43,'ADR Raw Data'!K$1,FALSE)</f>
        <v>106.888260416666</v>
      </c>
      <c r="R116" s="77">
        <f>VLOOKUP($A116,'ADR Raw Data'!$B$6:$BE$43,'ADR Raw Data'!L$1,FALSE)</f>
        <v>107.827412514363</v>
      </c>
      <c r="S116" s="76">
        <f>VLOOKUP($A116,'ADR Raw Data'!$B$6:$BE$43,'ADR Raw Data'!N$1,FALSE)</f>
        <v>116.283195040534</v>
      </c>
      <c r="T116" s="76">
        <f>VLOOKUP($A116,'ADR Raw Data'!$B$6:$BE$43,'ADR Raw Data'!O$1,FALSE)</f>
        <v>120.78293847566501</v>
      </c>
      <c r="U116" s="77">
        <f>VLOOKUP($A116,'ADR Raw Data'!$B$6:$BE$43,'ADR Raw Data'!P$1,FALSE)</f>
        <v>118.575695906432</v>
      </c>
      <c r="V116" s="78">
        <f>VLOOKUP($A116,'ADR Raw Data'!$B$6:$BE$43,'ADR Raw Data'!R$1,FALSE)</f>
        <v>111.145502599653</v>
      </c>
      <c r="X116" s="75">
        <f>VLOOKUP($A116,'RevPAR Raw Data'!$B$6:$BE$43,'RevPAR Raw Data'!G$1,FALSE)</f>
        <v>44.748197836166902</v>
      </c>
      <c r="Y116" s="76">
        <f>VLOOKUP($A116,'RevPAR Raw Data'!$B$6:$BE$43,'RevPAR Raw Data'!H$1,FALSE)</f>
        <v>64.126061823802104</v>
      </c>
      <c r="Z116" s="76">
        <f>VLOOKUP($A116,'RevPAR Raw Data'!$B$6:$BE$43,'RevPAR Raw Data'!I$1,FALSE)</f>
        <v>74.457369397217903</v>
      </c>
      <c r="AA116" s="76">
        <f>VLOOKUP($A116,'RevPAR Raw Data'!$B$6:$BE$43,'RevPAR Raw Data'!J$1,FALSE)</f>
        <v>72.311758887171493</v>
      </c>
      <c r="AB116" s="76">
        <f>VLOOKUP($A116,'RevPAR Raw Data'!$B$6:$BE$43,'RevPAR Raw Data'!K$1,FALSE)</f>
        <v>63.439091190108101</v>
      </c>
      <c r="AC116" s="77">
        <f>VLOOKUP($A116,'RevPAR Raw Data'!$B$6:$BE$43,'RevPAR Raw Data'!L$1,FALSE)</f>
        <v>63.816495826893302</v>
      </c>
      <c r="AD116" s="76">
        <f>VLOOKUP($A116,'RevPAR Raw Data'!$B$6:$BE$43,'RevPAR Raw Data'!N$1,FALSE)</f>
        <v>75.377391035548598</v>
      </c>
      <c r="AE116" s="76">
        <f>VLOOKUP($A116,'RevPAR Raw Data'!$B$6:$BE$43,'RevPAR Raw Data'!O$1,FALSE)</f>
        <v>81.318466769706305</v>
      </c>
      <c r="AF116" s="77">
        <f>VLOOKUP($A116,'RevPAR Raw Data'!$B$6:$BE$43,'RevPAR Raw Data'!P$1,FALSE)</f>
        <v>78.347928902627501</v>
      </c>
      <c r="AG116" s="78">
        <f>VLOOKUP($A116,'RevPAR Raw Data'!$B$6:$BE$43,'RevPAR Raw Data'!R$1,FALSE)</f>
        <v>67.9683338485316</v>
      </c>
    </row>
    <row r="117" spans="1:34" x14ac:dyDescent="0.25">
      <c r="A117" s="55" t="s">
        <v>126</v>
      </c>
      <c r="B117" s="43">
        <f>(VLOOKUP($A116,'Occupancy Raw Data'!$B$8:$BE$51,'Occupancy Raw Data'!T$3,FALSE))/100</f>
        <v>-0.136793758673139</v>
      </c>
      <c r="C117" s="44">
        <f>(VLOOKUP($A116,'Occupancy Raw Data'!$B$8:$BE$51,'Occupancy Raw Data'!U$3,FALSE))/100</f>
        <v>-0.11886664508128099</v>
      </c>
      <c r="D117" s="44">
        <f>(VLOOKUP($A116,'Occupancy Raw Data'!$B$8:$BE$51,'Occupancy Raw Data'!V$3,FALSE))/100</f>
        <v>-3.9261265969726199E-2</v>
      </c>
      <c r="E117" s="44">
        <f>(VLOOKUP($A116,'Occupancy Raw Data'!$B$8:$BE$51,'Occupancy Raw Data'!W$3,FALSE))/100</f>
        <v>-9.5627996403280097E-3</v>
      </c>
      <c r="F117" s="44">
        <f>(VLOOKUP($A116,'Occupancy Raw Data'!$B$8:$BE$51,'Occupancy Raw Data'!X$3,FALSE))/100</f>
        <v>-4.3603444468977598E-2</v>
      </c>
      <c r="G117" s="44">
        <f>(VLOOKUP($A116,'Occupancy Raw Data'!$B$8:$BE$51,'Occupancy Raw Data'!Y$3,FALSE))/100</f>
        <v>-6.6823199394724697E-2</v>
      </c>
      <c r="H117" s="45">
        <f>(VLOOKUP($A116,'Occupancy Raw Data'!$B$8:$BE$51,'Occupancy Raw Data'!AA$3,FALSE))/100</f>
        <v>-7.87645305857952E-3</v>
      </c>
      <c r="I117" s="45">
        <f>(VLOOKUP($A116,'Occupancy Raw Data'!$B$8:$BE$51,'Occupancy Raw Data'!AB$3,FALSE))/100</f>
        <v>1.7105321262971901E-2</v>
      </c>
      <c r="J117" s="44">
        <f>(VLOOKUP($A116,'Occupancy Raw Data'!$B$8:$BE$51,'Occupancy Raw Data'!AC$3,FALSE))/100</f>
        <v>4.6958171009970403E-3</v>
      </c>
      <c r="K117" s="46">
        <f>(VLOOKUP($A116,'Occupancy Raw Data'!$B$8:$BE$51,'Occupancy Raw Data'!AE$3,FALSE))/100</f>
        <v>-4.58555309437658E-2</v>
      </c>
      <c r="M117" s="43">
        <f>(VLOOKUP($A116,'ADR Raw Data'!$B$6:$BE$49,'ADR Raw Data'!T$1,FALSE))/100</f>
        <v>-1.2612570203181E-2</v>
      </c>
      <c r="N117" s="44">
        <f>(VLOOKUP($A116,'ADR Raw Data'!$B$6:$BE$49,'ADR Raw Data'!U$1,FALSE))/100</f>
        <v>7.78224544833977E-3</v>
      </c>
      <c r="O117" s="44">
        <f>(VLOOKUP($A116,'ADR Raw Data'!$B$6:$BE$49,'ADR Raw Data'!V$1,FALSE))/100</f>
        <v>-1.9192306189628999E-3</v>
      </c>
      <c r="P117" s="44">
        <f>(VLOOKUP($A116,'ADR Raw Data'!$B$6:$BE$49,'ADR Raw Data'!W$1,FALSE))/100</f>
        <v>6.4794468412460008E-4</v>
      </c>
      <c r="Q117" s="44">
        <f>(VLOOKUP($A116,'ADR Raw Data'!$B$6:$BE$49,'ADR Raw Data'!X$1,FALSE))/100</f>
        <v>4.6209263157687402E-3</v>
      </c>
      <c r="R117" s="44">
        <f>(VLOOKUP($A116,'ADR Raw Data'!$B$6:$BE$49,'ADR Raw Data'!Y$1,FALSE))/100</f>
        <v>1.6898878933029099E-3</v>
      </c>
      <c r="S117" s="45">
        <f>(VLOOKUP($A116,'ADR Raw Data'!$B$6:$BE$49,'ADR Raw Data'!AA$1,FALSE))/100</f>
        <v>-1.70357853162088E-2</v>
      </c>
      <c r="T117" s="45">
        <f>(VLOOKUP($A116,'ADR Raw Data'!$B$6:$BE$49,'ADR Raw Data'!AB$1,FALSE))/100</f>
        <v>-5.0981354262914606E-3</v>
      </c>
      <c r="U117" s="44">
        <f>(VLOOKUP($A116,'ADR Raw Data'!$B$6:$BE$49,'ADR Raw Data'!AC$1,FALSE))/100</f>
        <v>-1.0717445624307001E-2</v>
      </c>
      <c r="V117" s="46">
        <f>(VLOOKUP($A116,'ADR Raw Data'!$B$6:$BE$49,'ADR Raw Data'!AE$1,FALSE))/100</f>
        <v>-7.2901153016548205E-4</v>
      </c>
      <c r="X117" s="43">
        <f>(VLOOKUP($A116,'RevPAR Raw Data'!$B$6:$BE$43,'RevPAR Raw Data'!T$1,FALSE))/100</f>
        <v>-0.147681007991698</v>
      </c>
      <c r="Y117" s="44">
        <f>(VLOOKUP($A116,'RevPAR Raw Data'!$B$6:$BE$43,'RevPAR Raw Data'!U$1,FALSE))/100</f>
        <v>-0.11200944904058399</v>
      </c>
      <c r="Z117" s="44">
        <f>(VLOOKUP($A116,'RevPAR Raw Data'!$B$6:$BE$43,'RevPAR Raw Data'!V$1,FALSE))/100</f>
        <v>-4.1105145164900804E-2</v>
      </c>
      <c r="AA117" s="44">
        <f>(VLOOKUP($A116,'RevPAR Raw Data'!$B$6:$BE$43,'RevPAR Raw Data'!W$1,FALSE))/100</f>
        <v>-8.9210511213957105E-3</v>
      </c>
      <c r="AB117" s="44">
        <f>(VLOOKUP($A116,'RevPAR Raw Data'!$B$6:$BE$43,'RevPAR Raw Data'!X$1,FALSE))/100</f>
        <v>-3.9184006457213802E-2</v>
      </c>
      <c r="AC117" s="44">
        <f>(VLOOKUP($A116,'RevPAR Raw Data'!$B$6:$BE$43,'RevPAR Raw Data'!Y$1,FALSE))/100</f>
        <v>-6.5246235217070694E-2</v>
      </c>
      <c r="AD117" s="45">
        <f>(VLOOKUP($A116,'RevPAR Raw Data'!$B$6:$BE$43,'RevPAR Raw Data'!AA$1,FALSE))/100</f>
        <v>-2.4778056811429198E-2</v>
      </c>
      <c r="AE117" s="45">
        <f>(VLOOKUP($A116,'RevPAR Raw Data'!$B$6:$BE$43,'RevPAR Raw Data'!AB$1,FALSE))/100</f>
        <v>1.19199805923716E-2</v>
      </c>
      <c r="AF117" s="44">
        <f>(VLOOKUP($A116,'RevPAR Raw Data'!$B$6:$BE$43,'RevPAR Raw Data'!AC$1,FALSE))/100</f>
        <v>-6.0719556877515705E-3</v>
      </c>
      <c r="AG117" s="46">
        <f>(VLOOKUP($A116,'RevPAR Raw Data'!$B$6:$BE$43,'RevPAR Raw Data'!AE$1,FALSE))/100</f>
        <v>-4.6551113263151402E-2</v>
      </c>
    </row>
    <row r="118" spans="1:34" x14ac:dyDescent="0.25">
      <c r="A118" s="93"/>
      <c r="B118" s="71"/>
      <c r="C118" s="72"/>
      <c r="D118" s="72"/>
      <c r="E118" s="72"/>
      <c r="F118" s="72"/>
      <c r="G118" s="73"/>
      <c r="H118" s="53"/>
      <c r="I118" s="53"/>
      <c r="J118" s="73"/>
      <c r="K118" s="74"/>
      <c r="M118" s="75"/>
      <c r="N118" s="76"/>
      <c r="O118" s="76"/>
      <c r="P118" s="76"/>
      <c r="Q118" s="76"/>
      <c r="R118" s="77"/>
      <c r="S118" s="76"/>
      <c r="T118" s="76"/>
      <c r="U118" s="77"/>
      <c r="V118" s="78"/>
      <c r="X118" s="75"/>
      <c r="Y118" s="76"/>
      <c r="Z118" s="76"/>
      <c r="AA118" s="76"/>
      <c r="AB118" s="76"/>
      <c r="AC118" s="77"/>
      <c r="AD118" s="76"/>
      <c r="AE118" s="76"/>
      <c r="AF118" s="77"/>
      <c r="AG118" s="78"/>
    </row>
    <row r="119" spans="1:34" x14ac:dyDescent="0.25">
      <c r="A119" s="70" t="s">
        <v>50</v>
      </c>
      <c r="B119" s="71">
        <f>(VLOOKUP($A119,'Occupancy Raw Data'!$B$8:$BE$45,'Occupancy Raw Data'!G$3,FALSE))/100</f>
        <v>0.46848279976138302</v>
      </c>
      <c r="C119" s="72">
        <f>(VLOOKUP($A119,'Occupancy Raw Data'!$B$8:$BE$45,'Occupancy Raw Data'!H$3,FALSE))/100</f>
        <v>0.56810499105189793</v>
      </c>
      <c r="D119" s="72">
        <f>(VLOOKUP($A119,'Occupancy Raw Data'!$B$8:$BE$45,'Occupancy Raw Data'!I$3,FALSE))/100</f>
        <v>0.59037582024259205</v>
      </c>
      <c r="E119" s="72">
        <f>(VLOOKUP($A119,'Occupancy Raw Data'!$B$8:$BE$45,'Occupancy Raw Data'!J$3,FALSE))/100</f>
        <v>0.61801551004175703</v>
      </c>
      <c r="F119" s="72">
        <f>(VLOOKUP($A119,'Occupancy Raw Data'!$B$8:$BE$45,'Occupancy Raw Data'!K$3,FALSE))/100</f>
        <v>0.64625173990853002</v>
      </c>
      <c r="G119" s="73">
        <f>(VLOOKUP($A119,'Occupancy Raw Data'!$B$8:$BE$45,'Occupancy Raw Data'!L$3,FALSE))/100</f>
        <v>0.57824617220123198</v>
      </c>
      <c r="H119" s="53">
        <f>(VLOOKUP($A119,'Occupancy Raw Data'!$B$8:$BE$45,'Occupancy Raw Data'!N$3,FALSE))/100</f>
        <v>0.74328892423941095</v>
      </c>
      <c r="I119" s="53">
        <f>(VLOOKUP($A119,'Occupancy Raw Data'!$B$8:$BE$45,'Occupancy Raw Data'!O$3,FALSE))/100</f>
        <v>0.72499502883276901</v>
      </c>
      <c r="J119" s="73">
        <f>(VLOOKUP($A119,'Occupancy Raw Data'!$B$8:$BE$45,'Occupancy Raw Data'!P$3,FALSE))/100</f>
        <v>0.73414197653608992</v>
      </c>
      <c r="K119" s="74">
        <f>(VLOOKUP($A119,'Occupancy Raw Data'!$B$8:$BE$45,'Occupancy Raw Data'!R$3,FALSE))/100</f>
        <v>0.62278783058261999</v>
      </c>
      <c r="M119" s="75">
        <f>VLOOKUP($A119,'ADR Raw Data'!$B$6:$BE$43,'ADR Raw Data'!G$1,FALSE)</f>
        <v>94.015814940577201</v>
      </c>
      <c r="N119" s="76">
        <f>VLOOKUP($A119,'ADR Raw Data'!$B$6:$BE$43,'ADR Raw Data'!H$1,FALSE)</f>
        <v>95.609985999299894</v>
      </c>
      <c r="O119" s="76">
        <f>VLOOKUP($A119,'ADR Raw Data'!$B$6:$BE$43,'ADR Raw Data'!I$1,FALSE)</f>
        <v>96.718046480296294</v>
      </c>
      <c r="P119" s="76">
        <f>VLOOKUP($A119,'ADR Raw Data'!$B$6:$BE$43,'ADR Raw Data'!J$1,FALSE)</f>
        <v>98.741998069497996</v>
      </c>
      <c r="Q119" s="76">
        <f>VLOOKUP($A119,'ADR Raw Data'!$B$6:$BE$43,'ADR Raw Data'!K$1,FALSE)</f>
        <v>100.317396923076</v>
      </c>
      <c r="R119" s="77">
        <f>VLOOKUP($A119,'ADR Raw Data'!$B$6:$BE$43,'ADR Raw Data'!L$1,FALSE)</f>
        <v>97.299624484181507</v>
      </c>
      <c r="S119" s="76">
        <f>VLOOKUP($A119,'ADR Raw Data'!$B$6:$BE$43,'ADR Raw Data'!N$1,FALSE)</f>
        <v>119.96472177635</v>
      </c>
      <c r="T119" s="76">
        <f>VLOOKUP($A119,'ADR Raw Data'!$B$6:$BE$43,'ADR Raw Data'!O$1,FALSE)</f>
        <v>116.138447613823</v>
      </c>
      <c r="U119" s="77">
        <f>VLOOKUP($A119,'ADR Raw Data'!$B$6:$BE$43,'ADR Raw Data'!P$1,FALSE)</f>
        <v>118.075421180931</v>
      </c>
      <c r="V119" s="78">
        <f>VLOOKUP($A119,'ADR Raw Data'!$B$6:$BE$43,'ADR Raw Data'!R$1,FALSE)</f>
        <v>104.296909779237</v>
      </c>
      <c r="X119" s="75">
        <f>VLOOKUP($A119,'RevPAR Raw Data'!$B$6:$BE$43,'RevPAR Raw Data'!G$1,FALSE)</f>
        <v>44.044792205209703</v>
      </c>
      <c r="Y119" s="76">
        <f>VLOOKUP($A119,'RevPAR Raw Data'!$B$6:$BE$43,'RevPAR Raw Data'!H$1,FALSE)</f>
        <v>54.316510240604401</v>
      </c>
      <c r="Z119" s="76">
        <f>VLOOKUP($A119,'RevPAR Raw Data'!$B$6:$BE$43,'RevPAR Raw Data'!I$1,FALSE)</f>
        <v>57.099996023066197</v>
      </c>
      <c r="AA119" s="76">
        <f>VLOOKUP($A119,'RevPAR Raw Data'!$B$6:$BE$43,'RevPAR Raw Data'!J$1,FALSE)</f>
        <v>61.0240862994631</v>
      </c>
      <c r="AB119" s="76">
        <f>VLOOKUP($A119,'RevPAR Raw Data'!$B$6:$BE$43,'RevPAR Raw Data'!K$1,FALSE)</f>
        <v>64.830292304633105</v>
      </c>
      <c r="AC119" s="77">
        <f>VLOOKUP($A119,'RevPAR Raw Data'!$B$6:$BE$43,'RevPAR Raw Data'!L$1,FALSE)</f>
        <v>56.263135414595297</v>
      </c>
      <c r="AD119" s="76">
        <f>VLOOKUP($A119,'RevPAR Raw Data'!$B$6:$BE$43,'RevPAR Raw Data'!N$1,FALSE)</f>
        <v>89.168448995824207</v>
      </c>
      <c r="AE119" s="76">
        <f>VLOOKUP($A119,'RevPAR Raw Data'!$B$6:$BE$43,'RevPAR Raw Data'!O$1,FALSE)</f>
        <v>84.199797176377004</v>
      </c>
      <c r="AF119" s="77">
        <f>VLOOKUP($A119,'RevPAR Raw Data'!$B$6:$BE$43,'RevPAR Raw Data'!P$1,FALSE)</f>
        <v>86.684123086100598</v>
      </c>
      <c r="AG119" s="78">
        <f>VLOOKUP($A119,'RevPAR Raw Data'!$B$6:$BE$43,'RevPAR Raw Data'!R$1,FALSE)</f>
        <v>64.954846177882501</v>
      </c>
    </row>
    <row r="120" spans="1:34" x14ac:dyDescent="0.25">
      <c r="A120" s="55" t="s">
        <v>126</v>
      </c>
      <c r="B120" s="43">
        <f>(VLOOKUP($A119,'Occupancy Raw Data'!$B$8:$BE$51,'Occupancy Raw Data'!T$3,FALSE))/100</f>
        <v>-4.0662498262807399E-2</v>
      </c>
      <c r="C120" s="44">
        <f>(VLOOKUP($A119,'Occupancy Raw Data'!$B$8:$BE$51,'Occupancy Raw Data'!U$3,FALSE))/100</f>
        <v>4.4064481909884198E-3</v>
      </c>
      <c r="D120" s="44">
        <f>(VLOOKUP($A119,'Occupancy Raw Data'!$B$8:$BE$51,'Occupancy Raw Data'!V$3,FALSE))/100</f>
        <v>-3.2360192100365699E-3</v>
      </c>
      <c r="E120" s="44">
        <f>(VLOOKUP($A119,'Occupancy Raw Data'!$B$8:$BE$51,'Occupancy Raw Data'!W$3,FALSE))/100</f>
        <v>5.4690887288800803E-2</v>
      </c>
      <c r="F120" s="44">
        <f>(VLOOKUP($A119,'Occupancy Raw Data'!$B$8:$BE$51,'Occupancy Raw Data'!X$3,FALSE))/100</f>
        <v>7.3550165442273205E-2</v>
      </c>
      <c r="G120" s="44">
        <f>(VLOOKUP($A119,'Occupancy Raw Data'!$B$8:$BE$51,'Occupancy Raw Data'!Y$3,FALSE))/100</f>
        <v>2.01260830270686E-2</v>
      </c>
      <c r="H120" s="45">
        <f>(VLOOKUP($A119,'Occupancy Raw Data'!$B$8:$BE$51,'Occupancy Raw Data'!AA$3,FALSE))/100</f>
        <v>0.13148073304796001</v>
      </c>
      <c r="I120" s="45">
        <f>(VLOOKUP($A119,'Occupancy Raw Data'!$B$8:$BE$51,'Occupancy Raw Data'!AB$3,FALSE))/100</f>
        <v>8.5990185285321402E-2</v>
      </c>
      <c r="J120" s="44">
        <f>(VLOOKUP($A119,'Occupancy Raw Data'!$B$8:$BE$51,'Occupancy Raw Data'!AC$3,FALSE))/100</f>
        <v>0.10855219375488399</v>
      </c>
      <c r="K120" s="46">
        <f>(VLOOKUP($A119,'Occupancy Raw Data'!$B$8:$BE$51,'Occupancy Raw Data'!AE$3,FALSE))/100</f>
        <v>4.8288977771060601E-2</v>
      </c>
      <c r="M120" s="43">
        <f>(VLOOKUP($A119,'ADR Raw Data'!$B$6:$BE$49,'ADR Raw Data'!T$1,FALSE))/100</f>
        <v>-8.5533229447134398E-3</v>
      </c>
      <c r="N120" s="44">
        <f>(VLOOKUP($A119,'ADR Raw Data'!$B$6:$BE$49,'ADR Raw Data'!U$1,FALSE))/100</f>
        <v>4.9498322731684804E-3</v>
      </c>
      <c r="O120" s="44">
        <f>(VLOOKUP($A119,'ADR Raw Data'!$B$6:$BE$49,'ADR Raw Data'!V$1,FALSE))/100</f>
        <v>3.2515942276145297E-3</v>
      </c>
      <c r="P120" s="44">
        <f>(VLOOKUP($A119,'ADR Raw Data'!$B$6:$BE$49,'ADR Raw Data'!W$1,FALSE))/100</f>
        <v>4.3292266060528098E-3</v>
      </c>
      <c r="Q120" s="44">
        <f>(VLOOKUP($A119,'ADR Raw Data'!$B$6:$BE$49,'ADR Raw Data'!X$1,FALSE))/100</f>
        <v>2.1956701342140499E-2</v>
      </c>
      <c r="R120" s="44">
        <f>(VLOOKUP($A119,'ADR Raw Data'!$B$6:$BE$49,'ADR Raw Data'!Y$1,FALSE))/100</f>
        <v>6.7345877662952506E-3</v>
      </c>
      <c r="S120" s="45">
        <f>(VLOOKUP($A119,'ADR Raw Data'!$B$6:$BE$49,'ADR Raw Data'!AA$1,FALSE))/100</f>
        <v>4.6446312758736397E-2</v>
      </c>
      <c r="T120" s="45">
        <f>(VLOOKUP($A119,'ADR Raw Data'!$B$6:$BE$49,'ADR Raw Data'!AB$1,FALSE))/100</f>
        <v>3.78831417250323E-2</v>
      </c>
      <c r="U120" s="44">
        <f>(VLOOKUP($A119,'ADR Raw Data'!$B$6:$BE$49,'ADR Raw Data'!AC$1,FALSE))/100</f>
        <v>4.2528593572740997E-2</v>
      </c>
      <c r="V120" s="46">
        <f>(VLOOKUP($A119,'ADR Raw Data'!$B$6:$BE$49,'ADR Raw Data'!AE$1,FALSE))/100</f>
        <v>2.3132091774221E-2</v>
      </c>
      <c r="X120" s="43">
        <f>(VLOOKUP($A119,'RevPAR Raw Data'!$B$6:$BE$43,'RevPAR Raw Data'!T$1,FALSE))/100</f>
        <v>-4.8868021728140205E-2</v>
      </c>
      <c r="Y120" s="44">
        <f>(VLOOKUP($A119,'RevPAR Raw Data'!$B$6:$BE$43,'RevPAR Raw Data'!U$1,FALSE))/100</f>
        <v>9.3780916436227001E-3</v>
      </c>
      <c r="Z120" s="44">
        <f>(VLOOKUP($A119,'RevPAR Raw Data'!$B$6:$BE$43,'RevPAR Raw Data'!V$1,FALSE))/100</f>
        <v>5.0527961941502709E-6</v>
      </c>
      <c r="AA120" s="44">
        <f>(VLOOKUP($A119,'RevPAR Raw Data'!$B$6:$BE$43,'RevPAR Raw Data'!W$1,FALSE))/100</f>
        <v>5.9256883139212901E-2</v>
      </c>
      <c r="AB120" s="44">
        <f>(VLOOKUP($A119,'RevPAR Raw Data'!$B$6:$BE$43,'RevPAR Raw Data'!X$1,FALSE))/100</f>
        <v>9.7121785800694804E-2</v>
      </c>
      <c r="AC120" s="44">
        <f>(VLOOKUP($A119,'RevPAR Raw Data'!$B$6:$BE$43,'RevPAR Raw Data'!Y$1,FALSE))/100</f>
        <v>2.6996211665901399E-2</v>
      </c>
      <c r="AD120" s="45">
        <f>(VLOOKUP($A119,'RevPAR Raw Data'!$B$6:$BE$43,'RevPAR Raw Data'!AA$1,FALSE))/100</f>
        <v>0.18403384105558998</v>
      </c>
      <c r="AE120" s="45">
        <f>(VLOOKUP($A119,'RevPAR Raw Data'!$B$6:$BE$43,'RevPAR Raw Data'!AB$1,FALSE))/100</f>
        <v>0.127130905386479</v>
      </c>
      <c r="AF120" s="44">
        <f>(VLOOKUP($A119,'RevPAR Raw Data'!$B$6:$BE$43,'RevPAR Raw Data'!AC$1,FALSE))/100</f>
        <v>0.15569735945725602</v>
      </c>
      <c r="AG120" s="46">
        <f>(VLOOKUP($A119,'RevPAR Raw Data'!$B$6:$BE$43,'RevPAR Raw Data'!AE$1,FALSE))/100</f>
        <v>7.2538094610765103E-2</v>
      </c>
    </row>
    <row r="121" spans="1:34" x14ac:dyDescent="0.25">
      <c r="A121" s="93"/>
      <c r="B121" s="71"/>
      <c r="C121" s="72"/>
      <c r="D121" s="72"/>
      <c r="E121" s="72"/>
      <c r="F121" s="72"/>
      <c r="G121" s="73"/>
      <c r="H121" s="53"/>
      <c r="I121" s="53"/>
      <c r="J121" s="73"/>
      <c r="K121" s="74"/>
      <c r="M121" s="75"/>
      <c r="N121" s="76"/>
      <c r="O121" s="76"/>
      <c r="P121" s="76"/>
      <c r="Q121" s="76"/>
      <c r="R121" s="77"/>
      <c r="S121" s="76"/>
      <c r="T121" s="76"/>
      <c r="U121" s="77"/>
      <c r="V121" s="78"/>
      <c r="X121" s="75"/>
      <c r="Y121" s="76"/>
      <c r="Z121" s="76"/>
      <c r="AA121" s="76"/>
      <c r="AB121" s="76"/>
      <c r="AC121" s="77"/>
      <c r="AD121" s="76"/>
      <c r="AE121" s="76"/>
      <c r="AF121" s="77"/>
      <c r="AG121" s="78"/>
    </row>
    <row r="122" spans="1:34" x14ac:dyDescent="0.25">
      <c r="A122" s="70" t="s">
        <v>47</v>
      </c>
      <c r="B122" s="71">
        <f>(VLOOKUP($A122,'Occupancy Raw Data'!$B$8:$BE$54,'Occupancy Raw Data'!G$3,FALSE))/100</f>
        <v>0.48972321183885903</v>
      </c>
      <c r="C122" s="72">
        <f>(VLOOKUP($A122,'Occupancy Raw Data'!$B$8:$BE$54,'Occupancy Raw Data'!H$3,FALSE))/100</f>
        <v>0.63030967388325498</v>
      </c>
      <c r="D122" s="72">
        <f>(VLOOKUP($A122,'Occupancy Raw Data'!$B$8:$BE$54,'Occupancy Raw Data'!I$3,FALSE))/100</f>
        <v>0.65223348862702091</v>
      </c>
      <c r="E122" s="72">
        <f>(VLOOKUP($A122,'Occupancy Raw Data'!$B$8:$BE$54,'Occupancy Raw Data'!J$3,FALSE))/100</f>
        <v>0.64839682104686203</v>
      </c>
      <c r="F122" s="72">
        <f>(VLOOKUP($A122,'Occupancy Raw Data'!$B$8:$BE$54,'Occupancy Raw Data'!K$3,FALSE))/100</f>
        <v>0.630857769251849</v>
      </c>
      <c r="G122" s="73">
        <f>(VLOOKUP($A122,'Occupancy Raw Data'!$B$8:$BE$54,'Occupancy Raw Data'!L$3,FALSE))/100</f>
        <v>0.61030419292956894</v>
      </c>
      <c r="H122" s="53">
        <f>(VLOOKUP($A122,'Occupancy Raw Data'!$B$8:$BE$54,'Occupancy Raw Data'!N$3,FALSE))/100</f>
        <v>0.65798848999725901</v>
      </c>
      <c r="I122" s="53">
        <f>(VLOOKUP($A122,'Occupancy Raw Data'!$B$8:$BE$54,'Occupancy Raw Data'!O$3,FALSE))/100</f>
        <v>0.66840230200054807</v>
      </c>
      <c r="J122" s="73">
        <f>(VLOOKUP($A122,'Occupancy Raw Data'!$B$8:$BE$54,'Occupancy Raw Data'!P$3,FALSE))/100</f>
        <v>0.66319539599890309</v>
      </c>
      <c r="K122" s="74">
        <f>(VLOOKUP($A122,'Occupancy Raw Data'!$B$8:$BE$54,'Occupancy Raw Data'!R$3,FALSE))/100</f>
        <v>0.62541596523509302</v>
      </c>
      <c r="M122" s="75">
        <f>VLOOKUP($A122,'ADR Raw Data'!$B$6:$BE$54,'ADR Raw Data'!G$1,FALSE)</f>
        <v>125.126933407946</v>
      </c>
      <c r="N122" s="76">
        <f>VLOOKUP($A122,'ADR Raw Data'!$B$6:$BE$54,'ADR Raw Data'!H$1,FALSE)</f>
        <v>132.40889130434701</v>
      </c>
      <c r="O122" s="76">
        <f>VLOOKUP($A122,'ADR Raw Data'!$B$6:$BE$54,'ADR Raw Data'!I$1,FALSE)</f>
        <v>135.55419327730999</v>
      </c>
      <c r="P122" s="76">
        <f>VLOOKUP($A122,'ADR Raw Data'!$B$6:$BE$54,'ADR Raw Data'!J$1,FALSE)</f>
        <v>118.831770921386</v>
      </c>
      <c r="Q122" s="76">
        <f>VLOOKUP($A122,'ADR Raw Data'!$B$6:$BE$54,'ADR Raw Data'!K$1,FALSE)</f>
        <v>135.79094265855699</v>
      </c>
      <c r="R122" s="77">
        <f>VLOOKUP($A122,'ADR Raw Data'!$B$6:$BE$54,'ADR Raw Data'!L$1,FALSE)</f>
        <v>129.726805568028</v>
      </c>
      <c r="S122" s="76">
        <f>VLOOKUP($A122,'ADR Raw Data'!$B$6:$BE$54,'ADR Raw Data'!N$1,FALSE)</f>
        <v>149.78326114119099</v>
      </c>
      <c r="T122" s="76">
        <f>VLOOKUP($A122,'ADR Raw Data'!$B$6:$BE$54,'ADR Raw Data'!O$1,FALSE)</f>
        <v>146.511754817548</v>
      </c>
      <c r="U122" s="77">
        <f>VLOOKUP($A122,'ADR Raw Data'!$B$6:$BE$54,'ADR Raw Data'!P$1,FALSE)</f>
        <v>148.13466528925599</v>
      </c>
      <c r="V122" s="78">
        <f>VLOOKUP($A122,'ADR Raw Data'!$B$6:$BE$54,'ADR Raw Data'!R$1,FALSE)</f>
        <v>135.30389733959299</v>
      </c>
      <c r="X122" s="75">
        <f>VLOOKUP($A122,'RevPAR Raw Data'!$B$6:$BE$54,'RevPAR Raw Data'!G$1,FALSE)</f>
        <v>61.277563716086497</v>
      </c>
      <c r="Y122" s="76">
        <f>VLOOKUP($A122,'RevPAR Raw Data'!$B$6:$BE$54,'RevPAR Raw Data'!H$1,FALSE)</f>
        <v>83.458605097286906</v>
      </c>
      <c r="Z122" s="76">
        <f>VLOOKUP($A122,'RevPAR Raw Data'!$B$6:$BE$54,'RevPAR Raw Data'!I$1,FALSE)</f>
        <v>88.412984379281895</v>
      </c>
      <c r="AA122" s="76">
        <f>VLOOKUP($A122,'RevPAR Raw Data'!$B$6:$BE$54,'RevPAR Raw Data'!J$1,FALSE)</f>
        <v>77.050142504795801</v>
      </c>
      <c r="AB122" s="76">
        <f>VLOOKUP($A122,'RevPAR Raw Data'!$B$6:$BE$54,'RevPAR Raw Data'!K$1,FALSE)</f>
        <v>85.664771170183599</v>
      </c>
      <c r="AC122" s="77">
        <f>VLOOKUP($A122,'RevPAR Raw Data'!$B$6:$BE$54,'RevPAR Raw Data'!L$1,FALSE)</f>
        <v>79.172813373526907</v>
      </c>
      <c r="AD122" s="76">
        <f>VLOOKUP($A122,'RevPAR Raw Data'!$B$6:$BE$54,'RevPAR Raw Data'!N$1,FALSE)</f>
        <v>98.5556618251575</v>
      </c>
      <c r="AE122" s="76">
        <f>VLOOKUP($A122,'RevPAR Raw Data'!$B$6:$BE$54,'RevPAR Raw Data'!O$1,FALSE)</f>
        <v>97.928794190188995</v>
      </c>
      <c r="AF122" s="77">
        <f>VLOOKUP($A122,'RevPAR Raw Data'!$B$6:$BE$54,'RevPAR Raw Data'!P$1,FALSE)</f>
        <v>98.242228007673305</v>
      </c>
      <c r="AG122" s="78">
        <f>VLOOKUP($A122,'RevPAR Raw Data'!$B$6:$BE$54,'RevPAR Raw Data'!R$1,FALSE)</f>
        <v>84.621217554711606</v>
      </c>
    </row>
    <row r="123" spans="1:34" x14ac:dyDescent="0.25">
      <c r="A123" s="55" t="s">
        <v>126</v>
      </c>
      <c r="B123" s="43">
        <f>(VLOOKUP($A122,'Occupancy Raw Data'!$B$8:$BE$54,'Occupancy Raw Data'!T$3,FALSE))/100</f>
        <v>-4.3492681016257098E-2</v>
      </c>
      <c r="C123" s="44">
        <f>(VLOOKUP($A122,'Occupancy Raw Data'!$B$8:$BE$54,'Occupancy Raw Data'!U$3,FALSE))/100</f>
        <v>-6.4657184416022397E-3</v>
      </c>
      <c r="D123" s="44">
        <f>(VLOOKUP($A122,'Occupancy Raw Data'!$B$8:$BE$54,'Occupancy Raw Data'!V$3,FALSE))/100</f>
        <v>-1.4366080819006399E-2</v>
      </c>
      <c r="E123" s="44">
        <f>(VLOOKUP($A122,'Occupancy Raw Data'!$B$8:$BE$54,'Occupancy Raw Data'!W$3,FALSE))/100</f>
        <v>5.6881489074600703E-3</v>
      </c>
      <c r="F123" s="44">
        <f>(VLOOKUP($A122,'Occupancy Raw Data'!$B$8:$BE$54,'Occupancy Raw Data'!X$3,FALSE))/100</f>
        <v>2.1334519429857E-2</v>
      </c>
      <c r="G123" s="44">
        <f>(VLOOKUP($A122,'Occupancy Raw Data'!$B$8:$BE$54,'Occupancy Raw Data'!Y$3,FALSE))/100</f>
        <v>-6.1979675572440699E-3</v>
      </c>
      <c r="H123" s="45">
        <f>(VLOOKUP($A122,'Occupancy Raw Data'!$B$8:$BE$54,'Occupancy Raw Data'!AA$3,FALSE))/100</f>
        <v>-3.1488275749164902E-3</v>
      </c>
      <c r="I123" s="45">
        <f>(VLOOKUP($A122,'Occupancy Raw Data'!$B$8:$BE$54,'Occupancy Raw Data'!AB$3,FALSE))/100</f>
        <v>-3.2731777653766898E-2</v>
      </c>
      <c r="J123" s="44">
        <f>(VLOOKUP($A122,'Occupancy Raw Data'!$B$8:$BE$54,'Occupancy Raw Data'!AC$3,FALSE))/100</f>
        <v>-1.8279178513077702E-2</v>
      </c>
      <c r="K123" s="46">
        <f>(VLOOKUP($A122,'Occupancy Raw Data'!$B$8:$BE$54,'Occupancy Raw Data'!AE$3,FALSE))/100</f>
        <v>-9.8895333418690893E-3</v>
      </c>
      <c r="M123" s="43">
        <f>(VLOOKUP($A122,'ADR Raw Data'!$B$6:$BE$54,'ADR Raw Data'!T$1,FALSE))/100</f>
        <v>3.3693002864584098E-2</v>
      </c>
      <c r="N123" s="44">
        <f>(VLOOKUP($A122,'ADR Raw Data'!$B$6:$BE$54,'ADR Raw Data'!U$1,FALSE))/100</f>
        <v>1.9759126452680999E-2</v>
      </c>
      <c r="O123" s="44">
        <f>(VLOOKUP($A122,'ADR Raw Data'!$B$6:$BE$54,'ADR Raw Data'!V$1,FALSE))/100</f>
        <v>2.9525419710016897E-2</v>
      </c>
      <c r="P123" s="44">
        <f>(VLOOKUP($A122,'ADR Raw Data'!$B$6:$BE$54,'ADR Raw Data'!W$1,FALSE))/100</f>
        <v>-7.06427455059849E-2</v>
      </c>
      <c r="Q123" s="44">
        <f>(VLOOKUP($A122,'ADR Raw Data'!$B$6:$BE$54,'ADR Raw Data'!X$1,FALSE))/100</f>
        <v>6.4075893633870507E-2</v>
      </c>
      <c r="R123" s="44">
        <f>(VLOOKUP($A122,'ADR Raw Data'!$B$6:$BE$54,'ADR Raw Data'!Y$1,FALSE))/100</f>
        <v>1.4236863094301101E-2</v>
      </c>
      <c r="S123" s="45">
        <f>(VLOOKUP($A122,'ADR Raw Data'!$B$6:$BE$54,'ADR Raw Data'!AA$1,FALSE))/100</f>
        <v>5.4957929783192902E-2</v>
      </c>
      <c r="T123" s="45">
        <f>(VLOOKUP($A122,'ADR Raw Data'!$B$6:$BE$54,'ADR Raw Data'!AB$1,FALSE))/100</f>
        <v>4.1465905861134897E-3</v>
      </c>
      <c r="U123" s="44">
        <f>(VLOOKUP($A122,'ADR Raw Data'!$B$6:$BE$54,'ADR Raw Data'!AC$1,FALSE))/100</f>
        <v>2.8795073563944798E-2</v>
      </c>
      <c r="V123" s="46">
        <f>(VLOOKUP($A122,'ADR Raw Data'!$B$6:$BE$54,'ADR Raw Data'!AE$1,FALSE))/100</f>
        <v>1.8700523557933099E-2</v>
      </c>
      <c r="X123" s="43">
        <f>(VLOOKUP($A122,'RevPAR Raw Data'!$B$6:$BE$54,'RevPAR Raw Data'!T$1,FALSE))/100</f>
        <v>-1.1265077177742101E-2</v>
      </c>
      <c r="Y123" s="44">
        <f>(VLOOKUP($A122,'RevPAR Raw Data'!$B$6:$BE$54,'RevPAR Raw Data'!U$1,FALSE))/100</f>
        <v>1.3165651062783701E-2</v>
      </c>
      <c r="Z123" s="44">
        <f>(VLOOKUP($A122,'RevPAR Raw Data'!$B$6:$BE$54,'RevPAR Raw Data'!V$1,FALSE))/100</f>
        <v>1.47351743252412E-2</v>
      </c>
      <c r="AA123" s="44">
        <f>(VLOOKUP($A122,'RevPAR Raw Data'!$B$6:$BE$54,'RevPAR Raw Data'!W$1,FALSE))/100</f>
        <v>-6.5356423054194701E-2</v>
      </c>
      <c r="AB123" s="44">
        <f>(VLOOKUP($A122,'RevPAR Raw Data'!$B$6:$BE$54,'RevPAR Raw Data'!X$1,FALSE))/100</f>
        <v>8.6777441461444907E-2</v>
      </c>
      <c r="AC123" s="44">
        <f>(VLOOKUP($A122,'RevPAR Raw Data'!$B$6:$BE$54,'RevPAR Raw Data'!Y$1,FALSE))/100</f>
        <v>7.9506559214816801E-3</v>
      </c>
      <c r="AD123" s="45">
        <f>(VLOOKUP($A122,'RevPAR Raw Data'!$B$6:$BE$54,'RevPAR Raw Data'!AA$1,FALSE))/100</f>
        <v>5.1636049163514698E-2</v>
      </c>
      <c r="AE123" s="45">
        <f>(VLOOKUP($A122,'RevPAR Raw Data'!$B$6:$BE$54,'RevPAR Raw Data'!AB$1,FALSE))/100</f>
        <v>-2.8720912348739299E-2</v>
      </c>
      <c r="AF123" s="44">
        <f>(VLOOKUP($A122,'RevPAR Raw Data'!$B$6:$BE$54,'RevPAR Raw Data'!AC$1,FALSE))/100</f>
        <v>9.9895447608945205E-3</v>
      </c>
      <c r="AG123" s="46">
        <f>(VLOOKUP($A122,'RevPAR Raw Data'!$B$6:$BE$54,'RevPAR Raw Data'!AE$1,FALSE))/100</f>
        <v>8.6260507648274806E-3</v>
      </c>
    </row>
    <row r="124" spans="1:34" x14ac:dyDescent="0.25">
      <c r="A124" s="83"/>
      <c r="B124" s="84"/>
      <c r="C124" s="85"/>
      <c r="D124" s="85"/>
      <c r="E124" s="85"/>
      <c r="F124" s="85"/>
      <c r="G124" s="86"/>
      <c r="H124" s="85"/>
      <c r="I124" s="85"/>
      <c r="J124" s="86"/>
      <c r="K124" s="87"/>
      <c r="M124" s="84"/>
      <c r="N124" s="85"/>
      <c r="O124" s="85"/>
      <c r="P124" s="85"/>
      <c r="Q124" s="85"/>
      <c r="R124" s="86"/>
      <c r="S124" s="85"/>
      <c r="T124" s="85"/>
      <c r="U124" s="86"/>
      <c r="V124" s="87"/>
      <c r="X124" s="84"/>
      <c r="Y124" s="85"/>
      <c r="Z124" s="85"/>
      <c r="AA124" s="85"/>
      <c r="AB124" s="85"/>
      <c r="AC124" s="86"/>
      <c r="AD124" s="85"/>
      <c r="AE124" s="85"/>
      <c r="AF124" s="86"/>
      <c r="AG124" s="87"/>
    </row>
    <row r="125" spans="1:34" x14ac:dyDescent="0.25">
      <c r="A125" s="70" t="s">
        <v>55</v>
      </c>
      <c r="B125" s="71">
        <f>(VLOOKUP($A125,'Occupancy Raw Data'!$B$8:$BE$45,'Occupancy Raw Data'!G$3,FALSE))/100</f>
        <v>0.45290304785546803</v>
      </c>
      <c r="C125" s="72">
        <f>(VLOOKUP($A125,'Occupancy Raw Data'!$B$8:$BE$45,'Occupancy Raw Data'!H$3,FALSE))/100</f>
        <v>0.568059577989242</v>
      </c>
      <c r="D125" s="72">
        <f>(VLOOKUP($A125,'Occupancy Raw Data'!$B$8:$BE$45,'Occupancy Raw Data'!I$3,FALSE))/100</f>
        <v>0.61467383809129705</v>
      </c>
      <c r="E125" s="72">
        <f>(VLOOKUP($A125,'Occupancy Raw Data'!$B$8:$BE$45,'Occupancy Raw Data'!J$3,FALSE))/100</f>
        <v>0.61729416632188605</v>
      </c>
      <c r="F125" s="72">
        <f>(VLOOKUP($A125,'Occupancy Raw Data'!$B$8:$BE$45,'Occupancy Raw Data'!K$3,FALSE))/100</f>
        <v>0.58529857950627406</v>
      </c>
      <c r="G125" s="73">
        <f>(VLOOKUP($A125,'Occupancy Raw Data'!$B$8:$BE$45,'Occupancy Raw Data'!L$3,FALSE))/100</f>
        <v>0.56764584195283396</v>
      </c>
      <c r="H125" s="53">
        <f>(VLOOKUP($A125,'Occupancy Raw Data'!$B$8:$BE$45,'Occupancy Raw Data'!N$3,FALSE))/100</f>
        <v>0.62005240656461102</v>
      </c>
      <c r="I125" s="53">
        <f>(VLOOKUP($A125,'Occupancy Raw Data'!$B$8:$BE$45,'Occupancy Raw Data'!O$3,FALSE))/100</f>
        <v>0.61136394980002695</v>
      </c>
      <c r="J125" s="73">
        <f>(VLOOKUP($A125,'Occupancy Raw Data'!$B$8:$BE$45,'Occupancy Raw Data'!P$3,FALSE))/100</f>
        <v>0.61570817818231904</v>
      </c>
      <c r="K125" s="74">
        <f>(VLOOKUP($A125,'Occupancy Raw Data'!$B$8:$BE$45,'Occupancy Raw Data'!R$3,FALSE))/100</f>
        <v>0.58137793801840099</v>
      </c>
      <c r="M125" s="75">
        <f>VLOOKUP($A125,'ADR Raw Data'!$B$6:$BE$43,'ADR Raw Data'!G$1,FALSE)</f>
        <v>99.409394031668597</v>
      </c>
      <c r="N125" s="76">
        <f>VLOOKUP($A125,'ADR Raw Data'!$B$6:$BE$43,'ADR Raw Data'!H$1,FALSE)</f>
        <v>104.076596261228</v>
      </c>
      <c r="O125" s="76">
        <f>VLOOKUP($A125,'ADR Raw Data'!$B$6:$BE$43,'ADR Raw Data'!I$1,FALSE)</f>
        <v>107.44367063046801</v>
      </c>
      <c r="P125" s="76">
        <f>VLOOKUP($A125,'ADR Raw Data'!$B$6:$BE$43,'ADR Raw Data'!J$1,FALSE)</f>
        <v>105.929617962466</v>
      </c>
      <c r="Q125" s="76">
        <f>VLOOKUP($A125,'ADR Raw Data'!$B$6:$BE$43,'ADR Raw Data'!K$1,FALSE)</f>
        <v>104.959377945334</v>
      </c>
      <c r="R125" s="77">
        <f>VLOOKUP($A125,'ADR Raw Data'!$B$6:$BE$43,'ADR Raw Data'!L$1,FALSE)</f>
        <v>104.64611078717201</v>
      </c>
      <c r="S125" s="76">
        <f>VLOOKUP($A125,'ADR Raw Data'!$B$6:$BE$43,'ADR Raw Data'!N$1,FALSE)</f>
        <v>115.778494217081</v>
      </c>
      <c r="T125" s="76">
        <f>VLOOKUP($A125,'ADR Raw Data'!$B$6:$BE$43,'ADR Raw Data'!O$1,FALSE)</f>
        <v>116.104752988946</v>
      </c>
      <c r="U125" s="77">
        <f>VLOOKUP($A125,'ADR Raw Data'!$B$6:$BE$43,'ADR Raw Data'!P$1,FALSE)</f>
        <v>115.940472617314</v>
      </c>
      <c r="V125" s="78">
        <f>VLOOKUP($A125,'ADR Raw Data'!$B$6:$BE$43,'ADR Raw Data'!R$1,FALSE)</f>
        <v>108.06362262360599</v>
      </c>
      <c r="W125" s="58"/>
      <c r="X125" s="75">
        <f>VLOOKUP($A125,'RevPAR Raw Data'!$B$6:$BE$43,'RevPAR Raw Data'!G$1,FALSE)</f>
        <v>45.0228175424079</v>
      </c>
      <c r="Y125" s="76">
        <f>VLOOKUP($A125,'RevPAR Raw Data'!$B$6:$BE$43,'RevPAR Raw Data'!H$1,FALSE)</f>
        <v>59.121707350710203</v>
      </c>
      <c r="Z125" s="76">
        <f>VLOOKUP($A125,'RevPAR Raw Data'!$B$6:$BE$43,'RevPAR Raw Data'!I$1,FALSE)</f>
        <v>66.042813405047497</v>
      </c>
      <c r="AA125" s="76">
        <f>VLOOKUP($A125,'RevPAR Raw Data'!$B$6:$BE$43,'RevPAR Raw Data'!J$1,FALSE)</f>
        <v>65.3897352089366</v>
      </c>
      <c r="AB125" s="76">
        <f>VLOOKUP($A125,'RevPAR Raw Data'!$B$6:$BE$43,'RevPAR Raw Data'!K$1,FALSE)</f>
        <v>61.432574817266499</v>
      </c>
      <c r="AC125" s="77">
        <f>VLOOKUP($A125,'RevPAR Raw Data'!$B$6:$BE$43,'RevPAR Raw Data'!L$1,FALSE)</f>
        <v>59.401929664873798</v>
      </c>
      <c r="AD125" s="76">
        <f>VLOOKUP($A125,'RevPAR Raw Data'!$B$6:$BE$43,'RevPAR Raw Data'!N$1,FALSE)</f>
        <v>71.788733967728504</v>
      </c>
      <c r="AE125" s="76">
        <f>VLOOKUP($A125,'RevPAR Raw Data'!$B$6:$BE$43,'RevPAR Raw Data'!O$1,FALSE)</f>
        <v>70.982260377878902</v>
      </c>
      <c r="AF125" s="77">
        <f>VLOOKUP($A125,'RevPAR Raw Data'!$B$6:$BE$43,'RevPAR Raw Data'!P$1,FALSE)</f>
        <v>71.385497172803696</v>
      </c>
      <c r="AG125" s="78">
        <f>VLOOKUP($A125,'RevPAR Raw Data'!$B$6:$BE$43,'RevPAR Raw Data'!R$1,FALSE)</f>
        <v>62.825806095710902</v>
      </c>
    </row>
    <row r="126" spans="1:34" x14ac:dyDescent="0.25">
      <c r="A126" s="55" t="s">
        <v>126</v>
      </c>
      <c r="B126" s="43">
        <f>(VLOOKUP($A125,'Occupancy Raw Data'!$B$8:$BE$51,'Occupancy Raw Data'!T$3,FALSE))/100</f>
        <v>-0.152399250826359</v>
      </c>
      <c r="C126" s="44">
        <f>(VLOOKUP($A125,'Occupancy Raw Data'!$B$8:$BE$51,'Occupancy Raw Data'!U$3,FALSE))/100</f>
        <v>-4.6175489794399303E-2</v>
      </c>
      <c r="D126" s="44">
        <f>(VLOOKUP($A125,'Occupancy Raw Data'!$B$8:$BE$51,'Occupancy Raw Data'!V$3,FALSE))/100</f>
        <v>-4.0134652489644401E-2</v>
      </c>
      <c r="E126" s="44">
        <f>(VLOOKUP($A125,'Occupancy Raw Data'!$B$8:$BE$51,'Occupancy Raw Data'!W$3,FALSE))/100</f>
        <v>-6.9310333853155506E-2</v>
      </c>
      <c r="F126" s="44">
        <f>(VLOOKUP($A125,'Occupancy Raw Data'!$B$8:$BE$51,'Occupancy Raw Data'!X$3,FALSE))/100</f>
        <v>-5.5499488522584198E-2</v>
      </c>
      <c r="G126" s="44">
        <f>(VLOOKUP($A125,'Occupancy Raw Data'!$B$8:$BE$51,'Occupancy Raw Data'!Y$3,FALSE))/100</f>
        <v>-7.0416483189876006E-2</v>
      </c>
      <c r="H126" s="45">
        <f>(VLOOKUP($A125,'Occupancy Raw Data'!$B$8:$BE$51,'Occupancy Raw Data'!AA$3,FALSE))/100</f>
        <v>-2.9227104402727799E-2</v>
      </c>
      <c r="I126" s="45">
        <f>(VLOOKUP($A125,'Occupancy Raw Data'!$B$8:$BE$51,'Occupancy Raw Data'!AB$3,FALSE))/100</f>
        <v>-4.3655874902976601E-2</v>
      </c>
      <c r="J126" s="44">
        <f>(VLOOKUP($A125,'Occupancy Raw Data'!$B$8:$BE$51,'Occupancy Raw Data'!AC$3,FALSE))/100</f>
        <v>-3.6444603327971004E-2</v>
      </c>
      <c r="K126" s="46">
        <f>(VLOOKUP($A125,'Occupancy Raw Data'!$B$8:$BE$51,'Occupancy Raw Data'!AE$3,FALSE))/100</f>
        <v>-6.0392561427375702E-2</v>
      </c>
      <c r="M126" s="43">
        <f>(VLOOKUP($A125,'ADR Raw Data'!$B$6:$BE$49,'ADR Raw Data'!T$1,FALSE))/100</f>
        <v>-0.210810183499196</v>
      </c>
      <c r="N126" s="44">
        <f>(VLOOKUP($A125,'ADR Raw Data'!$B$6:$BE$49,'ADR Raw Data'!U$1,FALSE))/100</f>
        <v>-4.9750846650175803E-2</v>
      </c>
      <c r="O126" s="44">
        <f>(VLOOKUP($A125,'ADR Raw Data'!$B$6:$BE$49,'ADR Raw Data'!V$1,FALSE))/100</f>
        <v>-5.7604900961417703E-2</v>
      </c>
      <c r="P126" s="44">
        <f>(VLOOKUP($A125,'ADR Raw Data'!$B$6:$BE$49,'ADR Raw Data'!W$1,FALSE))/100</f>
        <v>-8.4186410740957396E-2</v>
      </c>
      <c r="Q126" s="44">
        <f>(VLOOKUP($A125,'ADR Raw Data'!$B$6:$BE$49,'ADR Raw Data'!X$1,FALSE))/100</f>
        <v>-3.3661605906359998E-2</v>
      </c>
      <c r="R126" s="44">
        <f>(VLOOKUP($A125,'ADR Raw Data'!$B$6:$BE$49,'ADR Raw Data'!Y$1,FALSE))/100</f>
        <v>-8.6001760804598301E-2</v>
      </c>
      <c r="S126" s="45">
        <f>(VLOOKUP($A125,'ADR Raw Data'!$B$6:$BE$49,'ADR Raw Data'!AA$1,FALSE))/100</f>
        <v>-2.9180776760172403E-2</v>
      </c>
      <c r="T126" s="45">
        <f>(VLOOKUP($A125,'ADR Raw Data'!$B$6:$BE$49,'ADR Raw Data'!AB$1,FALSE))/100</f>
        <v>-2.4512921500520601E-2</v>
      </c>
      <c r="U126" s="44">
        <f>(VLOOKUP($A125,'ADR Raw Data'!$B$6:$BE$49,'ADR Raw Data'!AC$1,FALSE))/100</f>
        <v>-2.6858407195844501E-2</v>
      </c>
      <c r="V126" s="46">
        <f>(VLOOKUP($A125,'ADR Raw Data'!$B$6:$BE$49,'ADR Raw Data'!AE$1,FALSE))/100</f>
        <v>-6.7324055686871706E-2</v>
      </c>
      <c r="X126" s="43">
        <f>(VLOOKUP($A125,'RevPAR Raw Data'!$B$6:$BE$43,'RevPAR Raw Data'!T$1,FALSE))/100</f>
        <v>-0.33108212029371104</v>
      </c>
      <c r="Y126" s="44">
        <f>(VLOOKUP($A125,'RevPAR Raw Data'!$B$6:$BE$43,'RevPAR Raw Data'!U$1,FALSE))/100</f>
        <v>-9.3629066732817207E-2</v>
      </c>
      <c r="Z126" s="44">
        <f>(VLOOKUP($A125,'RevPAR Raw Data'!$B$6:$BE$43,'RevPAR Raw Data'!V$1,FALSE))/100</f>
        <v>-9.5427600769275311E-2</v>
      </c>
      <c r="AA126" s="44">
        <f>(VLOOKUP($A125,'RevPAR Raw Data'!$B$6:$BE$43,'RevPAR Raw Data'!W$1,FALSE))/100</f>
        <v>-0.14766175635975801</v>
      </c>
      <c r="AB126" s="44">
        <f>(VLOOKUP($A125,'RevPAR Raw Data'!$B$6:$BE$43,'RevPAR Raw Data'!X$1,FALSE))/100</f>
        <v>-8.7292892518292503E-2</v>
      </c>
      <c r="AC126" s="44">
        <f>(VLOOKUP($A125,'RevPAR Raw Data'!$B$6:$BE$43,'RevPAR Raw Data'!Y$1,FALSE))/100</f>
        <v>-0.15036230245047699</v>
      </c>
      <c r="AD126" s="45">
        <f>(VLOOKUP($A125,'RevPAR Raw Data'!$B$6:$BE$43,'RevPAR Raw Data'!AA$1,FALSE))/100</f>
        <v>-5.7555011553977999E-2</v>
      </c>
      <c r="AE126" s="45">
        <f>(VLOOKUP($A125,'RevPAR Raw Data'!$B$6:$BE$43,'RevPAR Raw Data'!AB$1,FALSE))/100</f>
        <v>-6.7098663368964098E-2</v>
      </c>
      <c r="AF126" s="44">
        <f>(VLOOKUP($A125,'RevPAR Raw Data'!$B$6:$BE$43,'RevPAR Raw Data'!AC$1,FALSE))/100</f>
        <v>-6.2324166527541899E-2</v>
      </c>
      <c r="AG126" s="46">
        <f>(VLOOKUP($A125,'RevPAR Raw Data'!$B$6:$BE$43,'RevPAR Raw Data'!AE$1,FALSE))/100</f>
        <v>-0.12365074494563701</v>
      </c>
    </row>
    <row r="127" spans="1:34" x14ac:dyDescent="0.25">
      <c r="A127" s="83"/>
      <c r="B127" s="84"/>
      <c r="C127" s="85"/>
      <c r="D127" s="85"/>
      <c r="E127" s="85"/>
      <c r="F127" s="85"/>
      <c r="G127" s="86"/>
      <c r="H127" s="85"/>
      <c r="I127" s="85"/>
      <c r="J127" s="86"/>
      <c r="K127" s="87"/>
      <c r="M127" s="84"/>
      <c r="N127" s="85"/>
      <c r="O127" s="85"/>
      <c r="P127" s="85"/>
      <c r="Q127" s="85"/>
      <c r="R127" s="86"/>
      <c r="S127" s="85"/>
      <c r="T127" s="85"/>
      <c r="U127" s="86"/>
      <c r="V127" s="87"/>
      <c r="X127" s="84"/>
      <c r="Y127" s="85"/>
      <c r="Z127" s="85"/>
      <c r="AA127" s="85"/>
      <c r="AB127" s="85"/>
      <c r="AC127" s="86"/>
      <c r="AD127" s="85"/>
      <c r="AE127" s="85"/>
      <c r="AF127" s="86"/>
      <c r="AG127" s="87"/>
    </row>
    <row r="128" spans="1:34" x14ac:dyDescent="0.25">
      <c r="A128" s="88" t="s">
        <v>56</v>
      </c>
      <c r="B128" s="71">
        <f>(VLOOKUP($A128,'Occupancy Raw Data'!$B$8:$BE$45,'Occupancy Raw Data'!G$3,FALSE))/100</f>
        <v>0.52575732356857496</v>
      </c>
      <c r="C128" s="72">
        <f>(VLOOKUP($A128,'Occupancy Raw Data'!$B$8:$BE$45,'Occupancy Raw Data'!H$3,FALSE))/100</f>
        <v>0.65949567243675</v>
      </c>
      <c r="D128" s="72">
        <f>(VLOOKUP($A128,'Occupancy Raw Data'!$B$8:$BE$45,'Occupancy Raw Data'!I$3,FALSE))/100</f>
        <v>0.73327230359520601</v>
      </c>
      <c r="E128" s="72">
        <f>(VLOOKUP($A128,'Occupancy Raw Data'!$B$8:$BE$45,'Occupancy Raw Data'!J$3,FALSE))/100</f>
        <v>0.73963881491344796</v>
      </c>
      <c r="F128" s="72">
        <f>(VLOOKUP($A128,'Occupancy Raw Data'!$B$8:$BE$45,'Occupancy Raw Data'!K$3,FALSE))/100</f>
        <v>0.69648801597869492</v>
      </c>
      <c r="G128" s="73">
        <f>(VLOOKUP($A128,'Occupancy Raw Data'!$B$8:$BE$45,'Occupancy Raw Data'!L$3,FALSE))/100</f>
        <v>0.67093042609853493</v>
      </c>
      <c r="H128" s="53">
        <f>(VLOOKUP($A128,'Occupancy Raw Data'!$B$8:$BE$45,'Occupancy Raw Data'!N$3,FALSE))/100</f>
        <v>0.76506324900133094</v>
      </c>
      <c r="I128" s="53">
        <f>(VLOOKUP($A128,'Occupancy Raw Data'!$B$8:$BE$45,'Occupancy Raw Data'!O$3,FALSE))/100</f>
        <v>0.76955725699067901</v>
      </c>
      <c r="J128" s="73">
        <f>(VLOOKUP($A128,'Occupancy Raw Data'!$B$8:$BE$45,'Occupancy Raw Data'!P$3,FALSE))/100</f>
        <v>0.76731025299600508</v>
      </c>
      <c r="K128" s="74">
        <f>(VLOOKUP($A128,'Occupancy Raw Data'!$B$8:$BE$45,'Occupancy Raw Data'!R$3,FALSE))/100</f>
        <v>0.69846751949781194</v>
      </c>
      <c r="M128" s="75">
        <f>VLOOKUP($A128,'ADR Raw Data'!$B$6:$BE$43,'ADR Raw Data'!G$1,FALSE)</f>
        <v>98.111249703205303</v>
      </c>
      <c r="N128" s="76">
        <f>VLOOKUP($A128,'ADR Raw Data'!$B$6:$BE$43,'ADR Raw Data'!H$1,FALSE)</f>
        <v>108.15078301470101</v>
      </c>
      <c r="O128" s="76">
        <f>VLOOKUP($A128,'ADR Raw Data'!$B$6:$BE$43,'ADR Raw Data'!I$1,FALSE)</f>
        <v>112.858084212915</v>
      </c>
      <c r="P128" s="76">
        <f>VLOOKUP($A128,'ADR Raw Data'!$B$6:$BE$43,'ADR Raw Data'!J$1,FALSE)</f>
        <v>112.35656765119499</v>
      </c>
      <c r="Q128" s="76">
        <f>VLOOKUP($A128,'ADR Raw Data'!$B$6:$BE$43,'ADR Raw Data'!K$1,FALSE)</f>
        <v>107.47118532680101</v>
      </c>
      <c r="R128" s="77">
        <f>VLOOKUP($A128,'ADR Raw Data'!$B$6:$BE$43,'ADR Raw Data'!L$1,FALSE)</f>
        <v>108.392478820129</v>
      </c>
      <c r="S128" s="76">
        <f>VLOOKUP($A128,'ADR Raw Data'!$B$6:$BE$43,'ADR Raw Data'!N$1,FALSE)</f>
        <v>118.996928641357</v>
      </c>
      <c r="T128" s="76">
        <f>VLOOKUP($A128,'ADR Raw Data'!$B$6:$BE$43,'ADR Raw Data'!O$1,FALSE)</f>
        <v>121.72009246242</v>
      </c>
      <c r="U128" s="77">
        <f>VLOOKUP($A128,'ADR Raw Data'!$B$6:$BE$43,'ADR Raw Data'!P$1,FALSE)</f>
        <v>120.362497830802</v>
      </c>
      <c r="V128" s="78">
        <f>VLOOKUP($A128,'ADR Raw Data'!$B$6:$BE$43,'ADR Raw Data'!R$1,FALSE)</f>
        <v>112.14956867718</v>
      </c>
      <c r="X128" s="75">
        <f>VLOOKUP($A128,'RevPAR Raw Data'!$B$6:$BE$43,'RevPAR Raw Data'!G$1,FALSE)</f>
        <v>51.582708055925401</v>
      </c>
      <c r="Y128" s="76">
        <f>VLOOKUP($A128,'RevPAR Raw Data'!$B$6:$BE$43,'RevPAR Raw Data'!H$1,FALSE)</f>
        <v>71.324973368841498</v>
      </c>
      <c r="Z128" s="76">
        <f>VLOOKUP($A128,'RevPAR Raw Data'!$B$6:$BE$43,'RevPAR Raw Data'!I$1,FALSE)</f>
        <v>82.755707390146398</v>
      </c>
      <c r="AA128" s="76">
        <f>VLOOKUP($A128,'RevPAR Raw Data'!$B$6:$BE$43,'RevPAR Raw Data'!J$1,FALSE)</f>
        <v>83.1032785452729</v>
      </c>
      <c r="AB128" s="76">
        <f>VLOOKUP($A128,'RevPAR Raw Data'!$B$6:$BE$43,'RevPAR Raw Data'!K$1,FALSE)</f>
        <v>74.852392643142394</v>
      </c>
      <c r="AC128" s="77">
        <f>VLOOKUP($A128,'RevPAR Raw Data'!$B$6:$BE$43,'RevPAR Raw Data'!L$1,FALSE)</f>
        <v>72.723812000665703</v>
      </c>
      <c r="AD128" s="76">
        <f>VLOOKUP($A128,'RevPAR Raw Data'!$B$6:$BE$43,'RevPAR Raw Data'!N$1,FALSE)</f>
        <v>91.0401768475366</v>
      </c>
      <c r="AE128" s="76">
        <f>VLOOKUP($A128,'RevPAR Raw Data'!$B$6:$BE$43,'RevPAR Raw Data'!O$1,FALSE)</f>
        <v>93.670580476031901</v>
      </c>
      <c r="AF128" s="77">
        <f>VLOOKUP($A128,'RevPAR Raw Data'!$B$6:$BE$43,'RevPAR Raw Data'!P$1,FALSE)</f>
        <v>92.355378661784201</v>
      </c>
      <c r="AG128" s="78">
        <f>VLOOKUP($A128,'RevPAR Raw Data'!$B$6:$BE$43,'RevPAR Raw Data'!R$1,FALSE)</f>
        <v>78.332831046699596</v>
      </c>
      <c r="AH128" s="58"/>
    </row>
    <row r="129" spans="1:34" x14ac:dyDescent="0.25">
      <c r="A129" s="55" t="s">
        <v>126</v>
      </c>
      <c r="B129" s="43">
        <f>(VLOOKUP($A128,'Occupancy Raw Data'!$B$8:$BE$51,'Occupancy Raw Data'!T$3,FALSE))/100</f>
        <v>3.6075846629641299E-2</v>
      </c>
      <c r="C129" s="44">
        <f>(VLOOKUP($A128,'Occupancy Raw Data'!$B$8:$BE$51,'Occupancy Raw Data'!U$3,FALSE))/100</f>
        <v>1.49544197480282E-2</v>
      </c>
      <c r="D129" s="44">
        <f>(VLOOKUP($A128,'Occupancy Raw Data'!$B$8:$BE$51,'Occupancy Raw Data'!V$3,FALSE))/100</f>
        <v>-2.8918591179284601E-2</v>
      </c>
      <c r="E129" s="44">
        <f>(VLOOKUP($A128,'Occupancy Raw Data'!$B$8:$BE$51,'Occupancy Raw Data'!W$3,FALSE))/100</f>
        <v>-9.8805149500123101E-3</v>
      </c>
      <c r="F129" s="44">
        <f>(VLOOKUP($A128,'Occupancy Raw Data'!$B$8:$BE$51,'Occupancy Raw Data'!X$3,FALSE))/100</f>
        <v>6.5906054213382805E-3</v>
      </c>
      <c r="G129" s="44">
        <f>(VLOOKUP($A128,'Occupancy Raw Data'!$B$8:$BE$51,'Occupancy Raw Data'!Y$3,FALSE))/100</f>
        <v>1.00450029869763E-3</v>
      </c>
      <c r="H129" s="45">
        <f>(VLOOKUP($A128,'Occupancy Raw Data'!$B$8:$BE$51,'Occupancy Raw Data'!AA$3,FALSE))/100</f>
        <v>7.5019955451488896E-3</v>
      </c>
      <c r="I129" s="45">
        <f>(VLOOKUP($A128,'Occupancy Raw Data'!$B$8:$BE$51,'Occupancy Raw Data'!AB$3,FALSE))/100</f>
        <v>-7.3936929051581198E-3</v>
      </c>
      <c r="J129" s="44">
        <f>(VLOOKUP($A128,'Occupancy Raw Data'!$B$8:$BE$51,'Occupancy Raw Data'!AC$3,FALSE))/100</f>
        <v>-2.3124764458020097E-5</v>
      </c>
      <c r="K129" s="46">
        <f>(VLOOKUP($A128,'Occupancy Raw Data'!$B$8:$BE$51,'Occupancy Raw Data'!AE$3,FALSE))/100</f>
        <v>6.8172711768222803E-4</v>
      </c>
      <c r="M129" s="43">
        <f>(VLOOKUP($A128,'ADR Raw Data'!$B$6:$BE$49,'ADR Raw Data'!T$1,FALSE))/100</f>
        <v>1.1834729348402199E-3</v>
      </c>
      <c r="N129" s="44">
        <f>(VLOOKUP($A128,'ADR Raw Data'!$B$6:$BE$49,'ADR Raw Data'!U$1,FALSE))/100</f>
        <v>2.6872795677484402E-3</v>
      </c>
      <c r="O129" s="44">
        <f>(VLOOKUP($A128,'ADR Raw Data'!$B$6:$BE$49,'ADR Raw Data'!V$1,FALSE))/100</f>
        <v>-4.2923180206474496E-2</v>
      </c>
      <c r="P129" s="44">
        <f>(VLOOKUP($A128,'ADR Raw Data'!$B$6:$BE$49,'ADR Raw Data'!W$1,FALSE))/100</f>
        <v>-2.0514762573512701E-2</v>
      </c>
      <c r="Q129" s="44">
        <f>(VLOOKUP($A128,'ADR Raw Data'!$B$6:$BE$49,'ADR Raw Data'!X$1,FALSE))/100</f>
        <v>-8.8129420066611099E-3</v>
      </c>
      <c r="R129" s="44">
        <f>(VLOOKUP($A128,'ADR Raw Data'!$B$6:$BE$49,'ADR Raw Data'!Y$1,FALSE))/100</f>
        <v>-1.7088569652604201E-2</v>
      </c>
      <c r="S129" s="45">
        <f>(VLOOKUP($A128,'ADR Raw Data'!$B$6:$BE$49,'ADR Raw Data'!AA$1,FALSE))/100</f>
        <v>6.5110838892202608E-3</v>
      </c>
      <c r="T129" s="45">
        <f>(VLOOKUP($A128,'ADR Raw Data'!$B$6:$BE$49,'ADR Raw Data'!AB$1,FALSE))/100</f>
        <v>1.8319162758671001E-2</v>
      </c>
      <c r="U129" s="44">
        <f>(VLOOKUP($A128,'ADR Raw Data'!$B$6:$BE$49,'ADR Raw Data'!AC$1,FALSE))/100</f>
        <v>1.2423446709710099E-2</v>
      </c>
      <c r="V129" s="46">
        <f>(VLOOKUP($A128,'ADR Raw Data'!$B$6:$BE$49,'ADR Raw Data'!AE$1,FALSE))/100</f>
        <v>-7.3579432851676799E-3</v>
      </c>
      <c r="X129" s="43">
        <f>(VLOOKUP($A128,'RevPAR Raw Data'!$B$6:$BE$43,'RevPAR Raw Data'!T$1,FALSE))/100</f>
        <v>3.73020143525691E-2</v>
      </c>
      <c r="Y129" s="44">
        <f>(VLOOKUP($A128,'RevPAR Raw Data'!$B$6:$BE$43,'RevPAR Raw Data'!U$1,FALSE))/100</f>
        <v>1.76818860224131E-2</v>
      </c>
      <c r="Z129" s="44">
        <f>(VLOOKUP($A128,'RevPAR Raw Data'!$B$6:$BE$43,'RevPAR Raw Data'!V$1,FALSE))/100</f>
        <v>-7.0600493485253296E-2</v>
      </c>
      <c r="AA129" s="44">
        <f>(VLOOKUP($A128,'RevPAR Raw Data'!$B$6:$BE$43,'RevPAR Raw Data'!W$1,FALSE))/100</f>
        <v>-3.0192581105221498E-2</v>
      </c>
      <c r="AB129" s="44">
        <f>(VLOOKUP($A128,'RevPAR Raw Data'!$B$6:$BE$43,'RevPAR Raw Data'!X$1,FALSE))/100</f>
        <v>-2.2804192086898602E-3</v>
      </c>
      <c r="AC129" s="44">
        <f>(VLOOKUP($A128,'RevPAR Raw Data'!$B$6:$BE$43,'RevPAR Raw Data'!Y$1,FALSE))/100</f>
        <v>-1.6101234827226901E-2</v>
      </c>
      <c r="AD129" s="45">
        <f>(VLOOKUP($A128,'RevPAR Raw Data'!$B$6:$BE$43,'RevPAR Raw Data'!AA$1,FALSE))/100</f>
        <v>1.4061925556700099E-2</v>
      </c>
      <c r="AE129" s="45">
        <f>(VLOOKUP($A128,'RevPAR Raw Data'!$B$6:$BE$43,'RevPAR Raw Data'!AB$1,FALSE))/100</f>
        <v>1.0790023589795701E-2</v>
      </c>
      <c r="AF129" s="44">
        <f>(VLOOKUP($A128,'RevPAR Raw Data'!$B$6:$BE$43,'RevPAR Raw Data'!AC$1,FALSE))/100</f>
        <v>1.24000346559731E-2</v>
      </c>
      <c r="AG129" s="46">
        <f>(VLOOKUP($A128,'RevPAR Raw Data'!$B$6:$BE$43,'RevPAR Raw Data'!AE$1,FALSE))/100</f>
        <v>-6.6812322769533193E-3</v>
      </c>
      <c r="AH129" s="58"/>
    </row>
    <row r="130" spans="1:34" x14ac:dyDescent="0.25">
      <c r="A130" s="93"/>
      <c r="B130" s="71"/>
      <c r="C130" s="72"/>
      <c r="D130" s="72"/>
      <c r="E130" s="72"/>
      <c r="F130" s="72"/>
      <c r="G130" s="73"/>
      <c r="H130" s="53"/>
      <c r="I130" s="53"/>
      <c r="J130" s="73"/>
      <c r="K130" s="74"/>
      <c r="M130" s="75"/>
      <c r="N130" s="76"/>
      <c r="O130" s="76"/>
      <c r="P130" s="76"/>
      <c r="Q130" s="76"/>
      <c r="R130" s="77"/>
      <c r="S130" s="76"/>
      <c r="T130" s="76"/>
      <c r="U130" s="77"/>
      <c r="V130" s="78"/>
      <c r="X130" s="75"/>
      <c r="Y130" s="76"/>
      <c r="Z130" s="76"/>
      <c r="AA130" s="76"/>
      <c r="AB130" s="76"/>
      <c r="AC130" s="77"/>
      <c r="AD130" s="76"/>
      <c r="AE130" s="76"/>
      <c r="AF130" s="77"/>
      <c r="AG130" s="78"/>
    </row>
    <row r="131" spans="1:34" x14ac:dyDescent="0.25">
      <c r="A131" s="70" t="s">
        <v>58</v>
      </c>
      <c r="B131" s="71">
        <f>(VLOOKUP($A131,'Occupancy Raw Data'!$B$8:$BE$45,'Occupancy Raw Data'!G$3,FALSE))/100</f>
        <v>0.37474610697359501</v>
      </c>
      <c r="C131" s="72">
        <f>(VLOOKUP($A131,'Occupancy Raw Data'!$B$8:$BE$45,'Occupancy Raw Data'!H$3,FALSE))/100</f>
        <v>0.63845633039945804</v>
      </c>
      <c r="D131" s="72">
        <f>(VLOOKUP($A131,'Occupancy Raw Data'!$B$8:$BE$45,'Occupancy Raw Data'!I$3,FALSE))/100</f>
        <v>0.76134055517941701</v>
      </c>
      <c r="E131" s="72">
        <f>(VLOOKUP($A131,'Occupancy Raw Data'!$B$8:$BE$45,'Occupancy Raw Data'!J$3,FALSE))/100</f>
        <v>0.76709546377792803</v>
      </c>
      <c r="F131" s="72">
        <f>(VLOOKUP($A131,'Occupancy Raw Data'!$B$8:$BE$45,'Occupancy Raw Data'!K$3,FALSE))/100</f>
        <v>0.68821936357481306</v>
      </c>
      <c r="G131" s="73">
        <f>(VLOOKUP($A131,'Occupancy Raw Data'!$B$8:$BE$45,'Occupancy Raw Data'!L$3,FALSE))/100</f>
        <v>0.64597156398104205</v>
      </c>
      <c r="H131" s="53">
        <f>(VLOOKUP($A131,'Occupancy Raw Data'!$B$8:$BE$45,'Occupancy Raw Data'!N$3,FALSE))/100</f>
        <v>0.76303317535545001</v>
      </c>
      <c r="I131" s="53">
        <f>(VLOOKUP($A131,'Occupancy Raw Data'!$B$8:$BE$45,'Occupancy Raw Data'!O$3,FALSE))/100</f>
        <v>0.83243060257278201</v>
      </c>
      <c r="J131" s="73">
        <f>(VLOOKUP($A131,'Occupancy Raw Data'!$B$8:$BE$45,'Occupancy Raw Data'!P$3,FALSE))/100</f>
        <v>0.79773188896411595</v>
      </c>
      <c r="K131" s="74">
        <f>(VLOOKUP($A131,'Occupancy Raw Data'!$B$8:$BE$45,'Occupancy Raw Data'!R$3,FALSE))/100</f>
        <v>0.68933165683334907</v>
      </c>
      <c r="M131" s="75">
        <f>VLOOKUP($A131,'ADR Raw Data'!$B$6:$BE$43,'ADR Raw Data'!G$1,FALSE)</f>
        <v>150.249864498644</v>
      </c>
      <c r="N131" s="76">
        <f>VLOOKUP($A131,'ADR Raw Data'!$B$6:$BE$43,'ADR Raw Data'!H$1,FALSE)</f>
        <v>165.61698303287301</v>
      </c>
      <c r="O131" s="76">
        <f>VLOOKUP($A131,'ADR Raw Data'!$B$6:$BE$43,'ADR Raw Data'!I$1,FALSE)</f>
        <v>171.12820809248501</v>
      </c>
      <c r="P131" s="76">
        <f>VLOOKUP($A131,'ADR Raw Data'!$B$6:$BE$43,'ADR Raw Data'!J$1,FALSE)</f>
        <v>168.92333627537499</v>
      </c>
      <c r="Q131" s="76">
        <f>VLOOKUP($A131,'ADR Raw Data'!$B$6:$BE$43,'ADR Raw Data'!K$1,FALSE)</f>
        <v>163.40384653221801</v>
      </c>
      <c r="R131" s="77">
        <f>VLOOKUP($A131,'ADR Raw Data'!$B$6:$BE$43,'ADR Raw Data'!L$1,FALSE)</f>
        <v>165.44679488523201</v>
      </c>
      <c r="S131" s="76">
        <f>VLOOKUP($A131,'ADR Raw Data'!$B$6:$BE$43,'ADR Raw Data'!N$1,FALSE)</f>
        <v>184.71064330079801</v>
      </c>
      <c r="T131" s="76">
        <f>VLOOKUP($A131,'ADR Raw Data'!$B$6:$BE$43,'ADR Raw Data'!O$1,FALSE)</f>
        <v>191.10331842212199</v>
      </c>
      <c r="U131" s="77">
        <f>VLOOKUP($A131,'ADR Raw Data'!$B$6:$BE$43,'ADR Raw Data'!P$1,FALSE)</f>
        <v>188.046011033312</v>
      </c>
      <c r="V131" s="78">
        <f>VLOOKUP($A131,'ADR Raw Data'!$B$6:$BE$43,'ADR Raw Data'!R$1,FALSE)</f>
        <v>172.919090781535</v>
      </c>
      <c r="X131" s="75">
        <f>VLOOKUP($A131,'RevPAR Raw Data'!$B$6:$BE$43,'RevPAR Raw Data'!G$1,FALSE)</f>
        <v>56.305551794177298</v>
      </c>
      <c r="Y131" s="76">
        <f>VLOOKUP($A131,'RevPAR Raw Data'!$B$6:$BE$43,'RevPAR Raw Data'!H$1,FALSE)</f>
        <v>105.739211238997</v>
      </c>
      <c r="Z131" s="76">
        <f>VLOOKUP($A131,'RevPAR Raw Data'!$B$6:$BE$43,'RevPAR Raw Data'!I$1,FALSE)</f>
        <v>130.286844955991</v>
      </c>
      <c r="AA131" s="76">
        <f>VLOOKUP($A131,'RevPAR Raw Data'!$B$6:$BE$43,'RevPAR Raw Data'!J$1,FALSE)</f>
        <v>129.58032498307301</v>
      </c>
      <c r="AB131" s="76">
        <f>VLOOKUP($A131,'RevPAR Raw Data'!$B$6:$BE$43,'RevPAR Raw Data'!K$1,FALSE)</f>
        <v>112.457691266079</v>
      </c>
      <c r="AC131" s="77">
        <f>VLOOKUP($A131,'RevPAR Raw Data'!$B$6:$BE$43,'RevPAR Raw Data'!L$1,FALSE)</f>
        <v>106.873924847664</v>
      </c>
      <c r="AD131" s="76">
        <f>VLOOKUP($A131,'RevPAR Raw Data'!$B$6:$BE$43,'RevPAR Raw Data'!N$1,FALSE)</f>
        <v>140.940348679756</v>
      </c>
      <c r="AE131" s="76">
        <f>VLOOKUP($A131,'RevPAR Raw Data'!$B$6:$BE$43,'RevPAR Raw Data'!O$1,FALSE)</f>
        <v>159.08025050778599</v>
      </c>
      <c r="AF131" s="77">
        <f>VLOOKUP($A131,'RevPAR Raw Data'!$B$6:$BE$43,'RevPAR Raw Data'!P$1,FALSE)</f>
        <v>150.01029959377101</v>
      </c>
      <c r="AG131" s="78">
        <f>VLOOKUP($A131,'RevPAR Raw Data'!$B$6:$BE$43,'RevPAR Raw Data'!R$1,FALSE)</f>
        <v>119.198603346551</v>
      </c>
    </row>
    <row r="132" spans="1:34" x14ac:dyDescent="0.25">
      <c r="A132" s="55" t="s">
        <v>126</v>
      </c>
      <c r="B132" s="43">
        <f>(VLOOKUP($A131,'Occupancy Raw Data'!$B$8:$BE$51,'Occupancy Raw Data'!T$3,FALSE))/100</f>
        <v>-7.5187969924811998E-2</v>
      </c>
      <c r="C132" s="44">
        <f>(VLOOKUP($A131,'Occupancy Raw Data'!$B$8:$BE$51,'Occupancy Raw Data'!U$3,FALSE))/100</f>
        <v>6.1936936936936894E-2</v>
      </c>
      <c r="D132" s="44">
        <f>(VLOOKUP($A131,'Occupancy Raw Data'!$B$8:$BE$51,'Occupancy Raw Data'!V$3,FALSE))/100</f>
        <v>-7.6006573541495398E-2</v>
      </c>
      <c r="E132" s="44">
        <f>(VLOOKUP($A131,'Occupancy Raw Data'!$B$8:$BE$51,'Occupancy Raw Data'!W$3,FALSE))/100</f>
        <v>2.30248306997742E-2</v>
      </c>
      <c r="F132" s="44">
        <f>(VLOOKUP($A131,'Occupancy Raw Data'!$B$8:$BE$51,'Occupancy Raw Data'!X$3,FALSE))/100</f>
        <v>6.6631689401888697E-2</v>
      </c>
      <c r="G132" s="44">
        <f>(VLOOKUP($A131,'Occupancy Raw Data'!$B$8:$BE$51,'Occupancy Raw Data'!Y$3,FALSE))/100</f>
        <v>1.3643996641477698E-3</v>
      </c>
      <c r="H132" s="45">
        <f>(VLOOKUP($A131,'Occupancy Raw Data'!$B$8:$BE$51,'Occupancy Raw Data'!AA$3,FALSE))/100</f>
        <v>-1.3998250218722601E-2</v>
      </c>
      <c r="I132" s="45">
        <f>(VLOOKUP($A131,'Occupancy Raw Data'!$B$8:$BE$51,'Occupancy Raw Data'!AB$3,FALSE))/100</f>
        <v>3.6734693877551001E-3</v>
      </c>
      <c r="J132" s="44">
        <f>(VLOOKUP($A131,'Occupancy Raw Data'!$B$8:$BE$51,'Occupancy Raw Data'!AC$3,FALSE))/100</f>
        <v>-4.8564189189189101E-3</v>
      </c>
      <c r="K132" s="46">
        <f>(VLOOKUP($A131,'Occupancy Raw Data'!$B$8:$BE$51,'Occupancy Raw Data'!AE$3,FALSE))/100</f>
        <v>-7.0106561974200702E-4</v>
      </c>
      <c r="M132" s="43">
        <f>(VLOOKUP($A131,'ADR Raw Data'!$B$6:$BE$49,'ADR Raw Data'!T$1,FALSE))/100</f>
        <v>-1.7682150673203501E-2</v>
      </c>
      <c r="N132" s="44">
        <f>(VLOOKUP($A131,'ADR Raw Data'!$B$6:$BE$49,'ADR Raw Data'!U$1,FALSE))/100</f>
        <v>1.8750595120440498E-4</v>
      </c>
      <c r="O132" s="44">
        <f>(VLOOKUP($A131,'ADR Raw Data'!$B$6:$BE$49,'ADR Raw Data'!V$1,FALSE))/100</f>
        <v>-7.1656464002427589E-2</v>
      </c>
      <c r="P132" s="44">
        <f>(VLOOKUP($A131,'ADR Raw Data'!$B$6:$BE$49,'ADR Raw Data'!W$1,FALSE))/100</f>
        <v>-5.0759100964546194E-2</v>
      </c>
      <c r="Q132" s="44">
        <f>(VLOOKUP($A131,'ADR Raw Data'!$B$6:$BE$49,'ADR Raw Data'!X$1,FALSE))/100</f>
        <v>-6.7881668291419391E-3</v>
      </c>
      <c r="R132" s="44">
        <f>(VLOOKUP($A131,'ADR Raw Data'!$B$6:$BE$49,'ADR Raw Data'!Y$1,FALSE))/100</f>
        <v>-3.5024663108127296E-2</v>
      </c>
      <c r="S132" s="45">
        <f>(VLOOKUP($A131,'ADR Raw Data'!$B$6:$BE$49,'ADR Raw Data'!AA$1,FALSE))/100</f>
        <v>3.9722436814574699E-2</v>
      </c>
      <c r="T132" s="45">
        <f>(VLOOKUP($A131,'ADR Raw Data'!$B$6:$BE$49,'ADR Raw Data'!AB$1,FALSE))/100</f>
        <v>1.1399860794551599E-2</v>
      </c>
      <c r="U132" s="44">
        <f>(VLOOKUP($A131,'ADR Raw Data'!$B$6:$BE$49,'ADR Raw Data'!AC$1,FALSE))/100</f>
        <v>2.4789903818351097E-2</v>
      </c>
      <c r="V132" s="46">
        <f>(VLOOKUP($A131,'ADR Raw Data'!$B$6:$BE$49,'ADR Raw Data'!AE$1,FALSE))/100</f>
        <v>-1.44318373630163E-2</v>
      </c>
      <c r="X132" s="43">
        <f>(VLOOKUP($A131,'RevPAR Raw Data'!$B$6:$BE$43,'RevPAR Raw Data'!T$1,FALSE))/100</f>
        <v>-9.1540635584992702E-2</v>
      </c>
      <c r="Y132" s="44">
        <f>(VLOOKUP($A131,'RevPAR Raw Data'!$B$6:$BE$43,'RevPAR Raw Data'!U$1,FALSE))/100</f>
        <v>6.2136056432416299E-2</v>
      </c>
      <c r="Z132" s="44">
        <f>(VLOOKUP($A131,'RevPAR Raw Data'!$B$6:$BE$43,'RevPAR Raw Data'!V$1,FALSE))/100</f>
        <v>-0.142216675242999</v>
      </c>
      <c r="AA132" s="44">
        <f>(VLOOKUP($A131,'RevPAR Raw Data'!$B$6:$BE$43,'RevPAR Raw Data'!W$1,FALSE))/100</f>
        <v>-2.8902989970953297E-2</v>
      </c>
      <c r="AB132" s="44">
        <f>(VLOOKUP($A131,'RevPAR Raw Data'!$B$6:$BE$43,'RevPAR Raw Data'!X$1,FALSE))/100</f>
        <v>5.93912155489792E-2</v>
      </c>
      <c r="AC132" s="44">
        <f>(VLOOKUP($A131,'RevPAR Raw Data'!$B$6:$BE$43,'RevPAR Raw Data'!Y$1,FALSE))/100</f>
        <v>-3.37080510825611E-2</v>
      </c>
      <c r="AD132" s="45">
        <f>(VLOOKUP($A131,'RevPAR Raw Data'!$B$6:$BE$43,'RevPAR Raw Data'!AA$1,FALSE))/100</f>
        <v>2.5168141986024198E-2</v>
      </c>
      <c r="AE132" s="45">
        <f>(VLOOKUP($A131,'RevPAR Raw Data'!$B$6:$BE$43,'RevPAR Raw Data'!AB$1,FALSE))/100</f>
        <v>1.5115207221960201E-2</v>
      </c>
      <c r="AF132" s="44">
        <f>(VLOOKUP($A131,'RevPAR Raw Data'!$B$6:$BE$43,'RevPAR Raw Data'!AC$1,FALSE))/100</f>
        <v>1.9813094741530601E-2</v>
      </c>
      <c r="AG132" s="46">
        <f>(VLOOKUP($A131,'RevPAR Raw Data'!$B$6:$BE$43,'RevPAR Raw Data'!AE$1,FALSE))/100</f>
        <v>-1.51227853177534E-2</v>
      </c>
    </row>
    <row r="133" spans="1:34" x14ac:dyDescent="0.25">
      <c r="A133" s="93"/>
      <c r="B133" s="71"/>
      <c r="C133" s="72"/>
      <c r="D133" s="72"/>
      <c r="E133" s="72"/>
      <c r="F133" s="72"/>
      <c r="G133" s="73"/>
      <c r="H133" s="53"/>
      <c r="I133" s="53"/>
      <c r="J133" s="73"/>
      <c r="K133" s="74"/>
      <c r="M133" s="75"/>
      <c r="N133" s="76"/>
      <c r="O133" s="76"/>
      <c r="P133" s="76"/>
      <c r="Q133" s="76"/>
      <c r="R133" s="77"/>
      <c r="S133" s="76"/>
      <c r="T133" s="76"/>
      <c r="U133" s="77"/>
      <c r="V133" s="78"/>
      <c r="X133" s="75"/>
      <c r="Y133" s="76"/>
      <c r="Z133" s="76"/>
      <c r="AA133" s="76"/>
      <c r="AB133" s="76"/>
      <c r="AC133" s="77"/>
      <c r="AD133" s="76"/>
      <c r="AE133" s="76"/>
      <c r="AF133" s="77"/>
      <c r="AG133" s="78"/>
    </row>
    <row r="134" spans="1:34" x14ac:dyDescent="0.25">
      <c r="A134" s="70" t="s">
        <v>60</v>
      </c>
      <c r="B134" s="71">
        <f>(VLOOKUP($A134,'Occupancy Raw Data'!$B$8:$BE$45,'Occupancy Raw Data'!G$3,FALSE))/100</f>
        <v>0.500614456485308</v>
      </c>
      <c r="C134" s="72">
        <f>(VLOOKUP($A134,'Occupancy Raw Data'!$B$8:$BE$45,'Occupancy Raw Data'!H$3,FALSE))/100</f>
        <v>0.65467545525639492</v>
      </c>
      <c r="D134" s="72">
        <f>(VLOOKUP($A134,'Occupancy Raw Data'!$B$8:$BE$45,'Occupancy Raw Data'!I$3,FALSE))/100</f>
        <v>0.734778237068483</v>
      </c>
      <c r="E134" s="72">
        <f>(VLOOKUP($A134,'Occupancy Raw Data'!$B$8:$BE$45,'Occupancy Raw Data'!J$3,FALSE))/100</f>
        <v>0.73790637917551094</v>
      </c>
      <c r="F134" s="72">
        <f>(VLOOKUP($A134,'Occupancy Raw Data'!$B$8:$BE$45,'Occupancy Raw Data'!K$3,FALSE))/100</f>
        <v>0.67188023684504505</v>
      </c>
      <c r="G134" s="73">
        <f>(VLOOKUP($A134,'Occupancy Raw Data'!$B$8:$BE$45,'Occupancy Raw Data'!L$3,FALSE))/100</f>
        <v>0.65997095296614905</v>
      </c>
      <c r="H134" s="53">
        <f>(VLOOKUP($A134,'Occupancy Raw Data'!$B$8:$BE$45,'Occupancy Raw Data'!N$3,FALSE))/100</f>
        <v>0.76740029047033798</v>
      </c>
      <c r="I134" s="53">
        <f>(VLOOKUP($A134,'Occupancy Raw Data'!$B$8:$BE$45,'Occupancy Raw Data'!O$3,FALSE))/100</f>
        <v>0.77812534912300291</v>
      </c>
      <c r="J134" s="73">
        <f>(VLOOKUP($A134,'Occupancy Raw Data'!$B$8:$BE$45,'Occupancy Raw Data'!P$3,FALSE))/100</f>
        <v>0.77276281979667005</v>
      </c>
      <c r="K134" s="74">
        <f>(VLOOKUP($A134,'Occupancy Raw Data'!$B$8:$BE$45,'Occupancy Raw Data'!R$3,FALSE))/100</f>
        <v>0.69219720063201196</v>
      </c>
      <c r="M134" s="75">
        <f>VLOOKUP($A134,'ADR Raw Data'!$B$6:$BE$43,'ADR Raw Data'!G$1,FALSE)</f>
        <v>94.511461727292996</v>
      </c>
      <c r="N134" s="76">
        <f>VLOOKUP($A134,'ADR Raw Data'!$B$6:$BE$43,'ADR Raw Data'!H$1,FALSE)</f>
        <v>105.027445392491</v>
      </c>
      <c r="O134" s="76">
        <f>VLOOKUP($A134,'ADR Raw Data'!$B$6:$BE$43,'ADR Raw Data'!I$1,FALSE)</f>
        <v>111.95770716131901</v>
      </c>
      <c r="P134" s="76">
        <f>VLOOKUP($A134,'ADR Raw Data'!$B$6:$BE$43,'ADR Raw Data'!J$1,FALSE)</f>
        <v>109.51077062831099</v>
      </c>
      <c r="Q134" s="76">
        <f>VLOOKUP($A134,'ADR Raw Data'!$B$6:$BE$43,'ADR Raw Data'!K$1,FALSE)</f>
        <v>103.819890256069</v>
      </c>
      <c r="R134" s="77">
        <f>VLOOKUP($A134,'ADR Raw Data'!$B$6:$BE$43,'ADR Raw Data'!L$1,FALSE)</f>
        <v>105.731929105867</v>
      </c>
      <c r="S134" s="76">
        <f>VLOOKUP($A134,'ADR Raw Data'!$B$6:$BE$43,'ADR Raw Data'!N$1,FALSE)</f>
        <v>117.48005240937501</v>
      </c>
      <c r="T134" s="76">
        <f>VLOOKUP($A134,'ADR Raw Data'!$B$6:$BE$43,'ADR Raw Data'!O$1,FALSE)</f>
        <v>119.516097631012</v>
      </c>
      <c r="U134" s="77">
        <f>VLOOKUP($A134,'ADR Raw Data'!$B$6:$BE$43,'ADR Raw Data'!P$1,FALSE)</f>
        <v>118.50513951134801</v>
      </c>
      <c r="V134" s="78">
        <f>VLOOKUP($A134,'ADR Raw Data'!$B$6:$BE$43,'ADR Raw Data'!R$1,FALSE)</f>
        <v>109.806185930691</v>
      </c>
      <c r="X134" s="75">
        <f>VLOOKUP($A134,'RevPAR Raw Data'!$B$6:$BE$43,'RevPAR Raw Data'!G$1,FALSE)</f>
        <v>47.313804044240797</v>
      </c>
      <c r="Y134" s="76">
        <f>VLOOKUP($A134,'RevPAR Raw Data'!$B$6:$BE$43,'RevPAR Raw Data'!H$1,FALSE)</f>
        <v>68.758890626745597</v>
      </c>
      <c r="Z134" s="76">
        <f>VLOOKUP($A134,'RevPAR Raw Data'!$B$6:$BE$43,'RevPAR Raw Data'!I$1,FALSE)</f>
        <v>82.264086694224105</v>
      </c>
      <c r="AA134" s="76">
        <f>VLOOKUP($A134,'RevPAR Raw Data'!$B$6:$BE$43,'RevPAR Raw Data'!J$1,FALSE)</f>
        <v>80.808696235057496</v>
      </c>
      <c r="AB134" s="76">
        <f>VLOOKUP($A134,'RevPAR Raw Data'!$B$6:$BE$43,'RevPAR Raw Data'!K$1,FALSE)</f>
        <v>69.754532454474301</v>
      </c>
      <c r="AC134" s="77">
        <f>VLOOKUP($A134,'RevPAR Raw Data'!$B$6:$BE$43,'RevPAR Raw Data'!L$1,FALSE)</f>
        <v>69.780002010948394</v>
      </c>
      <c r="AD134" s="76">
        <f>VLOOKUP($A134,'RevPAR Raw Data'!$B$6:$BE$43,'RevPAR Raw Data'!N$1,FALSE)</f>
        <v>90.154226343425293</v>
      </c>
      <c r="AE134" s="76">
        <f>VLOOKUP($A134,'RevPAR Raw Data'!$B$6:$BE$43,'RevPAR Raw Data'!O$1,FALSE)</f>
        <v>92.998505194950198</v>
      </c>
      <c r="AF134" s="77">
        <f>VLOOKUP($A134,'RevPAR Raw Data'!$B$6:$BE$43,'RevPAR Raw Data'!P$1,FALSE)</f>
        <v>91.576365769187802</v>
      </c>
      <c r="AG134" s="78">
        <f>VLOOKUP($A134,'RevPAR Raw Data'!$B$6:$BE$43,'RevPAR Raw Data'!R$1,FALSE)</f>
        <v>76.007534513302502</v>
      </c>
    </row>
    <row r="135" spans="1:34" x14ac:dyDescent="0.25">
      <c r="A135" s="55" t="s">
        <v>126</v>
      </c>
      <c r="B135" s="43">
        <f>(VLOOKUP($A134,'Occupancy Raw Data'!$B$8:$BE$51,'Occupancy Raw Data'!T$3,FALSE))/100</f>
        <v>4.9200794700486501E-3</v>
      </c>
      <c r="C135" s="44">
        <f>(VLOOKUP($A134,'Occupancy Raw Data'!$B$8:$BE$51,'Occupancy Raw Data'!U$3,FALSE))/100</f>
        <v>1.9762661575848599E-2</v>
      </c>
      <c r="D135" s="44">
        <f>(VLOOKUP($A134,'Occupancy Raw Data'!$B$8:$BE$51,'Occupancy Raw Data'!V$3,FALSE))/100</f>
        <v>-3.5645073615451502E-2</v>
      </c>
      <c r="E135" s="44">
        <f>(VLOOKUP($A134,'Occupancy Raw Data'!$B$8:$BE$51,'Occupancy Raw Data'!W$3,FALSE))/100</f>
        <v>-4.0930870449492299E-2</v>
      </c>
      <c r="F135" s="44">
        <f>(VLOOKUP($A134,'Occupancy Raw Data'!$B$8:$BE$51,'Occupancy Raw Data'!X$3,FALSE))/100</f>
        <v>-1.45756526272669E-2</v>
      </c>
      <c r="G135" s="44">
        <f>(VLOOKUP($A134,'Occupancy Raw Data'!$B$8:$BE$51,'Occupancy Raw Data'!Y$3,FALSE))/100</f>
        <v>-1.5939799027676699E-2</v>
      </c>
      <c r="H135" s="45">
        <f>(VLOOKUP($A134,'Occupancy Raw Data'!$B$8:$BE$51,'Occupancy Raw Data'!AA$3,FALSE))/100</f>
        <v>6.5629826223410201E-3</v>
      </c>
      <c r="I135" s="45">
        <f>(VLOOKUP($A134,'Occupancy Raw Data'!$B$8:$BE$51,'Occupancy Raw Data'!AB$3,FALSE))/100</f>
        <v>-7.1722258992966701E-3</v>
      </c>
      <c r="J135" s="44">
        <f>(VLOOKUP($A134,'Occupancy Raw Data'!$B$8:$BE$51,'Occupancy Raw Data'!AC$3,FALSE))/100</f>
        <v>-3.99452699540358E-4</v>
      </c>
      <c r="K135" s="46">
        <f>(VLOOKUP($A134,'Occupancy Raw Data'!$B$8:$BE$51,'Occupancy Raw Data'!AE$3,FALSE))/100</f>
        <v>-1.1035655436635601E-2</v>
      </c>
      <c r="M135" s="43">
        <f>(VLOOKUP($A134,'ADR Raw Data'!$B$6:$BE$49,'ADR Raw Data'!T$1,FALSE))/100</f>
        <v>-4.5231056538266902E-3</v>
      </c>
      <c r="N135" s="44">
        <f>(VLOOKUP($A134,'ADR Raw Data'!$B$6:$BE$49,'ADR Raw Data'!U$1,FALSE))/100</f>
        <v>1.49817990208332E-3</v>
      </c>
      <c r="O135" s="44">
        <f>(VLOOKUP($A134,'ADR Raw Data'!$B$6:$BE$49,'ADR Raw Data'!V$1,FALSE))/100</f>
        <v>-2.72062629780685E-2</v>
      </c>
      <c r="P135" s="44">
        <f>(VLOOKUP($A134,'ADR Raw Data'!$B$6:$BE$49,'ADR Raw Data'!W$1,FALSE))/100</f>
        <v>-1.91673721360518E-2</v>
      </c>
      <c r="Q135" s="44">
        <f>(VLOOKUP($A134,'ADR Raw Data'!$B$6:$BE$49,'ADR Raw Data'!X$1,FALSE))/100</f>
        <v>-7.91754911686781E-3</v>
      </c>
      <c r="R135" s="44">
        <f>(VLOOKUP($A134,'ADR Raw Data'!$B$6:$BE$49,'ADR Raw Data'!Y$1,FALSE))/100</f>
        <v>-1.39495458628911E-2</v>
      </c>
      <c r="S135" s="45">
        <f>(VLOOKUP($A134,'ADR Raw Data'!$B$6:$BE$49,'ADR Raw Data'!AA$1,FALSE))/100</f>
        <v>8.9047039644969792E-4</v>
      </c>
      <c r="T135" s="45">
        <f>(VLOOKUP($A134,'ADR Raw Data'!$B$6:$BE$49,'ADR Raw Data'!AB$1,FALSE))/100</f>
        <v>1.18429021958057E-2</v>
      </c>
      <c r="U135" s="44">
        <f>(VLOOKUP($A134,'ADR Raw Data'!$B$6:$BE$49,'ADR Raw Data'!AC$1,FALSE))/100</f>
        <v>6.4001620173930298E-3</v>
      </c>
      <c r="V135" s="46">
        <f>(VLOOKUP($A134,'ADR Raw Data'!$B$6:$BE$49,'ADR Raw Data'!AE$1,FALSE))/100</f>
        <v>-6.7171228793018005E-3</v>
      </c>
      <c r="X135" s="43">
        <f>(VLOOKUP($A134,'RevPAR Raw Data'!$B$6:$BE$43,'RevPAR Raw Data'!T$1,FALSE))/100</f>
        <v>3.7471977695370398E-4</v>
      </c>
      <c r="Y135" s="44">
        <f>(VLOOKUP($A134,'RevPAR Raw Data'!$B$6:$BE$43,'RevPAR Raw Data'!U$1,FALSE))/100</f>
        <v>2.1290449500316503E-2</v>
      </c>
      <c r="Z135" s="44">
        <f>(VLOOKUP($A134,'RevPAR Raw Data'!$B$6:$BE$43,'RevPAR Raw Data'!V$1,FALSE))/100</f>
        <v>-6.18815673468655E-2</v>
      </c>
      <c r="AA135" s="44">
        <f>(VLOOKUP($A134,'RevPAR Raw Data'!$B$6:$BE$43,'RevPAR Raw Data'!W$1,FALSE))/100</f>
        <v>-5.9313705359786202E-2</v>
      </c>
      <c r="AB135" s="44">
        <f>(VLOOKUP($A134,'RevPAR Raw Data'!$B$6:$BE$43,'RevPAR Raw Data'!X$1,FALSE))/100</f>
        <v>-2.2377798298547899E-2</v>
      </c>
      <c r="AC135" s="44">
        <f>(VLOOKUP($A134,'RevPAR Raw Data'!$B$6:$BE$43,'RevPAR Raw Data'!Y$1,FALSE))/100</f>
        <v>-2.9666991932986001E-2</v>
      </c>
      <c r="AD135" s="45">
        <f>(VLOOKUP($A134,'RevPAR Raw Data'!$B$6:$BE$43,'RevPAR Raw Data'!AA$1,FALSE))/100</f>
        <v>7.4592971605283295E-3</v>
      </c>
      <c r="AE135" s="45">
        <f>(VLOOKUP($A134,'RevPAR Raw Data'!$B$6:$BE$43,'RevPAR Raw Data'!AB$1,FALSE))/100</f>
        <v>4.5857363266574407E-3</v>
      </c>
      <c r="AF135" s="44">
        <f>(VLOOKUP($A134,'RevPAR Raw Data'!$B$6:$BE$43,'RevPAR Raw Data'!AC$1,FALSE))/100</f>
        <v>5.9981527558573304E-3</v>
      </c>
      <c r="AG135" s="46">
        <f>(VLOOKUP($A134,'RevPAR Raw Data'!$B$6:$BE$43,'RevPAR Raw Data'!AE$1,FALSE))/100</f>
        <v>-1.7678650462315898E-2</v>
      </c>
    </row>
    <row r="136" spans="1:34" x14ac:dyDescent="0.25">
      <c r="A136" s="93"/>
      <c r="B136" s="71"/>
      <c r="C136" s="72"/>
      <c r="D136" s="72"/>
      <c r="E136" s="72"/>
      <c r="F136" s="72"/>
      <c r="G136" s="73"/>
      <c r="H136" s="53"/>
      <c r="I136" s="53"/>
      <c r="J136" s="73"/>
      <c r="K136" s="74"/>
      <c r="M136" s="75"/>
      <c r="N136" s="76"/>
      <c r="O136" s="76"/>
      <c r="P136" s="76"/>
      <c r="Q136" s="76"/>
      <c r="R136" s="77"/>
      <c r="S136" s="76"/>
      <c r="T136" s="76"/>
      <c r="U136" s="77"/>
      <c r="V136" s="78"/>
      <c r="X136" s="75"/>
      <c r="Y136" s="76"/>
      <c r="Z136" s="76"/>
      <c r="AA136" s="76"/>
      <c r="AB136" s="76"/>
      <c r="AC136" s="77"/>
      <c r="AD136" s="76"/>
      <c r="AE136" s="76"/>
      <c r="AF136" s="77"/>
      <c r="AG136" s="78"/>
    </row>
    <row r="137" spans="1:34" x14ac:dyDescent="0.25">
      <c r="A137" s="70" t="s">
        <v>59</v>
      </c>
      <c r="B137" s="71">
        <f>(VLOOKUP($A137,'Occupancy Raw Data'!$B$8:$BE$54,'Occupancy Raw Data'!G$3,FALSE))/100</f>
        <v>0.59408033826638407</v>
      </c>
      <c r="C137" s="72">
        <f>(VLOOKUP($A137,'Occupancy Raw Data'!$B$8:$BE$54,'Occupancy Raw Data'!H$3,FALSE))/100</f>
        <v>0.72374911909795603</v>
      </c>
      <c r="D137" s="72">
        <f>(VLOOKUP($A137,'Occupancy Raw Data'!$B$8:$BE$54,'Occupancy Raw Data'!I$3,FALSE))/100</f>
        <v>0.76145172656800497</v>
      </c>
      <c r="E137" s="72">
        <f>(VLOOKUP($A137,'Occupancy Raw Data'!$B$8:$BE$54,'Occupancy Raw Data'!J$3,FALSE))/100</f>
        <v>0.77519379844961189</v>
      </c>
      <c r="F137" s="72">
        <f>(VLOOKUP($A137,'Occupancy Raw Data'!$B$8:$BE$54,'Occupancy Raw Data'!K$3,FALSE))/100</f>
        <v>0.78188865398167706</v>
      </c>
      <c r="G137" s="73">
        <f>(VLOOKUP($A137,'Occupancy Raw Data'!$B$8:$BE$54,'Occupancy Raw Data'!L$3,FALSE))/100</f>
        <v>0.72727272727272707</v>
      </c>
      <c r="H137" s="53">
        <f>(VLOOKUP($A137,'Occupancy Raw Data'!$B$8:$BE$54,'Occupancy Raw Data'!N$3,FALSE))/100</f>
        <v>0.78576462297392491</v>
      </c>
      <c r="I137" s="53">
        <f>(VLOOKUP($A137,'Occupancy Raw Data'!$B$8:$BE$54,'Occupancy Raw Data'!O$3,FALSE))/100</f>
        <v>0.75898520084566501</v>
      </c>
      <c r="J137" s="73">
        <f>(VLOOKUP($A137,'Occupancy Raw Data'!$B$8:$BE$54,'Occupancy Raw Data'!P$3,FALSE))/100</f>
        <v>0.77237491190979501</v>
      </c>
      <c r="K137" s="74">
        <f>(VLOOKUP($A137,'Occupancy Raw Data'!$B$8:$BE$54,'Occupancy Raw Data'!R$3,FALSE))/100</f>
        <v>0.74015906574046098</v>
      </c>
      <c r="M137" s="75">
        <f>VLOOKUP($A137,'ADR Raw Data'!$B$6:$BE$54,'ADR Raw Data'!G$1,FALSE)</f>
        <v>101.770480427046</v>
      </c>
      <c r="N137" s="76">
        <f>VLOOKUP($A137,'ADR Raw Data'!$B$6:$BE$54,'ADR Raw Data'!H$1,FALSE)</f>
        <v>107.17036514118701</v>
      </c>
      <c r="O137" s="76">
        <f>VLOOKUP($A137,'ADR Raw Data'!$B$6:$BE$54,'ADR Raw Data'!I$1,FALSE)</f>
        <v>108.523553910226</v>
      </c>
      <c r="P137" s="76">
        <f>VLOOKUP($A137,'ADR Raw Data'!$B$6:$BE$54,'ADR Raw Data'!J$1,FALSE)</f>
        <v>109.71751363636299</v>
      </c>
      <c r="Q137" s="76">
        <f>VLOOKUP($A137,'ADR Raw Data'!$B$6:$BE$54,'ADR Raw Data'!K$1,FALSE)</f>
        <v>104.561306894997</v>
      </c>
      <c r="R137" s="77">
        <f>VLOOKUP($A137,'ADR Raw Data'!$B$6:$BE$54,'ADR Raw Data'!L$1,FALSE)</f>
        <v>106.55353003875901</v>
      </c>
      <c r="S137" s="76">
        <f>VLOOKUP($A137,'ADR Raw Data'!$B$6:$BE$54,'ADR Raw Data'!N$1,FALSE)</f>
        <v>108.528748878923</v>
      </c>
      <c r="T137" s="76">
        <f>VLOOKUP($A137,'ADR Raw Data'!$B$6:$BE$54,'ADR Raw Data'!O$1,FALSE)</f>
        <v>110.05705663881101</v>
      </c>
      <c r="U137" s="77">
        <f>VLOOKUP($A137,'ADR Raw Data'!$B$6:$BE$54,'ADR Raw Data'!P$1,FALSE)</f>
        <v>109.27965556569301</v>
      </c>
      <c r="V137" s="78">
        <f>VLOOKUP($A137,'ADR Raw Data'!$B$6:$BE$54,'ADR Raw Data'!R$1,FALSE)</f>
        <v>107.366324809575</v>
      </c>
      <c r="X137" s="75">
        <f>VLOOKUP($A137,'RevPAR Raw Data'!$B$6:$BE$54,'RevPAR Raw Data'!G$1,FALSE)</f>
        <v>60.4598414376321</v>
      </c>
      <c r="Y137" s="76">
        <f>VLOOKUP($A137,'RevPAR Raw Data'!$B$6:$BE$54,'RevPAR Raw Data'!H$1,FALSE)</f>
        <v>77.564457364340996</v>
      </c>
      <c r="Z137" s="76">
        <f>VLOOKUP($A137,'RevPAR Raw Data'!$B$6:$BE$54,'RevPAR Raw Data'!I$1,FALSE)</f>
        <v>82.635447498238094</v>
      </c>
      <c r="AA137" s="76">
        <f>VLOOKUP($A137,'RevPAR Raw Data'!$B$6:$BE$54,'RevPAR Raw Data'!J$1,FALSE)</f>
        <v>85.052336152219794</v>
      </c>
      <c r="AB137" s="76">
        <f>VLOOKUP($A137,'RevPAR Raw Data'!$B$6:$BE$54,'RevPAR Raw Data'!K$1,FALSE)</f>
        <v>81.755299506694797</v>
      </c>
      <c r="AC137" s="77">
        <f>VLOOKUP($A137,'RevPAR Raw Data'!$B$6:$BE$54,'RevPAR Raw Data'!L$1,FALSE)</f>
        <v>77.493476391825197</v>
      </c>
      <c r="AD137" s="76">
        <f>VLOOKUP($A137,'RevPAR Raw Data'!$B$6:$BE$54,'RevPAR Raw Data'!N$1,FALSE)</f>
        <v>85.278051444679306</v>
      </c>
      <c r="AE137" s="76">
        <f>VLOOKUP($A137,'RevPAR Raw Data'!$B$6:$BE$54,'RevPAR Raw Data'!O$1,FALSE)</f>
        <v>83.531677237491095</v>
      </c>
      <c r="AF137" s="77">
        <f>VLOOKUP($A137,'RevPAR Raw Data'!$B$6:$BE$54,'RevPAR Raw Data'!P$1,FALSE)</f>
        <v>84.404864341085201</v>
      </c>
      <c r="AG137" s="78">
        <f>VLOOKUP($A137,'RevPAR Raw Data'!$B$6:$BE$54,'RevPAR Raw Data'!R$1,FALSE)</f>
        <v>79.468158663042303</v>
      </c>
    </row>
    <row r="138" spans="1:34" x14ac:dyDescent="0.25">
      <c r="A138" s="55" t="s">
        <v>126</v>
      </c>
      <c r="B138" s="43">
        <f>(VLOOKUP($A137,'Occupancy Raw Data'!$B$8:$BE$54,'Occupancy Raw Data'!T$3,FALSE))/100</f>
        <v>5.8801458760479298E-2</v>
      </c>
      <c r="C138" s="44">
        <f>(VLOOKUP($A137,'Occupancy Raw Data'!$B$8:$BE$54,'Occupancy Raw Data'!U$3,FALSE))/100</f>
        <v>-1.26890629646376E-2</v>
      </c>
      <c r="D138" s="44">
        <f>(VLOOKUP($A137,'Occupancy Raw Data'!$B$8:$BE$54,'Occupancy Raw Data'!V$3,FALSE))/100</f>
        <v>-6.1605182924024303E-2</v>
      </c>
      <c r="E138" s="44">
        <f>(VLOOKUP($A137,'Occupancy Raw Data'!$B$8:$BE$54,'Occupancy Raw Data'!W$3,FALSE))/100</f>
        <v>-4.6329784009859896E-2</v>
      </c>
      <c r="F138" s="44">
        <f>(VLOOKUP($A137,'Occupancy Raw Data'!$B$8:$BE$54,'Occupancy Raw Data'!X$3,FALSE))/100</f>
        <v>-1.9783679470513502E-2</v>
      </c>
      <c r="G138" s="44">
        <f>(VLOOKUP($A137,'Occupancy Raw Data'!$B$8:$BE$54,'Occupancy Raw Data'!Y$3,FALSE))/100</f>
        <v>-2.1457447911267701E-2</v>
      </c>
      <c r="H138" s="45">
        <f>(VLOOKUP($A137,'Occupancy Raw Data'!$B$8:$BE$54,'Occupancy Raw Data'!AA$3,FALSE))/100</f>
        <v>-1.3177200770662301E-2</v>
      </c>
      <c r="I138" s="45">
        <f>(VLOOKUP($A137,'Occupancy Raw Data'!$B$8:$BE$54,'Occupancy Raw Data'!AB$3,FALSE))/100</f>
        <v>-5.0178484845370699E-2</v>
      </c>
      <c r="J138" s="44">
        <f>(VLOOKUP($A137,'Occupancy Raw Data'!$B$8:$BE$54,'Occupancy Raw Data'!AC$3,FALSE))/100</f>
        <v>-3.1710601802327897E-2</v>
      </c>
      <c r="K138" s="46">
        <f>(VLOOKUP($A137,'Occupancy Raw Data'!$B$8:$BE$54,'Occupancy Raw Data'!AE$3,FALSE))/100</f>
        <v>-2.4537074907665102E-2</v>
      </c>
      <c r="M138" s="43">
        <f>(VLOOKUP($A137,'ADR Raw Data'!$B$6:$BE$54,'ADR Raw Data'!T$1,FALSE))/100</f>
        <v>5.43826562284834E-2</v>
      </c>
      <c r="N138" s="44">
        <f>(VLOOKUP($A137,'ADR Raw Data'!$B$6:$BE$54,'ADR Raw Data'!U$1,FALSE))/100</f>
        <v>1.6547014959034701E-2</v>
      </c>
      <c r="O138" s="44">
        <f>(VLOOKUP($A137,'ADR Raw Data'!$B$6:$BE$54,'ADR Raw Data'!V$1,FALSE))/100</f>
        <v>-2.4350525868623699E-3</v>
      </c>
      <c r="P138" s="44">
        <f>(VLOOKUP($A137,'ADR Raw Data'!$B$6:$BE$54,'ADR Raw Data'!W$1,FALSE))/100</f>
        <v>-1.4407056236260601E-3</v>
      </c>
      <c r="Q138" s="44">
        <f>(VLOOKUP($A137,'ADR Raw Data'!$B$6:$BE$54,'ADR Raw Data'!X$1,FALSE))/100</f>
        <v>-1.69591970640126E-2</v>
      </c>
      <c r="R138" s="44">
        <f>(VLOOKUP($A137,'ADR Raw Data'!$B$6:$BE$54,'ADR Raw Data'!Y$1,FALSE))/100</f>
        <v>5.3107030889199104E-3</v>
      </c>
      <c r="S138" s="45">
        <f>(VLOOKUP($A137,'ADR Raw Data'!$B$6:$BE$54,'ADR Raw Data'!AA$1,FALSE))/100</f>
        <v>-1.0318868473696301E-2</v>
      </c>
      <c r="T138" s="45">
        <f>(VLOOKUP($A137,'ADR Raw Data'!$B$6:$BE$54,'ADR Raw Data'!AB$1,FALSE))/100</f>
        <v>1.4566528415419699E-2</v>
      </c>
      <c r="U138" s="44">
        <f>(VLOOKUP($A137,'ADR Raw Data'!$B$6:$BE$54,'ADR Raw Data'!AC$1,FALSE))/100</f>
        <v>1.9444955982325098E-3</v>
      </c>
      <c r="V138" s="46">
        <f>(VLOOKUP($A137,'ADR Raw Data'!$B$6:$BE$54,'ADR Raw Data'!AE$1,FALSE))/100</f>
        <v>4.2229533146912399E-3</v>
      </c>
      <c r="X138" s="43">
        <f>(VLOOKUP($A137,'RevPAR Raw Data'!$B$6:$BE$54,'RevPAR Raw Data'!T$1,FALSE))/100</f>
        <v>0.11638189450646699</v>
      </c>
      <c r="Y138" s="44">
        <f>(VLOOKUP($A137,'RevPAR Raw Data'!$B$6:$BE$54,'RevPAR Raw Data'!U$1,FALSE))/100</f>
        <v>3.6479858797051502E-3</v>
      </c>
      <c r="Z138" s="44">
        <f>(VLOOKUP($A137,'RevPAR Raw Data'!$B$6:$BE$54,'RevPAR Raw Data'!V$1,FALSE))/100</f>
        <v>-6.3890223650843403E-2</v>
      </c>
      <c r="AA138" s="44">
        <f>(VLOOKUP($A137,'RevPAR Raw Data'!$B$6:$BE$54,'RevPAR Raw Data'!W$1,FALSE))/100</f>
        <v>-4.7703742053121598E-2</v>
      </c>
      <c r="AB138" s="44">
        <f>(VLOOKUP($A137,'RevPAR Raw Data'!$B$6:$BE$54,'RevPAR Raw Data'!X$1,FALSE))/100</f>
        <v>-3.6407361215734402E-2</v>
      </c>
      <c r="AC138" s="44">
        <f>(VLOOKUP($A137,'RevPAR Raw Data'!$B$6:$BE$54,'RevPAR Raw Data'!Y$1,FALSE))/100</f>
        <v>-1.6260698957250498E-2</v>
      </c>
      <c r="AD138" s="45">
        <f>(VLOOKUP($A137,'RevPAR Raw Data'!$B$6:$BE$54,'RevPAR Raw Data'!AA$1,FALSE))/100</f>
        <v>-2.3360095442754698E-2</v>
      </c>
      <c r="AE138" s="45">
        <f>(VLOOKUP($A137,'RevPAR Raw Data'!$B$6:$BE$54,'RevPAR Raw Data'!AB$1,FALSE))/100</f>
        <v>-3.6342882755293703E-2</v>
      </c>
      <c r="AF138" s="44">
        <f>(VLOOKUP($A137,'RevPAR Raw Data'!$B$6:$BE$54,'RevPAR Raw Data'!AC$1,FALSE))/100</f>
        <v>-2.98277673297173E-2</v>
      </c>
      <c r="AG138" s="46">
        <f>(VLOOKUP($A137,'RevPAR Raw Data'!$B$6:$BE$54,'RevPAR Raw Data'!AE$1,FALSE))/100</f>
        <v>-2.0417740514788001E-2</v>
      </c>
    </row>
    <row r="139" spans="1:34" x14ac:dyDescent="0.25">
      <c r="A139" s="93"/>
      <c r="B139" s="71"/>
      <c r="C139" s="72"/>
      <c r="D139" s="72"/>
      <c r="E139" s="72"/>
      <c r="F139" s="72"/>
      <c r="G139" s="73"/>
      <c r="H139" s="53"/>
      <c r="I139" s="53"/>
      <c r="J139" s="73"/>
      <c r="K139" s="74"/>
      <c r="M139" s="75"/>
      <c r="N139" s="76"/>
      <c r="O139" s="76"/>
      <c r="P139" s="76"/>
      <c r="Q139" s="76"/>
      <c r="R139" s="77"/>
      <c r="S139" s="76"/>
      <c r="T139" s="76"/>
      <c r="U139" s="77"/>
      <c r="V139" s="78"/>
      <c r="X139" s="75"/>
      <c r="Y139" s="76"/>
      <c r="Z139" s="76"/>
      <c r="AA139" s="76"/>
      <c r="AB139" s="76"/>
      <c r="AC139" s="77"/>
      <c r="AD139" s="76"/>
      <c r="AE139" s="76"/>
      <c r="AF139" s="77"/>
      <c r="AG139" s="78"/>
    </row>
    <row r="140" spans="1:34" x14ac:dyDescent="0.25">
      <c r="A140" s="70" t="s">
        <v>61</v>
      </c>
      <c r="B140" s="71">
        <f>(VLOOKUP($A140,'Occupancy Raw Data'!$B$8:$BE$45,'Occupancy Raw Data'!G$3,FALSE))/100</f>
        <v>0.51926919783043102</v>
      </c>
      <c r="C140" s="72">
        <f>(VLOOKUP($A140,'Occupancy Raw Data'!$B$8:$BE$45,'Occupancy Raw Data'!H$3,FALSE))/100</f>
        <v>0.60576648586925397</v>
      </c>
      <c r="D140" s="72">
        <f>(VLOOKUP($A140,'Occupancy Raw Data'!$B$8:$BE$45,'Occupancy Raw Data'!I$3,FALSE))/100</f>
        <v>0.68484156437339394</v>
      </c>
      <c r="E140" s="72">
        <f>(VLOOKUP($A140,'Occupancy Raw Data'!$B$8:$BE$45,'Occupancy Raw Data'!J$3,FALSE))/100</f>
        <v>0.699685983442763</v>
      </c>
      <c r="F140" s="72">
        <f>(VLOOKUP($A140,'Occupancy Raw Data'!$B$8:$BE$45,'Occupancy Raw Data'!K$3,FALSE))/100</f>
        <v>0.65572366542963101</v>
      </c>
      <c r="G140" s="73">
        <f>(VLOOKUP($A140,'Occupancy Raw Data'!$B$8:$BE$45,'Occupancy Raw Data'!L$3,FALSE))/100</f>
        <v>0.63305737938909501</v>
      </c>
      <c r="H140" s="53">
        <f>(VLOOKUP($A140,'Occupancy Raw Data'!$B$8:$BE$45,'Occupancy Raw Data'!N$3,FALSE))/100</f>
        <v>0.69997145304025099</v>
      </c>
      <c r="I140" s="53">
        <f>(VLOOKUP($A140,'Occupancy Raw Data'!$B$8:$BE$45,'Occupancy Raw Data'!O$3,FALSE))/100</f>
        <v>0.72851841278903706</v>
      </c>
      <c r="J140" s="73">
        <f>(VLOOKUP($A140,'Occupancy Raw Data'!$B$8:$BE$45,'Occupancy Raw Data'!P$3,FALSE))/100</f>
        <v>0.71424493291464397</v>
      </c>
      <c r="K140" s="74">
        <f>(VLOOKUP($A140,'Occupancy Raw Data'!$B$8:$BE$45,'Occupancy Raw Data'!R$3,FALSE))/100</f>
        <v>0.65625382325353698</v>
      </c>
      <c r="M140" s="75">
        <f>VLOOKUP($A140,'ADR Raw Data'!$B$6:$BE$43,'ADR Raw Data'!G$1,FALSE)</f>
        <v>82.781066520065906</v>
      </c>
      <c r="N140" s="76">
        <f>VLOOKUP($A140,'ADR Raw Data'!$B$6:$BE$43,'ADR Raw Data'!H$1,FALSE)</f>
        <v>86.357766258246897</v>
      </c>
      <c r="O140" s="76">
        <f>VLOOKUP($A140,'ADR Raw Data'!$B$6:$BE$43,'ADR Raw Data'!I$1,FALSE)</f>
        <v>88.646990412671897</v>
      </c>
      <c r="P140" s="76">
        <f>VLOOKUP($A140,'ADR Raw Data'!$B$6:$BE$43,'ADR Raw Data'!J$1,FALSE)</f>
        <v>90.437649938800405</v>
      </c>
      <c r="Q140" s="76">
        <f>VLOOKUP($A140,'ADR Raw Data'!$B$6:$BE$43,'ADR Raw Data'!K$1,FALSE)</f>
        <v>88.091771876360397</v>
      </c>
      <c r="R140" s="77">
        <f>VLOOKUP($A140,'ADR Raw Data'!$B$6:$BE$43,'ADR Raw Data'!L$1,FALSE)</f>
        <v>87.527376443001401</v>
      </c>
      <c r="S140" s="76">
        <f>VLOOKUP($A140,'ADR Raw Data'!$B$6:$BE$43,'ADR Raw Data'!N$1,FALSE)</f>
        <v>97.061835236541498</v>
      </c>
      <c r="T140" s="76">
        <f>VLOOKUP($A140,'ADR Raw Data'!$B$6:$BE$43,'ADR Raw Data'!O$1,FALSE)</f>
        <v>100.479670846394</v>
      </c>
      <c r="U140" s="77">
        <f>VLOOKUP($A140,'ADR Raw Data'!$B$6:$BE$43,'ADR Raw Data'!P$1,FALSE)</f>
        <v>98.804904076738595</v>
      </c>
      <c r="V140" s="78">
        <f>VLOOKUP($A140,'ADR Raw Data'!$B$6:$BE$43,'ADR Raw Data'!R$1,FALSE)</f>
        <v>91.034258637832394</v>
      </c>
      <c r="X140" s="75">
        <f>VLOOKUP($A140,'RevPAR Raw Data'!$B$6:$BE$43,'RevPAR Raw Data'!G$1,FALSE)</f>
        <v>42.985658007422202</v>
      </c>
      <c r="Y140" s="76">
        <f>VLOOKUP($A140,'RevPAR Raw Data'!$B$6:$BE$43,'RevPAR Raw Data'!H$1,FALSE)</f>
        <v>52.312640593776699</v>
      </c>
      <c r="Z140" s="76">
        <f>VLOOKUP($A140,'RevPAR Raw Data'!$B$6:$BE$43,'RevPAR Raw Data'!I$1,FALSE)</f>
        <v>60.7091435912075</v>
      </c>
      <c r="AA140" s="76">
        <f>VLOOKUP($A140,'RevPAR Raw Data'!$B$6:$BE$43,'RevPAR Raw Data'!J$1,FALSE)</f>
        <v>63.277956037681903</v>
      </c>
      <c r="AB140" s="76">
        <f>VLOOKUP($A140,'RevPAR Raw Data'!$B$6:$BE$43,'RevPAR Raw Data'!K$1,FALSE)</f>
        <v>57.763859548958003</v>
      </c>
      <c r="AC140" s="77">
        <f>VLOOKUP($A140,'RevPAR Raw Data'!$B$6:$BE$43,'RevPAR Raw Data'!L$1,FALSE)</f>
        <v>55.409851555809297</v>
      </c>
      <c r="AD140" s="76">
        <f>VLOOKUP($A140,'RevPAR Raw Data'!$B$6:$BE$43,'RevPAR Raw Data'!N$1,FALSE)</f>
        <v>67.940513845275404</v>
      </c>
      <c r="AE140" s="76">
        <f>VLOOKUP($A140,'RevPAR Raw Data'!$B$6:$BE$43,'RevPAR Raw Data'!O$1,FALSE)</f>
        <v>73.201290322580604</v>
      </c>
      <c r="AF140" s="77">
        <f>VLOOKUP($A140,'RevPAR Raw Data'!$B$6:$BE$43,'RevPAR Raw Data'!P$1,FALSE)</f>
        <v>70.570902083928004</v>
      </c>
      <c r="AG140" s="78">
        <f>VLOOKUP($A140,'RevPAR Raw Data'!$B$6:$BE$43,'RevPAR Raw Data'!R$1,FALSE)</f>
        <v>59.7415802781289</v>
      </c>
    </row>
    <row r="141" spans="1:34" x14ac:dyDescent="0.25">
      <c r="A141" s="55" t="s">
        <v>126</v>
      </c>
      <c r="B141" s="43">
        <f>(VLOOKUP($A140,'Occupancy Raw Data'!$B$8:$BE$51,'Occupancy Raw Data'!T$3,FALSE))/100</f>
        <v>9.4823352836468592E-3</v>
      </c>
      <c r="C141" s="44">
        <f>(VLOOKUP($A140,'Occupancy Raw Data'!$B$8:$BE$51,'Occupancy Raw Data'!U$3,FALSE))/100</f>
        <v>-1.4541215152890301E-2</v>
      </c>
      <c r="D141" s="44">
        <f>(VLOOKUP($A140,'Occupancy Raw Data'!$B$8:$BE$51,'Occupancy Raw Data'!V$3,FALSE))/100</f>
        <v>-3.7601502047961401E-2</v>
      </c>
      <c r="E141" s="44">
        <f>(VLOOKUP($A140,'Occupancy Raw Data'!$B$8:$BE$51,'Occupancy Raw Data'!W$3,FALSE))/100</f>
        <v>-1.9519854062371601E-3</v>
      </c>
      <c r="F141" s="44">
        <f>(VLOOKUP($A140,'Occupancy Raw Data'!$B$8:$BE$51,'Occupancy Raw Data'!X$3,FALSE))/100</f>
        <v>-6.3137482902044809E-2</v>
      </c>
      <c r="G141" s="44">
        <f>(VLOOKUP($A140,'Occupancy Raw Data'!$B$8:$BE$51,'Occupancy Raw Data'!Y$3,FALSE))/100</f>
        <v>-2.3561167351061698E-2</v>
      </c>
      <c r="H141" s="45">
        <f>(VLOOKUP($A140,'Occupancy Raw Data'!$B$8:$BE$51,'Occupancy Raw Data'!AA$3,FALSE))/100</f>
        <v>-4.2417220772615297E-2</v>
      </c>
      <c r="I141" s="45">
        <f>(VLOOKUP($A140,'Occupancy Raw Data'!$B$8:$BE$51,'Occupancy Raw Data'!AB$3,FALSE))/100</f>
        <v>-3.6422498877974198E-2</v>
      </c>
      <c r="J141" s="44">
        <f>(VLOOKUP($A140,'Occupancy Raw Data'!$B$8:$BE$51,'Occupancy Raw Data'!AC$3,FALSE))/100</f>
        <v>-3.9369310234768903E-2</v>
      </c>
      <c r="K141" s="46">
        <f>(VLOOKUP($A140,'Occupancy Raw Data'!$B$8:$BE$51,'Occupancy Raw Data'!AE$3,FALSE))/100</f>
        <v>-2.8532353367284401E-2</v>
      </c>
      <c r="M141" s="43">
        <f>(VLOOKUP($A140,'ADR Raw Data'!$B$6:$BE$49,'ADR Raw Data'!T$1,FALSE))/100</f>
        <v>-5.2106194768239498E-3</v>
      </c>
      <c r="N141" s="44">
        <f>(VLOOKUP($A140,'ADR Raw Data'!$B$6:$BE$49,'ADR Raw Data'!U$1,FALSE))/100</f>
        <v>-3.8476593834377397E-2</v>
      </c>
      <c r="O141" s="44">
        <f>(VLOOKUP($A140,'ADR Raw Data'!$B$6:$BE$49,'ADR Raw Data'!V$1,FALSE))/100</f>
        <v>-9.9384678163146292E-2</v>
      </c>
      <c r="P141" s="44">
        <f>(VLOOKUP($A140,'ADR Raw Data'!$B$6:$BE$49,'ADR Raw Data'!W$1,FALSE))/100</f>
        <v>-8.3238476147451404E-2</v>
      </c>
      <c r="Q141" s="44">
        <f>(VLOOKUP($A140,'ADR Raw Data'!$B$6:$BE$49,'ADR Raw Data'!X$1,FALSE))/100</f>
        <v>-6.8656359341001907E-2</v>
      </c>
      <c r="R141" s="44">
        <f>(VLOOKUP($A140,'ADR Raw Data'!$B$6:$BE$49,'ADR Raw Data'!Y$1,FALSE))/100</f>
        <v>-6.4867350271860302E-2</v>
      </c>
      <c r="S141" s="45">
        <f>(VLOOKUP($A140,'ADR Raw Data'!$B$6:$BE$49,'ADR Raw Data'!AA$1,FALSE))/100</f>
        <v>-4.6266495038103199E-2</v>
      </c>
      <c r="T141" s="45">
        <f>(VLOOKUP($A140,'ADR Raw Data'!$B$6:$BE$49,'ADR Raw Data'!AB$1,FALSE))/100</f>
        <v>2.01623846888427E-2</v>
      </c>
      <c r="U141" s="44">
        <f>(VLOOKUP($A140,'ADR Raw Data'!$B$6:$BE$49,'ADR Raw Data'!AC$1,FALSE))/100</f>
        <v>-1.2982081416998E-2</v>
      </c>
      <c r="V141" s="46">
        <f>(VLOOKUP($A140,'ADR Raw Data'!$B$6:$BE$49,'ADR Raw Data'!AE$1,FALSE))/100</f>
        <v>-4.8203813548353194E-2</v>
      </c>
      <c r="X141" s="43">
        <f>(VLOOKUP($A140,'RevPAR Raw Data'!$B$6:$BE$43,'RevPAR Raw Data'!T$1,FALSE))/100</f>
        <v>4.2223069659081602E-3</v>
      </c>
      <c r="Y141" s="44">
        <f>(VLOOKUP($A140,'RevPAR Raw Data'!$B$6:$BE$43,'RevPAR Raw Data'!U$1,FALSE))/100</f>
        <v>-5.2458312557971704E-2</v>
      </c>
      <c r="Z141" s="44">
        <f>(VLOOKUP($A140,'RevPAR Raw Data'!$B$6:$BE$43,'RevPAR Raw Data'!V$1,FALSE))/100</f>
        <v>-0.13324916703161999</v>
      </c>
      <c r="AA141" s="44">
        <f>(VLOOKUP($A140,'RevPAR Raw Data'!$B$6:$BE$43,'RevPAR Raw Data'!W$1,FALSE))/100</f>
        <v>-8.5027981263011407E-2</v>
      </c>
      <c r="AB141" s="44">
        <f>(VLOOKUP($A140,'RevPAR Raw Data'!$B$6:$BE$43,'RevPAR Raw Data'!X$1,FALSE))/100</f>
        <v>-0.127459052529037</v>
      </c>
      <c r="AC141" s="44">
        <f>(VLOOKUP($A140,'RevPAR Raw Data'!$B$6:$BE$43,'RevPAR Raw Data'!Y$1,FALSE))/100</f>
        <v>-8.6900167127546807E-2</v>
      </c>
      <c r="AD141" s="45">
        <f>(VLOOKUP($A140,'RevPAR Raw Data'!$B$6:$BE$43,'RevPAR Raw Data'!AA$1,FALSE))/100</f>
        <v>-8.6721219676312314E-2</v>
      </c>
      <c r="AE141" s="45">
        <f>(VLOOKUP($A140,'RevPAR Raw Data'!$B$6:$BE$43,'RevPAR Raw Data'!AB$1,FALSE))/100</f>
        <v>-1.6994478622838202E-2</v>
      </c>
      <c r="AF141" s="44">
        <f>(VLOOKUP($A140,'RevPAR Raw Data'!$B$6:$BE$43,'RevPAR Raw Data'!AC$1,FALSE))/100</f>
        <v>-5.18402960609681E-2</v>
      </c>
      <c r="AG141" s="46">
        <f>(VLOOKUP($A140,'RevPAR Raw Data'!$B$6:$BE$43,'RevPAR Raw Data'!AE$1,FALSE))/100</f>
        <v>-7.5360798673825405E-2</v>
      </c>
    </row>
    <row r="142" spans="1:34" x14ac:dyDescent="0.25">
      <c r="A142" s="88"/>
      <c r="B142" s="71"/>
      <c r="C142" s="72"/>
      <c r="D142" s="72"/>
      <c r="E142" s="72"/>
      <c r="F142" s="72"/>
      <c r="G142" s="73"/>
      <c r="H142" s="53"/>
      <c r="I142" s="53"/>
      <c r="J142" s="73"/>
      <c r="K142" s="74"/>
      <c r="M142" s="75"/>
      <c r="N142" s="76"/>
      <c r="O142" s="76"/>
      <c r="P142" s="76"/>
      <c r="Q142" s="76"/>
      <c r="R142" s="77"/>
      <c r="S142" s="76"/>
      <c r="T142" s="76"/>
      <c r="U142" s="77"/>
      <c r="V142" s="78"/>
      <c r="X142" s="75"/>
      <c r="Y142" s="76"/>
      <c r="Z142" s="76"/>
      <c r="AA142" s="76"/>
      <c r="AB142" s="76"/>
      <c r="AC142" s="77"/>
      <c r="AD142" s="76"/>
      <c r="AE142" s="76"/>
      <c r="AF142" s="77"/>
      <c r="AG142" s="78"/>
      <c r="AH142" s="58"/>
    </row>
    <row r="143" spans="1:34" x14ac:dyDescent="0.25">
      <c r="A143" s="70" t="s">
        <v>57</v>
      </c>
      <c r="B143" s="71">
        <f>(VLOOKUP($A143,'Occupancy Raw Data'!$B$8:$BE$45,'Occupancy Raw Data'!G$3,FALSE))/100</f>
        <v>0.61216730038022804</v>
      </c>
      <c r="C143" s="72">
        <f>(VLOOKUP($A143,'Occupancy Raw Data'!$B$8:$BE$45,'Occupancy Raw Data'!H$3,FALSE))/100</f>
        <v>0.67870722433460007</v>
      </c>
      <c r="D143" s="72">
        <f>(VLOOKUP($A143,'Occupancy Raw Data'!$B$8:$BE$45,'Occupancy Raw Data'!I$3,FALSE))/100</f>
        <v>0.732111994469408</v>
      </c>
      <c r="E143" s="72">
        <f>(VLOOKUP($A143,'Occupancy Raw Data'!$B$8:$BE$45,'Occupancy Raw Data'!J$3,FALSE))/100</f>
        <v>0.73505012098167899</v>
      </c>
      <c r="F143" s="72">
        <f>(VLOOKUP($A143,'Occupancy Raw Data'!$B$8:$BE$45,'Occupancy Raw Data'!K$3,FALSE))/100</f>
        <v>0.72156930521949503</v>
      </c>
      <c r="G143" s="73">
        <f>(VLOOKUP($A143,'Occupancy Raw Data'!$B$8:$BE$45,'Occupancy Raw Data'!L$3,FALSE))/100</f>
        <v>0.695921189077082</v>
      </c>
      <c r="H143" s="53">
        <f>(VLOOKUP($A143,'Occupancy Raw Data'!$B$8:$BE$45,'Occupancy Raw Data'!N$3,FALSE))/100</f>
        <v>0.791738679571379</v>
      </c>
      <c r="I143" s="53">
        <f>(VLOOKUP($A143,'Occupancy Raw Data'!$B$8:$BE$45,'Occupancy Raw Data'!O$3,FALSE))/100</f>
        <v>0.75423435879709599</v>
      </c>
      <c r="J143" s="73">
        <f>(VLOOKUP($A143,'Occupancy Raw Data'!$B$8:$BE$45,'Occupancy Raw Data'!P$3,FALSE))/100</f>
        <v>0.772986519184237</v>
      </c>
      <c r="K143" s="74">
        <f>(VLOOKUP($A143,'Occupancy Raw Data'!$B$8:$BE$45,'Occupancy Raw Data'!R$3,FALSE))/100</f>
        <v>0.71793985482198397</v>
      </c>
      <c r="M143" s="75">
        <f>VLOOKUP($A143,'ADR Raw Data'!$B$6:$BE$43,'ADR Raw Data'!G$1,FALSE)</f>
        <v>92.501239412761095</v>
      </c>
      <c r="N143" s="76">
        <f>VLOOKUP($A143,'ADR Raw Data'!$B$6:$BE$43,'ADR Raw Data'!H$1,FALSE)</f>
        <v>97.501448943213603</v>
      </c>
      <c r="O143" s="76">
        <f>VLOOKUP($A143,'ADR Raw Data'!$B$6:$BE$43,'ADR Raw Data'!I$1,FALSE)</f>
        <v>99.241843720491005</v>
      </c>
      <c r="P143" s="76">
        <f>VLOOKUP($A143,'ADR Raw Data'!$B$6:$BE$43,'ADR Raw Data'!J$1,FALSE)</f>
        <v>100.634342816835</v>
      </c>
      <c r="Q143" s="76">
        <f>VLOOKUP($A143,'ADR Raw Data'!$B$6:$BE$43,'ADR Raw Data'!K$1,FALSE)</f>
        <v>97.703358083832299</v>
      </c>
      <c r="R143" s="77">
        <f>VLOOKUP($A143,'ADR Raw Data'!$B$6:$BE$43,'ADR Raw Data'!L$1,FALSE)</f>
        <v>97.691621218894298</v>
      </c>
      <c r="S143" s="76">
        <f>VLOOKUP($A143,'ADR Raw Data'!$B$6:$BE$43,'ADR Raw Data'!N$1,FALSE)</f>
        <v>105.774837371752</v>
      </c>
      <c r="T143" s="76">
        <f>VLOOKUP($A143,'ADR Raw Data'!$B$6:$BE$43,'ADR Raw Data'!O$1,FALSE)</f>
        <v>104.31981897341799</v>
      </c>
      <c r="U143" s="77">
        <f>VLOOKUP($A143,'ADR Raw Data'!$B$6:$BE$43,'ADR Raw Data'!P$1,FALSE)</f>
        <v>105.064977082168</v>
      </c>
      <c r="V143" s="78">
        <f>VLOOKUP($A143,'ADR Raw Data'!$B$6:$BE$43,'ADR Raw Data'!R$1,FALSE)</f>
        <v>99.959819451131395</v>
      </c>
      <c r="X143" s="75">
        <f>VLOOKUP($A143,'RevPAR Raw Data'!$B$6:$BE$43,'RevPAR Raw Data'!G$1,FALSE)</f>
        <v>56.626234013135097</v>
      </c>
      <c r="Y143" s="76">
        <f>VLOOKUP($A143,'RevPAR Raw Data'!$B$6:$BE$43,'RevPAR Raw Data'!H$1,FALSE)</f>
        <v>66.1749377808503</v>
      </c>
      <c r="Z143" s="76">
        <f>VLOOKUP($A143,'RevPAR Raw Data'!$B$6:$BE$43,'RevPAR Raw Data'!I$1,FALSE)</f>
        <v>72.656144141029998</v>
      </c>
      <c r="AA143" s="76">
        <f>VLOOKUP($A143,'RevPAR Raw Data'!$B$6:$BE$43,'RevPAR Raw Data'!J$1,FALSE)</f>
        <v>73.971285862426498</v>
      </c>
      <c r="AB143" s="76">
        <f>VLOOKUP($A143,'RevPAR Raw Data'!$B$6:$BE$43,'RevPAR Raw Data'!K$1,FALSE)</f>
        <v>70.499744210162405</v>
      </c>
      <c r="AC143" s="77">
        <f>VLOOKUP($A143,'RevPAR Raw Data'!$B$6:$BE$43,'RevPAR Raw Data'!L$1,FALSE)</f>
        <v>67.985669201520906</v>
      </c>
      <c r="AD143" s="76">
        <f>VLOOKUP($A143,'RevPAR Raw Data'!$B$6:$BE$43,'RevPAR Raw Data'!N$1,FALSE)</f>
        <v>83.746030072588994</v>
      </c>
      <c r="AE143" s="76">
        <f>VLOOKUP($A143,'RevPAR Raw Data'!$B$6:$BE$43,'RevPAR Raw Data'!O$1,FALSE)</f>
        <v>78.6815917732457</v>
      </c>
      <c r="AF143" s="77">
        <f>VLOOKUP($A143,'RevPAR Raw Data'!$B$6:$BE$43,'RevPAR Raw Data'!P$1,FALSE)</f>
        <v>81.213810922917304</v>
      </c>
      <c r="AG143" s="78">
        <f>VLOOKUP($A143,'RevPAR Raw Data'!$B$6:$BE$43,'RevPAR Raw Data'!R$1,FALSE)</f>
        <v>71.765138264776994</v>
      </c>
    </row>
    <row r="144" spans="1:34" ht="16" thickBot="1" x14ac:dyDescent="0.3">
      <c r="A144" s="59" t="s">
        <v>126</v>
      </c>
      <c r="B144" s="49">
        <f>(VLOOKUP($A143,'Occupancy Raw Data'!$B$8:$BE$51,'Occupancy Raw Data'!T$3,FALSE))/100</f>
        <v>0.122921343167346</v>
      </c>
      <c r="C144" s="50">
        <f>(VLOOKUP($A143,'Occupancy Raw Data'!$B$8:$BE$51,'Occupancy Raw Data'!U$3,FALSE))/100</f>
        <v>1.6391884310914401E-2</v>
      </c>
      <c r="D144" s="50">
        <f>(VLOOKUP($A143,'Occupancy Raw Data'!$B$8:$BE$51,'Occupancy Raw Data'!V$3,FALSE))/100</f>
        <v>3.7142890071550798E-2</v>
      </c>
      <c r="E144" s="50">
        <f>(VLOOKUP($A143,'Occupancy Raw Data'!$B$8:$BE$51,'Occupancy Raw Data'!W$3,FALSE))/100</f>
        <v>4.2113221184838998E-2</v>
      </c>
      <c r="F144" s="50">
        <f>(VLOOKUP($A143,'Occupancy Raw Data'!$B$8:$BE$51,'Occupancy Raw Data'!X$3,FALSE))/100</f>
        <v>7.1504026526159198E-2</v>
      </c>
      <c r="G144" s="50">
        <f>(VLOOKUP($A143,'Occupancy Raw Data'!$B$8:$BE$51,'Occupancy Raw Data'!Y$3,FALSE))/100</f>
        <v>5.5201957876366503E-2</v>
      </c>
      <c r="H144" s="51">
        <f>(VLOOKUP($A143,'Occupancy Raw Data'!$B$8:$BE$51,'Occupancy Raw Data'!AA$3,FALSE))/100</f>
        <v>6.1526346069160701E-2</v>
      </c>
      <c r="I144" s="51">
        <f>(VLOOKUP($A143,'Occupancy Raw Data'!$B$8:$BE$51,'Occupancy Raw Data'!AB$3,FALSE))/100</f>
        <v>2.9372141575419702E-2</v>
      </c>
      <c r="J144" s="50">
        <f>(VLOOKUP($A143,'Occupancy Raw Data'!$B$8:$BE$51,'Occupancy Raw Data'!AC$3,FALSE))/100</f>
        <v>4.5592080861008702E-2</v>
      </c>
      <c r="K144" s="52">
        <f>(VLOOKUP($A143,'Occupancy Raw Data'!$B$8:$BE$51,'Occupancy Raw Data'!AE$3,FALSE))/100</f>
        <v>5.2227000151083496E-2</v>
      </c>
      <c r="M144" s="49">
        <f>(VLOOKUP($A143,'ADR Raw Data'!$B$6:$BE$49,'ADR Raw Data'!T$1,FALSE))/100</f>
        <v>2.6338184014502899E-2</v>
      </c>
      <c r="N144" s="50">
        <f>(VLOOKUP($A143,'ADR Raw Data'!$B$6:$BE$49,'ADR Raw Data'!U$1,FALSE))/100</f>
        <v>1.10322976358456E-2</v>
      </c>
      <c r="O144" s="50">
        <f>(VLOOKUP($A143,'ADR Raw Data'!$B$6:$BE$49,'ADR Raw Data'!V$1,FALSE))/100</f>
        <v>2.4950615305102701E-3</v>
      </c>
      <c r="P144" s="50">
        <f>(VLOOKUP($A143,'ADR Raw Data'!$B$6:$BE$49,'ADR Raw Data'!W$1,FALSE))/100</f>
        <v>3.8805255667247997E-2</v>
      </c>
      <c r="Q144" s="50">
        <f>(VLOOKUP($A143,'ADR Raw Data'!$B$6:$BE$49,'ADR Raw Data'!X$1,FALSE))/100</f>
        <v>1.76113460660401E-2</v>
      </c>
      <c r="R144" s="50">
        <f>(VLOOKUP($A143,'ADR Raw Data'!$B$6:$BE$49,'ADR Raw Data'!Y$1,FALSE))/100</f>
        <v>1.8166660458205298E-2</v>
      </c>
      <c r="S144" s="51">
        <f>(VLOOKUP($A143,'ADR Raw Data'!$B$6:$BE$49,'ADR Raw Data'!AA$1,FALSE))/100</f>
        <v>4.2827022049807699E-2</v>
      </c>
      <c r="T144" s="51">
        <f>(VLOOKUP($A143,'ADR Raw Data'!$B$6:$BE$49,'ADR Raw Data'!AB$1,FALSE))/100</f>
        <v>4.6244251717367797E-2</v>
      </c>
      <c r="U144" s="50">
        <f>(VLOOKUP($A143,'ADR Raw Data'!$B$6:$BE$49,'ADR Raw Data'!AC$1,FALSE))/100</f>
        <v>4.4617042435312504E-2</v>
      </c>
      <c r="V144" s="52">
        <f>(VLOOKUP($A143,'ADR Raw Data'!$B$6:$BE$49,'ADR Raw Data'!AE$1,FALSE))/100</f>
        <v>2.6475912900180098E-2</v>
      </c>
      <c r="X144" s="49">
        <f>(VLOOKUP($A143,'RevPAR Raw Data'!$B$6:$BE$43,'RevPAR Raw Data'!T$1,FALSE))/100</f>
        <v>0.15249705213750001</v>
      </c>
      <c r="Y144" s="50">
        <f>(VLOOKUP($A143,'RevPAR Raw Data'!$B$6:$BE$43,'RevPAR Raw Data'!U$1,FALSE))/100</f>
        <v>2.76050220932904E-2</v>
      </c>
      <c r="Z144" s="50">
        <f>(VLOOKUP($A143,'RevPAR Raw Data'!$B$6:$BE$43,'RevPAR Raw Data'!V$1,FALSE))/100</f>
        <v>3.9730625398210602E-2</v>
      </c>
      <c r="AA144" s="50">
        <f>(VLOOKUP($A143,'RevPAR Raw Data'!$B$6:$BE$43,'RevPAR Raw Data'!W$1,FALSE))/100</f>
        <v>8.2552691167136094E-2</v>
      </c>
      <c r="AB144" s="50">
        <f>(VLOOKUP($A143,'RevPAR Raw Data'!$B$6:$BE$43,'RevPAR Raw Data'!X$1,FALSE))/100</f>
        <v>9.0374654748466898E-2</v>
      </c>
      <c r="AC144" s="50">
        <f>(VLOOKUP($A143,'RevPAR Raw Data'!$B$6:$BE$43,'RevPAR Raw Data'!Y$1,FALSE))/100</f>
        <v>7.4371453559940001E-2</v>
      </c>
      <c r="AD144" s="51">
        <f>(VLOOKUP($A143,'RevPAR Raw Data'!$B$6:$BE$43,'RevPAR Raw Data'!AA$1,FALSE))/100</f>
        <v>0.106988358298716</v>
      </c>
      <c r="AE144" s="51">
        <f>(VLOOKUP($A143,'RevPAR Raw Data'!$B$6:$BE$43,'RevPAR Raw Data'!AB$1,FALSE))/100</f>
        <v>7.6974686001279394E-2</v>
      </c>
      <c r="AF144" s="50">
        <f>(VLOOKUP($A143,'RevPAR Raw Data'!$B$6:$BE$43,'RevPAR Raw Data'!AC$1,FALSE))/100</f>
        <v>9.2243307102811103E-2</v>
      </c>
      <c r="AG144" s="52">
        <f>(VLOOKUP($A143,'RevPAR Raw Data'!$B$6:$BE$43,'RevPAR Raw Data'!AE$1,FALSE))/100</f>
        <v>8.0085670558301292E-2</v>
      </c>
    </row>
    <row r="145" spans="1:33" ht="14.25" customHeight="1" x14ac:dyDescent="0.25">
      <c r="A145" s="277" t="s">
        <v>124</v>
      </c>
      <c r="B145" s="278"/>
      <c r="C145" s="278"/>
      <c r="D145" s="278"/>
      <c r="E145" s="278"/>
      <c r="F145" s="278"/>
      <c r="G145" s="278"/>
      <c r="H145" s="278"/>
      <c r="I145" s="278"/>
      <c r="J145" s="278"/>
      <c r="K145" s="278"/>
      <c r="AG145" s="98"/>
    </row>
    <row r="146" spans="1:33" x14ac:dyDescent="0.25">
      <c r="A146" s="277"/>
      <c r="B146" s="278"/>
      <c r="C146" s="278"/>
      <c r="D146" s="278"/>
      <c r="E146" s="278"/>
      <c r="F146" s="278"/>
      <c r="G146" s="278"/>
      <c r="H146" s="278"/>
      <c r="I146" s="278"/>
      <c r="J146" s="278"/>
      <c r="K146" s="278"/>
      <c r="AG146" s="98"/>
    </row>
    <row r="147" spans="1:33" ht="16" thickBot="1" x14ac:dyDescent="0.3">
      <c r="A147" s="279"/>
      <c r="B147" s="280"/>
      <c r="C147" s="280"/>
      <c r="D147" s="280"/>
      <c r="E147" s="280"/>
      <c r="F147" s="280"/>
      <c r="G147" s="280"/>
      <c r="H147" s="280"/>
      <c r="I147" s="280"/>
      <c r="J147" s="280"/>
      <c r="K147" s="280"/>
      <c r="L147" s="99"/>
      <c r="M147" s="99"/>
      <c r="N147" s="99"/>
      <c r="O147" s="99"/>
      <c r="P147" s="99"/>
      <c r="Q147" s="99"/>
      <c r="R147" s="100"/>
      <c r="S147" s="99"/>
      <c r="T147" s="99"/>
      <c r="U147" s="99"/>
      <c r="V147" s="99"/>
      <c r="W147" s="99"/>
      <c r="X147" s="99"/>
      <c r="Y147" s="99"/>
      <c r="Z147" s="99"/>
      <c r="AA147" s="99"/>
      <c r="AB147" s="99"/>
      <c r="AC147" s="99"/>
      <c r="AD147" s="99"/>
      <c r="AE147" s="99"/>
      <c r="AF147" s="99"/>
      <c r="AG147" s="101"/>
    </row>
  </sheetData>
  <sheetProtection sheet="1" objects="1" scenarios="1" formatColumns="0" formatRows="0"/>
  <mergeCells count="14">
    <mergeCell ref="A145:K147"/>
    <mergeCell ref="A1:A3"/>
    <mergeCell ref="G2:G3"/>
    <mergeCell ref="J2:J3"/>
    <mergeCell ref="K2:K3"/>
    <mergeCell ref="B1:K1"/>
    <mergeCell ref="M1:V1"/>
    <mergeCell ref="R2:R3"/>
    <mergeCell ref="U2:U3"/>
    <mergeCell ref="V2:V3"/>
    <mergeCell ref="X1:AG1"/>
    <mergeCell ref="AC2:AC3"/>
    <mergeCell ref="AF2:AF3"/>
    <mergeCell ref="AG2:AG3"/>
  </mergeCells>
  <pageMargins left="0.25" right="0.25" top="0.75" bottom="0.75" header="0.3" footer="0.3"/>
  <pageSetup scale="37" fitToHeight="0" orientation="landscape" r:id="rId1"/>
  <rowBreaks count="1" manualBreakCount="1">
    <brk id="57" max="32" man="1"/>
  </rowBreaks>
  <ignoredErrors>
    <ignoredError sqref="B5:K5 B60:K60"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0">
    <tabColor theme="7" tint="0.79998168889431442"/>
  </sheetPr>
  <dimension ref="G23:BE52"/>
  <sheetViews>
    <sheetView topLeftCell="A2" workbookViewId="0">
      <selection activeCell="I55" sqref="I54:I55"/>
    </sheetView>
  </sheetViews>
  <sheetFormatPr defaultRowHeight="12.5" x14ac:dyDescent="0.25"/>
  <sheetData>
    <row r="23" spans="7:57" x14ac:dyDescent="0.25">
      <c r="G23" s="134">
        <v>149.54823851953299</v>
      </c>
      <c r="H23" s="135">
        <v>162.10981441048</v>
      </c>
      <c r="I23" s="135">
        <v>167.90792452830101</v>
      </c>
      <c r="J23" s="135">
        <v>178.07869320843</v>
      </c>
      <c r="K23" s="135">
        <v>165.196611226611</v>
      </c>
      <c r="L23" s="136">
        <v>165.68737708399701</v>
      </c>
      <c r="M23" s="133"/>
      <c r="N23" s="142">
        <v>213.96109957708501</v>
      </c>
      <c r="O23" s="143">
        <v>225.756306039273</v>
      </c>
      <c r="P23" s="144">
        <v>219.967752830188</v>
      </c>
      <c r="Q23" s="133"/>
      <c r="R23" s="150">
        <v>185.23524631378601</v>
      </c>
      <c r="S23" s="119"/>
      <c r="T23" s="111">
        <v>-8.2761913726351004</v>
      </c>
      <c r="U23" s="112">
        <v>-9.1180584417177801</v>
      </c>
      <c r="V23" s="112">
        <v>-10.5663150210151</v>
      </c>
      <c r="W23" s="112">
        <v>-0.368644972952894</v>
      </c>
      <c r="X23" s="112">
        <v>-2.5758844719604599</v>
      </c>
      <c r="Y23" s="113">
        <v>-6.68361154483192</v>
      </c>
      <c r="Z23" s="114"/>
      <c r="AA23" s="115">
        <v>10.048325830844201</v>
      </c>
      <c r="AB23" s="116">
        <v>7.4180494677078697</v>
      </c>
      <c r="AC23" s="117">
        <v>8.5578568008362108</v>
      </c>
      <c r="AD23" s="114"/>
      <c r="AE23" s="118">
        <v>-0.55540873522400103</v>
      </c>
      <c r="AG23" s="134">
        <v>151.902901744719</v>
      </c>
      <c r="AH23" s="135">
        <v>161.08194368400399</v>
      </c>
      <c r="AI23" s="135">
        <v>161.171641266119</v>
      </c>
      <c r="AJ23" s="135">
        <v>172.70823350253801</v>
      </c>
      <c r="AK23" s="135">
        <v>157.303623579271</v>
      </c>
      <c r="AL23" s="136">
        <v>161.45460430534399</v>
      </c>
      <c r="AM23" s="133"/>
      <c r="AN23" s="142">
        <v>184.96527628434799</v>
      </c>
      <c r="AO23" s="143">
        <v>187.55493044369601</v>
      </c>
      <c r="AP23" s="144">
        <v>186.27283622920501</v>
      </c>
      <c r="AQ23" s="133"/>
      <c r="AR23" s="150">
        <v>170.014470342224</v>
      </c>
      <c r="AS23" s="119"/>
      <c r="AT23" s="111">
        <v>-3.5212452051995502</v>
      </c>
      <c r="AU23" s="112">
        <v>-5.4888801151028899</v>
      </c>
      <c r="AV23" s="112">
        <v>-12.1879010908363</v>
      </c>
      <c r="AW23" s="112">
        <v>2.76755042829953</v>
      </c>
      <c r="AX23" s="112">
        <v>-1.3450990663883899</v>
      </c>
      <c r="AY23" s="113">
        <v>-4.3327836007918998</v>
      </c>
      <c r="AZ23" s="114"/>
      <c r="BA23" s="115">
        <v>5.7652291700455001</v>
      </c>
      <c r="BB23" s="116">
        <v>3.7428308383475302</v>
      </c>
      <c r="BC23" s="117">
        <v>4.7256935853219399</v>
      </c>
      <c r="BD23" s="114"/>
      <c r="BE23" s="118">
        <v>-1.06859776764221</v>
      </c>
    </row>
    <row r="24" spans="7:57" x14ac:dyDescent="0.25">
      <c r="G24" s="137">
        <v>90.485304268846505</v>
      </c>
      <c r="H24" s="133">
        <v>105.191224698425</v>
      </c>
      <c r="I24" s="133">
        <v>107.453819231463</v>
      </c>
      <c r="J24" s="133">
        <v>106.614501065684</v>
      </c>
      <c r="K24" s="133">
        <v>96.666585585585494</v>
      </c>
      <c r="L24" s="138">
        <v>102.340253663553</v>
      </c>
      <c r="M24" s="133"/>
      <c r="N24" s="145">
        <v>115.371658058771</v>
      </c>
      <c r="O24" s="153">
        <v>123.583521406727</v>
      </c>
      <c r="P24" s="146">
        <v>119.790052653229</v>
      </c>
      <c r="Q24" s="133"/>
      <c r="R24" s="151">
        <v>108.316144873637</v>
      </c>
      <c r="S24" s="119"/>
      <c r="T24" s="120">
        <v>4.3157371024824496</v>
      </c>
      <c r="U24" s="114">
        <v>1.76788431622464</v>
      </c>
      <c r="V24" s="114">
        <v>0.91880266781160502</v>
      </c>
      <c r="W24" s="114">
        <v>3.0405422844594501</v>
      </c>
      <c r="X24" s="114">
        <v>0.55878017386590895</v>
      </c>
      <c r="Y24" s="121">
        <v>1.81950703281417</v>
      </c>
      <c r="Z24" s="114"/>
      <c r="AA24" s="122">
        <v>3.4638359198811699</v>
      </c>
      <c r="AB24" s="123">
        <v>4.2504997055676004</v>
      </c>
      <c r="AC24" s="124">
        <v>3.8724114847318698</v>
      </c>
      <c r="AD24" s="114"/>
      <c r="AE24" s="125">
        <v>2.6856088812586401</v>
      </c>
      <c r="AG24" s="137">
        <v>86.578311298076898</v>
      </c>
      <c r="AH24" s="133">
        <v>94.591973896830297</v>
      </c>
      <c r="AI24" s="133">
        <v>96.348260181408605</v>
      </c>
      <c r="AJ24" s="133">
        <v>98.206434396737805</v>
      </c>
      <c r="AK24" s="133">
        <v>92.285924977595599</v>
      </c>
      <c r="AL24" s="138">
        <v>93.906196705364295</v>
      </c>
      <c r="AM24" s="133"/>
      <c r="AN24" s="145">
        <v>101.17728215993</v>
      </c>
      <c r="AO24" s="153">
        <v>104.610196253814</v>
      </c>
      <c r="AP24" s="146">
        <v>102.921173892125</v>
      </c>
      <c r="AQ24" s="133"/>
      <c r="AR24" s="151">
        <v>96.825388649916405</v>
      </c>
      <c r="AS24" s="119"/>
      <c r="AT24" s="120">
        <v>2.2552055155967601</v>
      </c>
      <c r="AU24" s="114">
        <v>0.96984996155106695</v>
      </c>
      <c r="AV24" s="114">
        <v>-2.2422625409434498</v>
      </c>
      <c r="AW24" s="114">
        <v>2.1884311164824002</v>
      </c>
      <c r="AX24" s="114">
        <v>0.80236013403668904</v>
      </c>
      <c r="AY24" s="121">
        <v>0.53738365982331304</v>
      </c>
      <c r="AZ24" s="114"/>
      <c r="BA24" s="122">
        <v>2.6463367899857002</v>
      </c>
      <c r="BB24" s="123">
        <v>3.56354418343737</v>
      </c>
      <c r="BC24" s="124">
        <v>3.1294802532171802</v>
      </c>
      <c r="BD24" s="114"/>
      <c r="BE24" s="125">
        <v>1.4805726492622</v>
      </c>
    </row>
    <row r="25" spans="7:57" x14ac:dyDescent="0.25">
      <c r="G25" s="137">
        <v>79.020223865877696</v>
      </c>
      <c r="H25" s="133">
        <v>87.605978952934905</v>
      </c>
      <c r="I25" s="133">
        <v>87.768862400000003</v>
      </c>
      <c r="J25" s="133">
        <v>88.268763370332906</v>
      </c>
      <c r="K25" s="133">
        <v>82.907593107104901</v>
      </c>
      <c r="L25" s="138">
        <v>85.420560463361994</v>
      </c>
      <c r="M25" s="133"/>
      <c r="N25" s="145">
        <v>92.642971112181002</v>
      </c>
      <c r="O25" s="153">
        <v>94.5232820364606</v>
      </c>
      <c r="P25" s="146">
        <v>93.6205067730004</v>
      </c>
      <c r="Q25" s="133"/>
      <c r="R25" s="151">
        <v>88.027716698515306</v>
      </c>
      <c r="S25" s="119"/>
      <c r="T25" s="120">
        <v>4.6277326083536403</v>
      </c>
      <c r="U25" s="114">
        <v>6.2174686797240097</v>
      </c>
      <c r="V25" s="114">
        <v>2.56054351497438</v>
      </c>
      <c r="W25" s="114">
        <v>4.0401301451481801</v>
      </c>
      <c r="X25" s="114">
        <v>0.50030010155995996</v>
      </c>
      <c r="Y25" s="121">
        <v>3.4009362333816102</v>
      </c>
      <c r="Z25" s="114"/>
      <c r="AA25" s="122">
        <v>-2.8133224069251201</v>
      </c>
      <c r="AB25" s="123">
        <v>-2.4315050911725602</v>
      </c>
      <c r="AC25" s="124">
        <v>-2.6110993794569399</v>
      </c>
      <c r="AD25" s="114"/>
      <c r="AE25" s="125">
        <v>1.13169454270777</v>
      </c>
      <c r="AG25" s="137">
        <v>77.352551909809804</v>
      </c>
      <c r="AH25" s="133">
        <v>81.818544082710005</v>
      </c>
      <c r="AI25" s="133">
        <v>82.727681642368296</v>
      </c>
      <c r="AJ25" s="133">
        <v>83.700850801048603</v>
      </c>
      <c r="AK25" s="133">
        <v>81.315385026099904</v>
      </c>
      <c r="AL25" s="138">
        <v>81.489397740130002</v>
      </c>
      <c r="AM25" s="133"/>
      <c r="AN25" s="145">
        <v>87.858032428417005</v>
      </c>
      <c r="AO25" s="153">
        <v>88.710349175859804</v>
      </c>
      <c r="AP25" s="146">
        <v>88.292680687007703</v>
      </c>
      <c r="AQ25" s="133"/>
      <c r="AR25" s="151">
        <v>83.623580989950995</v>
      </c>
      <c r="AS25" s="119"/>
      <c r="AT25" s="120">
        <v>-0.14217633788371301</v>
      </c>
      <c r="AU25" s="114">
        <v>-0.37884836722153697</v>
      </c>
      <c r="AV25" s="114">
        <v>-3.2729244725983602</v>
      </c>
      <c r="AW25" s="114">
        <v>1.04038029739533</v>
      </c>
      <c r="AX25" s="114">
        <v>0.91127813705720495</v>
      </c>
      <c r="AY25" s="121">
        <v>-0.41748033986139399</v>
      </c>
      <c r="AZ25" s="114"/>
      <c r="BA25" s="122">
        <v>-1.3681204284727999</v>
      </c>
      <c r="BB25" s="123">
        <v>-1.5708706310964999</v>
      </c>
      <c r="BC25" s="124">
        <v>-1.4657847160783399</v>
      </c>
      <c r="BD25" s="114"/>
      <c r="BE25" s="125">
        <v>-0.72987817796869503</v>
      </c>
    </row>
    <row r="26" spans="7:57" x14ac:dyDescent="0.25">
      <c r="G26" s="137">
        <v>89.1137681446111</v>
      </c>
      <c r="H26" s="133">
        <v>96.001738703501005</v>
      </c>
      <c r="I26" s="133">
        <v>96.104065596449999</v>
      </c>
      <c r="J26" s="133">
        <v>96.972236181297205</v>
      </c>
      <c r="K26" s="133">
        <v>92.206337692746999</v>
      </c>
      <c r="L26" s="138">
        <v>94.348063597972896</v>
      </c>
      <c r="M26" s="133"/>
      <c r="N26" s="145">
        <v>93.092828523489899</v>
      </c>
      <c r="O26" s="153">
        <v>91.820485031371305</v>
      </c>
      <c r="P26" s="146">
        <v>92.450030988679202</v>
      </c>
      <c r="Q26" s="133"/>
      <c r="R26" s="151">
        <v>93.832399622718796</v>
      </c>
      <c r="S26" s="119"/>
      <c r="T26" s="120">
        <v>5.3590061428659004</v>
      </c>
      <c r="U26" s="114">
        <v>5.2885622713520801</v>
      </c>
      <c r="V26" s="114">
        <v>3.50852256490694</v>
      </c>
      <c r="W26" s="114">
        <v>5.0288614885682996</v>
      </c>
      <c r="X26" s="114">
        <v>3.93099318414265</v>
      </c>
      <c r="Y26" s="121">
        <v>4.5798908003736001</v>
      </c>
      <c r="Z26" s="114"/>
      <c r="AA26" s="122">
        <v>2.8657757960767198</v>
      </c>
      <c r="AB26" s="123">
        <v>1.9307841825813501</v>
      </c>
      <c r="AC26" s="124">
        <v>2.39284527913345</v>
      </c>
      <c r="AD26" s="114"/>
      <c r="AE26" s="125">
        <v>3.98476777938499</v>
      </c>
      <c r="AG26" s="137">
        <v>85.262412914449399</v>
      </c>
      <c r="AH26" s="133">
        <v>89.909010605126298</v>
      </c>
      <c r="AI26" s="133">
        <v>89.986236387505599</v>
      </c>
      <c r="AJ26" s="133">
        <v>90.061586057122</v>
      </c>
      <c r="AK26" s="133">
        <v>87.455635891370093</v>
      </c>
      <c r="AL26" s="138">
        <v>88.6275836452688</v>
      </c>
      <c r="AM26" s="133"/>
      <c r="AN26" s="145">
        <v>89.120077732303898</v>
      </c>
      <c r="AO26" s="153">
        <v>88.481713937123004</v>
      </c>
      <c r="AP26" s="146">
        <v>88.798085539113899</v>
      </c>
      <c r="AQ26" s="133"/>
      <c r="AR26" s="151">
        <v>88.676644496617499</v>
      </c>
      <c r="AS26" s="119"/>
      <c r="AT26" s="120">
        <v>2.7925787838339802</v>
      </c>
      <c r="AU26" s="114">
        <v>5.0113339355544397</v>
      </c>
      <c r="AV26" s="114">
        <v>3.0227885840605699</v>
      </c>
      <c r="AW26" s="114">
        <v>2.8085905035469398</v>
      </c>
      <c r="AX26" s="114">
        <v>1.7375311866896399</v>
      </c>
      <c r="AY26" s="121">
        <v>3.1052282753690901</v>
      </c>
      <c r="AZ26" s="114"/>
      <c r="BA26" s="122">
        <v>2.4237708551612198</v>
      </c>
      <c r="BB26" s="123">
        <v>1.8730032484394299</v>
      </c>
      <c r="BC26" s="124">
        <v>2.1458056339751899</v>
      </c>
      <c r="BD26" s="114"/>
      <c r="BE26" s="125">
        <v>2.8183073913794701</v>
      </c>
    </row>
    <row r="27" spans="7:57" x14ac:dyDescent="0.25">
      <c r="G27" s="137">
        <v>89.179071481208496</v>
      </c>
      <c r="H27" s="133">
        <v>91.898406322881499</v>
      </c>
      <c r="I27" s="133">
        <v>92.239258072467294</v>
      </c>
      <c r="J27" s="133">
        <v>91.799686008540505</v>
      </c>
      <c r="K27" s="133">
        <v>93.318713298790996</v>
      </c>
      <c r="L27" s="138">
        <v>91.817881116947703</v>
      </c>
      <c r="M27" s="133"/>
      <c r="N27" s="145">
        <v>122.256724700761</v>
      </c>
      <c r="O27" s="153">
        <v>141.049838751625</v>
      </c>
      <c r="P27" s="146">
        <v>131.864426273101</v>
      </c>
      <c r="Q27" s="133"/>
      <c r="R27" s="151">
        <v>103.580361243458</v>
      </c>
      <c r="S27" s="119"/>
      <c r="T27" s="120">
        <v>-0.73706838198872404</v>
      </c>
      <c r="U27" s="114">
        <v>-2.4836974809326899</v>
      </c>
      <c r="V27" s="114">
        <v>-1.4601837695164099</v>
      </c>
      <c r="W27" s="114">
        <v>-1.9367104929393</v>
      </c>
      <c r="X27" s="114">
        <v>-0.35284443601843901</v>
      </c>
      <c r="Y27" s="121">
        <v>-1.4127869605083401</v>
      </c>
      <c r="Z27" s="114"/>
      <c r="AA27" s="122">
        <v>1.09243407686925</v>
      </c>
      <c r="AB27" s="123">
        <v>-3.51963357623133</v>
      </c>
      <c r="AC27" s="124">
        <v>-1.39046503992556</v>
      </c>
      <c r="AD27" s="114"/>
      <c r="AE27" s="125">
        <v>-0.99519740970299098</v>
      </c>
      <c r="AG27" s="137">
        <v>121.682971563183</v>
      </c>
      <c r="AH27" s="133">
        <v>117.616019615856</v>
      </c>
      <c r="AI27" s="133">
        <v>119.22091588785</v>
      </c>
      <c r="AJ27" s="133">
        <v>127.20773448878499</v>
      </c>
      <c r="AK27" s="133">
        <v>118.012322744014</v>
      </c>
      <c r="AL27" s="138">
        <v>120.702512417834</v>
      </c>
      <c r="AM27" s="133"/>
      <c r="AN27" s="145">
        <v>127.40618798423201</v>
      </c>
      <c r="AO27" s="153">
        <v>135.08255853525699</v>
      </c>
      <c r="AP27" s="146">
        <v>131.24150173433901</v>
      </c>
      <c r="AQ27" s="133"/>
      <c r="AR27" s="151">
        <v>123.909092169522</v>
      </c>
      <c r="AS27" s="119"/>
      <c r="AT27" s="120">
        <v>10.051898514245799</v>
      </c>
      <c r="AU27" s="114">
        <v>3.5171732881190398</v>
      </c>
      <c r="AV27" s="114">
        <v>2.48550035549802</v>
      </c>
      <c r="AW27" s="114">
        <v>21.420351113773599</v>
      </c>
      <c r="AX27" s="114">
        <v>9.2231495141207809</v>
      </c>
      <c r="AY27" s="121">
        <v>9.0954208907689509</v>
      </c>
      <c r="AZ27" s="114"/>
      <c r="BA27" s="122">
        <v>1.5632210021175399</v>
      </c>
      <c r="BB27" s="123">
        <v>2.3758250586438798</v>
      </c>
      <c r="BC27" s="124">
        <v>2.0576628914970998</v>
      </c>
      <c r="BD27" s="114"/>
      <c r="BE27" s="125">
        <v>6.6299156343565899</v>
      </c>
    </row>
    <row r="28" spans="7:57" x14ac:dyDescent="0.25">
      <c r="G28" s="137">
        <v>88.066948808920401</v>
      </c>
      <c r="H28" s="133">
        <v>97.753405483405402</v>
      </c>
      <c r="I28" s="133">
        <v>103.848255462184</v>
      </c>
      <c r="J28" s="133">
        <v>101.010448803191</v>
      </c>
      <c r="K28" s="133">
        <v>95.278572976878607</v>
      </c>
      <c r="L28" s="138">
        <v>97.899200503852896</v>
      </c>
      <c r="M28" s="133"/>
      <c r="N28" s="145">
        <v>96.731270796460095</v>
      </c>
      <c r="O28" s="153">
        <v>103.412778724855</v>
      </c>
      <c r="P28" s="146">
        <v>100.13468565474101</v>
      </c>
      <c r="Q28" s="133"/>
      <c r="R28" s="151">
        <v>98.567732938610106</v>
      </c>
      <c r="S28" s="119"/>
      <c r="T28" s="120">
        <v>-3.6211631287653998</v>
      </c>
      <c r="U28" s="114">
        <v>-0.95393101094207799</v>
      </c>
      <c r="V28" s="114">
        <v>0.622664145917184</v>
      </c>
      <c r="W28" s="114">
        <v>2.5194504156572899</v>
      </c>
      <c r="X28" s="114">
        <v>4.9772497130066401E-2</v>
      </c>
      <c r="Y28" s="121">
        <v>4.8356113131138898E-2</v>
      </c>
      <c r="Z28" s="114"/>
      <c r="AA28" s="122">
        <v>-3.0850474252809401</v>
      </c>
      <c r="AB28" s="123">
        <v>1.2834798359202</v>
      </c>
      <c r="AC28" s="124">
        <v>-0.81332954975948002</v>
      </c>
      <c r="AD28" s="114"/>
      <c r="AE28" s="125">
        <v>-0.220612541277632</v>
      </c>
      <c r="AG28" s="137">
        <v>90.782449215872006</v>
      </c>
      <c r="AH28" s="133">
        <v>95.210365577775704</v>
      </c>
      <c r="AI28" s="133">
        <v>98.228174045221294</v>
      </c>
      <c r="AJ28" s="133">
        <v>103.354228181374</v>
      </c>
      <c r="AK28" s="133">
        <v>94.746477435164294</v>
      </c>
      <c r="AL28" s="138">
        <v>96.553448667044805</v>
      </c>
      <c r="AM28" s="133"/>
      <c r="AN28" s="145">
        <v>98.326774812489006</v>
      </c>
      <c r="AO28" s="153">
        <v>99.781856308009594</v>
      </c>
      <c r="AP28" s="146">
        <v>99.059669292701898</v>
      </c>
      <c r="AQ28" s="133"/>
      <c r="AR28" s="151">
        <v>97.333449864608099</v>
      </c>
      <c r="AS28" s="119"/>
      <c r="AT28" s="120">
        <v>-8.7080003369148798E-2</v>
      </c>
      <c r="AU28" s="114">
        <v>1.00885149813117</v>
      </c>
      <c r="AV28" s="114">
        <v>-3.8442086971207101</v>
      </c>
      <c r="AW28" s="114">
        <v>8.7543471331676503</v>
      </c>
      <c r="AX28" s="114">
        <v>2.5448800104671201</v>
      </c>
      <c r="AY28" s="121">
        <v>1.64475772782706</v>
      </c>
      <c r="AZ28" s="114"/>
      <c r="BA28" s="122">
        <v>0.98244033592933999</v>
      </c>
      <c r="BB28" s="123">
        <v>1.7630897673714001</v>
      </c>
      <c r="BC28" s="124">
        <v>1.3847931702872101</v>
      </c>
      <c r="BD28" s="114"/>
      <c r="BE28" s="125">
        <v>1.5585149260070399</v>
      </c>
    </row>
    <row r="29" spans="7:57" x14ac:dyDescent="0.25">
      <c r="G29" s="137">
        <v>112.47022222222201</v>
      </c>
      <c r="H29" s="133">
        <v>118.312044566067</v>
      </c>
      <c r="I29" s="133">
        <v>120.516165966386</v>
      </c>
      <c r="J29" s="133">
        <v>121.809567375886</v>
      </c>
      <c r="K29" s="133">
        <v>121.177909530083</v>
      </c>
      <c r="L29" s="138">
        <v>119.453608504277</v>
      </c>
      <c r="M29" s="133"/>
      <c r="N29" s="145">
        <v>142.925287146763</v>
      </c>
      <c r="O29" s="153">
        <v>165.650114054451</v>
      </c>
      <c r="P29" s="146">
        <v>155.49981473941301</v>
      </c>
      <c r="Q29" s="133"/>
      <c r="R29" s="151">
        <v>129.89771662832501</v>
      </c>
      <c r="S29" s="119"/>
      <c r="T29" s="120">
        <v>-7.3424081833460404</v>
      </c>
      <c r="U29" s="114">
        <v>-6.7108259251440403</v>
      </c>
      <c r="V29" s="114">
        <v>-5.9558381885016702</v>
      </c>
      <c r="W29" s="114">
        <v>-4.5141912876615304</v>
      </c>
      <c r="X29" s="114">
        <v>-5.7313123389078298</v>
      </c>
      <c r="Y29" s="121">
        <v>-5.8342189471638903</v>
      </c>
      <c r="Z29" s="114"/>
      <c r="AA29" s="122">
        <v>-3.76220083114127</v>
      </c>
      <c r="AB29" s="123">
        <v>-3.2339804806776198</v>
      </c>
      <c r="AC29" s="124">
        <v>-4.3196713706646603</v>
      </c>
      <c r="AD29" s="114"/>
      <c r="AE29" s="125">
        <v>-6.8590934717009402</v>
      </c>
      <c r="AG29" s="137">
        <v>134.35358008468299</v>
      </c>
      <c r="AH29" s="133">
        <v>129.21293510486399</v>
      </c>
      <c r="AI29" s="133">
        <v>133.948867059593</v>
      </c>
      <c r="AJ29" s="133">
        <v>145.73183190357199</v>
      </c>
      <c r="AK29" s="133">
        <v>135.36518499617199</v>
      </c>
      <c r="AL29" s="138">
        <v>135.82843946400999</v>
      </c>
      <c r="AM29" s="133"/>
      <c r="AN29" s="145">
        <v>149.4591543267</v>
      </c>
      <c r="AO29" s="153">
        <v>157.86106472948001</v>
      </c>
      <c r="AP29" s="146">
        <v>153.79624615212401</v>
      </c>
      <c r="AQ29" s="133"/>
      <c r="AR29" s="151">
        <v>141.17610074626799</v>
      </c>
      <c r="AS29" s="119"/>
      <c r="AT29" s="120">
        <v>-1.54137699764647</v>
      </c>
      <c r="AU29" s="114">
        <v>-5.92371036753923</v>
      </c>
      <c r="AV29" s="114">
        <v>-8.4542009715419901</v>
      </c>
      <c r="AW29" s="114">
        <v>9.6790149151729494</v>
      </c>
      <c r="AX29" s="114">
        <v>0.63115832235514402</v>
      </c>
      <c r="AY29" s="121">
        <v>-1.2511782836882399</v>
      </c>
      <c r="AZ29" s="114"/>
      <c r="BA29" s="122">
        <v>-2.6522319707804298</v>
      </c>
      <c r="BB29" s="123">
        <v>-2.94181546580029</v>
      </c>
      <c r="BC29" s="124">
        <v>-2.8695998566266998</v>
      </c>
      <c r="BD29" s="114"/>
      <c r="BE29" s="125">
        <v>-2.14937176422728</v>
      </c>
    </row>
    <row r="30" spans="7:57" x14ac:dyDescent="0.25">
      <c r="G30" s="137">
        <v>95.017756357670194</v>
      </c>
      <c r="H30" s="133">
        <v>105.376512985118</v>
      </c>
      <c r="I30" s="133">
        <v>109.0538317757</v>
      </c>
      <c r="J30" s="133">
        <v>103.86307220518501</v>
      </c>
      <c r="K30" s="133">
        <v>98.418939346811797</v>
      </c>
      <c r="L30" s="138">
        <v>102.94327936215799</v>
      </c>
      <c r="M30" s="133"/>
      <c r="N30" s="145">
        <v>107.12167866492101</v>
      </c>
      <c r="O30" s="153">
        <v>108.552892483349</v>
      </c>
      <c r="P30" s="146">
        <v>107.84846513126099</v>
      </c>
      <c r="Q30" s="133"/>
      <c r="R30" s="151">
        <v>104.296050901661</v>
      </c>
      <c r="S30" s="119"/>
      <c r="T30" s="120">
        <v>0.72556097854281998</v>
      </c>
      <c r="U30" s="114">
        <v>3.1267422730300298</v>
      </c>
      <c r="V30" s="114">
        <v>2.6431922763785698</v>
      </c>
      <c r="W30" s="114">
        <v>-1.3839097398009099</v>
      </c>
      <c r="X30" s="114">
        <v>-3.69780033134978</v>
      </c>
      <c r="Y30" s="121">
        <v>0.301379931837709</v>
      </c>
      <c r="Z30" s="114"/>
      <c r="AA30" s="122">
        <v>-0.49031141993898802</v>
      </c>
      <c r="AB30" s="123">
        <v>-0.69418736517381796</v>
      </c>
      <c r="AC30" s="124">
        <v>-0.55376147572718104</v>
      </c>
      <c r="AD30" s="114"/>
      <c r="AE30" s="125">
        <v>2.3598271167115902E-3</v>
      </c>
      <c r="AG30" s="137">
        <v>95.439097107057293</v>
      </c>
      <c r="AH30" s="133">
        <v>101.511254138116</v>
      </c>
      <c r="AI30" s="133">
        <v>103.041157284368</v>
      </c>
      <c r="AJ30" s="133">
        <v>102.64144193994601</v>
      </c>
      <c r="AK30" s="133">
        <v>99.658693246684805</v>
      </c>
      <c r="AL30" s="138">
        <v>100.608347403897</v>
      </c>
      <c r="AM30" s="133"/>
      <c r="AN30" s="145">
        <v>108.617282495924</v>
      </c>
      <c r="AO30" s="153">
        <v>108.99152919511999</v>
      </c>
      <c r="AP30" s="146">
        <v>108.801153918648</v>
      </c>
      <c r="AQ30" s="133"/>
      <c r="AR30" s="151">
        <v>103.12191480748901</v>
      </c>
      <c r="AS30" s="119"/>
      <c r="AT30" s="120">
        <v>-0.41207815305439099</v>
      </c>
      <c r="AU30" s="114">
        <v>2.1695588362352298</v>
      </c>
      <c r="AV30" s="114">
        <v>-0.40549470229625301</v>
      </c>
      <c r="AW30" s="114">
        <v>1.2204385487114899</v>
      </c>
      <c r="AX30" s="114">
        <v>0.24280882540981299</v>
      </c>
      <c r="AY30" s="121">
        <v>0.61470726924520702</v>
      </c>
      <c r="AZ30" s="114"/>
      <c r="BA30" s="122">
        <v>-0.53692324801713698</v>
      </c>
      <c r="BB30" s="123">
        <v>0.185486071303889</v>
      </c>
      <c r="BC30" s="124">
        <v>-0.18506583311503999</v>
      </c>
      <c r="BD30" s="114"/>
      <c r="BE30" s="125">
        <v>0.325725577525251</v>
      </c>
    </row>
    <row r="31" spans="7:57" x14ac:dyDescent="0.25">
      <c r="G31" s="137">
        <v>86.633379348426203</v>
      </c>
      <c r="H31" s="133">
        <v>91.370367797302805</v>
      </c>
      <c r="I31" s="133">
        <v>89.613440902021694</v>
      </c>
      <c r="J31" s="133">
        <v>92.591992779783297</v>
      </c>
      <c r="K31" s="133">
        <v>97.591125779244507</v>
      </c>
      <c r="L31" s="138">
        <v>91.958540601930693</v>
      </c>
      <c r="M31" s="133"/>
      <c r="N31" s="145">
        <v>94.462580218326096</v>
      </c>
      <c r="O31" s="153">
        <v>121.99798908594801</v>
      </c>
      <c r="P31" s="146">
        <v>109.551885466507</v>
      </c>
      <c r="Q31" s="133"/>
      <c r="R31" s="151">
        <v>98.146512753089596</v>
      </c>
      <c r="S31" s="119"/>
      <c r="T31" s="120">
        <v>0.47187174099194901</v>
      </c>
      <c r="U31" s="114">
        <v>-0.857180938438037</v>
      </c>
      <c r="V31" s="114">
        <v>0.64110651603941005</v>
      </c>
      <c r="W31" s="114">
        <v>3.15831219977908</v>
      </c>
      <c r="X31" s="114">
        <v>9.2224983702848302</v>
      </c>
      <c r="Y31" s="121">
        <v>2.7711562050951799</v>
      </c>
      <c r="Z31" s="114"/>
      <c r="AA31" s="122">
        <v>-9.6152437366651604</v>
      </c>
      <c r="AB31" s="123">
        <v>5.2319137026627196</v>
      </c>
      <c r="AC31" s="124">
        <v>-0.98282582895145298</v>
      </c>
      <c r="AD31" s="114"/>
      <c r="AE31" s="125">
        <v>0.97559951569998804</v>
      </c>
      <c r="AG31" s="137">
        <v>106.431383097732</v>
      </c>
      <c r="AH31" s="133">
        <v>104.721251364132</v>
      </c>
      <c r="AI31" s="133">
        <v>111.540685574755</v>
      </c>
      <c r="AJ31" s="133">
        <v>113.12918161325101</v>
      </c>
      <c r="AK31" s="133">
        <v>105.247010267767</v>
      </c>
      <c r="AL31" s="138">
        <v>108.217164529003</v>
      </c>
      <c r="AM31" s="133"/>
      <c r="AN31" s="145">
        <v>125.914436730123</v>
      </c>
      <c r="AO31" s="153">
        <v>117.09422325652299</v>
      </c>
      <c r="AP31" s="146">
        <v>121.55242330478001</v>
      </c>
      <c r="AQ31" s="133"/>
      <c r="AR31" s="151">
        <v>112.741234077961</v>
      </c>
      <c r="AS31" s="119"/>
      <c r="AT31" s="120">
        <v>14.0677210184293</v>
      </c>
      <c r="AU31" s="114">
        <v>10.6651853631822</v>
      </c>
      <c r="AV31" s="114">
        <v>17.728513798714701</v>
      </c>
      <c r="AW31" s="114">
        <v>21.7527879540079</v>
      </c>
      <c r="AX31" s="114">
        <v>11.090288730998701</v>
      </c>
      <c r="AY31" s="121">
        <v>15.0167608940265</v>
      </c>
      <c r="AZ31" s="114"/>
      <c r="BA31" s="122">
        <v>19.5753688481512</v>
      </c>
      <c r="BB31" s="123">
        <v>8.0533308826961303</v>
      </c>
      <c r="BC31" s="124">
        <v>13.7694297918116</v>
      </c>
      <c r="BD31" s="114"/>
      <c r="BE31" s="125">
        <v>14.5954552585383</v>
      </c>
    </row>
    <row r="32" spans="7:57" x14ac:dyDescent="0.25">
      <c r="G32" s="137">
        <v>82.860716029292107</v>
      </c>
      <c r="H32" s="133">
        <v>87.588442184154104</v>
      </c>
      <c r="I32" s="133">
        <v>90.810796460176903</v>
      </c>
      <c r="J32" s="133">
        <v>89.256435546874997</v>
      </c>
      <c r="K32" s="133">
        <v>89.155514485514402</v>
      </c>
      <c r="L32" s="138">
        <v>88.383259993464705</v>
      </c>
      <c r="M32" s="133"/>
      <c r="N32" s="145">
        <v>116.74397923875399</v>
      </c>
      <c r="O32" s="153">
        <v>114.751875</v>
      </c>
      <c r="P32" s="146">
        <v>115.80823853211</v>
      </c>
      <c r="Q32" s="133"/>
      <c r="R32" s="151">
        <v>97.933133607837505</v>
      </c>
      <c r="S32" s="119"/>
      <c r="T32" s="120">
        <v>-4.9469674641640502</v>
      </c>
      <c r="U32" s="114">
        <v>-5.8715565744418896</v>
      </c>
      <c r="V32" s="114">
        <v>-3.8537694437438699</v>
      </c>
      <c r="W32" s="114">
        <v>-5.2093411718483198</v>
      </c>
      <c r="X32" s="114">
        <v>-3.3377215584495499</v>
      </c>
      <c r="Y32" s="121">
        <v>-4.5356818181835399</v>
      </c>
      <c r="Z32" s="114"/>
      <c r="AA32" s="122">
        <v>5.9363752909229603</v>
      </c>
      <c r="AB32" s="123">
        <v>0.80968996391386305</v>
      </c>
      <c r="AC32" s="124">
        <v>3.4219284120302502</v>
      </c>
      <c r="AD32" s="114"/>
      <c r="AE32" s="125">
        <v>-1.22169886920655</v>
      </c>
      <c r="AG32" s="137">
        <v>83.873181522446302</v>
      </c>
      <c r="AH32" s="133">
        <v>86.098418781061895</v>
      </c>
      <c r="AI32" s="133">
        <v>87.510562517025306</v>
      </c>
      <c r="AJ32" s="133">
        <v>87.829634405339803</v>
      </c>
      <c r="AK32" s="133">
        <v>87.256814715118793</v>
      </c>
      <c r="AL32" s="138">
        <v>86.558844980386397</v>
      </c>
      <c r="AM32" s="133"/>
      <c r="AN32" s="145">
        <v>99.716948874296406</v>
      </c>
      <c r="AO32" s="153">
        <v>98.227933508729905</v>
      </c>
      <c r="AP32" s="146">
        <v>98.979758436944905</v>
      </c>
      <c r="AQ32" s="133"/>
      <c r="AR32" s="151">
        <v>90.647905077477802</v>
      </c>
      <c r="AS32" s="119"/>
      <c r="AT32" s="120">
        <v>-3.8196259134485899</v>
      </c>
      <c r="AU32" s="114">
        <v>-4.32961736526258</v>
      </c>
      <c r="AV32" s="114">
        <v>-3.9465821222051298</v>
      </c>
      <c r="AW32" s="114">
        <v>-3.1654133510365798</v>
      </c>
      <c r="AX32" s="114">
        <v>-4.7010247372718998</v>
      </c>
      <c r="AY32" s="121">
        <v>-3.9895069374090699</v>
      </c>
      <c r="AZ32" s="114"/>
      <c r="BA32" s="122">
        <v>-8.4823874089714493E-2</v>
      </c>
      <c r="BB32" s="123">
        <v>-2.5591509511720698</v>
      </c>
      <c r="BC32" s="124">
        <v>-1.30336172032515</v>
      </c>
      <c r="BD32" s="114"/>
      <c r="BE32" s="125">
        <v>-3.0939313693781298</v>
      </c>
    </row>
    <row r="33" spans="7:57" x14ac:dyDescent="0.25">
      <c r="G33" s="137">
        <v>98.290027002700199</v>
      </c>
      <c r="H33" s="133">
        <v>103.624905552375</v>
      </c>
      <c r="I33" s="133">
        <v>107.328613963039</v>
      </c>
      <c r="J33" s="133">
        <v>106.902645854657</v>
      </c>
      <c r="K33" s="133">
        <v>106.65615092290901</v>
      </c>
      <c r="L33" s="138">
        <v>105.168271332248</v>
      </c>
      <c r="M33" s="133"/>
      <c r="N33" s="145">
        <v>112.667090184354</v>
      </c>
      <c r="O33" s="153">
        <v>112.159351955307</v>
      </c>
      <c r="P33" s="146">
        <v>112.427729786673</v>
      </c>
      <c r="Q33" s="133"/>
      <c r="R33" s="151">
        <v>107.391367045729</v>
      </c>
      <c r="S33" s="119"/>
      <c r="T33" s="120">
        <v>10.3974578348514</v>
      </c>
      <c r="U33" s="114">
        <v>5.6008821559026298</v>
      </c>
      <c r="V33" s="114">
        <v>5.1005540801662104</v>
      </c>
      <c r="W33" s="114">
        <v>4.3911772917712497</v>
      </c>
      <c r="X33" s="114">
        <v>10.093590324123999</v>
      </c>
      <c r="Y33" s="121">
        <v>6.89985746071061</v>
      </c>
      <c r="Z33" s="114"/>
      <c r="AA33" s="122">
        <v>6.9512112319350496</v>
      </c>
      <c r="AB33" s="123">
        <v>1.9022145046249701</v>
      </c>
      <c r="AC33" s="124">
        <v>4.4462331551498204</v>
      </c>
      <c r="AD33" s="114"/>
      <c r="AE33" s="125">
        <v>6.2447706880249596</v>
      </c>
      <c r="AG33" s="137">
        <v>94.353544207317</v>
      </c>
      <c r="AH33" s="133">
        <v>98.031691270275104</v>
      </c>
      <c r="AI33" s="133">
        <v>101.843436044428</v>
      </c>
      <c r="AJ33" s="133">
        <v>106.338616309012</v>
      </c>
      <c r="AK33" s="133">
        <v>101.708105062082</v>
      </c>
      <c r="AL33" s="138">
        <v>100.887391904853</v>
      </c>
      <c r="AM33" s="133"/>
      <c r="AN33" s="145">
        <v>108.111498321635</v>
      </c>
      <c r="AO33" s="153">
        <v>108.644138491547</v>
      </c>
      <c r="AP33" s="146">
        <v>108.369392413033</v>
      </c>
      <c r="AQ33" s="133"/>
      <c r="AR33" s="151">
        <v>103.33938691289799</v>
      </c>
      <c r="AS33" s="119"/>
      <c r="AT33" s="120">
        <v>4.0663578956701603</v>
      </c>
      <c r="AU33" s="114">
        <v>1.37942125980856</v>
      </c>
      <c r="AV33" s="114">
        <v>-0.13771245223439099</v>
      </c>
      <c r="AW33" s="114">
        <v>8.5322218769145692</v>
      </c>
      <c r="AX33" s="114">
        <v>6.6549992730934902</v>
      </c>
      <c r="AY33" s="121">
        <v>4.0971981519231004</v>
      </c>
      <c r="AZ33" s="114"/>
      <c r="BA33" s="122">
        <v>3.9748979013993999</v>
      </c>
      <c r="BB33" s="123">
        <v>1.6322454333857299</v>
      </c>
      <c r="BC33" s="124">
        <v>2.8182667123412699</v>
      </c>
      <c r="BD33" s="114"/>
      <c r="BE33" s="125">
        <v>3.8308421414639402</v>
      </c>
    </row>
    <row r="34" spans="7:57" x14ac:dyDescent="0.25">
      <c r="G34" s="137">
        <v>98.579104866743904</v>
      </c>
      <c r="H34" s="133">
        <v>107.91378258808599</v>
      </c>
      <c r="I34" s="133">
        <v>110.273776585552</v>
      </c>
      <c r="J34" s="133">
        <v>111.488024420024</v>
      </c>
      <c r="K34" s="133">
        <v>105.828190789473</v>
      </c>
      <c r="L34" s="138">
        <v>107.43227469529999</v>
      </c>
      <c r="M34" s="133"/>
      <c r="N34" s="145">
        <v>124.13804257197501</v>
      </c>
      <c r="O34" s="153">
        <v>131.75501316386701</v>
      </c>
      <c r="P34" s="146">
        <v>128.09386100568099</v>
      </c>
      <c r="Q34" s="133"/>
      <c r="R34" s="151">
        <v>113.933842364897</v>
      </c>
      <c r="S34" s="119"/>
      <c r="T34" s="120">
        <v>1.1721535452087799</v>
      </c>
      <c r="U34" s="114">
        <v>-1.2781658716550199</v>
      </c>
      <c r="V34" s="114">
        <v>-2.99266553834119</v>
      </c>
      <c r="W34" s="114">
        <v>0.70339206500106</v>
      </c>
      <c r="X34" s="114">
        <v>0.34591828449939899</v>
      </c>
      <c r="Y34" s="121">
        <v>-0.67161454302315804</v>
      </c>
      <c r="Z34" s="114"/>
      <c r="AA34" s="122">
        <v>2.75157688116678</v>
      </c>
      <c r="AB34" s="123">
        <v>-0.293358591406365</v>
      </c>
      <c r="AC34" s="124">
        <v>0.95449816873892901</v>
      </c>
      <c r="AD34" s="114"/>
      <c r="AE34" s="125">
        <v>-0.22147355895732801</v>
      </c>
      <c r="AG34" s="137">
        <v>99.810669544756195</v>
      </c>
      <c r="AH34" s="133">
        <v>104.38094929311301</v>
      </c>
      <c r="AI34" s="133">
        <v>106.198241694844</v>
      </c>
      <c r="AJ34" s="133">
        <v>110.644674924054</v>
      </c>
      <c r="AK34" s="133">
        <v>103.786097206986</v>
      </c>
      <c r="AL34" s="138">
        <v>105.19307714146299</v>
      </c>
      <c r="AM34" s="133"/>
      <c r="AN34" s="145">
        <v>113.756929533709</v>
      </c>
      <c r="AO34" s="153">
        <v>116.522596719779</v>
      </c>
      <c r="AP34" s="146">
        <v>115.15525331364201</v>
      </c>
      <c r="AQ34" s="133"/>
      <c r="AR34" s="151">
        <v>108.29578262879301</v>
      </c>
      <c r="AS34" s="119"/>
      <c r="AT34" s="120">
        <v>0.82247583384143996</v>
      </c>
      <c r="AU34" s="114">
        <v>-0.28943240434402401</v>
      </c>
      <c r="AV34" s="114">
        <v>-2.7090991512093598</v>
      </c>
      <c r="AW34" s="114">
        <v>7.20862253114809</v>
      </c>
      <c r="AX34" s="114">
        <v>2.77312885273059</v>
      </c>
      <c r="AY34" s="121">
        <v>1.5543734285000199</v>
      </c>
      <c r="AZ34" s="114"/>
      <c r="BA34" s="122">
        <v>2.4365231244728398</v>
      </c>
      <c r="BB34" s="123">
        <v>1.23357930545491</v>
      </c>
      <c r="BC34" s="124">
        <v>1.8245363576692799</v>
      </c>
      <c r="BD34" s="114"/>
      <c r="BE34" s="125">
        <v>1.6404837982618701</v>
      </c>
    </row>
    <row r="35" spans="7:57" x14ac:dyDescent="0.25">
      <c r="G35" s="137">
        <v>88.534341085271294</v>
      </c>
      <c r="H35" s="133">
        <v>93.806323268206</v>
      </c>
      <c r="I35" s="133">
        <v>95.057054794520496</v>
      </c>
      <c r="J35" s="133">
        <v>93.808226086956495</v>
      </c>
      <c r="K35" s="133">
        <v>91.362657200811299</v>
      </c>
      <c r="L35" s="138">
        <v>92.840349730976101</v>
      </c>
      <c r="M35" s="133"/>
      <c r="N35" s="145">
        <v>90.974725274725202</v>
      </c>
      <c r="O35" s="153">
        <v>97.602854077253198</v>
      </c>
      <c r="P35" s="146">
        <v>94.328371335504798</v>
      </c>
      <c r="Q35" s="133"/>
      <c r="R35" s="151">
        <v>93.229355662787299</v>
      </c>
      <c r="S35" s="119"/>
      <c r="T35" s="120">
        <v>-6.0279028529917502</v>
      </c>
      <c r="U35" s="114">
        <v>-8.0999248805315602</v>
      </c>
      <c r="V35" s="114">
        <v>-6.3969887411575099</v>
      </c>
      <c r="W35" s="114">
        <v>-7.5160122958880597</v>
      </c>
      <c r="X35" s="114">
        <v>-8.77254656351246</v>
      </c>
      <c r="Y35" s="121">
        <v>-7.4085774616746898</v>
      </c>
      <c r="Z35" s="114"/>
      <c r="AA35" s="122">
        <v>-15.6082835110034</v>
      </c>
      <c r="AB35" s="123">
        <v>-20.771251668108199</v>
      </c>
      <c r="AC35" s="124">
        <v>-18.3224349748875</v>
      </c>
      <c r="AD35" s="114"/>
      <c r="AE35" s="125">
        <v>-10.5611712568664</v>
      </c>
      <c r="AG35" s="137">
        <v>86.618474810213897</v>
      </c>
      <c r="AH35" s="133">
        <v>90.840084033613394</v>
      </c>
      <c r="AI35" s="133">
        <v>90.412552960347597</v>
      </c>
      <c r="AJ35" s="133">
        <v>93.470439330543897</v>
      </c>
      <c r="AK35" s="133">
        <v>88.195565268065195</v>
      </c>
      <c r="AL35" s="138">
        <v>90.113156880525906</v>
      </c>
      <c r="AM35" s="133"/>
      <c r="AN35" s="145">
        <v>93.405629506378204</v>
      </c>
      <c r="AO35" s="153">
        <v>96.399517666853598</v>
      </c>
      <c r="AP35" s="146">
        <v>94.894224762966999</v>
      </c>
      <c r="AQ35" s="133"/>
      <c r="AR35" s="151">
        <v>91.494919406834299</v>
      </c>
      <c r="AS35" s="119"/>
      <c r="AT35" s="120">
        <v>-11.9193299648652</v>
      </c>
      <c r="AU35" s="114">
        <v>-10.810891137931799</v>
      </c>
      <c r="AV35" s="114">
        <v>-18.0542328406457</v>
      </c>
      <c r="AW35" s="114">
        <v>-10.231376894672399</v>
      </c>
      <c r="AX35" s="114">
        <v>-13.0514587182703</v>
      </c>
      <c r="AY35" s="121">
        <v>-12.841807723334</v>
      </c>
      <c r="AZ35" s="114"/>
      <c r="BA35" s="122">
        <v>-15.5922417536481</v>
      </c>
      <c r="BB35" s="123">
        <v>-17.323585445850899</v>
      </c>
      <c r="BC35" s="124">
        <v>-16.4522923705665</v>
      </c>
      <c r="BD35" s="114"/>
      <c r="BE35" s="125">
        <v>-13.959073459054601</v>
      </c>
    </row>
    <row r="36" spans="7:57" x14ac:dyDescent="0.25">
      <c r="G36" s="137">
        <v>88.027235294117602</v>
      </c>
      <c r="H36" s="133">
        <v>92.083821428571397</v>
      </c>
      <c r="I36" s="133">
        <v>94.839194528875296</v>
      </c>
      <c r="J36" s="133">
        <v>95.898532110091693</v>
      </c>
      <c r="K36" s="133">
        <v>91.849579524679996</v>
      </c>
      <c r="L36" s="138">
        <v>93.098858281986196</v>
      </c>
      <c r="M36" s="133"/>
      <c r="N36" s="145">
        <v>93.883774954627896</v>
      </c>
      <c r="O36" s="153">
        <v>96.945104895104805</v>
      </c>
      <c r="P36" s="146">
        <v>95.443063223508403</v>
      </c>
      <c r="Q36" s="133"/>
      <c r="R36" s="151">
        <v>93.776998969603198</v>
      </c>
      <c r="S36" s="119"/>
      <c r="T36" s="120">
        <v>-8.1389299970996998</v>
      </c>
      <c r="U36" s="114">
        <v>-9.0009893129151699</v>
      </c>
      <c r="V36" s="114">
        <v>-5.90285103932582</v>
      </c>
      <c r="W36" s="114">
        <v>-1.3016591557319499</v>
      </c>
      <c r="X36" s="114">
        <v>-1.8394075964915999</v>
      </c>
      <c r="Y36" s="121">
        <v>-5.0230910355996103</v>
      </c>
      <c r="Z36" s="114"/>
      <c r="AA36" s="122">
        <v>-5.7074068415644197</v>
      </c>
      <c r="AB36" s="123">
        <v>-2.7060671863974299</v>
      </c>
      <c r="AC36" s="124">
        <v>-4.1767834172565799</v>
      </c>
      <c r="AD36" s="114"/>
      <c r="AE36" s="125">
        <v>-4.7420077536871901</v>
      </c>
      <c r="AG36" s="137">
        <v>86.648063063063006</v>
      </c>
      <c r="AH36" s="133">
        <v>89.021679012345601</v>
      </c>
      <c r="AI36" s="133">
        <v>90.351317635270505</v>
      </c>
      <c r="AJ36" s="133">
        <v>93.193523670082897</v>
      </c>
      <c r="AK36" s="133">
        <v>89.612237417943106</v>
      </c>
      <c r="AL36" s="138">
        <v>89.930799830723601</v>
      </c>
      <c r="AM36" s="133"/>
      <c r="AN36" s="145">
        <v>92.530531400966098</v>
      </c>
      <c r="AO36" s="153">
        <v>93.204579345088106</v>
      </c>
      <c r="AP36" s="146">
        <v>92.860490752157801</v>
      </c>
      <c r="AQ36" s="133"/>
      <c r="AR36" s="151">
        <v>90.810336122010796</v>
      </c>
      <c r="AS36" s="119"/>
      <c r="AT36" s="120">
        <v>-4.45624359386834</v>
      </c>
      <c r="AU36" s="114">
        <v>-5.9819047448850799</v>
      </c>
      <c r="AV36" s="114">
        <v>-7.0704645777016202</v>
      </c>
      <c r="AW36" s="114">
        <v>-0.91730889437502505</v>
      </c>
      <c r="AX36" s="114">
        <v>-2.2624036737428401</v>
      </c>
      <c r="AY36" s="121">
        <v>-4.0654607403785299</v>
      </c>
      <c r="AZ36" s="114"/>
      <c r="BA36" s="122">
        <v>-3.6934102371495898</v>
      </c>
      <c r="BB36" s="123">
        <v>-2.97073786152801</v>
      </c>
      <c r="BC36" s="124">
        <v>-3.3397714881320799</v>
      </c>
      <c r="BD36" s="114"/>
      <c r="BE36" s="125">
        <v>-3.8648421136212301</v>
      </c>
    </row>
    <row r="37" spans="7:57" x14ac:dyDescent="0.25">
      <c r="G37" s="137">
        <v>87.153079276971198</v>
      </c>
      <c r="H37" s="133">
        <v>92.636857323522605</v>
      </c>
      <c r="I37" s="133">
        <v>96.146000323991501</v>
      </c>
      <c r="J37" s="133">
        <v>95.224559352035598</v>
      </c>
      <c r="K37" s="133">
        <v>95.403649326643702</v>
      </c>
      <c r="L37" s="138">
        <v>93.648445713632896</v>
      </c>
      <c r="M37" s="133"/>
      <c r="N37" s="145">
        <v>108.28958214992601</v>
      </c>
      <c r="O37" s="153">
        <v>115.60818107131099</v>
      </c>
      <c r="P37" s="146">
        <v>112.033938674288</v>
      </c>
      <c r="Q37" s="133"/>
      <c r="R37" s="151">
        <v>100.122492544051</v>
      </c>
      <c r="S37" s="119"/>
      <c r="T37" s="120">
        <v>0.87722164936353797</v>
      </c>
      <c r="U37" s="114">
        <v>1.90431793104979</v>
      </c>
      <c r="V37" s="114">
        <v>2.7487932418804801</v>
      </c>
      <c r="W37" s="114">
        <v>1.8259173270592499</v>
      </c>
      <c r="X37" s="114">
        <v>0.49980717788101098</v>
      </c>
      <c r="Y37" s="121">
        <v>1.56410042319722</v>
      </c>
      <c r="Z37" s="114"/>
      <c r="AA37" s="122">
        <v>0.54918350919602998</v>
      </c>
      <c r="AB37" s="123">
        <v>0.36611962143063598</v>
      </c>
      <c r="AC37" s="124">
        <v>0.45561817275613697</v>
      </c>
      <c r="AD37" s="114"/>
      <c r="AE37" s="125">
        <v>1.24662280136782</v>
      </c>
      <c r="AG37" s="137">
        <v>95.143633349204094</v>
      </c>
      <c r="AH37" s="133">
        <v>95.550679638897904</v>
      </c>
      <c r="AI37" s="133">
        <v>96.329387632115697</v>
      </c>
      <c r="AJ37" s="133">
        <v>103.625041017284</v>
      </c>
      <c r="AK37" s="133">
        <v>97.105269170624297</v>
      </c>
      <c r="AL37" s="138">
        <v>97.722680869586299</v>
      </c>
      <c r="AM37" s="133"/>
      <c r="AN37" s="145">
        <v>105.580248525695</v>
      </c>
      <c r="AO37" s="153">
        <v>108.2919397308</v>
      </c>
      <c r="AP37" s="146">
        <v>106.942655332055</v>
      </c>
      <c r="AQ37" s="133"/>
      <c r="AR37" s="151">
        <v>100.770391571113</v>
      </c>
      <c r="AS37" s="119"/>
      <c r="AT37" s="120">
        <v>-0.44550330562214402</v>
      </c>
      <c r="AU37" s="114">
        <v>-0.33115253404697298</v>
      </c>
      <c r="AV37" s="114">
        <v>-7.1965117391178604</v>
      </c>
      <c r="AW37" s="114">
        <v>8.5976944936381194</v>
      </c>
      <c r="AX37" s="114">
        <v>-0.848088218758006</v>
      </c>
      <c r="AY37" s="121">
        <v>-0.161777887313031</v>
      </c>
      <c r="AZ37" s="114"/>
      <c r="BA37" s="122">
        <v>-3.0143962981116799</v>
      </c>
      <c r="BB37" s="123">
        <v>-2.7307687805960699</v>
      </c>
      <c r="BC37" s="124">
        <v>-2.8720677635140901</v>
      </c>
      <c r="BD37" s="114"/>
      <c r="BE37" s="125">
        <v>-1.08414887937697</v>
      </c>
    </row>
    <row r="38" spans="7:57" x14ac:dyDescent="0.25">
      <c r="G38" s="137">
        <v>125.85324938373</v>
      </c>
      <c r="H38" s="133">
        <v>151.09222888061399</v>
      </c>
      <c r="I38" s="133">
        <v>161.43174952493399</v>
      </c>
      <c r="J38" s="133">
        <v>156.54685385530999</v>
      </c>
      <c r="K38" s="133">
        <v>134.39945601964001</v>
      </c>
      <c r="L38" s="138">
        <v>147.95425736089399</v>
      </c>
      <c r="M38" s="133"/>
      <c r="N38" s="145">
        <v>120.119583422498</v>
      </c>
      <c r="O38" s="153">
        <v>121.66939918160899</v>
      </c>
      <c r="P38" s="146">
        <v>120.921447751174</v>
      </c>
      <c r="Q38" s="133"/>
      <c r="R38" s="151">
        <v>140.95912942004301</v>
      </c>
      <c r="S38" s="119"/>
      <c r="T38" s="120">
        <v>2.9541643392303101</v>
      </c>
      <c r="U38" s="114">
        <v>1.09422195038467</v>
      </c>
      <c r="V38" s="114">
        <v>0.989162781728955</v>
      </c>
      <c r="W38" s="114">
        <v>-0.42483659410788499</v>
      </c>
      <c r="X38" s="114">
        <v>-8.1938660408588095</v>
      </c>
      <c r="Y38" s="121">
        <v>-0.94000624068040595</v>
      </c>
      <c r="Z38" s="114"/>
      <c r="AA38" s="122">
        <v>-23.849789155814999</v>
      </c>
      <c r="AB38" s="123">
        <v>-40.592081833669198</v>
      </c>
      <c r="AC38" s="124">
        <v>-34.146511926041597</v>
      </c>
      <c r="AD38" s="114"/>
      <c r="AE38" s="125">
        <v>-11.612956084128699</v>
      </c>
      <c r="AG38" s="137">
        <v>114.59616662471601</v>
      </c>
      <c r="AH38" s="133">
        <v>126.899020846555</v>
      </c>
      <c r="AI38" s="133">
        <v>135.021377369585</v>
      </c>
      <c r="AJ38" s="133">
        <v>137.68475192972599</v>
      </c>
      <c r="AK38" s="133">
        <v>123.335820501067</v>
      </c>
      <c r="AL38" s="138">
        <v>128.19220467875999</v>
      </c>
      <c r="AM38" s="133"/>
      <c r="AN38" s="145">
        <v>117.164105124036</v>
      </c>
      <c r="AO38" s="153">
        <v>117.60377073724101</v>
      </c>
      <c r="AP38" s="146">
        <v>117.38638215949599</v>
      </c>
      <c r="AQ38" s="133"/>
      <c r="AR38" s="151">
        <v>125.029451297039</v>
      </c>
      <c r="AS38" s="119"/>
      <c r="AT38" s="120">
        <v>3.2281366563851601</v>
      </c>
      <c r="AU38" s="114">
        <v>0.11647984382788</v>
      </c>
      <c r="AV38" s="114">
        <v>-1.7417054859602501</v>
      </c>
      <c r="AW38" s="114">
        <v>3.84103905605531</v>
      </c>
      <c r="AX38" s="114">
        <v>-0.29145040447651199</v>
      </c>
      <c r="AY38" s="121">
        <v>1.07075704745872</v>
      </c>
      <c r="AZ38" s="114"/>
      <c r="BA38" s="122">
        <v>-5.8371564324491798</v>
      </c>
      <c r="BB38" s="123">
        <v>-17.234687065265401</v>
      </c>
      <c r="BC38" s="124">
        <v>-12.0869120865993</v>
      </c>
      <c r="BD38" s="114"/>
      <c r="BE38" s="125">
        <v>-2.9753559400749698</v>
      </c>
    </row>
    <row r="39" spans="7:57" x14ac:dyDescent="0.25">
      <c r="G39" s="139">
        <v>85.4531833638503</v>
      </c>
      <c r="H39" s="140">
        <v>90.479861193733797</v>
      </c>
      <c r="I39" s="140">
        <v>90.092762410003701</v>
      </c>
      <c r="J39" s="140">
        <v>91.138200405231103</v>
      </c>
      <c r="K39" s="140">
        <v>92.143217137292993</v>
      </c>
      <c r="L39" s="141">
        <v>90.1097527116723</v>
      </c>
      <c r="M39" s="133"/>
      <c r="N39" s="147">
        <v>93.236379774072006</v>
      </c>
      <c r="O39" s="148">
        <v>110.90519327467</v>
      </c>
      <c r="P39" s="149">
        <v>102.653039108952</v>
      </c>
      <c r="Q39" s="133"/>
      <c r="R39" s="152">
        <v>94.196614095882495</v>
      </c>
      <c r="S39" s="119"/>
      <c r="T39" s="126">
        <v>1.0868162140639099</v>
      </c>
      <c r="U39" s="127">
        <v>0.65256878678385299</v>
      </c>
      <c r="V39" s="127">
        <v>0.96123319928050599</v>
      </c>
      <c r="W39" s="127">
        <v>1.8303937420880101</v>
      </c>
      <c r="X39" s="127">
        <v>4.8729485234372403</v>
      </c>
      <c r="Y39" s="128">
        <v>1.88689490555248</v>
      </c>
      <c r="Z39" s="114"/>
      <c r="AA39" s="129">
        <v>-7.0356659508157096</v>
      </c>
      <c r="AB39" s="130">
        <v>3.2265060885897499</v>
      </c>
      <c r="AC39" s="131">
        <v>-1.27292057688807</v>
      </c>
      <c r="AD39" s="114"/>
      <c r="AE39" s="132">
        <v>0.53585245477239896</v>
      </c>
      <c r="AG39" s="139">
        <v>96.2783013904547</v>
      </c>
      <c r="AH39" s="140">
        <v>96.191178804193797</v>
      </c>
      <c r="AI39" s="140">
        <v>99.869851742031102</v>
      </c>
      <c r="AJ39" s="140">
        <v>101.8376026545</v>
      </c>
      <c r="AK39" s="140">
        <v>96.371713410447299</v>
      </c>
      <c r="AL39" s="141">
        <v>98.1084677936432</v>
      </c>
      <c r="AM39" s="133"/>
      <c r="AN39" s="147">
        <v>110.934785245284</v>
      </c>
      <c r="AO39" s="148">
        <v>106.294956147677</v>
      </c>
      <c r="AP39" s="149">
        <v>108.613270922578</v>
      </c>
      <c r="AQ39" s="133"/>
      <c r="AR39" s="152">
        <v>101.549029511607</v>
      </c>
      <c r="AS39" s="119"/>
      <c r="AT39" s="126">
        <v>7.8825455028037998</v>
      </c>
      <c r="AU39" s="127">
        <v>5.8881808371107498</v>
      </c>
      <c r="AV39" s="127">
        <v>8.4884395801896204</v>
      </c>
      <c r="AW39" s="127">
        <v>13.410070139312401</v>
      </c>
      <c r="AX39" s="127">
        <v>6.3822889335726503</v>
      </c>
      <c r="AY39" s="128">
        <v>8.4085773023165302</v>
      </c>
      <c r="AZ39" s="114"/>
      <c r="BA39" s="129">
        <v>11.7203156922599</v>
      </c>
      <c r="BB39" s="130">
        <v>4.9618722630617897</v>
      </c>
      <c r="BC39" s="131">
        <v>8.3170785054302296</v>
      </c>
      <c r="BD39" s="114"/>
      <c r="BE39" s="132">
        <v>8.4054332630093693</v>
      </c>
    </row>
    <row r="40" spans="7:57" x14ac:dyDescent="0.25">
      <c r="G40" s="111">
        <v>34.163147366081297</v>
      </c>
      <c r="H40" s="112">
        <v>50.655701266948199</v>
      </c>
      <c r="I40" s="112">
        <v>53.122916203600802</v>
      </c>
      <c r="J40" s="112">
        <v>52.4338741942653</v>
      </c>
      <c r="K40" s="112">
        <v>44.654367637252697</v>
      </c>
      <c r="L40" s="113">
        <v>47.006001333629598</v>
      </c>
      <c r="M40" s="114"/>
      <c r="N40" s="115">
        <v>41.698155145587897</v>
      </c>
      <c r="O40" s="116">
        <v>42.342742831740303</v>
      </c>
      <c r="P40" s="117">
        <v>42.0204489886641</v>
      </c>
      <c r="Q40" s="114"/>
      <c r="R40" s="118">
        <v>45.581557806496598</v>
      </c>
      <c r="S40" s="119"/>
      <c r="T40" s="111">
        <v>-11.3098672821696</v>
      </c>
      <c r="U40" s="112">
        <v>-6.4449917898193698</v>
      </c>
      <c r="V40" s="112">
        <v>-5.0079491255961797</v>
      </c>
      <c r="W40" s="112">
        <v>-7.8515625</v>
      </c>
      <c r="X40" s="112">
        <v>-13.8138138138138</v>
      </c>
      <c r="Y40" s="113">
        <v>-8.6558396682791905</v>
      </c>
      <c r="Z40" s="114"/>
      <c r="AA40" s="115">
        <v>-8.2191780821917799</v>
      </c>
      <c r="AB40" s="116">
        <v>-9.8438239469947906</v>
      </c>
      <c r="AC40" s="117">
        <v>-9.0449843637238292</v>
      </c>
      <c r="AD40" s="114"/>
      <c r="AE40" s="118">
        <v>-8.7586601411046807</v>
      </c>
      <c r="AG40" s="111">
        <v>34.5243387419426</v>
      </c>
      <c r="AH40" s="112">
        <v>45.232273838630803</v>
      </c>
      <c r="AI40" s="112">
        <v>42.981773727494897</v>
      </c>
      <c r="AJ40" s="112">
        <v>41.486997110468899</v>
      </c>
      <c r="AK40" s="112">
        <v>39.292064903311797</v>
      </c>
      <c r="AL40" s="113">
        <v>40.703489664369798</v>
      </c>
      <c r="AM40" s="114"/>
      <c r="AN40" s="115">
        <v>43.154034229828802</v>
      </c>
      <c r="AO40" s="116">
        <v>42.287174927761697</v>
      </c>
      <c r="AP40" s="117">
        <v>42.720604578795196</v>
      </c>
      <c r="AQ40" s="114"/>
      <c r="AR40" s="118">
        <v>41.279808211348502</v>
      </c>
      <c r="AS40" s="119"/>
      <c r="AT40" s="111">
        <v>-13.347280334728</v>
      </c>
      <c r="AU40" s="112">
        <v>5.5634807417974299</v>
      </c>
      <c r="AV40" s="112">
        <v>-4.5886271123720199</v>
      </c>
      <c r="AW40" s="112">
        <v>-7.2431357932662399</v>
      </c>
      <c r="AX40" s="112">
        <v>-18.282676528371599</v>
      </c>
      <c r="AY40" s="113">
        <v>-7.7223481985386702</v>
      </c>
      <c r="AZ40" s="114"/>
      <c r="BA40" s="115">
        <v>-10.2300312102647</v>
      </c>
      <c r="BB40" s="116">
        <v>-6.9682151589241998</v>
      </c>
      <c r="BC40" s="117">
        <v>-8.6447626403659896</v>
      </c>
      <c r="BD40" s="114"/>
      <c r="BE40" s="118">
        <v>-7.9970276534385398</v>
      </c>
    </row>
    <row r="41" spans="7:57" x14ac:dyDescent="0.25">
      <c r="G41" s="120">
        <v>27.0687711386696</v>
      </c>
      <c r="H41" s="114">
        <v>38.771138669673</v>
      </c>
      <c r="I41" s="114">
        <v>41.871476888387797</v>
      </c>
      <c r="J41" s="114">
        <v>41.871476888387797</v>
      </c>
      <c r="K41" s="114">
        <v>39.977452085682003</v>
      </c>
      <c r="L41" s="121">
        <v>37.91206313416</v>
      </c>
      <c r="M41" s="114"/>
      <c r="N41" s="122">
        <v>47.237880496054103</v>
      </c>
      <c r="O41" s="123">
        <v>44.757609921082199</v>
      </c>
      <c r="P41" s="124">
        <v>45.997745208568197</v>
      </c>
      <c r="Q41" s="114"/>
      <c r="R41" s="125">
        <v>40.222258012562399</v>
      </c>
      <c r="S41" s="119"/>
      <c r="T41" s="120">
        <v>-16.055323060269298</v>
      </c>
      <c r="U41" s="114">
        <v>-4.7715025081564599</v>
      </c>
      <c r="V41" s="114">
        <v>-8.3390759731186606</v>
      </c>
      <c r="W41" s="114">
        <v>-12.931871031898799</v>
      </c>
      <c r="X41" s="114">
        <v>-12.528817843862001</v>
      </c>
      <c r="Y41" s="121">
        <v>-10.767701590599099</v>
      </c>
      <c r="Z41" s="114"/>
      <c r="AA41" s="122">
        <v>-10.8539526803337</v>
      </c>
      <c r="AB41" s="123">
        <v>-12.454990643467699</v>
      </c>
      <c r="AC41" s="124">
        <v>-11.6401392259862</v>
      </c>
      <c r="AD41" s="114"/>
      <c r="AE41" s="125">
        <v>-11.0546505579293</v>
      </c>
      <c r="AG41" s="120">
        <v>34.301014656144297</v>
      </c>
      <c r="AH41" s="114">
        <v>40.597519729425002</v>
      </c>
      <c r="AI41" s="114">
        <v>38.410372040586203</v>
      </c>
      <c r="AJ41" s="114">
        <v>36.006200676437402</v>
      </c>
      <c r="AK41" s="114">
        <v>35.918827508455401</v>
      </c>
      <c r="AL41" s="121">
        <v>37.046786922209598</v>
      </c>
      <c r="AM41" s="114"/>
      <c r="AN41" s="122">
        <v>45.093010146561397</v>
      </c>
      <c r="AO41" s="123">
        <v>44.410935738444103</v>
      </c>
      <c r="AP41" s="124">
        <v>44.751972942502803</v>
      </c>
      <c r="AQ41" s="114"/>
      <c r="AR41" s="125">
        <v>39.248268642293397</v>
      </c>
      <c r="AS41" s="119"/>
      <c r="AT41" s="120">
        <v>-11.7105101546148</v>
      </c>
      <c r="AU41" s="114">
        <v>7.6350511760742599</v>
      </c>
      <c r="AV41" s="114">
        <v>3.2940286688514901</v>
      </c>
      <c r="AW41" s="114">
        <v>-8.2306445212458001</v>
      </c>
      <c r="AX41" s="114">
        <v>-19.013926716748198</v>
      </c>
      <c r="AY41" s="121">
        <v>-6.13710045460763</v>
      </c>
      <c r="AZ41" s="114"/>
      <c r="BA41" s="122">
        <v>-11.4162566191746</v>
      </c>
      <c r="BB41" s="123">
        <v>-6.8048864624507699</v>
      </c>
      <c r="BC41" s="124">
        <v>-9.1866182308882305</v>
      </c>
      <c r="BD41" s="114"/>
      <c r="BE41" s="125">
        <v>-7.1550715332713297</v>
      </c>
    </row>
    <row r="42" spans="7:57" x14ac:dyDescent="0.25">
      <c r="G42" s="120">
        <v>26.605504587155899</v>
      </c>
      <c r="H42" s="114">
        <v>41.566690190543397</v>
      </c>
      <c r="I42" s="114">
        <v>42.695836273817903</v>
      </c>
      <c r="J42" s="114">
        <v>40.366972477064202</v>
      </c>
      <c r="K42" s="114">
        <v>30.769230769230699</v>
      </c>
      <c r="L42" s="121">
        <v>36.4008468595624</v>
      </c>
      <c r="M42" s="114"/>
      <c r="N42" s="122">
        <v>30.9809456598447</v>
      </c>
      <c r="O42" s="123">
        <v>28.652081863090999</v>
      </c>
      <c r="P42" s="124">
        <v>29.8165137614678</v>
      </c>
      <c r="Q42" s="114"/>
      <c r="R42" s="125">
        <v>34.5196088315354</v>
      </c>
      <c r="S42" s="119"/>
      <c r="T42" s="120">
        <v>-8.0487804878048692</v>
      </c>
      <c r="U42" s="114">
        <v>4.6181172291296599</v>
      </c>
      <c r="V42" s="114">
        <v>-7.4923547400611596</v>
      </c>
      <c r="W42" s="114">
        <v>-9.6366508688783501</v>
      </c>
      <c r="X42" s="114">
        <v>-18.352059925093599</v>
      </c>
      <c r="Y42" s="121">
        <v>-7.6950608446671396</v>
      </c>
      <c r="Z42" s="114"/>
      <c r="AA42" s="122">
        <v>-14.4249512670565</v>
      </c>
      <c r="AB42" s="123">
        <v>-4.2452830188679203</v>
      </c>
      <c r="AC42" s="124">
        <v>-9.8185699039487702</v>
      </c>
      <c r="AD42" s="114"/>
      <c r="AE42" s="125">
        <v>-8.2283570088448101</v>
      </c>
      <c r="AG42" s="120">
        <v>25.917038052793899</v>
      </c>
      <c r="AH42" s="114">
        <v>36.098731573534401</v>
      </c>
      <c r="AI42" s="114">
        <v>33.6475831333561</v>
      </c>
      <c r="AJ42" s="114">
        <v>32.310593075077101</v>
      </c>
      <c r="AK42" s="114">
        <v>28.603721091983999</v>
      </c>
      <c r="AL42" s="121">
        <v>31.323271564616402</v>
      </c>
      <c r="AM42" s="114"/>
      <c r="AN42" s="122">
        <v>30.4816553642844</v>
      </c>
      <c r="AO42" s="123">
        <v>29.768735872022202</v>
      </c>
      <c r="AP42" s="124">
        <v>30.125195618153299</v>
      </c>
      <c r="AQ42" s="114"/>
      <c r="AR42" s="125">
        <v>30.9837640740101</v>
      </c>
      <c r="AS42" s="119"/>
      <c r="AT42" s="120">
        <v>-10.7438016528925</v>
      </c>
      <c r="AU42" s="114">
        <v>12.319999999999901</v>
      </c>
      <c r="AV42" s="114">
        <v>0.357873210633946</v>
      </c>
      <c r="AW42" s="114">
        <v>-2.0978815728300302</v>
      </c>
      <c r="AX42" s="114">
        <v>-17.914171656686602</v>
      </c>
      <c r="AY42" s="121">
        <v>-3.6278595035391001</v>
      </c>
      <c r="AZ42" s="114"/>
      <c r="BA42" s="122">
        <v>-16.4840400190566</v>
      </c>
      <c r="BB42" s="123">
        <v>-8.9845826687931893</v>
      </c>
      <c r="BC42" s="124">
        <v>-12.9396984924623</v>
      </c>
      <c r="BD42" s="114"/>
      <c r="BE42" s="125">
        <v>-6.3900688012338902</v>
      </c>
    </row>
    <row r="43" spans="7:57" x14ac:dyDescent="0.25">
      <c r="G43" s="120">
        <v>31.032644903397699</v>
      </c>
      <c r="H43" s="114">
        <v>44.063957361758803</v>
      </c>
      <c r="I43" s="114">
        <v>46.955363091272403</v>
      </c>
      <c r="J43" s="114">
        <v>46.955363091272403</v>
      </c>
      <c r="K43" s="114">
        <v>43.344437041972</v>
      </c>
      <c r="L43" s="121">
        <v>42.470353097934698</v>
      </c>
      <c r="M43" s="114"/>
      <c r="N43" s="122">
        <v>46.942038640905999</v>
      </c>
      <c r="O43" s="123">
        <v>50.739506995336399</v>
      </c>
      <c r="P43" s="124">
        <v>48.840772818121202</v>
      </c>
      <c r="Q43" s="114"/>
      <c r="R43" s="125">
        <v>44.290473017987999</v>
      </c>
      <c r="S43" s="119"/>
      <c r="T43" s="120">
        <v>-7.7985923815269098</v>
      </c>
      <c r="U43" s="114">
        <v>-3.2581796135096601</v>
      </c>
      <c r="V43" s="114">
        <v>-3.0594611717606401</v>
      </c>
      <c r="W43" s="114">
        <v>-3.0038281509122999</v>
      </c>
      <c r="X43" s="114">
        <v>-2.3665199420661498</v>
      </c>
      <c r="Y43" s="121">
        <v>-3.6723150749741702</v>
      </c>
      <c r="Z43" s="114"/>
      <c r="AA43" s="122">
        <v>-2.9756714970190199</v>
      </c>
      <c r="AB43" s="123">
        <v>2.0183696447713201E-2</v>
      </c>
      <c r="AC43" s="124">
        <v>-1.4422639053525099</v>
      </c>
      <c r="AD43" s="114"/>
      <c r="AE43" s="125">
        <v>-2.9806647774192698</v>
      </c>
      <c r="AG43" s="120">
        <v>38.510311686578099</v>
      </c>
      <c r="AH43" s="114">
        <v>45.221250750850899</v>
      </c>
      <c r="AI43" s="114">
        <v>43.065474204097903</v>
      </c>
      <c r="AJ43" s="114">
        <v>42.401388240005303</v>
      </c>
      <c r="AK43" s="114">
        <v>40.1393658520321</v>
      </c>
      <c r="AL43" s="121">
        <v>41.867246775258998</v>
      </c>
      <c r="AM43" s="114"/>
      <c r="AN43" s="122">
        <v>47.4210649151468</v>
      </c>
      <c r="AO43" s="123">
        <v>48.584669756276398</v>
      </c>
      <c r="AP43" s="124">
        <v>48.002867335711599</v>
      </c>
      <c r="AQ43" s="114"/>
      <c r="AR43" s="125">
        <v>43.6211834562029</v>
      </c>
      <c r="AS43" s="119"/>
      <c r="AT43" s="120">
        <v>-1.0402520679364899</v>
      </c>
      <c r="AU43" s="114">
        <v>7.7794352442893802</v>
      </c>
      <c r="AV43" s="114">
        <v>-0.87815560856802999</v>
      </c>
      <c r="AW43" s="114">
        <v>2.3787643089518501E-2</v>
      </c>
      <c r="AX43" s="114">
        <v>-11.6117474133885</v>
      </c>
      <c r="AY43" s="121">
        <v>-1.3138485224726599</v>
      </c>
      <c r="AZ43" s="114"/>
      <c r="BA43" s="122">
        <v>-4.9995140325191798</v>
      </c>
      <c r="BB43" s="123">
        <v>0.39785793338622599</v>
      </c>
      <c r="BC43" s="124">
        <v>-2.3426777491855399</v>
      </c>
      <c r="BD43" s="114"/>
      <c r="BE43" s="125">
        <v>-1.6376276217810799</v>
      </c>
    </row>
    <row r="44" spans="7:57" x14ac:dyDescent="0.25">
      <c r="G44" s="120">
        <v>34.732566012186801</v>
      </c>
      <c r="H44" s="114">
        <v>55.958023019634297</v>
      </c>
      <c r="I44" s="114">
        <v>66.790792146242296</v>
      </c>
      <c r="J44" s="114">
        <v>60.9343263371699</v>
      </c>
      <c r="K44" s="114">
        <v>48.679756262694603</v>
      </c>
      <c r="L44" s="121">
        <v>53.419092755585602</v>
      </c>
      <c r="M44" s="114"/>
      <c r="N44" s="122">
        <v>50.812457684495499</v>
      </c>
      <c r="O44" s="123">
        <v>63.540961408259903</v>
      </c>
      <c r="P44" s="124">
        <v>57.176709546377701</v>
      </c>
      <c r="Q44" s="114"/>
      <c r="R44" s="125">
        <v>54.492697552954802</v>
      </c>
      <c r="S44" s="119"/>
      <c r="T44" s="120">
        <v>5.6641841570751499</v>
      </c>
      <c r="U44" s="114">
        <v>-5.2485670824001396</v>
      </c>
      <c r="V44" s="114">
        <v>2.9111924009069399</v>
      </c>
      <c r="W44" s="114">
        <v>-9.2284083181875403</v>
      </c>
      <c r="X44" s="114">
        <v>-15.961429604503101</v>
      </c>
      <c r="Y44" s="121">
        <v>-5.2465172552516801</v>
      </c>
      <c r="Z44" s="114"/>
      <c r="AA44" s="122">
        <v>-24.3065782697775</v>
      </c>
      <c r="AB44" s="123">
        <v>-15.5050255775542</v>
      </c>
      <c r="AC44" s="124">
        <v>-19.6562326209995</v>
      </c>
      <c r="AD44" s="114"/>
      <c r="AE44" s="125">
        <v>-10.081184563070799</v>
      </c>
      <c r="AG44" s="120">
        <v>35.358835477318799</v>
      </c>
      <c r="AH44" s="114">
        <v>42.687880839539602</v>
      </c>
      <c r="AI44" s="114">
        <v>48.188896411645203</v>
      </c>
      <c r="AJ44" s="114">
        <v>55.407921462423801</v>
      </c>
      <c r="AK44" s="114">
        <v>45.531482735274203</v>
      </c>
      <c r="AL44" s="121">
        <v>45.4350033852403</v>
      </c>
      <c r="AM44" s="114"/>
      <c r="AN44" s="122">
        <v>48.865944482058197</v>
      </c>
      <c r="AO44" s="123">
        <v>52.615098171970203</v>
      </c>
      <c r="AP44" s="124">
        <v>50.7405213270142</v>
      </c>
      <c r="AQ44" s="114"/>
      <c r="AR44" s="125">
        <v>46.950865654318498</v>
      </c>
      <c r="AS44" s="119"/>
      <c r="AT44" s="120">
        <v>-4.57290661534606</v>
      </c>
      <c r="AU44" s="114">
        <v>-4.7791992987450804</v>
      </c>
      <c r="AV44" s="114">
        <v>-11.6899221649248</v>
      </c>
      <c r="AW44" s="114">
        <v>16.290850101142301</v>
      </c>
      <c r="AX44" s="114">
        <v>0.185715876050046</v>
      </c>
      <c r="AY44" s="121">
        <v>-1.0318794710788199</v>
      </c>
      <c r="AZ44" s="114"/>
      <c r="BA44" s="122">
        <v>-8.77691168057261</v>
      </c>
      <c r="BB44" s="123">
        <v>-9.3014350480035297</v>
      </c>
      <c r="BC44" s="124">
        <v>-9.0496175085328492</v>
      </c>
      <c r="BD44" s="114"/>
      <c r="BE44" s="125">
        <v>-3.6526757105987802</v>
      </c>
    </row>
    <row r="45" spans="7:57" x14ac:dyDescent="0.25">
      <c r="G45" s="120">
        <v>37.299705396277901</v>
      </c>
      <c r="H45" s="114">
        <v>60.2213120643816</v>
      </c>
      <c r="I45" s="114">
        <v>70.151613135014699</v>
      </c>
      <c r="J45" s="114">
        <v>67.812747000071795</v>
      </c>
      <c r="K45" s="114">
        <v>53.075375440109198</v>
      </c>
      <c r="L45" s="121">
        <v>57.712150607170997</v>
      </c>
      <c r="M45" s="114"/>
      <c r="N45" s="122">
        <v>58.956671696486303</v>
      </c>
      <c r="O45" s="123">
        <v>67.622332399223893</v>
      </c>
      <c r="P45" s="124">
        <v>63.289502047855102</v>
      </c>
      <c r="Q45" s="114"/>
      <c r="R45" s="125">
        <v>59.305679590223598</v>
      </c>
      <c r="S45" s="119"/>
      <c r="T45" s="120">
        <v>2.0572706163607002</v>
      </c>
      <c r="U45" s="114">
        <v>0.64413694643207098</v>
      </c>
      <c r="V45" s="114">
        <v>-0.49872649270904801</v>
      </c>
      <c r="W45" s="114">
        <v>-1.4718992468886301</v>
      </c>
      <c r="X45" s="114">
        <v>-10.6423381397708</v>
      </c>
      <c r="Y45" s="121">
        <v>-2.2190201637135001</v>
      </c>
      <c r="Z45" s="114"/>
      <c r="AA45" s="122">
        <v>-6.38852462443064</v>
      </c>
      <c r="AB45" s="123">
        <v>-13.619299710615101</v>
      </c>
      <c r="AC45" s="124">
        <v>-10.3955861206453</v>
      </c>
      <c r="AD45" s="114"/>
      <c r="AE45" s="125">
        <v>-4.8659644973825298</v>
      </c>
      <c r="AG45" s="120">
        <v>34.928380151327197</v>
      </c>
      <c r="AH45" s="114">
        <v>42.395895113315703</v>
      </c>
      <c r="AI45" s="114">
        <v>45.413454107582503</v>
      </c>
      <c r="AJ45" s="114">
        <v>52.072212936503597</v>
      </c>
      <c r="AK45" s="114">
        <v>43.569702360096599</v>
      </c>
      <c r="AL45" s="121">
        <v>43.675923779331697</v>
      </c>
      <c r="AM45" s="114"/>
      <c r="AN45" s="122">
        <v>49.883657206515103</v>
      </c>
      <c r="AO45" s="123">
        <v>52.217700275808703</v>
      </c>
      <c r="AP45" s="124">
        <v>51.050678741161903</v>
      </c>
      <c r="AQ45" s="114"/>
      <c r="AR45" s="125">
        <v>45.783288728010199</v>
      </c>
      <c r="AS45" s="119"/>
      <c r="AT45" s="120">
        <v>-6.9762762381296</v>
      </c>
      <c r="AU45" s="114">
        <v>-1.8779910631140699</v>
      </c>
      <c r="AV45" s="114">
        <v>-11.0250231318503</v>
      </c>
      <c r="AW45" s="114">
        <v>15.3545542251718</v>
      </c>
      <c r="AX45" s="114">
        <v>-3.3935311461704698</v>
      </c>
      <c r="AY45" s="121">
        <v>-1.6468103676975401</v>
      </c>
      <c r="AZ45" s="114"/>
      <c r="BA45" s="122">
        <v>-4.0191907217330103</v>
      </c>
      <c r="BB45" s="123">
        <v>-6.3020531820938102</v>
      </c>
      <c r="BC45" s="124">
        <v>-5.2004417797194096</v>
      </c>
      <c r="BD45" s="114"/>
      <c r="BE45" s="125">
        <v>-2.8053752028798602</v>
      </c>
    </row>
    <row r="46" spans="7:57" x14ac:dyDescent="0.25">
      <c r="G46" s="120">
        <v>40.724021950787701</v>
      </c>
      <c r="H46" s="114">
        <v>60.0843807163509</v>
      </c>
      <c r="I46" s="114">
        <v>68.056293149229901</v>
      </c>
      <c r="J46" s="114">
        <v>66.194606715052799</v>
      </c>
      <c r="K46" s="114">
        <v>57.564760724612</v>
      </c>
      <c r="L46" s="121">
        <v>58.524812651206702</v>
      </c>
      <c r="M46" s="114"/>
      <c r="N46" s="122">
        <v>59.252375051631503</v>
      </c>
      <c r="O46" s="123">
        <v>63.834306956983497</v>
      </c>
      <c r="P46" s="124">
        <v>61.5433410043075</v>
      </c>
      <c r="Q46" s="114"/>
      <c r="R46" s="125">
        <v>59.387249323521203</v>
      </c>
      <c r="S46" s="119"/>
      <c r="T46" s="120">
        <v>7.1305803381233703</v>
      </c>
      <c r="U46" s="114">
        <v>0.72739605768474203</v>
      </c>
      <c r="V46" s="114">
        <v>-1.1590779135549101</v>
      </c>
      <c r="W46" s="114">
        <v>-0.99350074677660105</v>
      </c>
      <c r="X46" s="114">
        <v>-0.496728015264506</v>
      </c>
      <c r="Y46" s="121">
        <v>0.47893113577656898</v>
      </c>
      <c r="Z46" s="114"/>
      <c r="AA46" s="122">
        <v>-3.3065248938055598</v>
      </c>
      <c r="AB46" s="123">
        <v>-11.7367440980989</v>
      </c>
      <c r="AC46" s="124">
        <v>-7.8700740058048302</v>
      </c>
      <c r="AD46" s="114"/>
      <c r="AE46" s="125">
        <v>-2.1466739956254499</v>
      </c>
      <c r="AG46" s="120">
        <v>37.590776648770102</v>
      </c>
      <c r="AH46" s="114">
        <v>45.321027643430803</v>
      </c>
      <c r="AI46" s="114">
        <v>47.2460102646019</v>
      </c>
      <c r="AJ46" s="114">
        <v>50.258094097114302</v>
      </c>
      <c r="AK46" s="114">
        <v>45.658387432698902</v>
      </c>
      <c r="AL46" s="121">
        <v>45.214975298948502</v>
      </c>
      <c r="AM46" s="114"/>
      <c r="AN46" s="122">
        <v>50.981912717228298</v>
      </c>
      <c r="AO46" s="123">
        <v>52.243369596525802</v>
      </c>
      <c r="AP46" s="124">
        <v>51.612641156876997</v>
      </c>
      <c r="AQ46" s="114"/>
      <c r="AR46" s="125">
        <v>47.044246292571401</v>
      </c>
      <c r="AS46" s="119"/>
      <c r="AT46" s="120">
        <v>-4.1874237547464199</v>
      </c>
      <c r="AU46" s="114">
        <v>0.362689907988063</v>
      </c>
      <c r="AV46" s="114">
        <v>-5.0117562655180796</v>
      </c>
      <c r="AW46" s="114">
        <v>7.5963701045246097</v>
      </c>
      <c r="AX46" s="114">
        <v>-1.37365941409231</v>
      </c>
      <c r="AY46" s="121">
        <v>-0.46860304353974103</v>
      </c>
      <c r="AZ46" s="114"/>
      <c r="BA46" s="122">
        <v>-0.61302548272465096</v>
      </c>
      <c r="BB46" s="123">
        <v>-1.78217101611694</v>
      </c>
      <c r="BC46" s="124">
        <v>-1.20819988509107</v>
      </c>
      <c r="BD46" s="114"/>
      <c r="BE46" s="125">
        <v>-0.70314019144985995</v>
      </c>
    </row>
    <row r="47" spans="7:57" x14ac:dyDescent="0.25">
      <c r="G47" s="120">
        <v>36.702803008106201</v>
      </c>
      <c r="H47" s="114">
        <v>52.578376794608801</v>
      </c>
      <c r="I47" s="114">
        <v>57.229709932610596</v>
      </c>
      <c r="J47" s="114">
        <v>56.778005664615598</v>
      </c>
      <c r="K47" s="114">
        <v>51.3892958296708</v>
      </c>
      <c r="L47" s="121">
        <v>50.935638245922398</v>
      </c>
      <c r="M47" s="114"/>
      <c r="N47" s="122">
        <v>55.518117003613597</v>
      </c>
      <c r="O47" s="123">
        <v>57.884070710030201</v>
      </c>
      <c r="P47" s="124">
        <v>56.701093856821899</v>
      </c>
      <c r="Q47" s="114"/>
      <c r="R47" s="125">
        <v>52.582911277607998</v>
      </c>
      <c r="S47" s="119"/>
      <c r="T47" s="120">
        <v>5.4906189889855002</v>
      </c>
      <c r="U47" s="114">
        <v>3.7634456038148998</v>
      </c>
      <c r="V47" s="114">
        <v>1.0661774096632901</v>
      </c>
      <c r="W47" s="114">
        <v>2.5453993572317302</v>
      </c>
      <c r="X47" s="114">
        <v>1.9670376003157799</v>
      </c>
      <c r="Y47" s="121">
        <v>2.7522971648009098</v>
      </c>
      <c r="Z47" s="114"/>
      <c r="AA47" s="122">
        <v>-0.83629546188668802</v>
      </c>
      <c r="AB47" s="123">
        <v>-5.7508532245651001</v>
      </c>
      <c r="AC47" s="124">
        <v>-3.4072199145139201</v>
      </c>
      <c r="AD47" s="114"/>
      <c r="AE47" s="125">
        <v>0.77249061904801097</v>
      </c>
      <c r="AG47" s="120">
        <v>39.003790325529202</v>
      </c>
      <c r="AH47" s="114">
        <v>47.111552570961898</v>
      </c>
      <c r="AI47" s="114">
        <v>46.032345736188397</v>
      </c>
      <c r="AJ47" s="114">
        <v>46.327284250039597</v>
      </c>
      <c r="AK47" s="114">
        <v>44.479547214920402</v>
      </c>
      <c r="AL47" s="121">
        <v>44.5909228873278</v>
      </c>
      <c r="AM47" s="114"/>
      <c r="AN47" s="122">
        <v>51.954404347322203</v>
      </c>
      <c r="AO47" s="123">
        <v>51.375005336569799</v>
      </c>
      <c r="AP47" s="124">
        <v>51.664704841945998</v>
      </c>
      <c r="AQ47" s="114"/>
      <c r="AR47" s="125">
        <v>46.611024848101103</v>
      </c>
      <c r="AS47" s="119"/>
      <c r="AT47" s="120">
        <v>1.32774942501163</v>
      </c>
      <c r="AU47" s="114">
        <v>11.9382473381804</v>
      </c>
      <c r="AV47" s="114">
        <v>5.1936487313619004</v>
      </c>
      <c r="AW47" s="114">
        <v>8.9386092466213594</v>
      </c>
      <c r="AX47" s="114">
        <v>-2.7458335105023099</v>
      </c>
      <c r="AY47" s="121">
        <v>4.8691065841614698</v>
      </c>
      <c r="AZ47" s="114"/>
      <c r="BA47" s="122">
        <v>4.4484588527556399</v>
      </c>
      <c r="BB47" s="123">
        <v>3.6271665207398298</v>
      </c>
      <c r="BC47" s="124">
        <v>4.0384944625081998</v>
      </c>
      <c r="BD47" s="114"/>
      <c r="BE47" s="125">
        <v>4.6012078889021399</v>
      </c>
    </row>
    <row r="48" spans="7:57" x14ac:dyDescent="0.25">
      <c r="G48" s="120">
        <v>40.453955901426703</v>
      </c>
      <c r="H48" s="114">
        <v>48.616515348032799</v>
      </c>
      <c r="I48" s="114">
        <v>50.622568093385198</v>
      </c>
      <c r="J48" s="114">
        <v>50.540423692174599</v>
      </c>
      <c r="K48" s="114">
        <v>48.335495028102002</v>
      </c>
      <c r="L48" s="121">
        <v>47.713791612624199</v>
      </c>
      <c r="M48" s="114"/>
      <c r="N48" s="122">
        <v>51.2710765239948</v>
      </c>
      <c r="O48" s="123">
        <v>51.3402507565931</v>
      </c>
      <c r="P48" s="124">
        <v>51.305663640293901</v>
      </c>
      <c r="Q48" s="114"/>
      <c r="R48" s="125">
        <v>48.740040763387</v>
      </c>
      <c r="S48" s="119"/>
      <c r="T48" s="120">
        <v>3.8646872743356</v>
      </c>
      <c r="U48" s="114">
        <v>2.6228382701355901</v>
      </c>
      <c r="V48" s="114">
        <v>0.89482233959300705</v>
      </c>
      <c r="W48" s="114">
        <v>-0.26485166799218102</v>
      </c>
      <c r="X48" s="114">
        <v>-0.25598418516184102</v>
      </c>
      <c r="Y48" s="121">
        <v>1.2470763212318501</v>
      </c>
      <c r="Z48" s="114"/>
      <c r="AA48" s="122">
        <v>1.6353723776314599</v>
      </c>
      <c r="AB48" s="123">
        <v>-3.0504834040364801</v>
      </c>
      <c r="AC48" s="124">
        <v>-0.76441834423350397</v>
      </c>
      <c r="AD48" s="114"/>
      <c r="AE48" s="125">
        <v>0.63358870139255197</v>
      </c>
      <c r="AG48" s="120">
        <v>39.952230327286799</v>
      </c>
      <c r="AH48" s="114">
        <v>45.391948012824599</v>
      </c>
      <c r="AI48" s="114">
        <v>43.829750607879802</v>
      </c>
      <c r="AJ48" s="114">
        <v>43.692036236093998</v>
      </c>
      <c r="AK48" s="114">
        <v>42.799219263908199</v>
      </c>
      <c r="AL48" s="121">
        <v>43.133189958602102</v>
      </c>
      <c r="AM48" s="114"/>
      <c r="AN48" s="122">
        <v>47.769402478082199</v>
      </c>
      <c r="AO48" s="123">
        <v>47.5569646188519</v>
      </c>
      <c r="AP48" s="124">
        <v>47.663183548467103</v>
      </c>
      <c r="AQ48" s="114"/>
      <c r="AR48" s="125">
        <v>44.425777289559797</v>
      </c>
      <c r="AS48" s="119"/>
      <c r="AT48" s="120">
        <v>-1.57756626693823</v>
      </c>
      <c r="AU48" s="114">
        <v>7.2377133621816201</v>
      </c>
      <c r="AV48" s="114">
        <v>2.7299154648140602</v>
      </c>
      <c r="AW48" s="114">
        <v>1.78353626892036</v>
      </c>
      <c r="AX48" s="114">
        <v>-5.16637861375456</v>
      </c>
      <c r="AY48" s="121">
        <v>0.94843678770525197</v>
      </c>
      <c r="AZ48" s="114"/>
      <c r="BA48" s="122">
        <v>2.21559707074322</v>
      </c>
      <c r="BB48" s="123">
        <v>2.65523378823009</v>
      </c>
      <c r="BC48" s="124">
        <v>2.4344538489004801</v>
      </c>
      <c r="BD48" s="114"/>
      <c r="BE48" s="125">
        <v>1.39714223362288</v>
      </c>
    </row>
    <row r="49" spans="7:57" x14ac:dyDescent="0.25">
      <c r="G49" s="120">
        <v>41.157907155075698</v>
      </c>
      <c r="H49" s="114">
        <v>44.3815253937356</v>
      </c>
      <c r="I49" s="114">
        <v>45.345956467881699</v>
      </c>
      <c r="J49" s="114">
        <v>45.670382823099096</v>
      </c>
      <c r="K49" s="114">
        <v>45.5170176369964</v>
      </c>
      <c r="L49" s="121">
        <v>44.414557895357703</v>
      </c>
      <c r="M49" s="114"/>
      <c r="N49" s="122">
        <v>46.525688668672203</v>
      </c>
      <c r="O49" s="123">
        <v>47.540258361351903</v>
      </c>
      <c r="P49" s="124">
        <v>47.032973515012003</v>
      </c>
      <c r="Q49" s="114"/>
      <c r="R49" s="125">
        <v>45.162676643830402</v>
      </c>
      <c r="S49" s="119"/>
      <c r="T49" s="120">
        <v>2.0287920504114498</v>
      </c>
      <c r="U49" s="114">
        <v>2.8235640898700698</v>
      </c>
      <c r="V49" s="114">
        <v>1.1540709504783599</v>
      </c>
      <c r="W49" s="114">
        <v>-0.324279315581532</v>
      </c>
      <c r="X49" s="114">
        <v>-0.97115189365288401</v>
      </c>
      <c r="Y49" s="121">
        <v>0.89054489914525703</v>
      </c>
      <c r="Z49" s="114"/>
      <c r="AA49" s="122">
        <v>-1.88192658188023</v>
      </c>
      <c r="AB49" s="123">
        <v>-1.4272513790900301</v>
      </c>
      <c r="AC49" s="124">
        <v>-1.652662450012</v>
      </c>
      <c r="AD49" s="114"/>
      <c r="AE49" s="125">
        <v>0.120232473527008</v>
      </c>
      <c r="AG49" s="120">
        <v>41.065740576888999</v>
      </c>
      <c r="AH49" s="114">
        <v>43.615436795847302</v>
      </c>
      <c r="AI49" s="114">
        <v>42.732849643130997</v>
      </c>
      <c r="AJ49" s="114">
        <v>43.333775732908599</v>
      </c>
      <c r="AK49" s="114">
        <v>42.8935881554887</v>
      </c>
      <c r="AL49" s="121">
        <v>42.728278180852897</v>
      </c>
      <c r="AM49" s="114"/>
      <c r="AN49" s="122">
        <v>44.579130537368002</v>
      </c>
      <c r="AO49" s="123">
        <v>45.275172535834301</v>
      </c>
      <c r="AP49" s="124">
        <v>44.927151536601102</v>
      </c>
      <c r="AQ49" s="114"/>
      <c r="AR49" s="125">
        <v>43.356527711066697</v>
      </c>
      <c r="AS49" s="119"/>
      <c r="AT49" s="120">
        <v>-1.53191553224293E-2</v>
      </c>
      <c r="AU49" s="114">
        <v>5.6347520359806804</v>
      </c>
      <c r="AV49" s="114">
        <v>-0.32592499383080398</v>
      </c>
      <c r="AW49" s="114">
        <v>2.54741981764862</v>
      </c>
      <c r="AX49" s="114">
        <v>-2.54913011360025</v>
      </c>
      <c r="AY49" s="121">
        <v>1.01030816179472</v>
      </c>
      <c r="AZ49" s="114"/>
      <c r="BA49" s="122">
        <v>-2.7111207356045801</v>
      </c>
      <c r="BB49" s="123">
        <v>7.4556167502051199E-2</v>
      </c>
      <c r="BC49" s="124">
        <v>-1.3271530061176</v>
      </c>
      <c r="BD49" s="114"/>
      <c r="BE49" s="125">
        <v>0.30781309482742097</v>
      </c>
    </row>
    <row r="50" spans="7:57" x14ac:dyDescent="0.25">
      <c r="G50" s="120">
        <v>34.314550042052097</v>
      </c>
      <c r="H50" s="114">
        <v>52.256798430053202</v>
      </c>
      <c r="I50" s="114">
        <v>55.649004765909702</v>
      </c>
      <c r="J50" s="114">
        <v>54.331370899915797</v>
      </c>
      <c r="K50" s="114">
        <v>46.986262966077902</v>
      </c>
      <c r="L50" s="121">
        <v>48.707597420801697</v>
      </c>
      <c r="M50" s="114"/>
      <c r="N50" s="122">
        <v>43.9865433137089</v>
      </c>
      <c r="O50" s="123">
        <v>45.3882814690215</v>
      </c>
      <c r="P50" s="124">
        <v>44.6874123913652</v>
      </c>
      <c r="Q50" s="114"/>
      <c r="R50" s="125">
        <v>47.558973126677003</v>
      </c>
      <c r="S50" s="119"/>
      <c r="T50" s="120">
        <v>-12.5714285714285</v>
      </c>
      <c r="U50" s="114">
        <v>-8.8508557457212707</v>
      </c>
      <c r="V50" s="114">
        <v>-8.1018518518518494</v>
      </c>
      <c r="W50" s="114">
        <v>-11.466423024211901</v>
      </c>
      <c r="X50" s="114">
        <v>-15.3962645128722</v>
      </c>
      <c r="Y50" s="121">
        <v>-11.130434782608599</v>
      </c>
      <c r="Z50" s="114"/>
      <c r="AA50" s="122">
        <v>-9.5677233429394803</v>
      </c>
      <c r="AB50" s="123">
        <v>-9.0449438202247094</v>
      </c>
      <c r="AC50" s="124">
        <v>-9.3029871977240308</v>
      </c>
      <c r="AD50" s="114"/>
      <c r="AE50" s="125">
        <v>-10.6471030850263</v>
      </c>
      <c r="AG50" s="120">
        <v>34.062237174095799</v>
      </c>
      <c r="AH50" s="114">
        <v>45.717689935519999</v>
      </c>
      <c r="AI50" s="114">
        <v>44.266890944771497</v>
      </c>
      <c r="AJ50" s="114">
        <v>43.3978132884777</v>
      </c>
      <c r="AK50" s="114">
        <v>40.342024109896201</v>
      </c>
      <c r="AL50" s="121">
        <v>41.557331090552204</v>
      </c>
      <c r="AM50" s="114"/>
      <c r="AN50" s="122">
        <v>43.159517802074497</v>
      </c>
      <c r="AO50" s="123">
        <v>42.598822539949502</v>
      </c>
      <c r="AP50" s="124">
        <v>42.879170171011999</v>
      </c>
      <c r="AQ50" s="114"/>
      <c r="AR50" s="125">
        <v>41.934999399254998</v>
      </c>
      <c r="AS50" s="119"/>
      <c r="AT50" s="120">
        <v>-15.764370534143699</v>
      </c>
      <c r="AU50" s="114">
        <v>0.86986145180233498</v>
      </c>
      <c r="AV50" s="114">
        <v>-9.1380557184773092</v>
      </c>
      <c r="AW50" s="114">
        <v>-8.3238853941539102</v>
      </c>
      <c r="AX50" s="114">
        <v>-20.021839162216398</v>
      </c>
      <c r="AY50" s="121">
        <v>-10.535465834846899</v>
      </c>
      <c r="AZ50" s="114"/>
      <c r="BA50" s="122">
        <v>-12.541479610728601</v>
      </c>
      <c r="BB50" s="123">
        <v>-7.2531964952997399</v>
      </c>
      <c r="BC50" s="124">
        <v>-9.9922021230160105</v>
      </c>
      <c r="BD50" s="114"/>
      <c r="BE50" s="125">
        <v>-10.3772760326717</v>
      </c>
    </row>
    <row r="51" spans="7:57" x14ac:dyDescent="0.25">
      <c r="G51" s="120">
        <v>31.570688843558699</v>
      </c>
      <c r="H51" s="114">
        <v>40.734348030754703</v>
      </c>
      <c r="I51" s="114">
        <v>42.460379726973102</v>
      </c>
      <c r="J51" s="114">
        <v>41.722893456770699</v>
      </c>
      <c r="K51" s="114">
        <v>37.784402949944997</v>
      </c>
      <c r="L51" s="121">
        <v>38.8545426016005</v>
      </c>
      <c r="M51" s="114"/>
      <c r="N51" s="122">
        <v>40.075317746743998</v>
      </c>
      <c r="O51" s="123">
        <v>42.350541346304702</v>
      </c>
      <c r="P51" s="124">
        <v>41.2129295465243</v>
      </c>
      <c r="Q51" s="114"/>
      <c r="R51" s="125">
        <v>39.528367443007298</v>
      </c>
      <c r="S51" s="119"/>
      <c r="T51" s="120">
        <v>17.734668277996601</v>
      </c>
      <c r="U51" s="114">
        <v>10.584477391282601</v>
      </c>
      <c r="V51" s="114">
        <v>4.9088886163920504</v>
      </c>
      <c r="W51" s="114">
        <v>4.5038851429014404</v>
      </c>
      <c r="X51" s="114">
        <v>2.0979396660168499</v>
      </c>
      <c r="Y51" s="121">
        <v>7.29924569998545</v>
      </c>
      <c r="Z51" s="114"/>
      <c r="AA51" s="122">
        <v>-3.2335095528258302</v>
      </c>
      <c r="AB51" s="123">
        <v>7.1703976846766704</v>
      </c>
      <c r="AC51" s="124">
        <v>1.8464839055167901</v>
      </c>
      <c r="AD51" s="114"/>
      <c r="AE51" s="125">
        <v>5.6148197934042097</v>
      </c>
      <c r="AG51" s="120">
        <v>34.497097128510902</v>
      </c>
      <c r="AH51" s="114">
        <v>39.926251372979699</v>
      </c>
      <c r="AI51" s="114">
        <v>37.607876981013597</v>
      </c>
      <c r="AJ51" s="114">
        <v>35.638631727600803</v>
      </c>
      <c r="AK51" s="114">
        <v>35.301270986976299</v>
      </c>
      <c r="AL51" s="121">
        <v>36.594225639416202</v>
      </c>
      <c r="AM51" s="114"/>
      <c r="AN51" s="122">
        <v>41.2521575396202</v>
      </c>
      <c r="AO51" s="123">
        <v>42.515298917307298</v>
      </c>
      <c r="AP51" s="124">
        <v>41.883728228463802</v>
      </c>
      <c r="AQ51" s="114"/>
      <c r="AR51" s="125">
        <v>38.105512093429802</v>
      </c>
      <c r="AS51" s="119"/>
      <c r="AT51" s="120">
        <v>-4.2906293719756103</v>
      </c>
      <c r="AU51" s="114">
        <v>12.79641378026</v>
      </c>
      <c r="AV51" s="114">
        <v>9.0859365512504198</v>
      </c>
      <c r="AW51" s="114">
        <v>5.0219752896998102</v>
      </c>
      <c r="AX51" s="114">
        <v>-5.8977092344245303</v>
      </c>
      <c r="AY51" s="121">
        <v>3.1613884897032198</v>
      </c>
      <c r="AZ51" s="114"/>
      <c r="BA51" s="122">
        <v>-0.38246383407801499</v>
      </c>
      <c r="BB51" s="123">
        <v>8.3072250856563308</v>
      </c>
      <c r="BC51" s="124">
        <v>3.8462421900909201</v>
      </c>
      <c r="BD51" s="114"/>
      <c r="BE51" s="125">
        <v>3.3754872125325002</v>
      </c>
    </row>
    <row r="52" spans="7:57" x14ac:dyDescent="0.25">
      <c r="G52" s="126">
        <v>49.590163934426201</v>
      </c>
      <c r="H52" s="127">
        <v>60.860655737704903</v>
      </c>
      <c r="I52" s="127">
        <v>67.110655737704903</v>
      </c>
      <c r="J52" s="127">
        <v>66.461748633879694</v>
      </c>
      <c r="K52" s="127">
        <v>60.724043715846904</v>
      </c>
      <c r="L52" s="128">
        <v>60.949453551912498</v>
      </c>
      <c r="M52" s="114"/>
      <c r="N52" s="129">
        <v>67.691256830601006</v>
      </c>
      <c r="O52" s="130">
        <v>69.330601092896103</v>
      </c>
      <c r="P52" s="131">
        <v>68.510928961748604</v>
      </c>
      <c r="Q52" s="114"/>
      <c r="R52" s="132">
        <v>63.109875097580002</v>
      </c>
      <c r="S52" s="119"/>
      <c r="T52" s="126">
        <v>18.3086024849319</v>
      </c>
      <c r="U52" s="127">
        <v>7.2268124104594298</v>
      </c>
      <c r="V52" s="127">
        <v>1.3374738726579101</v>
      </c>
      <c r="W52" s="127">
        <v>-0.60844952317298795</v>
      </c>
      <c r="X52" s="127">
        <v>-5.27336122058363</v>
      </c>
      <c r="Y52" s="128">
        <v>2.9994284813162801</v>
      </c>
      <c r="Z52" s="114"/>
      <c r="AA52" s="129">
        <v>2.6249192248091102</v>
      </c>
      <c r="AB52" s="130">
        <v>-1.71652308838497</v>
      </c>
      <c r="AC52" s="131">
        <v>0.38133891149966198</v>
      </c>
      <c r="AD52" s="114"/>
      <c r="AE52" s="132">
        <v>2.1728926288608199</v>
      </c>
      <c r="AG52" s="126">
        <v>46.055327868852402</v>
      </c>
      <c r="AH52" s="127">
        <v>53.705601092896103</v>
      </c>
      <c r="AI52" s="127">
        <v>52.996926229508098</v>
      </c>
      <c r="AJ52" s="127">
        <v>54.158128415300503</v>
      </c>
      <c r="AK52" s="127">
        <v>51.229508196721298</v>
      </c>
      <c r="AL52" s="128">
        <v>51.629098360655703</v>
      </c>
      <c r="AM52" s="114"/>
      <c r="AN52" s="129">
        <v>53.654371584699398</v>
      </c>
      <c r="AO52" s="130">
        <v>54.243510928961697</v>
      </c>
      <c r="AP52" s="131">
        <v>53.948941256830601</v>
      </c>
      <c r="AQ52" s="114"/>
      <c r="AR52" s="132">
        <v>52.2919106167056</v>
      </c>
      <c r="AS52" s="119"/>
      <c r="AT52" s="126">
        <v>3.7816731242656498</v>
      </c>
      <c r="AU52" s="127">
        <v>9.4839772183240392</v>
      </c>
      <c r="AV52" s="127">
        <v>8.8162349248833003</v>
      </c>
      <c r="AW52" s="127">
        <v>23.196913992083299</v>
      </c>
      <c r="AX52" s="127">
        <v>8.3460509690017801</v>
      </c>
      <c r="AY52" s="128">
        <v>10.612840732125999</v>
      </c>
      <c r="AZ52" s="114"/>
      <c r="BA52" s="129">
        <v>0.72947954874089604</v>
      </c>
      <c r="BB52" s="130">
        <v>7.0281003835547002</v>
      </c>
      <c r="BC52" s="131">
        <v>3.8004945701044401</v>
      </c>
      <c r="BD52" s="114"/>
      <c r="BE52" s="132">
        <v>8.5136019723348593</v>
      </c>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1">
    <tabColor theme="7" tint="0.79998168889431442"/>
    <pageSetUpPr fitToPage="1"/>
  </sheetPr>
  <dimension ref="G40:BE52"/>
  <sheetViews>
    <sheetView topLeftCell="A15" zoomScale="110" zoomScaleNormal="110" workbookViewId="0">
      <selection activeCell="I55" sqref="I54:I55"/>
    </sheetView>
  </sheetViews>
  <sheetFormatPr defaultRowHeight="12.5" x14ac:dyDescent="0.25"/>
  <sheetData>
    <row r="40" spans="7:57" x14ac:dyDescent="0.25">
      <c r="G40" s="134">
        <v>90.225979180221202</v>
      </c>
      <c r="H40" s="135">
        <v>102.361241772707</v>
      </c>
      <c r="I40" s="135">
        <v>103.189774058577</v>
      </c>
      <c r="J40" s="135">
        <v>103.378338278931</v>
      </c>
      <c r="K40" s="135">
        <v>97.9593081134892</v>
      </c>
      <c r="L40" s="136">
        <v>100.175138074522</v>
      </c>
      <c r="M40" s="133"/>
      <c r="N40" s="142">
        <v>99.645852878464794</v>
      </c>
      <c r="O40" s="143">
        <v>100.739207349081</v>
      </c>
      <c r="P40" s="144">
        <v>100.19672308912899</v>
      </c>
      <c r="Q40" s="133"/>
      <c r="R40" s="150">
        <v>100.180823406478</v>
      </c>
      <c r="S40" s="119"/>
      <c r="T40" s="111">
        <v>-4.2511697241105502</v>
      </c>
      <c r="U40" s="112">
        <v>-4.95538695949688</v>
      </c>
      <c r="V40" s="112">
        <v>-4.99576931189406</v>
      </c>
      <c r="W40" s="112">
        <v>-3.9826621470852599</v>
      </c>
      <c r="X40" s="112">
        <v>-4.7160811982125397</v>
      </c>
      <c r="Y40" s="113">
        <v>-4.4949334506859797</v>
      </c>
      <c r="Z40" s="114"/>
      <c r="AA40" s="115">
        <v>-3.07147478188425</v>
      </c>
      <c r="AB40" s="116">
        <v>-4.5984741593533602</v>
      </c>
      <c r="AC40" s="117">
        <v>-3.8625528424072701</v>
      </c>
      <c r="AD40" s="114"/>
      <c r="AE40" s="118">
        <v>-4.3286455510225297</v>
      </c>
      <c r="AG40" s="134">
        <v>89.271813938516004</v>
      </c>
      <c r="AH40" s="135">
        <v>97.2778697788697</v>
      </c>
      <c r="AI40" s="135">
        <v>97.350372333548805</v>
      </c>
      <c r="AJ40" s="135">
        <v>101.487982855612</v>
      </c>
      <c r="AK40" s="135">
        <v>95.327768349596894</v>
      </c>
      <c r="AL40" s="136">
        <v>96.416783617747399</v>
      </c>
      <c r="AM40" s="133"/>
      <c r="AN40" s="142">
        <v>96.240690187998894</v>
      </c>
      <c r="AO40" s="143">
        <v>96.630482260183896</v>
      </c>
      <c r="AP40" s="144">
        <v>96.433608870967703</v>
      </c>
      <c r="AQ40" s="133"/>
      <c r="AR40" s="150">
        <v>96.421758620026495</v>
      </c>
      <c r="AS40" s="119"/>
      <c r="AT40" s="111">
        <v>-3.7190946024749398</v>
      </c>
      <c r="AU40" s="112">
        <v>-2.6375785781774099</v>
      </c>
      <c r="AV40" s="112">
        <v>-6.2047142724534696</v>
      </c>
      <c r="AW40" s="112">
        <v>9.8144389729848507E-3</v>
      </c>
      <c r="AX40" s="112">
        <v>-3.8030202884684901</v>
      </c>
      <c r="AY40" s="113">
        <v>-3.1424785424294401</v>
      </c>
      <c r="AZ40" s="114"/>
      <c r="BA40" s="115">
        <v>-4.6581942521862096</v>
      </c>
      <c r="BB40" s="116">
        <v>-3.9383460019221501</v>
      </c>
      <c r="BC40" s="117">
        <v>-4.3055180009993004</v>
      </c>
      <c r="BD40" s="114"/>
      <c r="BE40" s="118">
        <v>-3.4918351463617201</v>
      </c>
    </row>
    <row r="41" spans="7:57" x14ac:dyDescent="0.25">
      <c r="G41" s="137">
        <v>90.455135360266496</v>
      </c>
      <c r="H41" s="133">
        <v>95.4492672288455</v>
      </c>
      <c r="I41" s="133">
        <v>98.330180398492104</v>
      </c>
      <c r="J41" s="133">
        <v>95.677512116316606</v>
      </c>
      <c r="K41" s="133">
        <v>97.047507050197396</v>
      </c>
      <c r="L41" s="138">
        <v>95.759952420601806</v>
      </c>
      <c r="M41" s="133"/>
      <c r="N41" s="145">
        <v>124.86374224343599</v>
      </c>
      <c r="O41" s="153">
        <v>125.03172795969699</v>
      </c>
      <c r="P41" s="146">
        <v>124.945470588235</v>
      </c>
      <c r="Q41" s="133"/>
      <c r="R41" s="151">
        <v>105.296023063986</v>
      </c>
      <c r="S41" s="119"/>
      <c r="T41" s="120">
        <v>-0.50178507484383705</v>
      </c>
      <c r="U41" s="114">
        <v>0.34334731551185499</v>
      </c>
      <c r="V41" s="114">
        <v>0.76896229061270305</v>
      </c>
      <c r="W41" s="114">
        <v>-1.2371562528671101</v>
      </c>
      <c r="X41" s="114">
        <v>-1.6770751597957101</v>
      </c>
      <c r="Y41" s="121">
        <v>-0.43564676334325703</v>
      </c>
      <c r="Z41" s="114"/>
      <c r="AA41" s="122">
        <v>5.4649813941559104</v>
      </c>
      <c r="AB41" s="123">
        <v>2.8234869663728102</v>
      </c>
      <c r="AC41" s="124">
        <v>4.1496108071589601</v>
      </c>
      <c r="AD41" s="114"/>
      <c r="AE41" s="125">
        <v>1.2432031137887301</v>
      </c>
      <c r="AG41" s="137">
        <v>98.770046014790395</v>
      </c>
      <c r="AH41" s="133">
        <v>100.252983199111</v>
      </c>
      <c r="AI41" s="133">
        <v>101.561323011447</v>
      </c>
      <c r="AJ41" s="133">
        <v>104.15162035225001</v>
      </c>
      <c r="AK41" s="133">
        <v>103.52438480853699</v>
      </c>
      <c r="AL41" s="138">
        <v>101.64186257056301</v>
      </c>
      <c r="AM41" s="133"/>
      <c r="AN41" s="145">
        <v>116.227645477842</v>
      </c>
      <c r="AO41" s="153">
        <v>116.15093863044901</v>
      </c>
      <c r="AP41" s="146">
        <v>116.18958433052001</v>
      </c>
      <c r="AQ41" s="133"/>
      <c r="AR41" s="151">
        <v>106.381210849738</v>
      </c>
      <c r="AS41" s="119"/>
      <c r="AT41" s="120">
        <v>0.10899669441170801</v>
      </c>
      <c r="AU41" s="114">
        <v>-0.44828206107615698</v>
      </c>
      <c r="AV41" s="114">
        <v>-3.0671196322264498</v>
      </c>
      <c r="AW41" s="114">
        <v>3.7868864814752299</v>
      </c>
      <c r="AX41" s="114">
        <v>1.3973989758029901</v>
      </c>
      <c r="AY41" s="121">
        <v>0.32522230036893701</v>
      </c>
      <c r="AZ41" s="114"/>
      <c r="BA41" s="122">
        <v>0.347540891912821</v>
      </c>
      <c r="BB41" s="123">
        <v>0.45285462076414301</v>
      </c>
      <c r="BC41" s="124">
        <v>0.39757556605010702</v>
      </c>
      <c r="BD41" s="114"/>
      <c r="BE41" s="125">
        <v>0.249932042139207</v>
      </c>
    </row>
    <row r="42" spans="7:57" x14ac:dyDescent="0.25">
      <c r="G42" s="137">
        <v>79.9847214854111</v>
      </c>
      <c r="H42" s="133">
        <v>90.310797962648493</v>
      </c>
      <c r="I42" s="133">
        <v>90.458297520661105</v>
      </c>
      <c r="J42" s="133">
        <v>87.026013986013893</v>
      </c>
      <c r="K42" s="133">
        <v>82.372178899082499</v>
      </c>
      <c r="L42" s="138">
        <v>86.765304381543203</v>
      </c>
      <c r="M42" s="133"/>
      <c r="N42" s="145">
        <v>82.268792710706094</v>
      </c>
      <c r="O42" s="153">
        <v>80.612758620689604</v>
      </c>
      <c r="P42" s="146">
        <v>81.473112426035499</v>
      </c>
      <c r="Q42" s="133"/>
      <c r="R42" s="151">
        <v>85.459258177570007</v>
      </c>
      <c r="S42" s="119"/>
      <c r="T42" s="120">
        <v>3.9211284726936801</v>
      </c>
      <c r="U42" s="114">
        <v>6.16644544483463</v>
      </c>
      <c r="V42" s="114">
        <v>4.5574361226621898</v>
      </c>
      <c r="W42" s="114">
        <v>2.82536719555105</v>
      </c>
      <c r="X42" s="114">
        <v>1.15773940929554</v>
      </c>
      <c r="Y42" s="121">
        <v>4.0053485940153299</v>
      </c>
      <c r="Z42" s="114"/>
      <c r="AA42" s="122">
        <v>1.9340015191715101E-2</v>
      </c>
      <c r="AB42" s="123">
        <v>0.20933152607352201</v>
      </c>
      <c r="AC42" s="124">
        <v>4.7397615902972298E-2</v>
      </c>
      <c r="AD42" s="114"/>
      <c r="AE42" s="125">
        <v>3.05698231584695</v>
      </c>
      <c r="AG42" s="137">
        <v>79.216937830687797</v>
      </c>
      <c r="AH42" s="133">
        <v>85.857065527065501</v>
      </c>
      <c r="AI42" s="133">
        <v>85.146113092205795</v>
      </c>
      <c r="AJ42" s="133">
        <v>83.875978779840807</v>
      </c>
      <c r="AK42" s="133">
        <v>81.742832826747701</v>
      </c>
      <c r="AL42" s="138">
        <v>83.449236088244902</v>
      </c>
      <c r="AM42" s="133"/>
      <c r="AN42" s="145">
        <v>81.755248146035299</v>
      </c>
      <c r="AO42" s="153">
        <v>82.603037383177494</v>
      </c>
      <c r="AP42" s="146">
        <v>82.1741269841269</v>
      </c>
      <c r="AQ42" s="133"/>
      <c r="AR42" s="151">
        <v>83.097911895674301</v>
      </c>
      <c r="AS42" s="119"/>
      <c r="AT42" s="120">
        <v>0.64639772313997201</v>
      </c>
      <c r="AU42" s="114">
        <v>4.49781488371588</v>
      </c>
      <c r="AV42" s="114">
        <v>1.88746299770853</v>
      </c>
      <c r="AW42" s="114">
        <v>1.7701203873726401</v>
      </c>
      <c r="AX42" s="114">
        <v>-0.21172793041478699</v>
      </c>
      <c r="AY42" s="121">
        <v>1.9759237948986601</v>
      </c>
      <c r="AZ42" s="114"/>
      <c r="BA42" s="122">
        <v>-1.57809755391046</v>
      </c>
      <c r="BB42" s="123">
        <v>-0.51798506443786396</v>
      </c>
      <c r="BC42" s="124">
        <v>-1.0552619940983401</v>
      </c>
      <c r="BD42" s="114"/>
      <c r="BE42" s="125">
        <v>1.0998066620026701</v>
      </c>
    </row>
    <row r="43" spans="7:57" x14ac:dyDescent="0.25">
      <c r="G43" s="137">
        <v>93.3754272219836</v>
      </c>
      <c r="H43" s="133">
        <v>100.65522830359799</v>
      </c>
      <c r="I43" s="133">
        <v>105.17744608399499</v>
      </c>
      <c r="J43" s="133">
        <v>102.984179909194</v>
      </c>
      <c r="K43" s="133">
        <v>100.001819858592</v>
      </c>
      <c r="L43" s="138">
        <v>100.972937190186</v>
      </c>
      <c r="M43" s="133"/>
      <c r="N43" s="145">
        <v>124.78164632415501</v>
      </c>
      <c r="O43" s="153">
        <v>143.95862657563001</v>
      </c>
      <c r="P43" s="146">
        <v>134.74289864957001</v>
      </c>
      <c r="Q43" s="133"/>
      <c r="R43" s="151">
        <v>111.61276817947299</v>
      </c>
      <c r="S43" s="119"/>
      <c r="T43" s="120">
        <v>-3.2691583315755</v>
      </c>
      <c r="U43" s="114">
        <v>-0.61150668720055101</v>
      </c>
      <c r="V43" s="114">
        <v>6.0200427981038501E-2</v>
      </c>
      <c r="W43" s="114">
        <v>0.77155464300727905</v>
      </c>
      <c r="X43" s="114">
        <v>-1.02719997168975</v>
      </c>
      <c r="Y43" s="121">
        <v>-0.56724794460946903</v>
      </c>
      <c r="Z43" s="114"/>
      <c r="AA43" s="122">
        <v>0.35324369443306602</v>
      </c>
      <c r="AB43" s="123">
        <v>-2.6564779845403099</v>
      </c>
      <c r="AC43" s="124">
        <v>-1.21029041831807</v>
      </c>
      <c r="AD43" s="114"/>
      <c r="AE43" s="125">
        <v>-0.66154142098332203</v>
      </c>
      <c r="AG43" s="137">
        <v>123.030529462738</v>
      </c>
      <c r="AH43" s="133">
        <v>122.410517304995</v>
      </c>
      <c r="AI43" s="133">
        <v>126.88693607128999</v>
      </c>
      <c r="AJ43" s="133">
        <v>137.76446718085899</v>
      </c>
      <c r="AK43" s="133">
        <v>123.144996262148</v>
      </c>
      <c r="AL43" s="138">
        <v>126.69563873703</v>
      </c>
      <c r="AM43" s="133"/>
      <c r="AN43" s="145">
        <v>131.10765520635499</v>
      </c>
      <c r="AO43" s="153">
        <v>137.16149807850601</v>
      </c>
      <c r="AP43" s="146">
        <v>134.17126341378699</v>
      </c>
      <c r="AQ43" s="133"/>
      <c r="AR43" s="151">
        <v>129.04728849851401</v>
      </c>
      <c r="AS43" s="119"/>
      <c r="AT43" s="120">
        <v>3.0664080312732298</v>
      </c>
      <c r="AU43" s="114">
        <v>0.225565896176013</v>
      </c>
      <c r="AV43" s="114">
        <v>-2.1637629081912801</v>
      </c>
      <c r="AW43" s="114">
        <v>22.579297244608401</v>
      </c>
      <c r="AX43" s="114">
        <v>7.2701079918508196</v>
      </c>
      <c r="AY43" s="121">
        <v>5.8819496503252804</v>
      </c>
      <c r="AZ43" s="114"/>
      <c r="BA43" s="122">
        <v>-1.0121813251318601</v>
      </c>
      <c r="BB43" s="123">
        <v>-0.60323266687229804</v>
      </c>
      <c r="BC43" s="124">
        <v>-0.74482063355964301</v>
      </c>
      <c r="BD43" s="114"/>
      <c r="BE43" s="125">
        <v>3.59204383264069</v>
      </c>
    </row>
    <row r="44" spans="7:57" x14ac:dyDescent="0.25">
      <c r="G44" s="137">
        <v>237.768089668615</v>
      </c>
      <c r="H44" s="133">
        <v>246.47082274652101</v>
      </c>
      <c r="I44" s="133">
        <v>252.727161682716</v>
      </c>
      <c r="J44" s="133">
        <v>251.880683333333</v>
      </c>
      <c r="K44" s="133">
        <v>240.37369262864999</v>
      </c>
      <c r="L44" s="138">
        <v>247.026567807351</v>
      </c>
      <c r="M44" s="133"/>
      <c r="N44" s="145">
        <v>277.050346435709</v>
      </c>
      <c r="O44" s="153">
        <v>301.06373468300399</v>
      </c>
      <c r="P44" s="146">
        <v>290.39348727057398</v>
      </c>
      <c r="Q44" s="133"/>
      <c r="R44" s="151">
        <v>260.02740681576103</v>
      </c>
      <c r="S44" s="119"/>
      <c r="T44" s="120">
        <v>2.4860786633558001</v>
      </c>
      <c r="U44" s="114">
        <v>1.2184540070608501</v>
      </c>
      <c r="V44" s="114">
        <v>-1.8584431971580699</v>
      </c>
      <c r="W44" s="114">
        <v>0.20744143975819301</v>
      </c>
      <c r="X44" s="114">
        <v>-5.4964108052467404</v>
      </c>
      <c r="Y44" s="121">
        <v>-0.986690914290972</v>
      </c>
      <c r="Z44" s="114"/>
      <c r="AA44" s="122">
        <v>-19.061630902041699</v>
      </c>
      <c r="AB44" s="123">
        <v>-30.652851359700701</v>
      </c>
      <c r="AC44" s="124">
        <v>-25.696962148891199</v>
      </c>
      <c r="AD44" s="114"/>
      <c r="AE44" s="125">
        <v>-12.4216003395653</v>
      </c>
      <c r="AG44" s="137">
        <v>294.77591670655801</v>
      </c>
      <c r="AH44" s="133">
        <v>287.88747422680399</v>
      </c>
      <c r="AI44" s="133">
        <v>287.69189322093399</v>
      </c>
      <c r="AJ44" s="133">
        <v>309.25459905300102</v>
      </c>
      <c r="AK44" s="133">
        <v>282.61768215613301</v>
      </c>
      <c r="AL44" s="138">
        <v>293.07338337741601</v>
      </c>
      <c r="AM44" s="133"/>
      <c r="AN44" s="145">
        <v>303.34052303429098</v>
      </c>
      <c r="AO44" s="153">
        <v>311.76645327328202</v>
      </c>
      <c r="AP44" s="146">
        <v>307.709133516804</v>
      </c>
      <c r="AQ44" s="133"/>
      <c r="AR44" s="151">
        <v>297.59254905495101</v>
      </c>
      <c r="AS44" s="119"/>
      <c r="AT44" s="120">
        <v>3.4620904369615899</v>
      </c>
      <c r="AU44" s="114">
        <v>-1.1827615737850401</v>
      </c>
      <c r="AV44" s="114">
        <v>-8.8677138491779104</v>
      </c>
      <c r="AW44" s="114">
        <v>9.1231704488308498</v>
      </c>
      <c r="AX44" s="114">
        <v>-8.8490116106067301E-2</v>
      </c>
      <c r="AY44" s="121">
        <v>0.105000379734306</v>
      </c>
      <c r="AZ44" s="114"/>
      <c r="BA44" s="122">
        <v>-7.5981634894177601</v>
      </c>
      <c r="BB44" s="123">
        <v>-11.291790909866601</v>
      </c>
      <c r="BC44" s="124">
        <v>-9.5848477494948501</v>
      </c>
      <c r="BD44" s="114"/>
      <c r="BE44" s="125">
        <v>-3.47899651853812</v>
      </c>
    </row>
    <row r="45" spans="7:57" x14ac:dyDescent="0.25">
      <c r="G45" s="137">
        <v>152.52450587555299</v>
      </c>
      <c r="H45" s="133">
        <v>180.01498926142401</v>
      </c>
      <c r="I45" s="133">
        <v>189.02990576667</v>
      </c>
      <c r="J45" s="133">
        <v>185.819616953642</v>
      </c>
      <c r="K45" s="133">
        <v>163.00572124822301</v>
      </c>
      <c r="L45" s="138">
        <v>176.88870987823401</v>
      </c>
      <c r="M45" s="133"/>
      <c r="N45" s="145">
        <v>163.92691102985901</v>
      </c>
      <c r="O45" s="153">
        <v>176.247577834449</v>
      </c>
      <c r="P45" s="146">
        <v>170.50898387829201</v>
      </c>
      <c r="Q45" s="133"/>
      <c r="R45" s="151">
        <v>174.94348697533499</v>
      </c>
      <c r="S45" s="119"/>
      <c r="T45" s="120">
        <v>0.167645694818781</v>
      </c>
      <c r="U45" s="114">
        <v>0.22323667823533899</v>
      </c>
      <c r="V45" s="114">
        <v>-0.27968032357720901</v>
      </c>
      <c r="W45" s="114">
        <v>0.180815365138628</v>
      </c>
      <c r="X45" s="114">
        <v>-5.2482182340519001</v>
      </c>
      <c r="Y45" s="121">
        <v>-0.873359323128308</v>
      </c>
      <c r="Z45" s="114"/>
      <c r="AA45" s="122">
        <v>-11.056434355453399</v>
      </c>
      <c r="AB45" s="123">
        <v>-25.180573793836601</v>
      </c>
      <c r="AC45" s="124">
        <v>-19.8399867704093</v>
      </c>
      <c r="AD45" s="114"/>
      <c r="AE45" s="125">
        <v>-7.7005870410440602</v>
      </c>
      <c r="AG45" s="137">
        <v>158.033546013532</v>
      </c>
      <c r="AH45" s="133">
        <v>169.834031242713</v>
      </c>
      <c r="AI45" s="133">
        <v>176.328524843184</v>
      </c>
      <c r="AJ45" s="133">
        <v>183.98160215369199</v>
      </c>
      <c r="AK45" s="133">
        <v>161.597861723405</v>
      </c>
      <c r="AL45" s="138">
        <v>171.02697093762399</v>
      </c>
      <c r="AM45" s="133"/>
      <c r="AN45" s="145">
        <v>161.610562089149</v>
      </c>
      <c r="AO45" s="153">
        <v>166.15711680401901</v>
      </c>
      <c r="AP45" s="146">
        <v>163.93580670139301</v>
      </c>
      <c r="AQ45" s="133"/>
      <c r="AR45" s="151">
        <v>168.76751312812399</v>
      </c>
      <c r="AS45" s="119"/>
      <c r="AT45" s="120">
        <v>1.4724071116262401</v>
      </c>
      <c r="AU45" s="114">
        <v>-0.20350850970789799</v>
      </c>
      <c r="AV45" s="114">
        <v>-4.2810082420219802</v>
      </c>
      <c r="AW45" s="114">
        <v>7.4083402018498896</v>
      </c>
      <c r="AX45" s="114">
        <v>-1.53838300844289</v>
      </c>
      <c r="AY45" s="121">
        <v>0.62734194169989799</v>
      </c>
      <c r="AZ45" s="114"/>
      <c r="BA45" s="122">
        <v>-4.7883121517148304</v>
      </c>
      <c r="BB45" s="123">
        <v>-11.7773035568153</v>
      </c>
      <c r="BC45" s="124">
        <v>-8.6009294382173103</v>
      </c>
      <c r="BD45" s="114"/>
      <c r="BE45" s="125">
        <v>-2.46393681675521</v>
      </c>
    </row>
    <row r="46" spans="7:57" x14ac:dyDescent="0.25">
      <c r="G46" s="137">
        <v>127.61964862711</v>
      </c>
      <c r="H46" s="133">
        <v>138.97840608887699</v>
      </c>
      <c r="I46" s="133">
        <v>145.233354142281</v>
      </c>
      <c r="J46" s="133">
        <v>142.29450971652699</v>
      </c>
      <c r="K46" s="133">
        <v>130.90464865972999</v>
      </c>
      <c r="L46" s="138">
        <v>138.01422889233899</v>
      </c>
      <c r="M46" s="133"/>
      <c r="N46" s="145">
        <v>132.14198277149799</v>
      </c>
      <c r="O46" s="153">
        <v>132.84599556295001</v>
      </c>
      <c r="P46" s="146">
        <v>132.507092691579</v>
      </c>
      <c r="Q46" s="133"/>
      <c r="R46" s="151">
        <v>136.383635673274</v>
      </c>
      <c r="S46" s="119"/>
      <c r="T46" s="120">
        <v>3.0953475955656198</v>
      </c>
      <c r="U46" s="114">
        <v>0.90704806619663003</v>
      </c>
      <c r="V46" s="114">
        <v>-0.48439500330695301</v>
      </c>
      <c r="W46" s="114">
        <v>-0.68610175617593205</v>
      </c>
      <c r="X46" s="114">
        <v>-4.0806561300679798</v>
      </c>
      <c r="Y46" s="121">
        <v>-0.61991866024812403</v>
      </c>
      <c r="Z46" s="114"/>
      <c r="AA46" s="122">
        <v>-8.6648557076826407</v>
      </c>
      <c r="AB46" s="123">
        <v>-20.950692577629301</v>
      </c>
      <c r="AC46" s="124">
        <v>-15.7789798509344</v>
      </c>
      <c r="AD46" s="114"/>
      <c r="AE46" s="125">
        <v>-5.7340606839078303</v>
      </c>
      <c r="AG46" s="137">
        <v>119.995530089905</v>
      </c>
      <c r="AH46" s="133">
        <v>126.29164806474699</v>
      </c>
      <c r="AI46" s="133">
        <v>130.563264357381</v>
      </c>
      <c r="AJ46" s="133">
        <v>131.846353737492</v>
      </c>
      <c r="AK46" s="133">
        <v>124.39370634574</v>
      </c>
      <c r="AL46" s="138">
        <v>126.988311776652</v>
      </c>
      <c r="AM46" s="133"/>
      <c r="AN46" s="145">
        <v>124.13942545886501</v>
      </c>
      <c r="AO46" s="153">
        <v>124.697251791848</v>
      </c>
      <c r="AP46" s="146">
        <v>124.421747062948</v>
      </c>
      <c r="AQ46" s="133"/>
      <c r="AR46" s="151">
        <v>126.18319610188701</v>
      </c>
      <c r="AS46" s="119"/>
      <c r="AT46" s="120">
        <v>4.7551848205688199</v>
      </c>
      <c r="AU46" s="114">
        <v>1.9872454718235599</v>
      </c>
      <c r="AV46" s="114">
        <v>0.39819694555749202</v>
      </c>
      <c r="AW46" s="114">
        <v>3.5871976953310001</v>
      </c>
      <c r="AX46" s="114">
        <v>1.8484464199842801</v>
      </c>
      <c r="AY46" s="121">
        <v>2.4486248124704</v>
      </c>
      <c r="AZ46" s="114"/>
      <c r="BA46" s="122">
        <v>-2.94779512582364E-2</v>
      </c>
      <c r="BB46" s="123">
        <v>-6.32349563871764</v>
      </c>
      <c r="BC46" s="124">
        <v>-3.3440694276444098</v>
      </c>
      <c r="BD46" s="114"/>
      <c r="BE46" s="125">
        <v>0.57750721902889302</v>
      </c>
    </row>
    <row r="47" spans="7:57" x14ac:dyDescent="0.25">
      <c r="G47" s="137">
        <v>101.547547897817</v>
      </c>
      <c r="H47" s="133">
        <v>107.75379864400399</v>
      </c>
      <c r="I47" s="133">
        <v>109.63839199624501</v>
      </c>
      <c r="J47" s="133">
        <v>108.624022103724</v>
      </c>
      <c r="K47" s="133">
        <v>104.97590202879201</v>
      </c>
      <c r="L47" s="138">
        <v>106.916362721224</v>
      </c>
      <c r="M47" s="133"/>
      <c r="N47" s="145">
        <v>110.50730275310001</v>
      </c>
      <c r="O47" s="153">
        <v>115.713685409372</v>
      </c>
      <c r="P47" s="146">
        <v>113.164805468834</v>
      </c>
      <c r="Q47" s="133"/>
      <c r="R47" s="151">
        <v>108.841450603976</v>
      </c>
      <c r="S47" s="119"/>
      <c r="T47" s="120">
        <v>1.3739396022347801</v>
      </c>
      <c r="U47" s="114">
        <v>1.0138873191029401</v>
      </c>
      <c r="V47" s="114">
        <v>0.84297821812047402</v>
      </c>
      <c r="W47" s="114">
        <v>0.35226814385875799</v>
      </c>
      <c r="X47" s="114">
        <v>-2.0034371064048</v>
      </c>
      <c r="Y47" s="121">
        <v>0.23073866418892799</v>
      </c>
      <c r="Z47" s="114"/>
      <c r="AA47" s="122">
        <v>-7.9123867572970896</v>
      </c>
      <c r="AB47" s="123">
        <v>-11.5441255652207</v>
      </c>
      <c r="AC47" s="124">
        <v>-9.9427859087651491</v>
      </c>
      <c r="AD47" s="114"/>
      <c r="AE47" s="125">
        <v>-3.4867470164732199</v>
      </c>
      <c r="AG47" s="137">
        <v>101.401554697997</v>
      </c>
      <c r="AH47" s="133">
        <v>104.25635976769099</v>
      </c>
      <c r="AI47" s="133">
        <v>106.59683558379599</v>
      </c>
      <c r="AJ47" s="133">
        <v>107.546264732189</v>
      </c>
      <c r="AK47" s="133">
        <v>103.78898107774501</v>
      </c>
      <c r="AL47" s="138">
        <v>104.830701974516</v>
      </c>
      <c r="AM47" s="133"/>
      <c r="AN47" s="145">
        <v>111.167817481745</v>
      </c>
      <c r="AO47" s="153">
        <v>110.139580701837</v>
      </c>
      <c r="AP47" s="146">
        <v>110.656581907898</v>
      </c>
      <c r="AQ47" s="133"/>
      <c r="AR47" s="151">
        <v>106.67481889195901</v>
      </c>
      <c r="AS47" s="119"/>
      <c r="AT47" s="120">
        <v>2.7493278308904801</v>
      </c>
      <c r="AU47" s="114">
        <v>1.3839785290528399</v>
      </c>
      <c r="AV47" s="114">
        <v>1.0899963590922499</v>
      </c>
      <c r="AW47" s="114">
        <v>4.28836004595723</v>
      </c>
      <c r="AX47" s="114">
        <v>1.1753788575479001</v>
      </c>
      <c r="AY47" s="121">
        <v>2.1490207005082702</v>
      </c>
      <c r="AZ47" s="114"/>
      <c r="BA47" s="122">
        <v>1.0895236138365301</v>
      </c>
      <c r="BB47" s="123">
        <v>-2.4500424764550601</v>
      </c>
      <c r="BC47" s="124">
        <v>-0.69881560393889397</v>
      </c>
      <c r="BD47" s="114"/>
      <c r="BE47" s="125">
        <v>1.17960658109539</v>
      </c>
    </row>
    <row r="48" spans="7:57" x14ac:dyDescent="0.25">
      <c r="G48" s="137">
        <v>77.230688254782507</v>
      </c>
      <c r="H48" s="133">
        <v>78.827630057803404</v>
      </c>
      <c r="I48" s="133">
        <v>80.735250661883995</v>
      </c>
      <c r="J48" s="133">
        <v>80.110764756201803</v>
      </c>
      <c r="K48" s="133">
        <v>78.332206618962402</v>
      </c>
      <c r="L48" s="138">
        <v>79.133074971457503</v>
      </c>
      <c r="M48" s="133"/>
      <c r="N48" s="145">
        <v>82.142614048401995</v>
      </c>
      <c r="O48" s="153">
        <v>82.991122526315706</v>
      </c>
      <c r="P48" s="146">
        <v>82.567154293418696</v>
      </c>
      <c r="Q48" s="133"/>
      <c r="R48" s="151">
        <v>80.165887980738702</v>
      </c>
      <c r="S48" s="119"/>
      <c r="T48" s="120">
        <v>2.8555844611626502</v>
      </c>
      <c r="U48" s="114">
        <v>-0.80841479993892795</v>
      </c>
      <c r="V48" s="114">
        <v>2.15879692842124</v>
      </c>
      <c r="W48" s="114">
        <v>0.80723281045213602</v>
      </c>
      <c r="X48" s="114">
        <v>-0.910372140632138</v>
      </c>
      <c r="Y48" s="121">
        <v>0.72251331972120902</v>
      </c>
      <c r="Z48" s="114"/>
      <c r="AA48" s="122">
        <v>-4.2382077683524297</v>
      </c>
      <c r="AB48" s="123">
        <v>-8.6330302366146405</v>
      </c>
      <c r="AC48" s="124">
        <v>-6.5630887975316901</v>
      </c>
      <c r="AD48" s="114"/>
      <c r="AE48" s="125">
        <v>-1.70296997813782</v>
      </c>
      <c r="AG48" s="137">
        <v>76.112572844293595</v>
      </c>
      <c r="AH48" s="133">
        <v>77.686837402227994</v>
      </c>
      <c r="AI48" s="133">
        <v>78.178500662771796</v>
      </c>
      <c r="AJ48" s="133">
        <v>78.082838217187799</v>
      </c>
      <c r="AK48" s="133">
        <v>77.247549950867906</v>
      </c>
      <c r="AL48" s="138">
        <v>77.488282549997194</v>
      </c>
      <c r="AM48" s="133"/>
      <c r="AN48" s="145">
        <v>80.526996252652395</v>
      </c>
      <c r="AO48" s="153">
        <v>80.761542595405899</v>
      </c>
      <c r="AP48" s="146">
        <v>80.644008077014405</v>
      </c>
      <c r="AQ48" s="133"/>
      <c r="AR48" s="151">
        <v>78.454354654384204</v>
      </c>
      <c r="AS48" s="119"/>
      <c r="AT48" s="120">
        <v>0.42973375147988202</v>
      </c>
      <c r="AU48" s="114">
        <v>0.22629668241234299</v>
      </c>
      <c r="AV48" s="114">
        <v>0.40580509831344402</v>
      </c>
      <c r="AW48" s="114">
        <v>1.18221591910684</v>
      </c>
      <c r="AX48" s="114">
        <v>-8.9506177822262001E-2</v>
      </c>
      <c r="AY48" s="121">
        <v>0.445904565880129</v>
      </c>
      <c r="AZ48" s="114"/>
      <c r="BA48" s="122">
        <v>-1.6144709740885199</v>
      </c>
      <c r="BB48" s="123">
        <v>-2.8357093301534602</v>
      </c>
      <c r="BC48" s="124">
        <v>-2.2268153298525402</v>
      </c>
      <c r="BD48" s="114"/>
      <c r="BE48" s="125">
        <v>-0.39115777123793</v>
      </c>
    </row>
    <row r="49" spans="7:57" x14ac:dyDescent="0.25">
      <c r="G49" s="137">
        <v>59.574268699390799</v>
      </c>
      <c r="H49" s="133">
        <v>60.425224760765502</v>
      </c>
      <c r="I49" s="133">
        <v>60.5454153365853</v>
      </c>
      <c r="J49" s="133">
        <v>60.289828963513003</v>
      </c>
      <c r="K49" s="133">
        <v>60.035720708870599</v>
      </c>
      <c r="L49" s="138">
        <v>60.1843755564704</v>
      </c>
      <c r="M49" s="133"/>
      <c r="N49" s="145">
        <v>61.843194554675101</v>
      </c>
      <c r="O49" s="153">
        <v>62.4077470190458</v>
      </c>
      <c r="P49" s="146">
        <v>62.128515341443503</v>
      </c>
      <c r="Q49" s="133"/>
      <c r="R49" s="151">
        <v>60.762847375687997</v>
      </c>
      <c r="S49" s="119"/>
      <c r="T49" s="120">
        <v>0.97913600933933898</v>
      </c>
      <c r="U49" s="114">
        <v>0.322901567087373</v>
      </c>
      <c r="V49" s="114">
        <v>1.42562225323804</v>
      </c>
      <c r="W49" s="114">
        <v>0.64290231741634896</v>
      </c>
      <c r="X49" s="114">
        <v>2.6946052058080699E-3</v>
      </c>
      <c r="Y49" s="121">
        <v>0.66567197683535695</v>
      </c>
      <c r="Z49" s="114"/>
      <c r="AA49" s="122">
        <v>-3.1553040378429902</v>
      </c>
      <c r="AB49" s="123">
        <v>-6.0443661749419304</v>
      </c>
      <c r="AC49" s="124">
        <v>-4.6395025807752601</v>
      </c>
      <c r="AD49" s="114"/>
      <c r="AE49" s="125">
        <v>-1.0561057626219501</v>
      </c>
      <c r="AG49" s="137">
        <v>59.624127440524198</v>
      </c>
      <c r="AH49" s="133">
        <v>60.238274138251597</v>
      </c>
      <c r="AI49" s="133">
        <v>60.104008180343698</v>
      </c>
      <c r="AJ49" s="133">
        <v>60.383851147674797</v>
      </c>
      <c r="AK49" s="133">
        <v>60.353826472307198</v>
      </c>
      <c r="AL49" s="138">
        <v>60.146095838121902</v>
      </c>
      <c r="AM49" s="133"/>
      <c r="AN49" s="145">
        <v>62.081895297717402</v>
      </c>
      <c r="AO49" s="153">
        <v>62.432306129893803</v>
      </c>
      <c r="AP49" s="146">
        <v>62.258457914560402</v>
      </c>
      <c r="AQ49" s="133"/>
      <c r="AR49" s="151">
        <v>60.771491275299802</v>
      </c>
      <c r="AS49" s="119"/>
      <c r="AT49" s="120">
        <v>-0.25867970662105699</v>
      </c>
      <c r="AU49" s="114">
        <v>-1.73250877882789E-2</v>
      </c>
      <c r="AV49" s="114">
        <v>-0.90361203979877402</v>
      </c>
      <c r="AW49" s="114">
        <v>0.32511528820226798</v>
      </c>
      <c r="AX49" s="114">
        <v>0.86396111854066604</v>
      </c>
      <c r="AY49" s="121">
        <v>7.69780493815885E-3</v>
      </c>
      <c r="AZ49" s="114"/>
      <c r="BA49" s="122">
        <v>-1.8729801274375899</v>
      </c>
      <c r="BB49" s="123">
        <v>-2.2102520419680398</v>
      </c>
      <c r="BC49" s="124">
        <v>-2.0374156475907901</v>
      </c>
      <c r="BD49" s="114"/>
      <c r="BE49" s="125">
        <v>-0.64797886651526204</v>
      </c>
    </row>
    <row r="50" spans="7:57" x14ac:dyDescent="0.25">
      <c r="G50" s="137">
        <v>93.030008169934604</v>
      </c>
      <c r="H50" s="133">
        <v>106.775552575107</v>
      </c>
      <c r="I50" s="133">
        <v>107.614705289672</v>
      </c>
      <c r="J50" s="133">
        <v>107.72255933952501</v>
      </c>
      <c r="K50" s="133">
        <v>109.189170644391</v>
      </c>
      <c r="L50" s="138">
        <v>105.70748474732299</v>
      </c>
      <c r="M50" s="133"/>
      <c r="N50" s="145">
        <v>123.33511790949601</v>
      </c>
      <c r="O50" s="153">
        <v>122.493026559604</v>
      </c>
      <c r="P50" s="146">
        <v>122.90746863237101</v>
      </c>
      <c r="Q50" s="133"/>
      <c r="R50" s="151">
        <v>110.325046736842</v>
      </c>
      <c r="S50" s="119"/>
      <c r="T50" s="120">
        <v>-5.60876230682962</v>
      </c>
      <c r="U50" s="114">
        <v>-4.9133659755394197</v>
      </c>
      <c r="V50" s="114">
        <v>-4.9511799596752297</v>
      </c>
      <c r="W50" s="114">
        <v>-3.9948182683155302</v>
      </c>
      <c r="X50" s="114">
        <v>-2.7020486299874298</v>
      </c>
      <c r="Y50" s="121">
        <v>-4.3341100978996803</v>
      </c>
      <c r="Z50" s="114"/>
      <c r="AA50" s="122">
        <v>0.77146843794102604</v>
      </c>
      <c r="AB50" s="123">
        <v>-2.7762896748845001</v>
      </c>
      <c r="AC50" s="124">
        <v>-1.0517982652045901</v>
      </c>
      <c r="AD50" s="114"/>
      <c r="AE50" s="125">
        <v>-3.3292793893695101</v>
      </c>
      <c r="AG50" s="137">
        <v>109.021043209876</v>
      </c>
      <c r="AH50" s="133">
        <v>113.78775563391</v>
      </c>
      <c r="AI50" s="133">
        <v>115.49342621912599</v>
      </c>
      <c r="AJ50" s="133">
        <v>122.08617571059401</v>
      </c>
      <c r="AK50" s="133">
        <v>117.931572272411</v>
      </c>
      <c r="AL50" s="138">
        <v>115.90744459810401</v>
      </c>
      <c r="AM50" s="133"/>
      <c r="AN50" s="145">
        <v>119.732707047742</v>
      </c>
      <c r="AO50" s="153">
        <v>119.250213886146</v>
      </c>
      <c r="AP50" s="146">
        <v>119.49303775743699</v>
      </c>
      <c r="AQ50" s="133"/>
      <c r="AR50" s="151">
        <v>116.95496549912799</v>
      </c>
      <c r="AS50" s="119"/>
      <c r="AT50" s="120">
        <v>-0.66120756979748097</v>
      </c>
      <c r="AU50" s="114">
        <v>-2.4887217919374001</v>
      </c>
      <c r="AV50" s="114">
        <v>-6.0034321619724702</v>
      </c>
      <c r="AW50" s="114">
        <v>5.5111999250752604</v>
      </c>
      <c r="AX50" s="114">
        <v>0.91110103697266698</v>
      </c>
      <c r="AY50" s="121">
        <v>-0.60791987206896603</v>
      </c>
      <c r="AZ50" s="114"/>
      <c r="BA50" s="122">
        <v>-3.8572560042021702</v>
      </c>
      <c r="BB50" s="123">
        <v>-2.0891406077664598</v>
      </c>
      <c r="BC50" s="124">
        <v>-3.0204832677088702</v>
      </c>
      <c r="BD50" s="114"/>
      <c r="BE50" s="125">
        <v>-1.3332657828996399</v>
      </c>
    </row>
    <row r="51" spans="7:57" x14ac:dyDescent="0.25">
      <c r="G51" s="137">
        <v>84.390889662027803</v>
      </c>
      <c r="H51" s="133">
        <v>89.640466101694898</v>
      </c>
      <c r="I51" s="133">
        <v>90.548348115299305</v>
      </c>
      <c r="J51" s="133">
        <v>89.623719443399693</v>
      </c>
      <c r="K51" s="133">
        <v>85.973596345514906</v>
      </c>
      <c r="L51" s="138">
        <v>88.269028349890903</v>
      </c>
      <c r="M51" s="133"/>
      <c r="N51" s="145">
        <v>91.785007830853502</v>
      </c>
      <c r="O51" s="153">
        <v>95.842171174509005</v>
      </c>
      <c r="P51" s="146">
        <v>93.869584999048101</v>
      </c>
      <c r="Q51" s="133"/>
      <c r="R51" s="151">
        <v>89.937380628331596</v>
      </c>
      <c r="S51" s="119"/>
      <c r="T51" s="120">
        <v>1.91667835290195</v>
      </c>
      <c r="U51" s="114">
        <v>2.3337103872981499</v>
      </c>
      <c r="V51" s="114">
        <v>1.2605314249069099</v>
      </c>
      <c r="W51" s="114">
        <v>0.42852285265740597</v>
      </c>
      <c r="X51" s="114">
        <v>-0.384284705148221</v>
      </c>
      <c r="Y51" s="121">
        <v>1.00207653505141</v>
      </c>
      <c r="Z51" s="114"/>
      <c r="AA51" s="122">
        <v>-3.7259187685311899</v>
      </c>
      <c r="AB51" s="123">
        <v>0.53200935788150305</v>
      </c>
      <c r="AC51" s="124">
        <v>-1.5382713945045801</v>
      </c>
      <c r="AD51" s="114"/>
      <c r="AE51" s="125">
        <v>0.100682555808368</v>
      </c>
      <c r="AG51" s="137">
        <v>84.925645894928294</v>
      </c>
      <c r="AH51" s="133">
        <v>86.975549223816003</v>
      </c>
      <c r="AI51" s="133">
        <v>86.907398560550703</v>
      </c>
      <c r="AJ51" s="133">
        <v>89.156482113373599</v>
      </c>
      <c r="AK51" s="133">
        <v>86.574269363262502</v>
      </c>
      <c r="AL51" s="138">
        <v>86.922431876165703</v>
      </c>
      <c r="AM51" s="133"/>
      <c r="AN51" s="145">
        <v>91.854105173069598</v>
      </c>
      <c r="AO51" s="153">
        <v>93.235794427016003</v>
      </c>
      <c r="AP51" s="146">
        <v>92.555367144328898</v>
      </c>
      <c r="AQ51" s="133"/>
      <c r="AR51" s="151">
        <v>88.691417268408898</v>
      </c>
      <c r="AS51" s="119"/>
      <c r="AT51" s="120">
        <v>-0.38134719295785702</v>
      </c>
      <c r="AU51" s="114">
        <v>-1.7714378625697899E-2</v>
      </c>
      <c r="AV51" s="114">
        <v>-2.8199656697103799</v>
      </c>
      <c r="AW51" s="114">
        <v>2.9172784238167999</v>
      </c>
      <c r="AX51" s="114">
        <v>0.55802927784686396</v>
      </c>
      <c r="AY51" s="121">
        <v>8.0725683818554494E-2</v>
      </c>
      <c r="AZ51" s="114"/>
      <c r="BA51" s="122">
        <v>-0.90777992666055995</v>
      </c>
      <c r="BB51" s="123">
        <v>0.29095620322249099</v>
      </c>
      <c r="BC51" s="124">
        <v>-0.29244717513999302</v>
      </c>
      <c r="BD51" s="114"/>
      <c r="BE51" s="125">
        <v>-3.2296904638333901E-2</v>
      </c>
    </row>
    <row r="52" spans="7:57" x14ac:dyDescent="0.25">
      <c r="G52" s="139">
        <v>90.853650137740999</v>
      </c>
      <c r="H52" s="140">
        <v>98.805667789001106</v>
      </c>
      <c r="I52" s="140">
        <v>101.342320610687</v>
      </c>
      <c r="J52" s="140">
        <v>98.867163412127397</v>
      </c>
      <c r="K52" s="140">
        <v>96.714060742407099</v>
      </c>
      <c r="L52" s="141">
        <v>97.666923680376499</v>
      </c>
      <c r="M52" s="133"/>
      <c r="N52" s="147">
        <v>105.17024722502499</v>
      </c>
      <c r="O52" s="148">
        <v>109.159295566502</v>
      </c>
      <c r="P52" s="149">
        <v>107.188634097706</v>
      </c>
      <c r="Q52" s="133"/>
      <c r="R52" s="152">
        <v>100.620236567452</v>
      </c>
      <c r="S52" s="119"/>
      <c r="T52" s="126">
        <v>-1.43452282007411</v>
      </c>
      <c r="U52" s="127">
        <v>-0.89923140996128204</v>
      </c>
      <c r="V52" s="127">
        <v>-1.2556879694779399</v>
      </c>
      <c r="W52" s="127">
        <v>-4.2154607598509601</v>
      </c>
      <c r="X52" s="127">
        <v>-1.94509490024884</v>
      </c>
      <c r="Y52" s="128">
        <v>-2.1906945601599599</v>
      </c>
      <c r="Z52" s="114"/>
      <c r="AA52" s="129">
        <v>1.2481093566333099</v>
      </c>
      <c r="AB52" s="130">
        <v>0.59925973672534005</v>
      </c>
      <c r="AC52" s="131">
        <v>0.86518707460627298</v>
      </c>
      <c r="AD52" s="114"/>
      <c r="AE52" s="132">
        <v>-1.2361162110414501</v>
      </c>
      <c r="AG52" s="139">
        <v>90.164364108268401</v>
      </c>
      <c r="AH52" s="140">
        <v>95.372400635930006</v>
      </c>
      <c r="AI52" s="140">
        <v>96.516299339455401</v>
      </c>
      <c r="AJ52" s="140">
        <v>96.017937884281807</v>
      </c>
      <c r="AK52" s="140">
        <v>93.955884999999995</v>
      </c>
      <c r="AL52" s="141">
        <v>94.532405239134704</v>
      </c>
      <c r="AM52" s="133"/>
      <c r="AN52" s="147">
        <v>96.609794716740893</v>
      </c>
      <c r="AO52" s="148">
        <v>96.592110813788693</v>
      </c>
      <c r="AP52" s="149">
        <v>96.600904486824405</v>
      </c>
      <c r="AQ52" s="133"/>
      <c r="AR52" s="152">
        <v>95.142132677101003</v>
      </c>
      <c r="AS52" s="119"/>
      <c r="AT52" s="126">
        <v>-0.213122124246372</v>
      </c>
      <c r="AU52" s="127">
        <v>1.0795692406175601</v>
      </c>
      <c r="AV52" s="127">
        <v>2.4818928207744699</v>
      </c>
      <c r="AW52" s="127">
        <v>4.7964282311465896</v>
      </c>
      <c r="AX52" s="127">
        <v>3.47244801740788</v>
      </c>
      <c r="AY52" s="128">
        <v>2.3925718026715801</v>
      </c>
      <c r="AZ52" s="114"/>
      <c r="BA52" s="129">
        <v>1.73435123788631</v>
      </c>
      <c r="BB52" s="130">
        <v>1.3159985788299899</v>
      </c>
      <c r="BC52" s="131">
        <v>1.5296818948177899</v>
      </c>
      <c r="BD52" s="114"/>
      <c r="BE52" s="132">
        <v>2.0913927963496501</v>
      </c>
    </row>
  </sheetData>
  <pageMargins left="0.7" right="0.7" top="0.75" bottom="0.75" header="0.3" footer="0.3"/>
  <pageSetup scale="1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B37D5-D462-434B-977F-80F74FEE2DDD}">
  <sheetPr>
    <tabColor theme="7" tint="0.79998168889431442"/>
    <pageSetUpPr fitToPage="1"/>
  </sheetPr>
  <dimension ref="A1"/>
  <sheetViews>
    <sheetView zoomScaleNormal="100" workbookViewId="0">
      <selection activeCell="H40" sqref="H40"/>
    </sheetView>
  </sheetViews>
  <sheetFormatPr defaultRowHeight="12.5" x14ac:dyDescent="0.25"/>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BE176-23ED-4F29-B1A3-9D73A4DAF529}">
  <sheetPr>
    <tabColor theme="7" tint="0.79998168889431442"/>
    <pageSetUpPr fitToPage="1"/>
  </sheetPr>
  <dimension ref="A1"/>
  <sheetViews>
    <sheetView topLeftCell="A10" zoomScaleNormal="100" workbookViewId="0">
      <selection activeCell="H40" sqref="H40"/>
    </sheetView>
  </sheetViews>
  <sheetFormatPr defaultRowHeight="12.5" x14ac:dyDescent="0.25"/>
  <sheetData/>
  <pageMargins left="0.7" right="0.7" top="0.75" bottom="0.75" header="0.3" footer="0.3"/>
  <pageSetup scale="5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2">
    <tabColor theme="7" tint="0.79998168889431442"/>
    <pageSetUpPr fitToPage="1"/>
  </sheetPr>
  <dimension ref="A1"/>
  <sheetViews>
    <sheetView topLeftCell="A10" zoomScaleNormal="100" workbookViewId="0">
      <selection activeCell="P38" sqref="P38"/>
    </sheetView>
  </sheetViews>
  <sheetFormatPr defaultRowHeight="12.5" x14ac:dyDescent="0.25"/>
  <sheetData/>
  <pageMargins left="0.7" right="0.7" top="0.75" bottom="0.75" header="0.3" footer="0.3"/>
  <pageSetup scale="4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
    <tabColor theme="7" tint="0.79998168889431442"/>
  </sheetPr>
  <dimension ref="A1"/>
  <sheetViews>
    <sheetView workbookViewId="0">
      <selection activeCell="I38" sqref="I38"/>
    </sheetView>
  </sheetViews>
  <sheetFormatPr defaultRowHeight="12.5" x14ac:dyDescent="0.25"/>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tabColor theme="7" tint="0.79998168889431442"/>
  </sheetPr>
  <dimension ref="A1"/>
  <sheetViews>
    <sheetView workbookViewId="0">
      <selection activeCell="AA17" sqref="AA17"/>
    </sheetView>
  </sheetViews>
  <sheetFormatPr defaultRowHeight="12.5" x14ac:dyDescent="0.2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sheetPr>
  <dimension ref="A1:AG147"/>
  <sheetViews>
    <sheetView showGridLines="0" zoomScaleNormal="100" zoomScaleSheetLayoutView="96" workbookViewId="0">
      <pane xSplit="1" ySplit="3" topLeftCell="B4" activePane="bottomRight" state="frozen"/>
      <selection activeCell="S19" sqref="S19"/>
      <selection pane="topRight" activeCell="S19" sqref="S19"/>
      <selection pane="bottomLeft" activeCell="S19" sqref="S19"/>
      <selection pane="bottomRight" activeCell="B1" sqref="B1:K1"/>
    </sheetView>
  </sheetViews>
  <sheetFormatPr defaultColWidth="9.1796875" defaultRowHeight="15.5" x14ac:dyDescent="0.25"/>
  <cols>
    <col min="1" max="1" width="41" style="56" bestFit="1" customWidth="1"/>
    <col min="2" max="6" width="10.1796875" style="56" customWidth="1"/>
    <col min="7" max="7" width="10.1796875" style="62" customWidth="1"/>
    <col min="8" max="9" width="10.1796875" style="56" customWidth="1"/>
    <col min="10" max="11" width="10.1796875" style="62" customWidth="1"/>
    <col min="12" max="12" width="3.1796875" style="56" customWidth="1"/>
    <col min="13" max="22" width="9.6328125" style="56" customWidth="1"/>
    <col min="23" max="23" width="2.81640625" style="56" customWidth="1"/>
    <col min="24" max="33" width="9.54296875" style="56" customWidth="1"/>
    <col min="34" max="34" width="10.453125" style="56" customWidth="1"/>
    <col min="35" max="16384" width="9.1796875" style="56"/>
  </cols>
  <sheetData>
    <row r="1" spans="1:33" x14ac:dyDescent="0.25">
      <c r="A1" s="281" t="str">
        <f>'Occupancy Raw Data'!B2</f>
        <v>July 12 - August 08, 2026
Rolling-28 Day Period</v>
      </c>
      <c r="B1" s="268" t="s">
        <v>0</v>
      </c>
      <c r="C1" s="269"/>
      <c r="D1" s="269"/>
      <c r="E1" s="269"/>
      <c r="F1" s="269"/>
      <c r="G1" s="269"/>
      <c r="H1" s="269"/>
      <c r="I1" s="269"/>
      <c r="J1" s="269"/>
      <c r="K1" s="270"/>
      <c r="L1" s="60"/>
      <c r="M1" s="268" t="s">
        <v>1</v>
      </c>
      <c r="N1" s="269"/>
      <c r="O1" s="269"/>
      <c r="P1" s="269"/>
      <c r="Q1" s="269"/>
      <c r="R1" s="269"/>
      <c r="S1" s="269"/>
      <c r="T1" s="269"/>
      <c r="U1" s="269"/>
      <c r="V1" s="270"/>
      <c r="W1" s="60"/>
      <c r="X1" s="268" t="s">
        <v>2</v>
      </c>
      <c r="Y1" s="269"/>
      <c r="Z1" s="269"/>
      <c r="AA1" s="269"/>
      <c r="AB1" s="269"/>
      <c r="AC1" s="269"/>
      <c r="AD1" s="269"/>
      <c r="AE1" s="269"/>
      <c r="AF1" s="269"/>
      <c r="AG1" s="270"/>
    </row>
    <row r="2" spans="1:33" x14ac:dyDescent="0.25">
      <c r="A2" s="282"/>
      <c r="B2" s="61"/>
      <c r="C2" s="62"/>
      <c r="D2" s="62"/>
      <c r="E2" s="62"/>
      <c r="F2" s="63"/>
      <c r="G2" s="271" t="s">
        <v>3</v>
      </c>
      <c r="H2" s="62"/>
      <c r="I2" s="62"/>
      <c r="J2" s="271" t="s">
        <v>4</v>
      </c>
      <c r="K2" s="273" t="s">
        <v>5</v>
      </c>
      <c r="L2" s="57"/>
      <c r="M2" s="64"/>
      <c r="N2" s="65"/>
      <c r="O2" s="65"/>
      <c r="P2" s="65"/>
      <c r="Q2" s="65"/>
      <c r="R2" s="275" t="s">
        <v>3</v>
      </c>
      <c r="S2" s="66"/>
      <c r="T2" s="66"/>
      <c r="U2" s="275" t="s">
        <v>4</v>
      </c>
      <c r="V2" s="276" t="s">
        <v>5</v>
      </c>
      <c r="W2" s="57"/>
      <c r="X2" s="64"/>
      <c r="Y2" s="65"/>
      <c r="Z2" s="65"/>
      <c r="AA2" s="65"/>
      <c r="AB2" s="65"/>
      <c r="AC2" s="275" t="s">
        <v>3</v>
      </c>
      <c r="AD2" s="66"/>
      <c r="AE2" s="66"/>
      <c r="AF2" s="275" t="s">
        <v>4</v>
      </c>
      <c r="AG2" s="276" t="s">
        <v>5</v>
      </c>
    </row>
    <row r="3" spans="1:33" x14ac:dyDescent="0.25">
      <c r="A3" s="283"/>
      <c r="B3" s="67" t="s">
        <v>6</v>
      </c>
      <c r="C3" s="68" t="s">
        <v>7</v>
      </c>
      <c r="D3" s="68" t="s">
        <v>8</v>
      </c>
      <c r="E3" s="68" t="s">
        <v>9</v>
      </c>
      <c r="F3" s="69" t="s">
        <v>10</v>
      </c>
      <c r="G3" s="272"/>
      <c r="H3" s="68" t="s">
        <v>11</v>
      </c>
      <c r="I3" s="68" t="s">
        <v>12</v>
      </c>
      <c r="J3" s="272"/>
      <c r="K3" s="274"/>
      <c r="L3" s="57"/>
      <c r="M3" s="67" t="s">
        <v>6</v>
      </c>
      <c r="N3" s="68" t="s">
        <v>7</v>
      </c>
      <c r="O3" s="68" t="s">
        <v>8</v>
      </c>
      <c r="P3" s="68" t="s">
        <v>9</v>
      </c>
      <c r="Q3" s="68" t="s">
        <v>10</v>
      </c>
      <c r="R3" s="272"/>
      <c r="S3" s="69" t="s">
        <v>11</v>
      </c>
      <c r="T3" s="69" t="s">
        <v>12</v>
      </c>
      <c r="U3" s="272"/>
      <c r="V3" s="274"/>
      <c r="W3" s="57"/>
      <c r="X3" s="67" t="s">
        <v>6</v>
      </c>
      <c r="Y3" s="68" t="s">
        <v>7</v>
      </c>
      <c r="Z3" s="68" t="s">
        <v>8</v>
      </c>
      <c r="AA3" s="68" t="s">
        <v>9</v>
      </c>
      <c r="AB3" s="68" t="s">
        <v>10</v>
      </c>
      <c r="AC3" s="272"/>
      <c r="AD3" s="69" t="s">
        <v>11</v>
      </c>
      <c r="AE3" s="69" t="s">
        <v>12</v>
      </c>
      <c r="AF3" s="272"/>
      <c r="AG3" s="274"/>
    </row>
    <row r="4" spans="1:33" x14ac:dyDescent="0.25">
      <c r="A4" s="88" t="s">
        <v>13</v>
      </c>
      <c r="B4" s="71">
        <f>(VLOOKUP($A4,'Occupancy Raw Data'!$B$8:$BE$45,'Occupancy Raw Data'!AG$3,FALSE))/100</f>
        <v>0.59511754147749796</v>
      </c>
      <c r="C4" s="72">
        <f>(VLOOKUP($A4,'Occupancy Raw Data'!$B$8:$BE$45,'Occupancy Raw Data'!AH$3,FALSE))/100</f>
        <v>0.68955633191988297</v>
      </c>
      <c r="D4" s="72">
        <f>(VLOOKUP($A4,'Occupancy Raw Data'!$B$8:$BE$45,'Occupancy Raw Data'!AI$3,FALSE))/100</f>
        <v>0.73230632005228902</v>
      </c>
      <c r="E4" s="72">
        <f>(VLOOKUP($A4,'Occupancy Raw Data'!$B$8:$BE$45,'Occupancy Raw Data'!AJ$3,FALSE))/100</f>
        <v>0.73080176432418997</v>
      </c>
      <c r="F4" s="72">
        <f>(VLOOKUP($A4,'Occupancy Raw Data'!$B$8:$BE$45,'Occupancy Raw Data'!AK$3,FALSE))/100</f>
        <v>0.71374581631006706</v>
      </c>
      <c r="G4" s="73">
        <f>(VLOOKUP($A4,'Occupancy Raw Data'!$B$8:$BE$45,'Occupancy Raw Data'!AL$3,FALSE))/100</f>
        <v>0.69230581389939505</v>
      </c>
      <c r="H4" s="53">
        <f>(VLOOKUP($A4,'Occupancy Raw Data'!$B$8:$BE$45,'Occupancy Raw Data'!AN$3,FALSE))/100</f>
        <v>0.76430502937204592</v>
      </c>
      <c r="I4" s="53">
        <f>(VLOOKUP($A4,'Occupancy Raw Data'!$B$8:$BE$45,'Occupancy Raw Data'!AO$3,FALSE))/100</f>
        <v>0.78232101412539512</v>
      </c>
      <c r="J4" s="73">
        <f>(VLOOKUP($A4,'Occupancy Raw Data'!$B$8:$BE$45,'Occupancy Raw Data'!AP$3,FALSE))/100</f>
        <v>0.77331326706039805</v>
      </c>
      <c r="K4" s="74">
        <f>(VLOOKUP($A4,'Occupancy Raw Data'!$B$8:$BE$45,'Occupancy Raw Data'!AR$3,FALSE))/100</f>
        <v>0.71545160282981102</v>
      </c>
      <c r="M4" s="75">
        <f>VLOOKUP($A4,'ADR Raw Data'!$B$6:$BE$43,'ADR Raw Data'!AG$1,FALSE)</f>
        <v>158.78361969459701</v>
      </c>
      <c r="N4" s="76">
        <f>VLOOKUP($A4,'ADR Raw Data'!$B$6:$BE$43,'ADR Raw Data'!AH$1,FALSE)</f>
        <v>162.404924942669</v>
      </c>
      <c r="O4" s="76">
        <f>VLOOKUP($A4,'ADR Raw Data'!$B$6:$BE$43,'ADR Raw Data'!AI$1,FALSE)</f>
        <v>168.39346061193299</v>
      </c>
      <c r="P4" s="76">
        <f>VLOOKUP($A4,'ADR Raw Data'!$B$6:$BE$43,'ADR Raw Data'!AJ$1,FALSE)</f>
        <v>167.81481370250799</v>
      </c>
      <c r="Q4" s="76">
        <f>VLOOKUP($A4,'ADR Raw Data'!$B$6:$BE$43,'ADR Raw Data'!AK$1,FALSE)</f>
        <v>165.127153961289</v>
      </c>
      <c r="R4" s="77">
        <f>VLOOKUP($A4,'ADR Raw Data'!$B$6:$BE$43,'ADR Raw Data'!AL$1,FALSE)</f>
        <v>164.752710473131</v>
      </c>
      <c r="S4" s="76">
        <f>VLOOKUP($A4,'ADR Raw Data'!$B$6:$BE$43,'ADR Raw Data'!AN$1,FALSE)</f>
        <v>183.62656312467499</v>
      </c>
      <c r="T4" s="76">
        <f>VLOOKUP($A4,'ADR Raw Data'!$B$6:$BE$43,'ADR Raw Data'!AO$1,FALSE)</f>
        <v>187.92324984498501</v>
      </c>
      <c r="U4" s="77">
        <f>VLOOKUP($A4,'ADR Raw Data'!$B$6:$BE$43,'ADR Raw Data'!AP$1,FALSE)</f>
        <v>185.79999011420901</v>
      </c>
      <c r="V4" s="78">
        <f>VLOOKUP($A4,'ADR Raw Data'!$B$6:$BE$43,'ADR Raw Data'!AR$1,FALSE)</f>
        <v>171.25278268502501</v>
      </c>
      <c r="X4" s="75">
        <f>VLOOKUP($A4,'RevPAR Raw Data'!$B$6:$BE$43,'RevPAR Raw Data'!AG$1,FALSE)</f>
        <v>94.494917379547104</v>
      </c>
      <c r="Y4" s="76">
        <f>VLOOKUP($A4,'RevPAR Raw Data'!$B$6:$BE$43,'RevPAR Raw Data'!AH$1,FALSE)</f>
        <v>111.987344329191</v>
      </c>
      <c r="Z4" s="76">
        <f>VLOOKUP($A4,'RevPAR Raw Data'!$B$6:$BE$43,'RevPAR Raw Data'!AI$1,FALSE)</f>
        <v>123.315595461594</v>
      </c>
      <c r="AA4" s="76">
        <f>VLOOKUP($A4,'RevPAR Raw Data'!$B$6:$BE$43,'RevPAR Raw Data'!AJ$1,FALSE)</f>
        <v>122.63936193352799</v>
      </c>
      <c r="AB4" s="76">
        <f>VLOOKUP($A4,'RevPAR Raw Data'!$B$6:$BE$43,'RevPAR Raw Data'!AK$1,FALSE)</f>
        <v>117.85881529905799</v>
      </c>
      <c r="AC4" s="77">
        <f>VLOOKUP($A4,'RevPAR Raw Data'!$B$6:$BE$43,'RevPAR Raw Data'!AL$1,FALSE)</f>
        <v>114.059259316232</v>
      </c>
      <c r="AD4" s="76">
        <f>VLOOKUP($A4,'RevPAR Raw Data'!$B$6:$BE$43,'RevPAR Raw Data'!AN$1,FALSE)</f>
        <v>140.346705722492</v>
      </c>
      <c r="AE4" s="76">
        <f>VLOOKUP($A4,'RevPAR Raw Data'!$B$6:$BE$43,'RevPAR Raw Data'!AO$1,FALSE)</f>
        <v>147.01630739646799</v>
      </c>
      <c r="AF4" s="77">
        <f>VLOOKUP($A4,'RevPAR Raw Data'!$B$6:$BE$43,'RevPAR Raw Data'!AP$1,FALSE)</f>
        <v>143.68159737500901</v>
      </c>
      <c r="AG4" s="78">
        <f>VLOOKUP($A4,'RevPAR Raw Data'!$B$6:$BE$43,'RevPAR Raw Data'!AR$1,FALSE)</f>
        <v>122.52307786106699</v>
      </c>
    </row>
    <row r="5" spans="1:33" x14ac:dyDescent="0.25">
      <c r="A5" s="55" t="s">
        <v>126</v>
      </c>
      <c r="B5" s="43">
        <f>(VLOOKUP($A4,'Occupancy Raw Data'!$B$8:$BE$45,'Occupancy Raw Data'!AT$3,FALSE))/100</f>
        <v>2.03568647294704E-2</v>
      </c>
      <c r="C5" s="44">
        <f>(VLOOKUP($A4,'Occupancy Raw Data'!$B$8:$BE$45,'Occupancy Raw Data'!AU$3,FALSE))/100</f>
        <v>2.3811727061509299E-2</v>
      </c>
      <c r="D5" s="44">
        <f>(VLOOKUP($A4,'Occupancy Raw Data'!$B$8:$BE$45,'Occupancy Raw Data'!AV$3,FALSE))/100</f>
        <v>2.6224690790605999E-2</v>
      </c>
      <c r="E5" s="44">
        <f>(VLOOKUP($A4,'Occupancy Raw Data'!$B$8:$BE$45,'Occupancy Raw Data'!AW$3,FALSE))/100</f>
        <v>2.54169958142242E-2</v>
      </c>
      <c r="F5" s="44">
        <f>(VLOOKUP($A4,'Occupancy Raw Data'!$B$8:$BE$45,'Occupancy Raw Data'!AX$3,FALSE))/100</f>
        <v>2.0488901273607397E-2</v>
      </c>
      <c r="G5" s="44">
        <f>(VLOOKUP($A4,'Occupancy Raw Data'!$B$8:$BE$45,'Occupancy Raw Data'!AY$3,FALSE))/100</f>
        <v>2.3376466172410199E-2</v>
      </c>
      <c r="H5" s="45">
        <f>(VLOOKUP($A4,'Occupancy Raw Data'!$B$8:$BE$45,'Occupancy Raw Data'!BA$3,FALSE))/100</f>
        <v>1.3665308782425899E-2</v>
      </c>
      <c r="I5" s="45">
        <f>(VLOOKUP($A4,'Occupancy Raw Data'!$B$8:$BE$45,'Occupancy Raw Data'!BB$3,FALSE))/100</f>
        <v>1.1533633043152601E-2</v>
      </c>
      <c r="J5" s="44">
        <f>(VLOOKUP($A4,'Occupancy Raw Data'!$B$8:$BE$45,'Occupancy Raw Data'!BC$3,FALSE))/100</f>
        <v>1.25862594471265E-2</v>
      </c>
      <c r="K5" s="46">
        <f>(VLOOKUP($A4,'Occupancy Raw Data'!$B$8:$BE$45,'Occupancy Raw Data'!BE$3,FALSE))/100</f>
        <v>2.0014944898734E-2</v>
      </c>
      <c r="M5" s="43">
        <f>(VLOOKUP($A4,'ADR Raw Data'!$B$6:$BE$49,'ADR Raw Data'!AT$1,FALSE))/100</f>
        <v>5.5887972530083596E-2</v>
      </c>
      <c r="N5" s="44">
        <f>(VLOOKUP($A4,'ADR Raw Data'!$B$6:$BE$49,'ADR Raw Data'!AU$1,FALSE))/100</f>
        <v>4.52922376285885E-2</v>
      </c>
      <c r="O5" s="44">
        <f>(VLOOKUP($A4,'ADR Raw Data'!$B$6:$BE$49,'ADR Raw Data'!AV$1,FALSE))/100</f>
        <v>4.7651487412936601E-2</v>
      </c>
      <c r="P5" s="44">
        <f>(VLOOKUP($A4,'ADR Raw Data'!$B$6:$BE$49,'ADR Raw Data'!AW$1,FALSE))/100</f>
        <v>5.1544917695472293E-2</v>
      </c>
      <c r="Q5" s="44">
        <f>(VLOOKUP($A4,'ADR Raw Data'!$B$6:$BE$49,'ADR Raw Data'!AX$1,FALSE))/100</f>
        <v>5.0256962037781495E-2</v>
      </c>
      <c r="R5" s="44">
        <f>(VLOOKUP($A4,'ADR Raw Data'!$B$6:$BE$49,'ADR Raw Data'!AY$1,FALSE))/100</f>
        <v>4.9960167791291095E-2</v>
      </c>
      <c r="S5" s="45">
        <f>(VLOOKUP($A4,'ADR Raw Data'!$B$6:$BE$49,'ADR Raw Data'!BA$1,FALSE))/100</f>
        <v>4.33019413838465E-2</v>
      </c>
      <c r="T5" s="45">
        <f>(VLOOKUP($A4,'ADR Raw Data'!$B$6:$BE$49,'ADR Raw Data'!BB$1,FALSE))/100</f>
        <v>5.0429107872284301E-2</v>
      </c>
      <c r="U5" s="44">
        <f>(VLOOKUP($A4,'ADR Raw Data'!$B$6:$BE$49,'ADR Raw Data'!BC$1,FALSE))/100</f>
        <v>4.6927451362867398E-2</v>
      </c>
      <c r="V5" s="46">
        <f>(VLOOKUP($A4,'ADR Raw Data'!$B$6:$BE$49,'ADR Raw Data'!BE$1,FALSE))/100</f>
        <v>4.86375478545229E-2</v>
      </c>
      <c r="X5" s="43">
        <f>(VLOOKUP($A4,'RevPAR Raw Data'!$B$6:$BE$49,'RevPAR Raw Data'!AT$1,FALSE))/100</f>
        <v>7.7382541156353304E-2</v>
      </c>
      <c r="Y5" s="44">
        <f>(VLOOKUP($A4,'RevPAR Raw Data'!$B$6:$BE$49,'RevPAR Raw Data'!AU$1,FALSE))/100</f>
        <v>7.0182451090514797E-2</v>
      </c>
      <c r="Z5" s="44">
        <f>(VLOOKUP($A4,'RevPAR Raw Data'!$B$6:$BE$49,'RevPAR Raw Data'!AV$1,FALSE))/100</f>
        <v>7.5125823726659491E-2</v>
      </c>
      <c r="AA5" s="44">
        <f>(VLOOKUP($A4,'RevPAR Raw Data'!$B$6:$BE$49,'RevPAR Raw Data'!AW$1,FALSE))/100</f>
        <v>7.8272030467006898E-2</v>
      </c>
      <c r="AB5" s="44">
        <f>(VLOOKUP($A4,'RevPAR Raw Data'!$B$6:$BE$49,'RevPAR Raw Data'!AX$1,FALSE))/100</f>
        <v>7.1775573244892504E-2</v>
      </c>
      <c r="AC5" s="44">
        <f>(VLOOKUP($A4,'RevPAR Raw Data'!$B$6:$BE$49,'RevPAR Raw Data'!AY$1,FALSE))/100</f>
        <v>7.4504526136042401E-2</v>
      </c>
      <c r="AD5" s="45">
        <f>(VLOOKUP($A4,'RevPAR Raw Data'!$B$6:$BE$49,'RevPAR Raw Data'!BA$1,FALSE))/100</f>
        <v>5.7558984566161202E-2</v>
      </c>
      <c r="AE5" s="45">
        <f>(VLOOKUP($A4,'RevPAR Raw Data'!$B$6:$BE$49,'RevPAR Raw Data'!BB$1,FALSE))/100</f>
        <v>6.2544371740329507E-2</v>
      </c>
      <c r="AF5" s="44">
        <f>(VLOOKUP($A4,'RevPAR Raw Data'!$B$6:$BE$49,'RevPAR Raw Data'!BC$1,FALSE))/100</f>
        <v>6.0104351888039496E-2</v>
      </c>
      <c r="AG5" s="46">
        <f>(VLOOKUP($A4,'RevPAR Raw Data'!$B$6:$BE$49,'RevPAR Raw Data'!BE$1,FALSE))/100</f>
        <v>6.962597059357481E-2</v>
      </c>
    </row>
    <row r="6" spans="1:33" x14ac:dyDescent="0.25">
      <c r="A6" s="70"/>
      <c r="B6" s="71"/>
      <c r="C6" s="72"/>
      <c r="D6" s="72"/>
      <c r="E6" s="72"/>
      <c r="F6" s="72"/>
      <c r="G6" s="73"/>
      <c r="H6" s="53"/>
      <c r="I6" s="53"/>
      <c r="J6" s="73"/>
      <c r="K6" s="74"/>
      <c r="M6" s="75"/>
      <c r="N6" s="76"/>
      <c r="O6" s="76"/>
      <c r="P6" s="76"/>
      <c r="Q6" s="76"/>
      <c r="R6" s="77"/>
      <c r="S6" s="76"/>
      <c r="T6" s="76"/>
      <c r="U6" s="77"/>
      <c r="V6" s="78"/>
      <c r="X6" s="75"/>
      <c r="Y6" s="76"/>
      <c r="Z6" s="76"/>
      <c r="AA6" s="76"/>
      <c r="AB6" s="76"/>
      <c r="AC6" s="77"/>
      <c r="AD6" s="76"/>
      <c r="AE6" s="76"/>
      <c r="AF6" s="77"/>
      <c r="AG6" s="78"/>
    </row>
    <row r="7" spans="1:33" x14ac:dyDescent="0.25">
      <c r="A7" s="88" t="s">
        <v>14</v>
      </c>
      <c r="B7" s="79">
        <f>(VLOOKUP($A7,'Occupancy Raw Data'!$B$8:$BE$45,'Occupancy Raw Data'!AG$3,FALSE))/100</f>
        <v>0.592539088535456</v>
      </c>
      <c r="C7" s="80">
        <f>(VLOOKUP($A7,'Occupancy Raw Data'!$B$8:$BE$45,'Occupancy Raw Data'!AH$3,FALSE))/100</f>
        <v>0.70865206464512998</v>
      </c>
      <c r="D7" s="80">
        <f>(VLOOKUP($A7,'Occupancy Raw Data'!$B$8:$BE$45,'Occupancy Raw Data'!AI$3,FALSE))/100</f>
        <v>0.75906970202826196</v>
      </c>
      <c r="E7" s="80">
        <f>(VLOOKUP($A7,'Occupancy Raw Data'!$B$8:$BE$45,'Occupancy Raw Data'!AJ$3,FALSE))/100</f>
        <v>0.75129326949534903</v>
      </c>
      <c r="F7" s="80">
        <f>(VLOOKUP($A7,'Occupancy Raw Data'!$B$8:$BE$45,'Occupancy Raw Data'!AK$3,FALSE))/100</f>
        <v>0.72679758345104206</v>
      </c>
      <c r="G7" s="81">
        <f>(VLOOKUP($A7,'Occupancy Raw Data'!$B$8:$BE$45,'Occupancy Raw Data'!AL$3,FALSE))/100</f>
        <v>0.70767034163104792</v>
      </c>
      <c r="H7" s="53">
        <f>(VLOOKUP($A7,'Occupancy Raw Data'!$B$8:$BE$45,'Occupancy Raw Data'!AN$3,FALSE))/100</f>
        <v>0.77639737310366297</v>
      </c>
      <c r="I7" s="53">
        <f>(VLOOKUP($A7,'Occupancy Raw Data'!$B$8:$BE$45,'Occupancy Raw Data'!AO$3,FALSE))/100</f>
        <v>0.78128611523856606</v>
      </c>
      <c r="J7" s="81">
        <f>(VLOOKUP($A7,'Occupancy Raw Data'!$B$8:$BE$45,'Occupancy Raw Data'!AP$3,FALSE))/100</f>
        <v>0.77884174417111496</v>
      </c>
      <c r="K7" s="82">
        <f>(VLOOKUP($A7,'Occupancy Raw Data'!$B$8:$BE$45,'Occupancy Raw Data'!AR$3,FALSE))/100</f>
        <v>0.72800502807106693</v>
      </c>
      <c r="M7" s="75">
        <f>VLOOKUP($A7,'ADR Raw Data'!$B$6:$BE$43,'ADR Raw Data'!AG$1,FALSE)</f>
        <v>129.298322947114</v>
      </c>
      <c r="N7" s="76">
        <f>VLOOKUP($A7,'ADR Raw Data'!$B$6:$BE$43,'ADR Raw Data'!AH$1,FALSE)</f>
        <v>138.03277108067999</v>
      </c>
      <c r="O7" s="76">
        <f>VLOOKUP($A7,'ADR Raw Data'!$B$6:$BE$43,'ADR Raw Data'!AI$1,FALSE)</f>
        <v>144.89963747618501</v>
      </c>
      <c r="P7" s="76">
        <f>VLOOKUP($A7,'ADR Raw Data'!$B$6:$BE$43,'ADR Raw Data'!AJ$1,FALSE)</f>
        <v>141.98072742566501</v>
      </c>
      <c r="Q7" s="76">
        <f>VLOOKUP($A7,'ADR Raw Data'!$B$6:$BE$43,'ADR Raw Data'!AK$1,FALSE)</f>
        <v>137.46339293515999</v>
      </c>
      <c r="R7" s="77">
        <f>VLOOKUP($A7,'ADR Raw Data'!$B$6:$BE$43,'ADR Raw Data'!AL$1,FALSE)</f>
        <v>138.76451819808199</v>
      </c>
      <c r="S7" s="76">
        <f>VLOOKUP($A7,'ADR Raw Data'!$B$6:$BE$43,'ADR Raw Data'!AN$1,FALSE)</f>
        <v>153.76039032910899</v>
      </c>
      <c r="T7" s="76">
        <f>VLOOKUP($A7,'ADR Raw Data'!$B$6:$BE$43,'ADR Raw Data'!AO$1,FALSE)</f>
        <v>154.973829830771</v>
      </c>
      <c r="U7" s="77">
        <f>VLOOKUP($A7,'ADR Raw Data'!$B$6:$BE$43,'ADR Raw Data'!AP$1,FALSE)</f>
        <v>154.36901425137901</v>
      </c>
      <c r="V7" s="78">
        <f>VLOOKUP($A7,'ADR Raw Data'!$B$6:$BE$43,'ADR Raw Data'!AR$1,FALSE)</f>
        <v>143.53427839574101</v>
      </c>
      <c r="X7" s="75">
        <f>VLOOKUP($A7,'RevPAR Raw Data'!$B$6:$BE$43,'RevPAR Raw Data'!AG$1,FALSE)</f>
        <v>76.614310428246398</v>
      </c>
      <c r="Y7" s="76">
        <f>VLOOKUP($A7,'RevPAR Raw Data'!$B$6:$BE$43,'RevPAR Raw Data'!AH$1,FALSE)</f>
        <v>97.817208215012897</v>
      </c>
      <c r="Z7" s="76">
        <f>VLOOKUP($A7,'RevPAR Raw Data'!$B$6:$BE$43,'RevPAR Raw Data'!AI$1,FALSE)</f>
        <v>109.98892464305101</v>
      </c>
      <c r="AA7" s="76">
        <f>VLOOKUP($A7,'RevPAR Raw Data'!$B$6:$BE$43,'RevPAR Raw Data'!AJ$1,FALSE)</f>
        <v>106.66916491295601</v>
      </c>
      <c r="AB7" s="76">
        <f>VLOOKUP($A7,'RevPAR Raw Data'!$B$6:$BE$43,'RevPAR Raw Data'!AK$1,FALSE)</f>
        <v>99.908061798256</v>
      </c>
      <c r="AC7" s="77">
        <f>VLOOKUP($A7,'RevPAR Raw Data'!$B$6:$BE$43,'RevPAR Raw Data'!AL$1,FALSE)</f>
        <v>98.199533999504695</v>
      </c>
      <c r="AD7" s="76">
        <f>VLOOKUP($A7,'RevPAR Raw Data'!$B$6:$BE$43,'RevPAR Raw Data'!AN$1,FALSE)</f>
        <v>119.379163138914</v>
      </c>
      <c r="AE7" s="76">
        <f>VLOOKUP($A7,'RevPAR Raw Data'!$B$6:$BE$43,'RevPAR Raw Data'!AO$1,FALSE)</f>
        <v>121.078901472125</v>
      </c>
      <c r="AF7" s="77">
        <f>VLOOKUP($A7,'RevPAR Raw Data'!$B$6:$BE$43,'RevPAR Raw Data'!AP$1,FALSE)</f>
        <v>120.22903230551999</v>
      </c>
      <c r="AG7" s="78">
        <f>VLOOKUP($A7,'RevPAR Raw Data'!$B$6:$BE$43,'RevPAR Raw Data'!AR$1,FALSE)</f>
        <v>104.493676372652</v>
      </c>
    </row>
    <row r="8" spans="1:33" x14ac:dyDescent="0.25">
      <c r="A8" s="55" t="s">
        <v>126</v>
      </c>
      <c r="B8" s="43">
        <f>(VLOOKUP($A7,'Occupancy Raw Data'!$B$8:$BE$45,'Occupancy Raw Data'!AT$3,FALSE))/100</f>
        <v>3.0553538147785001E-2</v>
      </c>
      <c r="C8" s="44">
        <f>(VLOOKUP($A7,'Occupancy Raw Data'!$B$8:$BE$45,'Occupancy Raw Data'!AU$3,FALSE))/100</f>
        <v>2.9358756873924099E-2</v>
      </c>
      <c r="D8" s="44">
        <f>(VLOOKUP($A7,'Occupancy Raw Data'!$B$8:$BE$45,'Occupancy Raw Data'!AV$3,FALSE))/100</f>
        <v>4.1228686407957203E-2</v>
      </c>
      <c r="E8" s="44">
        <f>(VLOOKUP($A7,'Occupancy Raw Data'!$B$8:$BE$45,'Occupancy Raw Data'!AW$3,FALSE))/100</f>
        <v>3.1215808002290898E-2</v>
      </c>
      <c r="F8" s="44">
        <f>(VLOOKUP($A7,'Occupancy Raw Data'!$B$8:$BE$45,'Occupancy Raw Data'!AX$3,FALSE))/100</f>
        <v>2.79528352536857E-2</v>
      </c>
      <c r="G8" s="44">
        <f>(VLOOKUP($A7,'Occupancy Raw Data'!$B$8:$BE$45,'Occupancy Raw Data'!AY$3,FALSE))/100</f>
        <v>3.21878720207237E-2</v>
      </c>
      <c r="H8" s="45">
        <f>(VLOOKUP($A7,'Occupancy Raw Data'!$B$8:$BE$45,'Occupancy Raw Data'!BA$3,FALSE))/100</f>
        <v>1.7130247324032601E-2</v>
      </c>
      <c r="I8" s="45">
        <f>(VLOOKUP($A7,'Occupancy Raw Data'!$B$8:$BE$45,'Occupancy Raw Data'!BB$3,FALSE))/100</f>
        <v>1.8907740982015701E-2</v>
      </c>
      <c r="J8" s="44">
        <f>(VLOOKUP($A7,'Occupancy Raw Data'!$B$8:$BE$45,'Occupancy Raw Data'!BC$3,FALSE))/100</f>
        <v>1.8021007573200302E-2</v>
      </c>
      <c r="K8" s="46">
        <f>(VLOOKUP($A7,'Occupancy Raw Data'!$B$8:$BE$45,'Occupancy Raw Data'!BE$3,FALSE))/100</f>
        <v>2.7789755420843297E-2</v>
      </c>
      <c r="M8" s="43">
        <f>(VLOOKUP($A7,'ADR Raw Data'!$B$6:$BE$49,'ADR Raw Data'!AT$1,FALSE))/100</f>
        <v>3.71277171987952E-2</v>
      </c>
      <c r="N8" s="44">
        <f>(VLOOKUP($A7,'ADR Raw Data'!$B$6:$BE$49,'ADR Raw Data'!AU$1,FALSE))/100</f>
        <v>3.6702194863024298E-2</v>
      </c>
      <c r="O8" s="44">
        <f>(VLOOKUP($A7,'ADR Raw Data'!$B$6:$BE$49,'ADR Raw Data'!AV$1,FALSE))/100</f>
        <v>4.89956519686187E-2</v>
      </c>
      <c r="P8" s="44">
        <f>(VLOOKUP($A7,'ADR Raw Data'!$B$6:$BE$49,'ADR Raw Data'!AW$1,FALSE))/100</f>
        <v>4.0453656114129898E-2</v>
      </c>
      <c r="Q8" s="44">
        <f>(VLOOKUP($A7,'ADR Raw Data'!$B$6:$BE$49,'ADR Raw Data'!AX$1,FALSE))/100</f>
        <v>4.2059242204803303E-2</v>
      </c>
      <c r="R8" s="44">
        <f>(VLOOKUP($A7,'ADR Raw Data'!$B$6:$BE$49,'ADR Raw Data'!AY$1,FALSE))/100</f>
        <v>4.1500995565698896E-2</v>
      </c>
      <c r="S8" s="45">
        <f>(VLOOKUP($A7,'ADR Raw Data'!$B$6:$BE$49,'ADR Raw Data'!BA$1,FALSE))/100</f>
        <v>3.7484039800607195E-2</v>
      </c>
      <c r="T8" s="45">
        <f>(VLOOKUP($A7,'ADR Raw Data'!$B$6:$BE$49,'ADR Raw Data'!BB$1,FALSE))/100</f>
        <v>3.5222038426670398E-2</v>
      </c>
      <c r="U8" s="44">
        <f>(VLOOKUP($A7,'ADR Raw Data'!$B$6:$BE$49,'ADR Raw Data'!BC$1,FALSE))/100</f>
        <v>3.63483533797401E-2</v>
      </c>
      <c r="V8" s="46">
        <f>(VLOOKUP($A7,'ADR Raw Data'!$B$6:$BE$49,'ADR Raw Data'!BE$1,FALSE))/100</f>
        <v>3.9425320438117396E-2</v>
      </c>
      <c r="X8" s="43">
        <f>(VLOOKUP($A7,'RevPAR Raw Data'!$B$6:$BE$49,'RevPAR Raw Data'!AT$1,FALSE))/100</f>
        <v>6.881563847035381E-2</v>
      </c>
      <c r="Y8" s="44">
        <f>(VLOOKUP($A7,'RevPAR Raw Data'!$B$6:$BE$49,'RevPAR Raw Data'!AU$1,FALSE))/100</f>
        <v>6.7138482552671505E-2</v>
      </c>
      <c r="Z8" s="44">
        <f>(VLOOKUP($A7,'RevPAR Raw Data'!$B$6:$BE$49,'RevPAR Raw Data'!AV$1,FALSE))/100</f>
        <v>9.2244364746943586E-2</v>
      </c>
      <c r="AA8" s="44">
        <f>(VLOOKUP($A7,'RevPAR Raw Data'!$B$6:$BE$49,'RevPAR Raw Data'!AW$1,FALSE))/100</f>
        <v>7.2932257678670301E-2</v>
      </c>
      <c r="AB8" s="44">
        <f>(VLOOKUP($A7,'RevPAR Raw Data'!$B$6:$BE$49,'RevPAR Raw Data'!AX$1,FALSE))/100</f>
        <v>7.1187752526734704E-2</v>
      </c>
      <c r="AC8" s="44">
        <f>(VLOOKUP($A7,'RevPAR Raw Data'!$B$6:$BE$49,'RevPAR Raw Data'!AY$1,FALSE))/100</f>
        <v>7.5024696320424009E-2</v>
      </c>
      <c r="AD8" s="45">
        <f>(VLOOKUP($A7,'RevPAR Raw Data'!$B$6:$BE$49,'RevPAR Raw Data'!BA$1,FALSE))/100</f>
        <v>5.5256397997128205E-2</v>
      </c>
      <c r="AE8" s="45">
        <f>(VLOOKUP($A7,'RevPAR Raw Data'!$B$6:$BE$49,'RevPAR Raw Data'!BB$1,FALSE))/100</f>
        <v>5.4795748588116304E-2</v>
      </c>
      <c r="AF8" s="44">
        <f>(VLOOKUP($A7,'RevPAR Raw Data'!$B$6:$BE$49,'RevPAR Raw Data'!BC$1,FALSE))/100</f>
        <v>5.5024394904470003E-2</v>
      </c>
      <c r="AG8" s="46">
        <f>(VLOOKUP($A7,'RevPAR Raw Data'!$B$6:$BE$49,'RevPAR Raw Data'!BE$1,FALSE))/100</f>
        <v>6.8310695871324295E-2</v>
      </c>
    </row>
    <row r="9" spans="1:33" x14ac:dyDescent="0.25">
      <c r="A9" s="83"/>
      <c r="B9" s="84"/>
      <c r="C9" s="85"/>
      <c r="D9" s="85"/>
      <c r="E9" s="85"/>
      <c r="F9" s="85"/>
      <c r="G9" s="86"/>
      <c r="H9" s="85"/>
      <c r="I9" s="85"/>
      <c r="J9" s="86"/>
      <c r="K9" s="87"/>
      <c r="M9" s="84"/>
      <c r="N9" s="85"/>
      <c r="O9" s="85"/>
      <c r="P9" s="85"/>
      <c r="Q9" s="85"/>
      <c r="R9" s="86"/>
      <c r="S9" s="85"/>
      <c r="T9" s="85"/>
      <c r="U9" s="86"/>
      <c r="V9" s="87"/>
      <c r="X9" s="84"/>
      <c r="Y9" s="85"/>
      <c r="Z9" s="85"/>
      <c r="AA9" s="85"/>
      <c r="AB9" s="85"/>
      <c r="AC9" s="86"/>
      <c r="AD9" s="85"/>
      <c r="AE9" s="85"/>
      <c r="AF9" s="86"/>
      <c r="AG9" s="87"/>
    </row>
    <row r="10" spans="1:33" x14ac:dyDescent="0.25">
      <c r="A10" s="88" t="s">
        <v>15</v>
      </c>
      <c r="B10" s="89"/>
      <c r="C10" s="90"/>
      <c r="D10" s="90"/>
      <c r="E10" s="90"/>
      <c r="F10" s="90"/>
      <c r="G10" s="91"/>
      <c r="H10" s="90"/>
      <c r="I10" s="90"/>
      <c r="J10" s="91"/>
      <c r="K10" s="92"/>
      <c r="M10" s="75"/>
      <c r="N10" s="76"/>
      <c r="O10" s="76"/>
      <c r="P10" s="76"/>
      <c r="Q10" s="76"/>
      <c r="R10" s="77"/>
      <c r="S10" s="76"/>
      <c r="T10" s="76"/>
      <c r="U10" s="77"/>
      <c r="V10" s="78"/>
      <c r="X10" s="75"/>
      <c r="Y10" s="76"/>
      <c r="Z10" s="76"/>
      <c r="AA10" s="76"/>
      <c r="AB10" s="76"/>
      <c r="AC10" s="77"/>
      <c r="AD10" s="76"/>
      <c r="AE10" s="76"/>
      <c r="AF10" s="77"/>
      <c r="AG10" s="78"/>
    </row>
    <row r="11" spans="1:33" x14ac:dyDescent="0.25">
      <c r="A11" s="70" t="s">
        <v>16</v>
      </c>
      <c r="B11" s="47">
        <f>(VLOOKUP($A11,'Occupancy Raw Data'!$B$8:$BE$51,'Occupancy Raw Data'!AG$3,FALSE))/100</f>
        <v>0.58879781420764998</v>
      </c>
      <c r="C11" s="53">
        <f>(VLOOKUP($A11,'Occupancy Raw Data'!$B$8:$BE$51,'Occupancy Raw Data'!AH$3,FALSE))/100</f>
        <v>0.74140482695810506</v>
      </c>
      <c r="D11" s="53">
        <f>(VLOOKUP($A11,'Occupancy Raw Data'!$B$8:$BE$51,'Occupancy Raw Data'!AI$3,FALSE))/100</f>
        <v>0.79787112932604698</v>
      </c>
      <c r="E11" s="53">
        <f>(VLOOKUP($A11,'Occupancy Raw Data'!$B$8:$BE$51,'Occupancy Raw Data'!AJ$3,FALSE))/100</f>
        <v>0.74658469945355099</v>
      </c>
      <c r="F11" s="53">
        <f>(VLOOKUP($A11,'Occupancy Raw Data'!$B$8:$BE$51,'Occupancy Raw Data'!AK$3,FALSE))/100</f>
        <v>0.72586520947176592</v>
      </c>
      <c r="G11" s="54">
        <f>(VLOOKUP($A11,'Occupancy Raw Data'!$B$8:$BE$51,'Occupancy Raw Data'!AL$3,FALSE))/100</f>
        <v>0.72010473588342405</v>
      </c>
      <c r="H11" s="53">
        <f>(VLOOKUP($A11,'Occupancy Raw Data'!$B$8:$BE$51,'Occupancy Raw Data'!AN$3,FALSE))/100</f>
        <v>0.78329918032786794</v>
      </c>
      <c r="I11" s="53">
        <f>(VLOOKUP($A11,'Occupancy Raw Data'!$B$8:$BE$51,'Occupancy Raw Data'!AO$3,FALSE))/100</f>
        <v>0.82394125683060093</v>
      </c>
      <c r="J11" s="54">
        <f>(VLOOKUP($A11,'Occupancy Raw Data'!$B$8:$BE$51,'Occupancy Raw Data'!AP$3,FALSE))/100</f>
        <v>0.80362021857923394</v>
      </c>
      <c r="K11" s="48">
        <f>(VLOOKUP($A11,'Occupancy Raw Data'!$B$8:$BE$51,'Occupancy Raw Data'!AR$3,FALSE))/100</f>
        <v>0.74396630236794092</v>
      </c>
      <c r="M11" s="75">
        <f>VLOOKUP($A11,'ADR Raw Data'!$B$6:$BE$49,'ADR Raw Data'!AG$1,FALSE)</f>
        <v>320.21293020108197</v>
      </c>
      <c r="N11" s="76">
        <f>VLOOKUP($A11,'ADR Raw Data'!$B$6:$BE$49,'ADR Raw Data'!AH$1,FALSE)</f>
        <v>317.38713320537403</v>
      </c>
      <c r="O11" s="76">
        <f>VLOOKUP($A11,'ADR Raw Data'!$B$6:$BE$49,'ADR Raw Data'!AI$1,FALSE)</f>
        <v>321.78368267104202</v>
      </c>
      <c r="P11" s="76">
        <f>VLOOKUP($A11,'ADR Raw Data'!$B$6:$BE$49,'ADR Raw Data'!AJ$1,FALSE)</f>
        <v>316.93365965233301</v>
      </c>
      <c r="Q11" s="76">
        <f>VLOOKUP($A11,'ADR Raw Data'!$B$6:$BE$49,'ADR Raw Data'!AK$1,FALSE)</f>
        <v>324.96644761606001</v>
      </c>
      <c r="R11" s="77">
        <f>VLOOKUP($A11,'ADR Raw Data'!$B$6:$BE$49,'ADR Raw Data'!AL$1,FALSE)</f>
        <v>320.25746767002801</v>
      </c>
      <c r="S11" s="76">
        <f>VLOOKUP($A11,'ADR Raw Data'!$B$6:$BE$49,'ADR Raw Data'!AN$1,FALSE)</f>
        <v>382.00448731923501</v>
      </c>
      <c r="T11" s="76">
        <f>VLOOKUP($A11,'ADR Raw Data'!$B$6:$BE$49,'ADR Raw Data'!AO$1,FALSE)</f>
        <v>385.63479999999998</v>
      </c>
      <c r="U11" s="77">
        <f>VLOOKUP($A11,'ADR Raw Data'!$B$6:$BE$49,'ADR Raw Data'!AP$1,FALSE)</f>
        <v>383.86554327808398</v>
      </c>
      <c r="V11" s="78">
        <f>VLOOKUP($A11,'ADR Raw Data'!$B$6:$BE$49,'ADR Raw Data'!AR$1,FALSE)</f>
        <v>339.888439610886</v>
      </c>
      <c r="X11" s="75">
        <f>VLOOKUP($A11,'RevPAR Raw Data'!$B$6:$BE$49,'RevPAR Raw Data'!AG$1,FALSE)</f>
        <v>188.54067338342401</v>
      </c>
      <c r="Y11" s="76">
        <f>VLOOKUP($A11,'RevPAR Raw Data'!$B$6:$BE$49,'RevPAR Raw Data'!AH$1,FALSE)</f>
        <v>235.312352572859</v>
      </c>
      <c r="Z11" s="76">
        <f>VLOOKUP($A11,'RevPAR Raw Data'!$B$6:$BE$49,'RevPAR Raw Data'!AI$1,FALSE)</f>
        <v>256.74191029143799</v>
      </c>
      <c r="AA11" s="76">
        <f>VLOOKUP($A11,'RevPAR Raw Data'!$B$6:$BE$49,'RevPAR Raw Data'!AJ$1,FALSE)</f>
        <v>236.61782103825101</v>
      </c>
      <c r="AB11" s="76">
        <f>VLOOKUP($A11,'RevPAR Raw Data'!$B$6:$BE$49,'RevPAR Raw Data'!AK$1,FALSE)</f>
        <v>235.881838570127</v>
      </c>
      <c r="AC11" s="77">
        <f>VLOOKUP($A11,'RevPAR Raw Data'!$B$6:$BE$49,'RevPAR Raw Data'!AL$1,FALSE)</f>
        <v>230.61891917122</v>
      </c>
      <c r="AD11" s="76">
        <f>VLOOKUP($A11,'RevPAR Raw Data'!$B$6:$BE$49,'RevPAR Raw Data'!AN$1,FALSE)</f>
        <v>299.22380179872403</v>
      </c>
      <c r="AE11" s="76">
        <f>VLOOKUP($A11,'RevPAR Raw Data'!$B$6:$BE$49,'RevPAR Raw Data'!AO$1,FALSE)</f>
        <v>317.74042178961702</v>
      </c>
      <c r="AF11" s="77">
        <f>VLOOKUP($A11,'RevPAR Raw Data'!$B$6:$BE$49,'RevPAR Raw Data'!AP$1,FALSE)</f>
        <v>308.48211179417098</v>
      </c>
      <c r="AG11" s="78">
        <f>VLOOKUP($A11,'RevPAR Raw Data'!$B$6:$BE$49,'RevPAR Raw Data'!AR$1,FALSE)</f>
        <v>252.86554563492001</v>
      </c>
    </row>
    <row r="12" spans="1:33" x14ac:dyDescent="0.25">
      <c r="A12" s="55" t="s">
        <v>126</v>
      </c>
      <c r="B12" s="43">
        <f>(VLOOKUP($A11,'Occupancy Raw Data'!$B$8:$BE$51,'Occupancy Raw Data'!AT$3,FALSE))/100</f>
        <v>8.7977379306978104E-2</v>
      </c>
      <c r="C12" s="44">
        <f>(VLOOKUP($A11,'Occupancy Raw Data'!$B$8:$BE$51,'Occupancy Raw Data'!AU$3,FALSE))/100</f>
        <v>5.4044649168809494E-2</v>
      </c>
      <c r="D12" s="44">
        <f>(VLOOKUP($A11,'Occupancy Raw Data'!$B$8:$BE$51,'Occupancy Raw Data'!AV$3,FALSE))/100</f>
        <v>4.6727469829390696E-2</v>
      </c>
      <c r="E12" s="44">
        <f>(VLOOKUP($A11,'Occupancy Raw Data'!$B$8:$BE$51,'Occupancy Raw Data'!AW$3,FALSE))/100</f>
        <v>5.1829461205442601E-2</v>
      </c>
      <c r="F12" s="44">
        <f>(VLOOKUP($A11,'Occupancy Raw Data'!$B$8:$BE$51,'Occupancy Raw Data'!AX$3,FALSE))/100</f>
        <v>4.51524209127502E-2</v>
      </c>
      <c r="G12" s="44">
        <f>(VLOOKUP($A11,'Occupancy Raw Data'!$B$8:$BE$51,'Occupancy Raw Data'!AY$3,FALSE))/100</f>
        <v>5.55216732215136E-2</v>
      </c>
      <c r="H12" s="45">
        <f>(VLOOKUP($A11,'Occupancy Raw Data'!$B$8:$BE$51,'Occupancy Raw Data'!BA$3,FALSE))/100</f>
        <v>5.4272515208799194E-2</v>
      </c>
      <c r="I12" s="45">
        <f>(VLOOKUP($A11,'Occupancy Raw Data'!$B$8:$BE$51,'Occupancy Raw Data'!BB$3,FALSE))/100</f>
        <v>7.8261771010915998E-2</v>
      </c>
      <c r="J12" s="44">
        <f>(VLOOKUP($A11,'Occupancy Raw Data'!$B$8:$BE$51,'Occupancy Raw Data'!BC$3,FALSE))/100</f>
        <v>6.6435567896562797E-2</v>
      </c>
      <c r="K12" s="46">
        <f>(VLOOKUP($A11,'Occupancy Raw Data'!$B$8:$BE$51,'Occupancy Raw Data'!BE$3,FALSE))/100</f>
        <v>5.8814383523790398E-2</v>
      </c>
      <c r="M12" s="43">
        <f>(VLOOKUP($A11,'ADR Raw Data'!$B$6:$BE$49,'ADR Raw Data'!AT$1,FALSE))/100</f>
        <v>4.9443808523717901E-2</v>
      </c>
      <c r="N12" s="44">
        <f>(VLOOKUP($A11,'ADR Raw Data'!$B$6:$BE$49,'ADR Raw Data'!AU$1,FALSE))/100</f>
        <v>7.37997299253179E-2</v>
      </c>
      <c r="O12" s="44">
        <f>(VLOOKUP($A11,'ADR Raw Data'!$B$6:$BE$49,'ADR Raw Data'!AV$1,FALSE))/100</f>
        <v>7.04790972258897E-2</v>
      </c>
      <c r="P12" s="44">
        <f>(VLOOKUP($A11,'ADR Raw Data'!$B$6:$BE$49,'ADR Raw Data'!AW$1,FALSE))/100</f>
        <v>6.5038998909158097E-2</v>
      </c>
      <c r="Q12" s="44">
        <f>(VLOOKUP($A11,'ADR Raw Data'!$B$6:$BE$49,'ADR Raw Data'!AX$1,FALSE))/100</f>
        <v>5.4684145431981496E-2</v>
      </c>
      <c r="R12" s="44">
        <f>(VLOOKUP($A11,'ADR Raw Data'!$B$6:$BE$49,'ADR Raw Data'!AY$1,FALSE))/100</f>
        <v>6.3331093727444193E-2</v>
      </c>
      <c r="S12" s="45">
        <f>(VLOOKUP($A11,'ADR Raw Data'!$B$6:$BE$49,'ADR Raw Data'!BA$1,FALSE))/100</f>
        <v>3.9340011687104999E-2</v>
      </c>
      <c r="T12" s="45">
        <f>(VLOOKUP($A11,'ADR Raw Data'!$B$6:$BE$49,'ADR Raw Data'!BB$1,FALSE))/100</f>
        <v>5.0089935323329796E-2</v>
      </c>
      <c r="U12" s="44">
        <f>(VLOOKUP($A11,'ADR Raw Data'!$B$6:$BE$49,'ADR Raw Data'!BC$1,FALSE))/100</f>
        <v>4.4843771729201093E-2</v>
      </c>
      <c r="V12" s="46">
        <f>(VLOOKUP($A11,'ADR Raw Data'!$B$6:$BE$49,'ADR Raw Data'!BE$1,FALSE))/100</f>
        <v>5.7181211789970404E-2</v>
      </c>
      <c r="X12" s="43">
        <f>(VLOOKUP($A11,'RevPAR Raw Data'!$B$6:$BE$49,'RevPAR Raw Data'!AT$1,FALSE))/100</f>
        <v>0.14177112452756802</v>
      </c>
      <c r="Y12" s="44">
        <f>(VLOOKUP($A11,'RevPAR Raw Data'!$B$6:$BE$49,'RevPAR Raw Data'!AU$1,FALSE))/100</f>
        <v>0.131832859606694</v>
      </c>
      <c r="Z12" s="44">
        <f>(VLOOKUP($A11,'RevPAR Raw Data'!$B$6:$BE$49,'RevPAR Raw Data'!AV$1,FALSE))/100</f>
        <v>0.12049987694450501</v>
      </c>
      <c r="AA12" s="44">
        <f>(VLOOKUP($A11,'RevPAR Raw Data'!$B$6:$BE$49,'RevPAR Raw Data'!AW$1,FALSE))/100</f>
        <v>0.120239396385403</v>
      </c>
      <c r="AB12" s="44">
        <f>(VLOOKUP($A11,'RevPAR Raw Data'!$B$6:$BE$49,'RevPAR Raw Data'!AX$1,FALSE))/100</f>
        <v>0.10230568789653001</v>
      </c>
      <c r="AC12" s="44">
        <f>(VLOOKUP($A11,'RevPAR Raw Data'!$B$6:$BE$49,'RevPAR Raw Data'!AY$1,FALSE))/100</f>
        <v>0.122369015239654</v>
      </c>
      <c r="AD12" s="45">
        <f>(VLOOKUP($A11,'RevPAR Raw Data'!$B$6:$BE$49,'RevPAR Raw Data'!BA$1,FALSE))/100</f>
        <v>9.5747608278506993E-2</v>
      </c>
      <c r="AE12" s="45">
        <f>(VLOOKUP($A11,'RevPAR Raw Data'!$B$6:$BE$49,'RevPAR Raw Data'!BB$1,FALSE))/100</f>
        <v>0.132271833382471</v>
      </c>
      <c r="AF12" s="44">
        <f>(VLOOKUP($A11,'RevPAR Raw Data'!$B$6:$BE$49,'RevPAR Raw Data'!BC$1,FALSE))/100</f>
        <v>0.11425856106721699</v>
      </c>
      <c r="AG12" s="46">
        <f>(VLOOKUP($A11,'RevPAR Raw Data'!$B$6:$BE$49,'RevPAR Raw Data'!BE$1,FALSE))/100</f>
        <v>0.11935867303433101</v>
      </c>
    </row>
    <row r="13" spans="1:33" x14ac:dyDescent="0.25">
      <c r="A13" s="93"/>
      <c r="B13" s="71"/>
      <c r="C13" s="72"/>
      <c r="D13" s="72"/>
      <c r="E13" s="72"/>
      <c r="F13" s="72"/>
      <c r="G13" s="73"/>
      <c r="H13" s="53"/>
      <c r="I13" s="53"/>
      <c r="J13" s="73"/>
      <c r="K13" s="74"/>
      <c r="M13" s="75"/>
      <c r="N13" s="76"/>
      <c r="O13" s="76"/>
      <c r="P13" s="76"/>
      <c r="Q13" s="76"/>
      <c r="R13" s="77"/>
      <c r="S13" s="76"/>
      <c r="T13" s="76"/>
      <c r="U13" s="77"/>
      <c r="V13" s="78"/>
      <c r="X13" s="75"/>
      <c r="Y13" s="76"/>
      <c r="Z13" s="76"/>
      <c r="AA13" s="76"/>
      <c r="AB13" s="76"/>
      <c r="AC13" s="77"/>
      <c r="AD13" s="76"/>
      <c r="AE13" s="76"/>
      <c r="AF13" s="77"/>
      <c r="AG13" s="78"/>
    </row>
    <row r="14" spans="1:33" x14ac:dyDescent="0.25">
      <c r="A14" s="70" t="s">
        <v>17</v>
      </c>
      <c r="B14" s="47">
        <f>(VLOOKUP($A14,'Occupancy Raw Data'!$B$8:$BE$51,'Occupancy Raw Data'!AG$3,FALSE))/100</f>
        <v>0.58562159112281298</v>
      </c>
      <c r="C14" s="53">
        <f>(VLOOKUP($A14,'Occupancy Raw Data'!$B$8:$BE$51,'Occupancy Raw Data'!AH$3,FALSE))/100</f>
        <v>0.76195222870039403</v>
      </c>
      <c r="D14" s="53">
        <f>(VLOOKUP($A14,'Occupancy Raw Data'!$B$8:$BE$51,'Occupancy Raw Data'!AI$3,FALSE))/100</f>
        <v>0.85303742712055597</v>
      </c>
      <c r="E14" s="53">
        <f>(VLOOKUP($A14,'Occupancy Raw Data'!$B$8:$BE$51,'Occupancy Raw Data'!AJ$3,FALSE))/100</f>
        <v>0.81519653940191805</v>
      </c>
      <c r="F14" s="53">
        <f>(VLOOKUP($A14,'Occupancy Raw Data'!$B$8:$BE$51,'Occupancy Raw Data'!AK$3,FALSE))/100</f>
        <v>0.74111340981756602</v>
      </c>
      <c r="G14" s="54">
        <f>(VLOOKUP($A14,'Occupancy Raw Data'!$B$8:$BE$51,'Occupancy Raw Data'!AL$3,FALSE))/100</f>
        <v>0.75138423923264896</v>
      </c>
      <c r="H14" s="53">
        <f>(VLOOKUP($A14,'Occupancy Raw Data'!$B$8:$BE$51,'Occupancy Raw Data'!AN$3,FALSE))/100</f>
        <v>0.766315591498965</v>
      </c>
      <c r="I14" s="53">
        <f>(VLOOKUP($A14,'Occupancy Raw Data'!$B$8:$BE$51,'Occupancy Raw Data'!AO$3,FALSE))/100</f>
        <v>0.78218920443859308</v>
      </c>
      <c r="J14" s="54">
        <f>(VLOOKUP($A14,'Occupancy Raw Data'!$B$8:$BE$51,'Occupancy Raw Data'!AP$3,FALSE))/100</f>
        <v>0.77425239796877898</v>
      </c>
      <c r="K14" s="48">
        <f>(VLOOKUP($A14,'Occupancy Raw Data'!$B$8:$BE$51,'Occupancy Raw Data'!AR$3,FALSE))/100</f>
        <v>0.75791799887154399</v>
      </c>
      <c r="M14" s="75">
        <f>VLOOKUP($A14,'ADR Raw Data'!$B$6:$BE$49,'ADR Raw Data'!AG$1,FALSE)</f>
        <v>178.06226206342799</v>
      </c>
      <c r="N14" s="76">
        <f>VLOOKUP($A14,'ADR Raw Data'!$B$6:$BE$49,'ADR Raw Data'!AH$1,FALSE)</f>
        <v>196.36469984943099</v>
      </c>
      <c r="O14" s="76">
        <f>VLOOKUP($A14,'ADR Raw Data'!$B$6:$BE$49,'ADR Raw Data'!AI$1,FALSE)</f>
        <v>207.956555031307</v>
      </c>
      <c r="P14" s="76">
        <f>VLOOKUP($A14,'ADR Raw Data'!$B$6:$BE$49,'ADR Raw Data'!AJ$1,FALSE)</f>
        <v>203.56331845238</v>
      </c>
      <c r="Q14" s="76">
        <f>VLOOKUP($A14,'ADR Raw Data'!$B$6:$BE$49,'ADR Raw Data'!AK$1,FALSE)</f>
        <v>192.57699264052701</v>
      </c>
      <c r="R14" s="77">
        <f>VLOOKUP($A14,'ADR Raw Data'!$B$6:$BE$49,'ADR Raw Data'!AL$1,FALSE)</f>
        <v>196.95857761112899</v>
      </c>
      <c r="S14" s="76">
        <f>VLOOKUP($A14,'ADR Raw Data'!$B$6:$BE$49,'ADR Raw Data'!AN$1,FALSE)</f>
        <v>202.89284329365501</v>
      </c>
      <c r="T14" s="76">
        <f>VLOOKUP($A14,'ADR Raw Data'!$B$6:$BE$49,'ADR Raw Data'!AO$1,FALSE)</f>
        <v>202.64832455697399</v>
      </c>
      <c r="U14" s="77">
        <f>VLOOKUP($A14,'ADR Raw Data'!$B$6:$BE$49,'ADR Raw Data'!AP$1,FALSE)</f>
        <v>202.76933065319301</v>
      </c>
      <c r="V14" s="78">
        <f>VLOOKUP($A14,'ADR Raw Data'!$B$6:$BE$49,'ADR Raw Data'!AR$1,FALSE)</f>
        <v>198.65457317624299</v>
      </c>
      <c r="X14" s="75">
        <f>VLOOKUP($A14,'RevPAR Raw Data'!$B$6:$BE$49,'RevPAR Raw Data'!AG$1,FALSE)</f>
        <v>104.277105228512</v>
      </c>
      <c r="Y14" s="76">
        <f>VLOOKUP($A14,'RevPAR Raw Data'!$B$6:$BE$49,'RevPAR Raw Data'!AH$1,FALSE)</f>
        <v>149.620520688358</v>
      </c>
      <c r="Z14" s="76">
        <f>VLOOKUP($A14,'RevPAR Raw Data'!$B$6:$BE$49,'RevPAR Raw Data'!AI$1,FALSE)</f>
        <v>177.39472465676101</v>
      </c>
      <c r="AA14" s="76">
        <f>VLOOKUP($A14,'RevPAR Raw Data'!$B$6:$BE$49,'RevPAR Raw Data'!AJ$1,FALSE)</f>
        <v>165.94411275155099</v>
      </c>
      <c r="AB14" s="76">
        <f>VLOOKUP($A14,'RevPAR Raw Data'!$B$6:$BE$49,'RevPAR Raw Data'!AK$1,FALSE)</f>
        <v>142.721391668233</v>
      </c>
      <c r="AC14" s="77">
        <f>VLOOKUP($A14,'RevPAR Raw Data'!$B$6:$BE$49,'RevPAR Raw Data'!AL$1,FALSE)</f>
        <v>147.99157099868299</v>
      </c>
      <c r="AD14" s="76">
        <f>VLOOKUP($A14,'RevPAR Raw Data'!$B$6:$BE$49,'RevPAR Raw Data'!AN$1,FALSE)</f>
        <v>155.47994921948401</v>
      </c>
      <c r="AE14" s="76">
        <f>VLOOKUP($A14,'RevPAR Raw Data'!$B$6:$BE$49,'RevPAR Raw Data'!AO$1,FALSE)</f>
        <v>158.509331766033</v>
      </c>
      <c r="AF14" s="77">
        <f>VLOOKUP($A14,'RevPAR Raw Data'!$B$6:$BE$49,'RevPAR Raw Data'!AP$1,FALSE)</f>
        <v>156.994640492759</v>
      </c>
      <c r="AG14" s="78">
        <f>VLOOKUP($A14,'RevPAR Raw Data'!$B$6:$BE$49,'RevPAR Raw Data'!AR$1,FALSE)</f>
        <v>150.563876568419</v>
      </c>
    </row>
    <row r="15" spans="1:33" x14ac:dyDescent="0.25">
      <c r="A15" s="55" t="s">
        <v>126</v>
      </c>
      <c r="B15" s="43">
        <f>(VLOOKUP($A14,'Occupancy Raw Data'!$B$8:$BE$51,'Occupancy Raw Data'!AT$3,FALSE))/100</f>
        <v>1.35903967998435E-2</v>
      </c>
      <c r="C15" s="44">
        <f>(VLOOKUP($A14,'Occupancy Raw Data'!$B$8:$BE$51,'Occupancy Raw Data'!AU$3,FALSE))/100</f>
        <v>1.42293878738844E-2</v>
      </c>
      <c r="D15" s="44">
        <f>(VLOOKUP($A14,'Occupancy Raw Data'!$B$8:$BE$51,'Occupancy Raw Data'!AV$3,FALSE))/100</f>
        <v>4.9062663981344103E-2</v>
      </c>
      <c r="E15" s="44">
        <f>(VLOOKUP($A14,'Occupancy Raw Data'!$B$8:$BE$51,'Occupancy Raw Data'!AW$3,FALSE))/100</f>
        <v>2.94276296772546E-2</v>
      </c>
      <c r="F15" s="44">
        <f>(VLOOKUP($A14,'Occupancy Raw Data'!$B$8:$BE$51,'Occupancy Raw Data'!AX$3,FALSE))/100</f>
        <v>6.8681956467968094E-3</v>
      </c>
      <c r="G15" s="44">
        <f>(VLOOKUP($A14,'Occupancy Raw Data'!$B$8:$BE$51,'Occupancy Raw Data'!AY$3,FALSE))/100</f>
        <v>2.3649323736631801E-2</v>
      </c>
      <c r="H15" s="45">
        <f>(VLOOKUP($A14,'Occupancy Raw Data'!$B$8:$BE$51,'Occupancy Raw Data'!BA$3,FALSE))/100</f>
        <v>1.10997929213856E-4</v>
      </c>
      <c r="I15" s="45">
        <f>(VLOOKUP($A14,'Occupancy Raw Data'!$B$8:$BE$51,'Occupancy Raw Data'!BB$3,FALSE))/100</f>
        <v>9.7398887572287089E-3</v>
      </c>
      <c r="J15" s="44">
        <f>(VLOOKUP($A14,'Occupancy Raw Data'!$B$8:$BE$51,'Occupancy Raw Data'!BC$3,FALSE))/100</f>
        <v>4.9517318951425695E-3</v>
      </c>
      <c r="K15" s="46">
        <f>(VLOOKUP($A14,'Occupancy Raw Data'!$B$8:$BE$51,'Occupancy Raw Data'!BE$3,FALSE))/100</f>
        <v>1.8088311505711899E-2</v>
      </c>
      <c r="M15" s="43">
        <f>(VLOOKUP($A14,'ADR Raw Data'!$B$6:$BE$49,'ADR Raw Data'!AT$1,FALSE))/100</f>
        <v>2.4899841422586003E-2</v>
      </c>
      <c r="N15" s="44">
        <f>(VLOOKUP($A14,'ADR Raw Data'!$B$6:$BE$49,'ADR Raw Data'!AU$1,FALSE))/100</f>
        <v>3.4453388488287301E-2</v>
      </c>
      <c r="O15" s="44">
        <f>(VLOOKUP($A14,'ADR Raw Data'!$B$6:$BE$49,'ADR Raw Data'!AV$1,FALSE))/100</f>
        <v>5.11636174425543E-2</v>
      </c>
      <c r="P15" s="44">
        <f>(VLOOKUP($A14,'ADR Raw Data'!$B$6:$BE$49,'ADR Raw Data'!AW$1,FALSE))/100</f>
        <v>3.7665568363367902E-2</v>
      </c>
      <c r="Q15" s="44">
        <f>(VLOOKUP($A14,'ADR Raw Data'!$B$6:$BE$49,'ADR Raw Data'!AX$1,FALSE))/100</f>
        <v>5.19488696205027E-2</v>
      </c>
      <c r="R15" s="44">
        <f>(VLOOKUP($A14,'ADR Raw Data'!$B$6:$BE$49,'ADR Raw Data'!AY$1,FALSE))/100</f>
        <v>4.1660579458083297E-2</v>
      </c>
      <c r="S15" s="45">
        <f>(VLOOKUP($A14,'ADR Raw Data'!$B$6:$BE$49,'ADR Raw Data'!BA$1,FALSE))/100</f>
        <v>4.6986133862420003E-2</v>
      </c>
      <c r="T15" s="45">
        <f>(VLOOKUP($A14,'ADR Raw Data'!$B$6:$BE$49,'ADR Raw Data'!BB$1,FALSE))/100</f>
        <v>2.9915251466373197E-2</v>
      </c>
      <c r="U15" s="44">
        <f>(VLOOKUP($A14,'ADR Raw Data'!$B$6:$BE$49,'ADR Raw Data'!BC$1,FALSE))/100</f>
        <v>3.8336081486909104E-2</v>
      </c>
      <c r="V15" s="46">
        <f>(VLOOKUP($A14,'ADR Raw Data'!$B$6:$BE$49,'ADR Raw Data'!BE$1,FALSE))/100</f>
        <v>4.0516336876894404E-2</v>
      </c>
      <c r="X15" s="43">
        <f>(VLOOKUP($A14,'RevPAR Raw Data'!$B$6:$BE$49,'RevPAR Raw Data'!AT$1,FALSE))/100</f>
        <v>3.8828636947615701E-2</v>
      </c>
      <c r="Y15" s="44">
        <f>(VLOOKUP($A14,'RevPAR Raw Data'!$B$6:$BE$49,'RevPAR Raw Data'!AU$1,FALSE))/100</f>
        <v>4.9173026990541199E-2</v>
      </c>
      <c r="Z15" s="44">
        <f>(VLOOKUP($A14,'RevPAR Raw Data'!$B$6:$BE$49,'RevPAR Raw Data'!AV$1,FALSE))/100</f>
        <v>0.10273650479455201</v>
      </c>
      <c r="AA15" s="44">
        <f>(VLOOKUP($A14,'RevPAR Raw Data'!$B$6:$BE$49,'RevPAR Raw Data'!AW$1,FALSE))/100</f>
        <v>6.8201606438003104E-2</v>
      </c>
      <c r="AB15" s="44">
        <f>(VLOOKUP($A14,'RevPAR Raw Data'!$B$6:$BE$49,'RevPAR Raw Data'!AX$1,FALSE))/100</f>
        <v>5.91738602674831E-2</v>
      </c>
      <c r="AC15" s="44">
        <f>(VLOOKUP($A14,'RevPAR Raw Data'!$B$6:$BE$49,'RevPAR Raw Data'!AY$1,FALSE))/100</f>
        <v>6.6295147725374995E-2</v>
      </c>
      <c r="AD15" s="45">
        <f>(VLOOKUP($A14,'RevPAR Raw Data'!$B$6:$BE$49,'RevPAR Raw Data'!BA$1,FALSE))/100</f>
        <v>4.7102347155194305E-2</v>
      </c>
      <c r="AE15" s="45">
        <f>(VLOOKUP($A14,'RevPAR Raw Data'!$B$6:$BE$49,'RevPAR Raw Data'!BB$1,FALSE))/100</f>
        <v>3.99465114450289E-2</v>
      </c>
      <c r="AF15" s="44">
        <f>(VLOOKUP($A14,'RevPAR Raw Data'!$B$6:$BE$49,'RevPAR Raw Data'!BC$1,FALSE))/100</f>
        <v>4.3477643379485197E-2</v>
      </c>
      <c r="AG15" s="46">
        <f>(VLOOKUP($A14,'RevPAR Raw Data'!$B$6:$BE$49,'RevPAR Raw Data'!BE$1,FALSE))/100</f>
        <v>5.9337520505106003E-2</v>
      </c>
    </row>
    <row r="16" spans="1:33" x14ac:dyDescent="0.25">
      <c r="A16" s="93"/>
      <c r="B16" s="47"/>
      <c r="C16" s="53"/>
      <c r="D16" s="53"/>
      <c r="E16" s="53"/>
      <c r="F16" s="53"/>
      <c r="G16" s="54"/>
      <c r="H16" s="53"/>
      <c r="I16" s="53"/>
      <c r="J16" s="54"/>
      <c r="K16" s="48"/>
      <c r="M16" s="75"/>
      <c r="N16" s="76"/>
      <c r="O16" s="76"/>
      <c r="P16" s="76"/>
      <c r="Q16" s="76"/>
      <c r="R16" s="77"/>
      <c r="S16" s="76"/>
      <c r="T16" s="76"/>
      <c r="U16" s="77"/>
      <c r="V16" s="78"/>
      <c r="X16" s="75"/>
      <c r="Y16" s="76"/>
      <c r="Z16" s="76"/>
      <c r="AA16" s="76"/>
      <c r="AB16" s="76"/>
      <c r="AC16" s="77"/>
      <c r="AD16" s="76"/>
      <c r="AE16" s="76"/>
      <c r="AF16" s="77"/>
      <c r="AG16" s="78"/>
    </row>
    <row r="17" spans="1:33" x14ac:dyDescent="0.25">
      <c r="A17" s="70" t="s">
        <v>18</v>
      </c>
      <c r="B17" s="47">
        <f>(VLOOKUP($A17,'Occupancy Raw Data'!$B$8:$BE$51,'Occupancy Raw Data'!AG$3,FALSE))/100</f>
        <v>0.64604237142365606</v>
      </c>
      <c r="C17" s="53">
        <f>(VLOOKUP($A17,'Occupancy Raw Data'!$B$8:$BE$51,'Occupancy Raw Data'!AH$3,FALSE))/100</f>
        <v>0.78827188807981097</v>
      </c>
      <c r="D17" s="53">
        <f>(VLOOKUP($A17,'Occupancy Raw Data'!$B$8:$BE$51,'Occupancy Raw Data'!AI$3,FALSE))/100</f>
        <v>0.85021644401123697</v>
      </c>
      <c r="E17" s="53">
        <f>(VLOOKUP($A17,'Occupancy Raw Data'!$B$8:$BE$51,'Occupancy Raw Data'!AJ$3,FALSE))/100</f>
        <v>0.836161917321254</v>
      </c>
      <c r="F17" s="53">
        <f>(VLOOKUP($A17,'Occupancy Raw Data'!$B$8:$BE$51,'Occupancy Raw Data'!AK$3,FALSE))/100</f>
        <v>0.79596210079697205</v>
      </c>
      <c r="G17" s="54">
        <f>(VLOOKUP($A17,'Occupancy Raw Data'!$B$8:$BE$51,'Occupancy Raw Data'!AL$3,FALSE))/100</f>
        <v>0.78333094432658601</v>
      </c>
      <c r="H17" s="53">
        <f>(VLOOKUP($A17,'Occupancy Raw Data'!$B$8:$BE$51,'Occupancy Raw Data'!AN$3,FALSE))/100</f>
        <v>0.841938535634424</v>
      </c>
      <c r="I17" s="53">
        <f>(VLOOKUP($A17,'Occupancy Raw Data'!$B$8:$BE$51,'Occupancy Raw Data'!AO$3,FALSE))/100</f>
        <v>0.84037612522217697</v>
      </c>
      <c r="J17" s="54">
        <f>(VLOOKUP($A17,'Occupancy Raw Data'!$B$8:$BE$51,'Occupancy Raw Data'!AP$3,FALSE))/100</f>
        <v>0.84115733042830099</v>
      </c>
      <c r="K17" s="48">
        <f>(VLOOKUP($A17,'Occupancy Raw Data'!$B$8:$BE$51,'Occupancy Raw Data'!AR$3,FALSE))/100</f>
        <v>0.79985276892707602</v>
      </c>
      <c r="M17" s="75">
        <f>VLOOKUP($A17,'ADR Raw Data'!$B$6:$BE$49,'ADR Raw Data'!AG$1,FALSE)</f>
        <v>152.338243085832</v>
      </c>
      <c r="N17" s="76">
        <f>VLOOKUP($A17,'ADR Raw Data'!$B$6:$BE$49,'ADR Raw Data'!AH$1,FALSE)</f>
        <v>158.195383139672</v>
      </c>
      <c r="O17" s="76">
        <f>VLOOKUP($A17,'ADR Raw Data'!$B$6:$BE$49,'ADR Raw Data'!AI$1,FALSE)</f>
        <v>167.19082728506501</v>
      </c>
      <c r="P17" s="76">
        <f>VLOOKUP($A17,'ADR Raw Data'!$B$6:$BE$49,'ADR Raw Data'!AJ$1,FALSE)</f>
        <v>164.12784868172901</v>
      </c>
      <c r="Q17" s="76">
        <f>VLOOKUP($A17,'ADR Raw Data'!$B$6:$BE$49,'ADR Raw Data'!AK$1,FALSE)</f>
        <v>158.90632177491199</v>
      </c>
      <c r="R17" s="77">
        <f>VLOOKUP($A17,'ADR Raw Data'!$B$6:$BE$49,'ADR Raw Data'!AL$1,FALSE)</f>
        <v>160.592963861638</v>
      </c>
      <c r="S17" s="76">
        <f>VLOOKUP($A17,'ADR Raw Data'!$B$6:$BE$49,'ADR Raw Data'!AN$1,FALSE)</f>
        <v>172.11131629126399</v>
      </c>
      <c r="T17" s="76">
        <f>VLOOKUP($A17,'ADR Raw Data'!$B$6:$BE$49,'ADR Raw Data'!AO$1,FALSE)</f>
        <v>173.20677696663699</v>
      </c>
      <c r="U17" s="77">
        <f>VLOOKUP($A17,'ADR Raw Data'!$B$6:$BE$49,'ADR Raw Data'!AP$1,FALSE)</f>
        <v>172.65853793720399</v>
      </c>
      <c r="V17" s="78">
        <f>VLOOKUP($A17,'ADR Raw Data'!$B$6:$BE$49,'ADR Raw Data'!AR$1,FALSE)</f>
        <v>164.21829037663201</v>
      </c>
      <c r="X17" s="75">
        <f>VLOOKUP($A17,'RevPAR Raw Data'!$B$6:$BE$49,'RevPAR Raw Data'!AG$1,FALSE)</f>
        <v>98.4169598216845</v>
      </c>
      <c r="Y17" s="76">
        <f>VLOOKUP($A17,'RevPAR Raw Data'!$B$6:$BE$49,'RevPAR Raw Data'!AH$1,FALSE)</f>
        <v>124.700973353018</v>
      </c>
      <c r="Z17" s="76">
        <f>VLOOKUP($A17,'RevPAR Raw Data'!$B$6:$BE$49,'RevPAR Raw Data'!AI$1,FALSE)</f>
        <v>142.14839064560499</v>
      </c>
      <c r="AA17" s="76">
        <f>VLOOKUP($A17,'RevPAR Raw Data'!$B$6:$BE$49,'RevPAR Raw Data'!AJ$1,FALSE)</f>
        <v>137.23745663952701</v>
      </c>
      <c r="AB17" s="76">
        <f>VLOOKUP($A17,'RevPAR Raw Data'!$B$6:$BE$49,'RevPAR Raw Data'!AK$1,FALSE)</f>
        <v>126.483409709879</v>
      </c>
      <c r="AC17" s="77">
        <f>VLOOKUP($A17,'RevPAR Raw Data'!$B$6:$BE$49,'RevPAR Raw Data'!AL$1,FALSE)</f>
        <v>125.797438033943</v>
      </c>
      <c r="AD17" s="76">
        <f>VLOOKUP($A17,'RevPAR Raw Data'!$B$6:$BE$49,'RevPAR Raw Data'!AN$1,FALSE)</f>
        <v>144.90714960438001</v>
      </c>
      <c r="AE17" s="76">
        <f>VLOOKUP($A17,'RevPAR Raw Data'!$B$6:$BE$49,'RevPAR Raw Data'!AO$1,FALSE)</f>
        <v>145.558840089444</v>
      </c>
      <c r="AF17" s="77">
        <f>VLOOKUP($A17,'RevPAR Raw Data'!$B$6:$BE$49,'RevPAR Raw Data'!AP$1,FALSE)</f>
        <v>145.23299484691199</v>
      </c>
      <c r="AG17" s="78">
        <f>VLOOKUP($A17,'RevPAR Raw Data'!$B$6:$BE$49,'RevPAR Raw Data'!AR$1,FALSE)</f>
        <v>131.350454266219</v>
      </c>
    </row>
    <row r="18" spans="1:33" x14ac:dyDescent="0.25">
      <c r="A18" s="55" t="s">
        <v>126</v>
      </c>
      <c r="B18" s="43">
        <f>(VLOOKUP($A17,'Occupancy Raw Data'!$B$8:$BE$51,'Occupancy Raw Data'!AT$3,FALSE))/100</f>
        <v>4.1430875023888598E-2</v>
      </c>
      <c r="C18" s="44">
        <f>(VLOOKUP($A17,'Occupancy Raw Data'!$B$8:$BE$51,'Occupancy Raw Data'!AU$3,FALSE))/100</f>
        <v>3.7804652467428798E-2</v>
      </c>
      <c r="D18" s="44">
        <f>(VLOOKUP($A17,'Occupancy Raw Data'!$B$8:$BE$51,'Occupancy Raw Data'!AV$3,FALSE))/100</f>
        <v>4.4986358424849299E-2</v>
      </c>
      <c r="E18" s="44">
        <f>(VLOOKUP($A17,'Occupancy Raw Data'!$B$8:$BE$51,'Occupancy Raw Data'!AW$3,FALSE))/100</f>
        <v>4.16090915112826E-2</v>
      </c>
      <c r="F18" s="44">
        <f>(VLOOKUP($A17,'Occupancy Raw Data'!$B$8:$BE$51,'Occupancy Raw Data'!AX$3,FALSE))/100</f>
        <v>5.1009568915847098E-2</v>
      </c>
      <c r="G18" s="44">
        <f>(VLOOKUP($A17,'Occupancy Raw Data'!$B$8:$BE$51,'Occupancy Raw Data'!AY$3,FALSE))/100</f>
        <v>4.3438486378792399E-2</v>
      </c>
      <c r="H18" s="45">
        <f>(VLOOKUP($A17,'Occupancy Raw Data'!$B$8:$BE$51,'Occupancy Raw Data'!BA$3,FALSE))/100</f>
        <v>4.0179705014756796E-2</v>
      </c>
      <c r="I18" s="45">
        <f>(VLOOKUP($A17,'Occupancy Raw Data'!$B$8:$BE$51,'Occupancy Raw Data'!BB$3,FALSE))/100</f>
        <v>4.7748372046143503E-2</v>
      </c>
      <c r="J18" s="44">
        <f>(VLOOKUP($A17,'Occupancy Raw Data'!$B$8:$BE$51,'Occupancy Raw Data'!BC$3,FALSE))/100</f>
        <v>4.3946805899136493E-2</v>
      </c>
      <c r="K18" s="46">
        <f>(VLOOKUP($A17,'Occupancy Raw Data'!$B$8:$BE$51,'Occupancy Raw Data'!BE$3,FALSE))/100</f>
        <v>4.35911684174227E-2</v>
      </c>
      <c r="M18" s="43">
        <f>(VLOOKUP($A17,'ADR Raw Data'!$B$6:$BE$49,'ADR Raw Data'!AT$1,FALSE))/100</f>
        <v>5.0793107175660206E-2</v>
      </c>
      <c r="N18" s="44">
        <f>(VLOOKUP($A17,'ADR Raw Data'!$B$6:$BE$49,'ADR Raw Data'!AU$1,FALSE))/100</f>
        <v>3.6501533539473399E-2</v>
      </c>
      <c r="O18" s="44">
        <f>(VLOOKUP($A17,'ADR Raw Data'!$B$6:$BE$49,'ADR Raw Data'!AV$1,FALSE))/100</f>
        <v>5.3315809079884605E-2</v>
      </c>
      <c r="P18" s="44">
        <f>(VLOOKUP($A17,'ADR Raw Data'!$B$6:$BE$49,'ADR Raw Data'!AW$1,FALSE))/100</f>
        <v>4.2431110926091302E-2</v>
      </c>
      <c r="Q18" s="44">
        <f>(VLOOKUP($A17,'ADR Raw Data'!$B$6:$BE$49,'ADR Raw Data'!AX$1,FALSE))/100</f>
        <v>4.5563759629855198E-2</v>
      </c>
      <c r="R18" s="44">
        <f>(VLOOKUP($A17,'ADR Raw Data'!$B$6:$BE$49,'ADR Raw Data'!AY$1,FALSE))/100</f>
        <v>4.5630244059062297E-2</v>
      </c>
      <c r="S18" s="45">
        <f>(VLOOKUP($A17,'ADR Raw Data'!$B$6:$BE$49,'ADR Raw Data'!BA$1,FALSE))/100</f>
        <v>4.5872700154415601E-2</v>
      </c>
      <c r="T18" s="45">
        <f>(VLOOKUP($A17,'ADR Raw Data'!$B$6:$BE$49,'ADR Raw Data'!BB$1,FALSE))/100</f>
        <v>4.7130878595588802E-2</v>
      </c>
      <c r="U18" s="44">
        <f>(VLOOKUP($A17,'ADR Raw Data'!$B$6:$BE$49,'ADR Raw Data'!BC$1,FALSE))/100</f>
        <v>4.6512576622748901E-2</v>
      </c>
      <c r="V18" s="46">
        <f>(VLOOKUP($A17,'ADR Raw Data'!$B$6:$BE$49,'ADR Raw Data'!BE$1,FALSE))/100</f>
        <v>4.5916595531490002E-2</v>
      </c>
      <c r="X18" s="43">
        <f>(VLOOKUP($A17,'RevPAR Raw Data'!$B$6:$BE$49,'RevPAR Raw Data'!AT$1,FALSE))/100</f>
        <v>9.4328385075018589E-2</v>
      </c>
      <c r="Y18" s="44">
        <f>(VLOOKUP($A17,'RevPAR Raw Data'!$B$6:$BE$49,'RevPAR Raw Data'!AU$1,FALSE))/100</f>
        <v>7.5686113796890206E-2</v>
      </c>
      <c r="Z18" s="44">
        <f>(VLOOKUP($A17,'RevPAR Raw Data'!$B$6:$BE$49,'RevPAR Raw Data'!AV$1,FALSE))/100</f>
        <v>0.100700651601712</v>
      </c>
      <c r="AA18" s="44">
        <f>(VLOOKUP($A17,'RevPAR Raw Data'!$B$6:$BE$49,'RevPAR Raw Data'!AW$1,FALSE))/100</f>
        <v>8.5805722414822996E-2</v>
      </c>
      <c r="AB18" s="44">
        <f>(VLOOKUP($A17,'RevPAR Raw Data'!$B$6:$BE$49,'RevPAR Raw Data'!AX$1,FALSE))/100</f>
        <v>9.8897516282606499E-2</v>
      </c>
      <c r="AC18" s="44">
        <f>(VLOOKUP($A17,'RevPAR Raw Data'!$B$6:$BE$49,'RevPAR Raw Data'!AY$1,FALSE))/100</f>
        <v>9.1050839172875306E-2</v>
      </c>
      <c r="AD18" s="45">
        <f>(VLOOKUP($A17,'RevPAR Raw Data'!$B$6:$BE$49,'RevPAR Raw Data'!BA$1,FALSE))/100</f>
        <v>8.7895556729607194E-2</v>
      </c>
      <c r="AE18" s="45">
        <f>(VLOOKUP($A17,'RevPAR Raw Data'!$B$6:$BE$49,'RevPAR Raw Data'!BB$1,FALSE))/100</f>
        <v>9.7129673367776087E-2</v>
      </c>
      <c r="AF18" s="44">
        <f>(VLOOKUP($A17,'RevPAR Raw Data'!$B$6:$BE$49,'RevPAR Raw Data'!BC$1,FALSE))/100</f>
        <v>9.2503461698594108E-2</v>
      </c>
      <c r="AG18" s="46">
        <f>(VLOOKUP($A17,'RevPAR Raw Data'!$B$6:$BE$49,'RevPAR Raw Data'!BE$1,FALSE))/100</f>
        <v>9.1509321997880699E-2</v>
      </c>
    </row>
    <row r="19" spans="1:33" x14ac:dyDescent="0.25">
      <c r="A19" s="93"/>
      <c r="B19" s="71"/>
      <c r="C19" s="72"/>
      <c r="D19" s="72"/>
      <c r="E19" s="72"/>
      <c r="F19" s="72"/>
      <c r="G19" s="73"/>
      <c r="H19" s="53"/>
      <c r="I19" s="53"/>
      <c r="J19" s="73"/>
      <c r="K19" s="74"/>
      <c r="M19" s="75"/>
      <c r="N19" s="76"/>
      <c r="O19" s="76"/>
      <c r="P19" s="76"/>
      <c r="Q19" s="76"/>
      <c r="R19" s="77"/>
      <c r="S19" s="76"/>
      <c r="T19" s="76"/>
      <c r="U19" s="77"/>
      <c r="V19" s="78"/>
      <c r="X19" s="75"/>
      <c r="Y19" s="76"/>
      <c r="Z19" s="76"/>
      <c r="AA19" s="76"/>
      <c r="AB19" s="76"/>
      <c r="AC19" s="77"/>
      <c r="AD19" s="76"/>
      <c r="AE19" s="76"/>
      <c r="AF19" s="77"/>
      <c r="AG19" s="78"/>
    </row>
    <row r="20" spans="1:33" x14ac:dyDescent="0.25">
      <c r="A20" s="70" t="s">
        <v>19</v>
      </c>
      <c r="B20" s="47">
        <f>(VLOOKUP($A20,'Occupancy Raw Data'!$B$8:$BE$51,'Occupancy Raw Data'!AG$3,FALSE))/100</f>
        <v>0.60196883295644399</v>
      </c>
      <c r="C20" s="53">
        <f>(VLOOKUP($A20,'Occupancy Raw Data'!$B$8:$BE$51,'Occupancy Raw Data'!AH$3,FALSE))/100</f>
        <v>0.74288418051322291</v>
      </c>
      <c r="D20" s="53">
        <f>(VLOOKUP($A20,'Occupancy Raw Data'!$B$8:$BE$51,'Occupancy Raw Data'!AI$3,FALSE))/100</f>
        <v>0.79158268606823301</v>
      </c>
      <c r="E20" s="53">
        <f>(VLOOKUP($A20,'Occupancy Raw Data'!$B$8:$BE$51,'Occupancy Raw Data'!AJ$3,FALSE))/100</f>
        <v>0.79032912201356698</v>
      </c>
      <c r="F20" s="53">
        <f>(VLOOKUP($A20,'Occupancy Raw Data'!$B$8:$BE$51,'Occupancy Raw Data'!AK$3,FALSE))/100</f>
        <v>0.77071453151115898</v>
      </c>
      <c r="G20" s="54">
        <f>(VLOOKUP($A20,'Occupancy Raw Data'!$B$8:$BE$51,'Occupancy Raw Data'!AL$3,FALSE))/100</f>
        <v>0.73949587061252497</v>
      </c>
      <c r="H20" s="53">
        <f>(VLOOKUP($A20,'Occupancy Raw Data'!$B$8:$BE$51,'Occupancy Raw Data'!AN$3,FALSE))/100</f>
        <v>0.82273743977976599</v>
      </c>
      <c r="I20" s="53">
        <f>(VLOOKUP($A20,'Occupancy Raw Data'!$B$8:$BE$51,'Occupancy Raw Data'!AO$3,FALSE))/100</f>
        <v>0.82565013273031096</v>
      </c>
      <c r="J20" s="54">
        <f>(VLOOKUP($A20,'Occupancy Raw Data'!$B$8:$BE$51,'Occupancy Raw Data'!AP$3,FALSE))/100</f>
        <v>0.82419378625503792</v>
      </c>
      <c r="K20" s="48">
        <f>(VLOOKUP($A20,'Occupancy Raw Data'!$B$8:$BE$51,'Occupancy Raw Data'!AR$3,FALSE))/100</f>
        <v>0.76369527508181501</v>
      </c>
      <c r="M20" s="75">
        <f>VLOOKUP($A20,'ADR Raw Data'!$B$6:$BE$49,'ADR Raw Data'!AG$1,FALSE)</f>
        <v>123.438682346215</v>
      </c>
      <c r="N20" s="76">
        <f>VLOOKUP($A20,'ADR Raw Data'!$B$6:$BE$49,'ADR Raw Data'!AH$1,FALSE)</f>
        <v>128.352155193806</v>
      </c>
      <c r="O20" s="76">
        <f>VLOOKUP($A20,'ADR Raw Data'!$B$6:$BE$49,'ADR Raw Data'!AI$1,FALSE)</f>
        <v>132.51674388094901</v>
      </c>
      <c r="P20" s="76">
        <f>VLOOKUP($A20,'ADR Raw Data'!$B$6:$BE$49,'ADR Raw Data'!AJ$1,FALSE)</f>
        <v>131.99340356879</v>
      </c>
      <c r="Q20" s="76">
        <f>VLOOKUP($A20,'ADR Raw Data'!$B$6:$BE$49,'ADR Raw Data'!AK$1,FALSE)</f>
        <v>131.08633081651601</v>
      </c>
      <c r="R20" s="77">
        <f>VLOOKUP($A20,'ADR Raw Data'!$B$6:$BE$49,'ADR Raw Data'!AL$1,FALSE)</f>
        <v>129.792031333875</v>
      </c>
      <c r="S20" s="76">
        <f>VLOOKUP($A20,'ADR Raw Data'!$B$6:$BE$49,'ADR Raw Data'!AN$1,FALSE)</f>
        <v>153.27029315328301</v>
      </c>
      <c r="T20" s="76">
        <f>VLOOKUP($A20,'ADR Raw Data'!$B$6:$BE$49,'ADR Raw Data'!AO$1,FALSE)</f>
        <v>152.670546951169</v>
      </c>
      <c r="U20" s="77">
        <f>VLOOKUP($A20,'ADR Raw Data'!$B$6:$BE$49,'ADR Raw Data'!AP$1,FALSE)</f>
        <v>152.96989017789201</v>
      </c>
      <c r="V20" s="78">
        <f>VLOOKUP($A20,'ADR Raw Data'!$B$6:$BE$49,'ADR Raw Data'!AR$1,FALSE)</f>
        <v>136.93887861005899</v>
      </c>
      <c r="X20" s="75">
        <f>VLOOKUP($A20,'RevPAR Raw Data'!$B$6:$BE$49,'RevPAR Raw Data'!AG$1,FALSE)</f>
        <v>74.306239553632807</v>
      </c>
      <c r="Y20" s="76">
        <f>VLOOKUP($A20,'RevPAR Raw Data'!$B$6:$BE$49,'RevPAR Raw Data'!AH$1,FALSE)</f>
        <v>95.350785628256801</v>
      </c>
      <c r="Z20" s="76">
        <f>VLOOKUP($A20,'RevPAR Raw Data'!$B$6:$BE$49,'RevPAR Raw Data'!AI$1,FALSE)</f>
        <v>104.897960070297</v>
      </c>
      <c r="AA20" s="76">
        <f>VLOOKUP($A20,'RevPAR Raw Data'!$B$6:$BE$49,'RevPAR Raw Data'!AJ$1,FALSE)</f>
        <v>104.31823075410399</v>
      </c>
      <c r="AB20" s="76">
        <f>VLOOKUP($A20,'RevPAR Raw Data'!$B$6:$BE$49,'RevPAR Raw Data'!AK$1,FALSE)</f>
        <v>101.030140042768</v>
      </c>
      <c r="AC20" s="77">
        <f>VLOOKUP($A20,'RevPAR Raw Data'!$B$6:$BE$49,'RevPAR Raw Data'!AL$1,FALSE)</f>
        <v>95.980671209812201</v>
      </c>
      <c r="AD20" s="76">
        <f>VLOOKUP($A20,'RevPAR Raw Data'!$B$6:$BE$49,'RevPAR Raw Data'!AN$1,FALSE)</f>
        <v>126.101208583226</v>
      </c>
      <c r="AE20" s="76">
        <f>VLOOKUP($A20,'RevPAR Raw Data'!$B$6:$BE$49,'RevPAR Raw Data'!AO$1,FALSE)</f>
        <v>126.05245735424199</v>
      </c>
      <c r="AF20" s="77">
        <f>VLOOKUP($A20,'RevPAR Raw Data'!$B$6:$BE$49,'RevPAR Raw Data'!AP$1,FALSE)</f>
        <v>126.076832968734</v>
      </c>
      <c r="AG20" s="78">
        <f>VLOOKUP($A20,'RevPAR Raw Data'!$B$6:$BE$49,'RevPAR Raw Data'!AR$1,FALSE)</f>
        <v>104.579574569504</v>
      </c>
    </row>
    <row r="21" spans="1:33" x14ac:dyDescent="0.25">
      <c r="A21" s="55" t="s">
        <v>126</v>
      </c>
      <c r="B21" s="43">
        <f>(VLOOKUP($A20,'Occupancy Raw Data'!$B$8:$BE$51,'Occupancy Raw Data'!AT$3,FALSE))/100</f>
        <v>3.8070250056114599E-2</v>
      </c>
      <c r="C21" s="44">
        <f>(VLOOKUP($A20,'Occupancy Raw Data'!$B$8:$BE$51,'Occupancy Raw Data'!AU$3,FALSE))/100</f>
        <v>4.1028950955584599E-2</v>
      </c>
      <c r="D21" s="44">
        <f>(VLOOKUP($A20,'Occupancy Raw Data'!$B$8:$BE$51,'Occupancy Raw Data'!AV$3,FALSE))/100</f>
        <v>4.6177031725273598E-2</v>
      </c>
      <c r="E21" s="44">
        <f>(VLOOKUP($A20,'Occupancy Raw Data'!$B$8:$BE$51,'Occupancy Raw Data'!AW$3,FALSE))/100</f>
        <v>3.35301758103339E-2</v>
      </c>
      <c r="F21" s="44">
        <f>(VLOOKUP($A20,'Occupancy Raw Data'!$B$8:$BE$51,'Occupancy Raw Data'!AX$3,FALSE))/100</f>
        <v>3.1864118907657904E-2</v>
      </c>
      <c r="G21" s="44">
        <f>(VLOOKUP($A20,'Occupancy Raw Data'!$B$8:$BE$51,'Occupancy Raw Data'!AY$3,FALSE))/100</f>
        <v>3.8109020671060298E-2</v>
      </c>
      <c r="H21" s="45">
        <f>(VLOOKUP($A20,'Occupancy Raw Data'!$B$8:$BE$51,'Occupancy Raw Data'!BA$3,FALSE))/100</f>
        <v>1.6591533312403497E-2</v>
      </c>
      <c r="I21" s="45">
        <f>(VLOOKUP($A20,'Occupancy Raw Data'!$B$8:$BE$51,'Occupancy Raw Data'!BB$3,FALSE))/100</f>
        <v>1.7476263206227999E-2</v>
      </c>
      <c r="J21" s="44">
        <f>(VLOOKUP($A20,'Occupancy Raw Data'!$B$8:$BE$51,'Occupancy Raw Data'!BC$3,FALSE))/100</f>
        <v>1.7034487507246E-2</v>
      </c>
      <c r="K21" s="46">
        <f>(VLOOKUP($A20,'Occupancy Raw Data'!$B$8:$BE$51,'Occupancy Raw Data'!BE$3,FALSE))/100</f>
        <v>3.1506760570084502E-2</v>
      </c>
      <c r="M21" s="43">
        <f>(VLOOKUP($A20,'ADR Raw Data'!$B$6:$BE$49,'ADR Raw Data'!AT$1,FALSE))/100</f>
        <v>1.6584091135655298E-2</v>
      </c>
      <c r="N21" s="44">
        <f>(VLOOKUP($A20,'ADR Raw Data'!$B$6:$BE$49,'ADR Raw Data'!AU$1,FALSE))/100</f>
        <v>1.5971795638400101E-2</v>
      </c>
      <c r="O21" s="44">
        <f>(VLOOKUP($A20,'ADR Raw Data'!$B$6:$BE$49,'ADR Raw Data'!AV$1,FALSE))/100</f>
        <v>2.2996748113214102E-2</v>
      </c>
      <c r="P21" s="44">
        <f>(VLOOKUP($A20,'ADR Raw Data'!$B$6:$BE$49,'ADR Raw Data'!AW$1,FALSE))/100</f>
        <v>2.0482342502941401E-2</v>
      </c>
      <c r="Q21" s="44">
        <f>(VLOOKUP($A20,'ADR Raw Data'!$B$6:$BE$49,'ADR Raw Data'!AX$1,FALSE))/100</f>
        <v>2.0116406088012E-2</v>
      </c>
      <c r="R21" s="44">
        <f>(VLOOKUP($A20,'ADR Raw Data'!$B$6:$BE$49,'ADR Raw Data'!AY$1,FALSE))/100</f>
        <v>1.9446383422232302E-2</v>
      </c>
      <c r="S21" s="45">
        <f>(VLOOKUP($A20,'ADR Raw Data'!$B$6:$BE$49,'ADR Raw Data'!BA$1,FALSE))/100</f>
        <v>1.9188368438131001E-2</v>
      </c>
      <c r="T21" s="45">
        <f>(VLOOKUP($A20,'ADR Raw Data'!$B$6:$BE$49,'ADR Raw Data'!BB$1,FALSE))/100</f>
        <v>1.62337005877265E-2</v>
      </c>
      <c r="U21" s="44">
        <f>(VLOOKUP($A20,'ADR Raw Data'!$B$6:$BE$49,'ADR Raw Data'!BC$1,FALSE))/100</f>
        <v>1.7708950420548999E-2</v>
      </c>
      <c r="V21" s="46">
        <f>(VLOOKUP($A20,'ADR Raw Data'!$B$6:$BE$49,'ADR Raw Data'!BE$1,FALSE))/100</f>
        <v>1.8067172123524999E-2</v>
      </c>
      <c r="X21" s="43">
        <f>(VLOOKUP($A20,'RevPAR Raw Data'!$B$6:$BE$49,'RevPAR Raw Data'!AT$1,FALSE))/100</f>
        <v>5.5285701688257805E-2</v>
      </c>
      <c r="Y21" s="44">
        <f>(VLOOKUP($A20,'RevPAR Raw Data'!$B$6:$BE$49,'RevPAR Raw Data'!AU$1,FALSE))/100</f>
        <v>5.7656052613905301E-2</v>
      </c>
      <c r="Z21" s="44">
        <f>(VLOOKUP($A20,'RevPAR Raw Data'!$B$6:$BE$49,'RevPAR Raw Data'!AV$1,FALSE))/100</f>
        <v>7.0235701405689799E-2</v>
      </c>
      <c r="AA21" s="44">
        <f>(VLOOKUP($A20,'RevPAR Raw Data'!$B$6:$BE$49,'RevPAR Raw Data'!AW$1,FALSE))/100</f>
        <v>5.4699294858406501E-2</v>
      </c>
      <c r="AB21" s="44">
        <f>(VLOOKUP($A20,'RevPAR Raw Data'!$B$6:$BE$49,'RevPAR Raw Data'!AX$1,FALSE))/100</f>
        <v>5.2621516551253099E-2</v>
      </c>
      <c r="AC21" s="44">
        <f>(VLOOKUP($A20,'RevPAR Raw Data'!$B$6:$BE$49,'RevPAR Raw Data'!AY$1,FALSE))/100</f>
        <v>5.8296486721107897E-2</v>
      </c>
      <c r="AD21" s="45">
        <f>(VLOOKUP($A20,'RevPAR Raw Data'!$B$6:$BE$49,'RevPAR Raw Data'!BA$1,FALSE))/100</f>
        <v>3.6098266204686501E-2</v>
      </c>
      <c r="AE21" s="45">
        <f>(VLOOKUP($A20,'RevPAR Raw Data'!$B$6:$BE$49,'RevPAR Raw Data'!BB$1,FALSE))/100</f>
        <v>3.3993668218236801E-2</v>
      </c>
      <c r="AF21" s="44">
        <f>(VLOOKUP($A20,'RevPAR Raw Data'!$B$6:$BE$49,'RevPAR Raw Data'!BC$1,FALSE))/100</f>
        <v>3.50451008225003E-2</v>
      </c>
      <c r="AG21" s="46">
        <f>(VLOOKUP($A20,'RevPAR Raw Data'!$B$6:$BE$49,'RevPAR Raw Data'!BE$1,FALSE))/100</f>
        <v>5.0143170759883997E-2</v>
      </c>
    </row>
    <row r="22" spans="1:33" x14ac:dyDescent="0.25">
      <c r="A22" s="93"/>
      <c r="B22" s="71"/>
      <c r="C22" s="72"/>
      <c r="D22" s="72"/>
      <c r="E22" s="72"/>
      <c r="F22" s="72"/>
      <c r="G22" s="73"/>
      <c r="H22" s="53"/>
      <c r="I22" s="53"/>
      <c r="J22" s="73"/>
      <c r="K22" s="74"/>
      <c r="M22" s="75"/>
      <c r="N22" s="76"/>
      <c r="O22" s="76"/>
      <c r="P22" s="76"/>
      <c r="Q22" s="76"/>
      <c r="R22" s="77"/>
      <c r="S22" s="76"/>
      <c r="T22" s="76"/>
      <c r="U22" s="77"/>
      <c r="V22" s="78"/>
      <c r="X22" s="75"/>
      <c r="Y22" s="76"/>
      <c r="Z22" s="76"/>
      <c r="AA22" s="76"/>
      <c r="AB22" s="76"/>
      <c r="AC22" s="77"/>
      <c r="AD22" s="76"/>
      <c r="AE22" s="76"/>
      <c r="AF22" s="77"/>
      <c r="AG22" s="78"/>
    </row>
    <row r="23" spans="1:33" x14ac:dyDescent="0.25">
      <c r="A23" s="70" t="s">
        <v>20</v>
      </c>
      <c r="B23" s="47">
        <f>(VLOOKUP($A23,'Occupancy Raw Data'!$B$8:$BE$51,'Occupancy Raw Data'!AG$3,FALSE))/100</f>
        <v>0.57759569783197795</v>
      </c>
      <c r="C23" s="53">
        <f>(VLOOKUP($A23,'Occupancy Raw Data'!$B$8:$BE$51,'Occupancy Raw Data'!AH$3,FALSE))/100</f>
        <v>0.65158155487804803</v>
      </c>
      <c r="D23" s="53">
        <f>(VLOOKUP($A23,'Occupancy Raw Data'!$B$8:$BE$51,'Occupancy Raw Data'!AI$3,FALSE))/100</f>
        <v>0.6864413956639559</v>
      </c>
      <c r="E23" s="53">
        <f>(VLOOKUP($A23,'Occupancy Raw Data'!$B$8:$BE$51,'Occupancy Raw Data'!AJ$3,FALSE))/100</f>
        <v>0.69288829607045999</v>
      </c>
      <c r="F23" s="53">
        <f>(VLOOKUP($A23,'Occupancy Raw Data'!$B$8:$BE$51,'Occupancy Raw Data'!AK$3,FALSE))/100</f>
        <v>0.68634612127371197</v>
      </c>
      <c r="G23" s="54">
        <f>(VLOOKUP($A23,'Occupancy Raw Data'!$B$8:$BE$51,'Occupancy Raw Data'!AL$3,FALSE))/100</f>
        <v>0.65897061314363103</v>
      </c>
      <c r="H23" s="53">
        <f>(VLOOKUP($A23,'Occupancy Raw Data'!$B$8:$BE$51,'Occupancy Raw Data'!AN$3,FALSE))/100</f>
        <v>0.74970359078590709</v>
      </c>
      <c r="I23" s="53">
        <f>(VLOOKUP($A23,'Occupancy Raw Data'!$B$8:$BE$51,'Occupancy Raw Data'!AO$3,FALSE))/100</f>
        <v>0.75413914295392903</v>
      </c>
      <c r="J23" s="54">
        <f>(VLOOKUP($A23,'Occupancy Raw Data'!$B$8:$BE$51,'Occupancy Raw Data'!AP$3,FALSE))/100</f>
        <v>0.75192136686991806</v>
      </c>
      <c r="K23" s="48">
        <f>(VLOOKUP($A23,'Occupancy Raw Data'!$B$8:$BE$51,'Occupancy Raw Data'!AR$3,FALSE))/100</f>
        <v>0.68552797135114207</v>
      </c>
      <c r="M23" s="75">
        <f>VLOOKUP($A23,'ADR Raw Data'!$B$6:$BE$49,'ADR Raw Data'!AG$1,FALSE)</f>
        <v>90.962556357904703</v>
      </c>
      <c r="N23" s="76">
        <f>VLOOKUP($A23,'ADR Raw Data'!$B$6:$BE$49,'ADR Raw Data'!AH$1,FALSE)</f>
        <v>93.423008237071599</v>
      </c>
      <c r="O23" s="76">
        <f>VLOOKUP($A23,'ADR Raw Data'!$B$6:$BE$49,'ADR Raw Data'!AI$1,FALSE)</f>
        <v>95.640741163407498</v>
      </c>
      <c r="P23" s="76">
        <f>VLOOKUP($A23,'ADR Raw Data'!$B$6:$BE$49,'ADR Raw Data'!AJ$1,FALSE)</f>
        <v>95.823968802041094</v>
      </c>
      <c r="Q23" s="76">
        <f>VLOOKUP($A23,'ADR Raw Data'!$B$6:$BE$49,'ADR Raw Data'!AK$1,FALSE)</f>
        <v>95.746257422688302</v>
      </c>
      <c r="R23" s="77">
        <f>VLOOKUP($A23,'ADR Raw Data'!$B$6:$BE$49,'ADR Raw Data'!AL$1,FALSE)</f>
        <v>94.442582627833303</v>
      </c>
      <c r="S23" s="76">
        <f>VLOOKUP($A23,'ADR Raw Data'!$B$6:$BE$49,'ADR Raw Data'!AN$1,FALSE)</f>
        <v>112.794962581191</v>
      </c>
      <c r="T23" s="76">
        <f>VLOOKUP($A23,'ADR Raw Data'!$B$6:$BE$49,'ADR Raw Data'!AO$1,FALSE)</f>
        <v>113.313688288718</v>
      </c>
      <c r="U23" s="77">
        <f>VLOOKUP($A23,'ADR Raw Data'!$B$6:$BE$49,'ADR Raw Data'!AP$1,FALSE)</f>
        <v>113.055090420177</v>
      </c>
      <c r="V23" s="78">
        <f>VLOOKUP($A23,'ADR Raw Data'!$B$6:$BE$49,'ADR Raw Data'!AR$1,FALSE)</f>
        <v>100.275476766143</v>
      </c>
      <c r="X23" s="75">
        <f>VLOOKUP($A23,'RevPAR Raw Data'!$B$6:$BE$49,'RevPAR Raw Data'!AG$1,FALSE)</f>
        <v>52.539581216124603</v>
      </c>
      <c r="Y23" s="76">
        <f>VLOOKUP($A23,'RevPAR Raw Data'!$B$6:$BE$49,'RevPAR Raw Data'!AH$1,FALSE)</f>
        <v>60.8727089684959</v>
      </c>
      <c r="Z23" s="76">
        <f>VLOOKUP($A23,'RevPAR Raw Data'!$B$6:$BE$49,'RevPAR Raw Data'!AI$1,FALSE)</f>
        <v>65.651763846544696</v>
      </c>
      <c r="AA23" s="76">
        <f>VLOOKUP($A23,'RevPAR Raw Data'!$B$6:$BE$49,'RevPAR Raw Data'!AJ$1,FALSE)</f>
        <v>66.395306465955201</v>
      </c>
      <c r="AB23" s="76">
        <f>VLOOKUP($A23,'RevPAR Raw Data'!$B$6:$BE$49,'RevPAR Raw Data'!AK$1,FALSE)</f>
        <v>65.7150724085365</v>
      </c>
      <c r="AC23" s="77">
        <f>VLOOKUP($A23,'RevPAR Raw Data'!$B$6:$BE$49,'RevPAR Raw Data'!AL$1,FALSE)</f>
        <v>62.234886581131398</v>
      </c>
      <c r="AD23" s="76">
        <f>VLOOKUP($A23,'RevPAR Raw Data'!$B$6:$BE$49,'RevPAR Raw Data'!AN$1,FALSE)</f>
        <v>84.562788469681493</v>
      </c>
      <c r="AE23" s="76">
        <f>VLOOKUP($A23,'RevPAR Raw Data'!$B$6:$BE$49,'RevPAR Raw Data'!AO$1,FALSE)</f>
        <v>85.454287771002697</v>
      </c>
      <c r="AF23" s="77">
        <f>VLOOKUP($A23,'RevPAR Raw Data'!$B$6:$BE$49,'RevPAR Raw Data'!AP$1,FALSE)</f>
        <v>85.008538120342095</v>
      </c>
      <c r="AG23" s="78">
        <f>VLOOKUP($A23,'RevPAR Raw Data'!$B$6:$BE$49,'RevPAR Raw Data'!AR$1,FALSE)</f>
        <v>68.741644163762999</v>
      </c>
    </row>
    <row r="24" spans="1:33" x14ac:dyDescent="0.25">
      <c r="A24" s="55" t="s">
        <v>126</v>
      </c>
      <c r="B24" s="43">
        <f>(VLOOKUP($A23,'Occupancy Raw Data'!$B$8:$BE$51,'Occupancy Raw Data'!AT$3,FALSE))/100</f>
        <v>3.0659207468507203E-2</v>
      </c>
      <c r="C24" s="44">
        <f>(VLOOKUP($A23,'Occupancy Raw Data'!$B$8:$BE$51,'Occupancy Raw Data'!AU$3,FALSE))/100</f>
        <v>2.5413905508824598E-2</v>
      </c>
      <c r="D24" s="44">
        <f>(VLOOKUP($A23,'Occupancy Raw Data'!$B$8:$BE$51,'Occupancy Raw Data'!AV$3,FALSE))/100</f>
        <v>2.9563567523732601E-2</v>
      </c>
      <c r="E24" s="44">
        <f>(VLOOKUP($A23,'Occupancy Raw Data'!$B$8:$BE$51,'Occupancy Raw Data'!AW$3,FALSE))/100</f>
        <v>2.4479935943448702E-2</v>
      </c>
      <c r="F24" s="44">
        <f>(VLOOKUP($A23,'Occupancy Raw Data'!$B$8:$BE$51,'Occupancy Raw Data'!AX$3,FALSE))/100</f>
        <v>1.8264677579427999E-2</v>
      </c>
      <c r="G24" s="44">
        <f>(VLOOKUP($A23,'Occupancy Raw Data'!$B$8:$BE$51,'Occupancy Raw Data'!AY$3,FALSE))/100</f>
        <v>2.5491626585197002E-2</v>
      </c>
      <c r="H24" s="45">
        <f>(VLOOKUP($A23,'Occupancy Raw Data'!$B$8:$BE$51,'Occupancy Raw Data'!BA$3,FALSE))/100</f>
        <v>1.62929147821687E-2</v>
      </c>
      <c r="I24" s="45">
        <f>(VLOOKUP($A23,'Occupancy Raw Data'!$B$8:$BE$51,'Occupancy Raw Data'!BB$3,FALSE))/100</f>
        <v>2.2423410517091E-2</v>
      </c>
      <c r="J24" s="44">
        <f>(VLOOKUP($A23,'Occupancy Raw Data'!$B$8:$BE$51,'Occupancy Raw Data'!BC$3,FALSE))/100</f>
        <v>1.9357986217254798E-2</v>
      </c>
      <c r="K24" s="46">
        <f>(VLOOKUP($A23,'Occupancy Raw Data'!$B$8:$BE$51,'Occupancy Raw Data'!BE$3,FALSE))/100</f>
        <v>2.3509709671853399E-2</v>
      </c>
      <c r="M24" s="43">
        <f>(VLOOKUP($A23,'ADR Raw Data'!$B$6:$BE$49,'ADR Raw Data'!AT$1,FALSE))/100</f>
        <v>3.8374773388203998E-2</v>
      </c>
      <c r="N24" s="44">
        <f>(VLOOKUP($A23,'ADR Raw Data'!$B$6:$BE$49,'ADR Raw Data'!AU$1,FALSE))/100</f>
        <v>4.9469250614726394E-2</v>
      </c>
      <c r="O24" s="44">
        <f>(VLOOKUP($A23,'ADR Raw Data'!$B$6:$BE$49,'ADR Raw Data'!AV$1,FALSE))/100</f>
        <v>5.0841770557571303E-2</v>
      </c>
      <c r="P24" s="44">
        <f>(VLOOKUP($A23,'ADR Raw Data'!$B$6:$BE$49,'ADR Raw Data'!AW$1,FALSE))/100</f>
        <v>4.7791299948437498E-2</v>
      </c>
      <c r="Q24" s="44">
        <f>(VLOOKUP($A23,'ADR Raw Data'!$B$6:$BE$49,'ADR Raw Data'!AX$1,FALSE))/100</f>
        <v>4.4643280610974098E-2</v>
      </c>
      <c r="R24" s="44">
        <f>(VLOOKUP($A23,'ADR Raw Data'!$B$6:$BE$49,'ADR Raw Data'!AY$1,FALSE))/100</f>
        <v>4.6444194686269605E-2</v>
      </c>
      <c r="S24" s="45">
        <f>(VLOOKUP($A23,'ADR Raw Data'!$B$6:$BE$49,'ADR Raw Data'!BA$1,FALSE))/100</f>
        <v>2.4760831246238499E-2</v>
      </c>
      <c r="T24" s="45">
        <f>(VLOOKUP($A23,'ADR Raw Data'!$B$6:$BE$49,'ADR Raw Data'!BB$1,FALSE))/100</f>
        <v>9.7306926474602096E-3</v>
      </c>
      <c r="U24" s="44">
        <f>(VLOOKUP($A23,'ADR Raw Data'!$B$6:$BE$49,'ADR Raw Data'!BC$1,FALSE))/100</f>
        <v>1.7180453297864898E-2</v>
      </c>
      <c r="V24" s="46">
        <f>(VLOOKUP($A23,'ADR Raw Data'!$B$6:$BE$49,'ADR Raw Data'!BE$1,FALSE))/100</f>
        <v>3.5541065361304296E-2</v>
      </c>
      <c r="X24" s="43">
        <f>(VLOOKUP($A23,'RevPAR Raw Data'!$B$6:$BE$49,'RevPAR Raw Data'!AT$1,FALSE))/100</f>
        <v>7.0210520995577091E-2</v>
      </c>
      <c r="Y24" s="44">
        <f>(VLOOKUP($A23,'RevPAR Raw Data'!$B$6:$BE$49,'RevPAR Raw Data'!AU$1,FALSE))/100</f>
        <v>7.6140362984266005E-2</v>
      </c>
      <c r="Z24" s="44">
        <f>(VLOOKUP($A23,'RevPAR Raw Data'!$B$6:$BE$49,'RevPAR Raw Data'!AV$1,FALSE))/100</f>
        <v>8.1908402198208788E-2</v>
      </c>
      <c r="AA24" s="44">
        <f>(VLOOKUP($A23,'RevPAR Raw Data'!$B$6:$BE$49,'RevPAR Raw Data'!AW$1,FALSE))/100</f>
        <v>7.3441163853278105E-2</v>
      </c>
      <c r="AB24" s="44">
        <f>(VLOOKUP($A23,'RevPAR Raw Data'!$B$6:$BE$49,'RevPAR Raw Data'!AX$1,FALSE))/100</f>
        <v>6.3723353316849501E-2</v>
      </c>
      <c r="AC24" s="44">
        <f>(VLOOKUP($A23,'RevPAR Raw Data'!$B$6:$BE$49,'RevPAR Raw Data'!AY$1,FALSE))/100</f>
        <v>7.31197593394593E-2</v>
      </c>
      <c r="AD24" s="45">
        <f>(VLOOKUP($A23,'RevPAR Raw Data'!$B$6:$BE$49,'RevPAR Raw Data'!BA$1,FALSE))/100</f>
        <v>4.1457172141837903E-2</v>
      </c>
      <c r="AE24" s="45">
        <f>(VLOOKUP($A23,'RevPAR Raw Data'!$B$6:$BE$49,'RevPAR Raw Data'!BB$1,FALSE))/100</f>
        <v>3.2372298480400803E-2</v>
      </c>
      <c r="AF24" s="44">
        <f>(VLOOKUP($A23,'RevPAR Raw Data'!$B$6:$BE$49,'RevPAR Raw Data'!BC$1,FALSE))/100</f>
        <v>3.6871018493265996E-2</v>
      </c>
      <c r="AG24" s="46">
        <f>(VLOOKUP($A23,'RevPAR Raw Data'!$B$6:$BE$49,'RevPAR Raw Data'!BE$1,FALSE))/100</f>
        <v>5.9886335161230403E-2</v>
      </c>
    </row>
    <row r="25" spans="1:33" x14ac:dyDescent="0.25">
      <c r="A25" s="93"/>
      <c r="B25" s="71"/>
      <c r="C25" s="72"/>
      <c r="D25" s="72"/>
      <c r="E25" s="72"/>
      <c r="F25" s="72"/>
      <c r="G25" s="73"/>
      <c r="H25" s="53"/>
      <c r="I25" s="53"/>
      <c r="J25" s="73"/>
      <c r="K25" s="74"/>
      <c r="M25" s="75"/>
      <c r="N25" s="76"/>
      <c r="O25" s="76"/>
      <c r="P25" s="76"/>
      <c r="Q25" s="76"/>
      <c r="R25" s="77"/>
      <c r="S25" s="76"/>
      <c r="T25" s="76"/>
      <c r="U25" s="77"/>
      <c r="V25" s="78"/>
      <c r="X25" s="75"/>
      <c r="Y25" s="76"/>
      <c r="Z25" s="76"/>
      <c r="AA25" s="76"/>
      <c r="AB25" s="76"/>
      <c r="AC25" s="77"/>
      <c r="AD25" s="76"/>
      <c r="AE25" s="76"/>
      <c r="AF25" s="77"/>
      <c r="AG25" s="78"/>
    </row>
    <row r="26" spans="1:33" x14ac:dyDescent="0.25">
      <c r="A26" s="70" t="s">
        <v>21</v>
      </c>
      <c r="B26" s="47">
        <f>(VLOOKUP($A26,'Occupancy Raw Data'!$B$8:$BE$51,'Occupancy Raw Data'!AG$3,FALSE))/100</f>
        <v>0.54170910724985</v>
      </c>
      <c r="C26" s="53">
        <f>(VLOOKUP($A26,'Occupancy Raw Data'!$B$8:$BE$51,'Occupancy Raw Data'!AH$3,FALSE))/100</f>
        <v>0.57734421809466707</v>
      </c>
      <c r="D26" s="53">
        <f>(VLOOKUP($A26,'Occupancy Raw Data'!$B$8:$BE$51,'Occupancy Raw Data'!AI$3,FALSE))/100</f>
        <v>0.595633612941881</v>
      </c>
      <c r="E26" s="53">
        <f>(VLOOKUP($A26,'Occupancy Raw Data'!$B$8:$BE$51,'Occupancy Raw Data'!AJ$3,FALSE))/100</f>
        <v>0.60607399640503201</v>
      </c>
      <c r="F26" s="53">
        <f>(VLOOKUP($A26,'Occupancy Raw Data'!$B$8:$BE$51,'Occupancy Raw Data'!AK$3,FALSE))/100</f>
        <v>0.61833433193528997</v>
      </c>
      <c r="G26" s="54">
        <f>(VLOOKUP($A26,'Occupancy Raw Data'!$B$8:$BE$51,'Occupancy Raw Data'!AL$3,FALSE))/100</f>
        <v>0.58781905332534401</v>
      </c>
      <c r="H26" s="53">
        <f>(VLOOKUP($A26,'Occupancy Raw Data'!$B$8:$BE$51,'Occupancy Raw Data'!AN$3,FALSE))/100</f>
        <v>0.67743409227081997</v>
      </c>
      <c r="I26" s="53">
        <f>(VLOOKUP($A26,'Occupancy Raw Data'!$B$8:$BE$51,'Occupancy Raw Data'!AO$3,FALSE))/100</f>
        <v>0.678340323547034</v>
      </c>
      <c r="J26" s="54">
        <f>(VLOOKUP($A26,'Occupancy Raw Data'!$B$8:$BE$51,'Occupancy Raw Data'!AP$3,FALSE))/100</f>
        <v>0.67788720790892698</v>
      </c>
      <c r="K26" s="48">
        <f>(VLOOKUP($A26,'Occupancy Raw Data'!$B$8:$BE$51,'Occupancy Raw Data'!AR$3,FALSE))/100</f>
        <v>0.61355281177779597</v>
      </c>
      <c r="M26" s="75">
        <f>VLOOKUP($A26,'ADR Raw Data'!$B$6:$BE$49,'ADR Raw Data'!AG$1,FALSE)</f>
        <v>68.150813124749405</v>
      </c>
      <c r="N26" s="76">
        <f>VLOOKUP($A26,'ADR Raw Data'!$B$6:$BE$49,'ADR Raw Data'!AH$1,FALSE)</f>
        <v>68.449124198632703</v>
      </c>
      <c r="O26" s="76">
        <f>VLOOKUP($A26,'ADR Raw Data'!$B$6:$BE$49,'ADR Raw Data'!AI$1,FALSE)</f>
        <v>68.770320119704706</v>
      </c>
      <c r="P26" s="76">
        <f>VLOOKUP($A26,'ADR Raw Data'!$B$6:$BE$49,'ADR Raw Data'!AJ$1,FALSE)</f>
        <v>68.931079332204604</v>
      </c>
      <c r="Q26" s="76">
        <f>VLOOKUP($A26,'ADR Raw Data'!$B$6:$BE$49,'ADR Raw Data'!AK$1,FALSE)</f>
        <v>69.495718068071696</v>
      </c>
      <c r="R26" s="77">
        <f>VLOOKUP($A26,'ADR Raw Data'!$B$6:$BE$49,'ADR Raw Data'!AL$1,FALSE)</f>
        <v>68.778804786865294</v>
      </c>
      <c r="S26" s="76">
        <f>VLOOKUP($A26,'ADR Raw Data'!$B$6:$BE$49,'ADR Raw Data'!AN$1,FALSE)</f>
        <v>83.737537366087693</v>
      </c>
      <c r="T26" s="76">
        <f>VLOOKUP($A26,'ADR Raw Data'!$B$6:$BE$49,'ADR Raw Data'!AO$1,FALSE)</f>
        <v>86.907470536147997</v>
      </c>
      <c r="U26" s="77">
        <f>VLOOKUP($A26,'ADR Raw Data'!$B$6:$BE$49,'ADR Raw Data'!AP$1,FALSE)</f>
        <v>85.323563379791494</v>
      </c>
      <c r="V26" s="78">
        <f>VLOOKUP($A26,'ADR Raw Data'!$B$6:$BE$49,'ADR Raw Data'!AR$1,FALSE)</f>
        <v>74.001538437634593</v>
      </c>
      <c r="X26" s="75">
        <f>VLOOKUP($A26,'RevPAR Raw Data'!$B$6:$BE$49,'RevPAR Raw Data'!AG$1,FALSE)</f>
        <v>36.917916136159299</v>
      </c>
      <c r="Y26" s="76">
        <f>VLOOKUP($A26,'RevPAR Raw Data'!$B$6:$BE$49,'RevPAR Raw Data'!AH$1,FALSE)</f>
        <v>39.518706089724297</v>
      </c>
      <c r="Z26" s="76">
        <f>VLOOKUP($A26,'RevPAR Raw Data'!$B$6:$BE$49,'RevPAR Raw Data'!AI$1,FALSE)</f>
        <v>40.961914236069497</v>
      </c>
      <c r="AA26" s="76">
        <f>VLOOKUP($A26,'RevPAR Raw Data'!$B$6:$BE$49,'RevPAR Raw Data'!AJ$1,FALSE)</f>
        <v>41.7773347273816</v>
      </c>
      <c r="AB26" s="76">
        <f>VLOOKUP($A26,'RevPAR Raw Data'!$B$6:$BE$49,'RevPAR Raw Data'!AK$1,FALSE)</f>
        <v>42.971588403984398</v>
      </c>
      <c r="AC26" s="77">
        <f>VLOOKUP($A26,'RevPAR Raw Data'!$B$6:$BE$49,'RevPAR Raw Data'!AL$1,FALSE)</f>
        <v>40.4294919186638</v>
      </c>
      <c r="AD26" s="76">
        <f>VLOOKUP($A26,'RevPAR Raw Data'!$B$6:$BE$49,'RevPAR Raw Data'!AN$1,FALSE)</f>
        <v>56.7266626145895</v>
      </c>
      <c r="AE26" s="76">
        <f>VLOOKUP($A26,'RevPAR Raw Data'!$B$6:$BE$49,'RevPAR Raw Data'!AO$1,FALSE)</f>
        <v>58.9528416821449</v>
      </c>
      <c r="AF26" s="77">
        <f>VLOOKUP($A26,'RevPAR Raw Data'!$B$6:$BE$49,'RevPAR Raw Data'!AP$1,FALSE)</f>
        <v>57.839752148367197</v>
      </c>
      <c r="AG26" s="78">
        <f>VLOOKUP($A26,'RevPAR Raw Data'!$B$6:$BE$49,'RevPAR Raw Data'!AR$1,FALSE)</f>
        <v>45.403851984293397</v>
      </c>
    </row>
    <row r="27" spans="1:33" x14ac:dyDescent="0.25">
      <c r="A27" s="55" t="s">
        <v>126</v>
      </c>
      <c r="B27" s="43">
        <f>(VLOOKUP($A26,'Occupancy Raw Data'!$B$8:$BE$51,'Occupancy Raw Data'!AT$3,FALSE))/100</f>
        <v>1.29831177063901E-2</v>
      </c>
      <c r="C27" s="44">
        <f>(VLOOKUP($A26,'Occupancy Raw Data'!$B$8:$BE$51,'Occupancy Raw Data'!AU$3,FALSE))/100</f>
        <v>9.7219134880102802E-3</v>
      </c>
      <c r="D27" s="44">
        <f>(VLOOKUP($A26,'Occupancy Raw Data'!$B$8:$BE$51,'Occupancy Raw Data'!AV$3,FALSE))/100</f>
        <v>2.1088355769328101E-2</v>
      </c>
      <c r="E27" s="44">
        <f>(VLOOKUP($A26,'Occupancy Raw Data'!$B$8:$BE$51,'Occupancy Raw Data'!AW$3,FALSE))/100</f>
        <v>1.24368828065206E-2</v>
      </c>
      <c r="F27" s="44">
        <f>(VLOOKUP($A26,'Occupancy Raw Data'!$B$8:$BE$51,'Occupancy Raw Data'!AX$3,FALSE))/100</f>
        <v>1.4652746762362201E-2</v>
      </c>
      <c r="G27" s="44">
        <f>(VLOOKUP($A26,'Occupancy Raw Data'!$B$8:$BE$51,'Occupancy Raw Data'!AY$3,FALSE))/100</f>
        <v>1.42094551781606E-2</v>
      </c>
      <c r="H27" s="45">
        <f>(VLOOKUP($A26,'Occupancy Raw Data'!$B$8:$BE$51,'Occupancy Raw Data'!BA$3,FALSE))/100</f>
        <v>-1.86745549466618E-3</v>
      </c>
      <c r="I27" s="45">
        <f>(VLOOKUP($A26,'Occupancy Raw Data'!$B$8:$BE$51,'Occupancy Raw Data'!BB$3,FALSE))/100</f>
        <v>-1.86790490528192E-2</v>
      </c>
      <c r="J27" s="44">
        <f>(VLOOKUP($A26,'Occupancy Raw Data'!$B$8:$BE$51,'Occupancy Raw Data'!BC$3,FALSE))/100</f>
        <v>-1.03502613029594E-2</v>
      </c>
      <c r="K27" s="46">
        <f>(VLOOKUP($A26,'Occupancy Raw Data'!$B$8:$BE$51,'Occupancy Raw Data'!BE$3,FALSE))/100</f>
        <v>6.2938854650541999E-3</v>
      </c>
      <c r="M27" s="43">
        <f>(VLOOKUP($A26,'ADR Raw Data'!$B$6:$BE$49,'ADR Raw Data'!AT$1,FALSE))/100</f>
        <v>-5.4984391525619699E-3</v>
      </c>
      <c r="N27" s="44">
        <f>(VLOOKUP($A26,'ADR Raw Data'!$B$6:$BE$49,'ADR Raw Data'!AU$1,FALSE))/100</f>
        <v>-8.9076278729721507E-3</v>
      </c>
      <c r="O27" s="44">
        <f>(VLOOKUP($A26,'ADR Raw Data'!$B$6:$BE$49,'ADR Raw Data'!AV$1,FALSE))/100</f>
        <v>-9.00774217881419E-3</v>
      </c>
      <c r="P27" s="44">
        <f>(VLOOKUP($A26,'ADR Raw Data'!$B$6:$BE$49,'ADR Raw Data'!AW$1,FALSE))/100</f>
        <v>-9.8339708615663695E-3</v>
      </c>
      <c r="Q27" s="44">
        <f>(VLOOKUP($A26,'ADR Raw Data'!$B$6:$BE$49,'ADR Raw Data'!AX$1,FALSE))/100</f>
        <v>-8.8328183220923295E-3</v>
      </c>
      <c r="R27" s="44">
        <f>(VLOOKUP($A26,'ADR Raw Data'!$B$6:$BE$49,'ADR Raw Data'!AY$1,FALSE))/100</f>
        <v>-8.47626794995948E-3</v>
      </c>
      <c r="S27" s="45">
        <f>(VLOOKUP($A26,'ADR Raw Data'!$B$6:$BE$49,'ADR Raw Data'!BA$1,FALSE))/100</f>
        <v>-1.0956865991827101E-2</v>
      </c>
      <c r="T27" s="45">
        <f>(VLOOKUP($A26,'ADR Raw Data'!$B$6:$BE$49,'ADR Raw Data'!BB$1,FALSE))/100</f>
        <v>-1.02557638467512E-2</v>
      </c>
      <c r="U27" s="44">
        <f>(VLOOKUP($A26,'ADR Raw Data'!$B$6:$BE$49,'ADR Raw Data'!BC$1,FALSE))/100</f>
        <v>-1.0752786319899199E-2</v>
      </c>
      <c r="V27" s="46">
        <f>(VLOOKUP($A26,'ADR Raw Data'!$B$6:$BE$49,'ADR Raw Data'!BE$1,FALSE))/100</f>
        <v>-1.05398127664853E-2</v>
      </c>
      <c r="X27" s="43">
        <f>(VLOOKUP($A26,'RevPAR Raw Data'!$B$6:$BE$49,'RevPAR Raw Data'!AT$1,FALSE))/100</f>
        <v>7.4132916711090501E-3</v>
      </c>
      <c r="Y27" s="44">
        <f>(VLOOKUP($A26,'RevPAR Raw Data'!$B$6:$BE$49,'RevPAR Raw Data'!AU$1,FALSE))/100</f>
        <v>7.27686427473698E-4</v>
      </c>
      <c r="Z27" s="44">
        <f>(VLOOKUP($A26,'RevPAR Raw Data'!$B$6:$BE$49,'RevPAR Raw Data'!AV$1,FALSE))/100</f>
        <v>1.18906551187687E-2</v>
      </c>
      <c r="AA27" s="44">
        <f>(VLOOKUP($A26,'RevPAR Raw Data'!$B$6:$BE$49,'RevPAR Raw Data'!AW$1,FALSE))/100</f>
        <v>2.48060800182628E-3</v>
      </c>
      <c r="AB27" s="44">
        <f>(VLOOKUP($A26,'RevPAR Raw Data'!$B$6:$BE$49,'RevPAR Raw Data'!AX$1,FALSE))/100</f>
        <v>5.6905033901983202E-3</v>
      </c>
      <c r="AC27" s="44">
        <f>(VLOOKUP($A26,'RevPAR Raw Data'!$B$6:$BE$49,'RevPAR Raw Data'!AY$1,FALSE))/100</f>
        <v>5.6127440786881595E-3</v>
      </c>
      <c r="AD27" s="45">
        <f>(VLOOKUP($A26,'RevPAR Raw Data'!$B$6:$BE$49,'RevPAR Raw Data'!BA$1,FALSE))/100</f>
        <v>-1.2803860026892499E-2</v>
      </c>
      <c r="AE27" s="45">
        <f>(VLOOKUP($A26,'RevPAR Raw Data'!$B$6:$BE$49,'RevPAR Raw Data'!BB$1,FALSE))/100</f>
        <v>-2.8743244983602902E-2</v>
      </c>
      <c r="AF27" s="44">
        <f>(VLOOKUP($A26,'RevPAR Raw Data'!$B$6:$BE$49,'RevPAR Raw Data'!BC$1,FALSE))/100</f>
        <v>-2.0991753474712799E-2</v>
      </c>
      <c r="AG27" s="46">
        <f>(VLOOKUP($A26,'RevPAR Raw Data'!$B$6:$BE$49,'RevPAR Raw Data'!BE$1,FALSE))/100</f>
        <v>-4.3122636758065498E-3</v>
      </c>
    </row>
    <row r="28" spans="1:33" x14ac:dyDescent="0.25">
      <c r="A28" s="108" t="s">
        <v>22</v>
      </c>
      <c r="B28" s="84"/>
      <c r="C28" s="85"/>
      <c r="D28" s="85"/>
      <c r="E28" s="85"/>
      <c r="F28" s="85"/>
      <c r="G28" s="86"/>
      <c r="H28" s="85"/>
      <c r="I28" s="85"/>
      <c r="J28" s="86"/>
      <c r="K28" s="87"/>
      <c r="M28" s="84"/>
      <c r="N28" s="85"/>
      <c r="O28" s="85"/>
      <c r="P28" s="85"/>
      <c r="Q28" s="85"/>
      <c r="R28" s="86"/>
      <c r="S28" s="85"/>
      <c r="T28" s="85"/>
      <c r="U28" s="86"/>
      <c r="V28" s="87"/>
      <c r="X28" s="84"/>
      <c r="Y28" s="85"/>
      <c r="Z28" s="85"/>
      <c r="AA28" s="85"/>
      <c r="AB28" s="85"/>
      <c r="AC28" s="86"/>
      <c r="AD28" s="85"/>
      <c r="AE28" s="85"/>
      <c r="AF28" s="86"/>
      <c r="AG28" s="87"/>
    </row>
    <row r="29" spans="1:33" x14ac:dyDescent="0.25">
      <c r="A29" s="70" t="s">
        <v>23</v>
      </c>
      <c r="B29" s="71">
        <f>(VLOOKUP($A29,'Occupancy Raw Data'!$B$8:$BE$45,'Occupancy Raw Data'!AG$3,FALSE))/100</f>
        <v>0.52984844025897504</v>
      </c>
      <c r="C29" s="72">
        <f>(VLOOKUP($A29,'Occupancy Raw Data'!$B$8:$BE$45,'Occupancy Raw Data'!AH$3,FALSE))/100</f>
        <v>0.67118157739846895</v>
      </c>
      <c r="D29" s="72">
        <f>(VLOOKUP($A29,'Occupancy Raw Data'!$B$8:$BE$45,'Occupancy Raw Data'!AI$3,FALSE))/100</f>
        <v>0.73144496762801592</v>
      </c>
      <c r="E29" s="72">
        <f>(VLOOKUP($A29,'Occupancy Raw Data'!$B$8:$BE$45,'Occupancy Raw Data'!AJ$3,FALSE))/100</f>
        <v>0.72905385520894594</v>
      </c>
      <c r="F29" s="72">
        <f>(VLOOKUP($A29,'Occupancy Raw Data'!$B$8:$BE$45,'Occupancy Raw Data'!AK$3,FALSE))/100</f>
        <v>0.69984549735138302</v>
      </c>
      <c r="G29" s="73">
        <f>(VLOOKUP($A29,'Occupancy Raw Data'!$B$8:$BE$45,'Occupancy Raw Data'!AL$3,FALSE))/100</f>
        <v>0.672274867569158</v>
      </c>
      <c r="H29" s="53">
        <f>(VLOOKUP($A29,'Occupancy Raw Data'!$B$8:$BE$45,'Occupancy Raw Data'!AN$3,FALSE))/100</f>
        <v>0.74083284284873396</v>
      </c>
      <c r="I29" s="53">
        <f>(VLOOKUP($A29,'Occupancy Raw Data'!$B$8:$BE$45,'Occupancy Raw Data'!AO$3,FALSE))/100</f>
        <v>0.74078869923484403</v>
      </c>
      <c r="J29" s="73">
        <f>(VLOOKUP($A29,'Occupancy Raw Data'!$B$8:$BE$45,'Occupancy Raw Data'!AP$3,FALSE))/100</f>
        <v>0.74081077104178905</v>
      </c>
      <c r="K29" s="74">
        <f>(VLOOKUP($A29,'Occupancy Raw Data'!$B$8:$BE$45,'Occupancy Raw Data'!AR$3,FALSE))/100</f>
        <v>0.69185655427562398</v>
      </c>
      <c r="M29" s="75">
        <f>VLOOKUP($A29,'ADR Raw Data'!$B$6:$BE$43,'ADR Raw Data'!AG$1,FALSE)</f>
        <v>109.332144215949</v>
      </c>
      <c r="N29" s="76">
        <f>VLOOKUP($A29,'ADR Raw Data'!$B$6:$BE$43,'ADR Raw Data'!AH$1,FALSE)</f>
        <v>116.48478794655</v>
      </c>
      <c r="O29" s="76">
        <f>VLOOKUP($A29,'ADR Raw Data'!$B$6:$BE$43,'ADR Raw Data'!AI$1,FALSE)</f>
        <v>120.745839787563</v>
      </c>
      <c r="P29" s="76">
        <f>VLOOKUP($A29,'ADR Raw Data'!$B$6:$BE$43,'ADR Raw Data'!AJ$1,FALSE)</f>
        <v>120.896561210176</v>
      </c>
      <c r="Q29" s="76">
        <f>VLOOKUP($A29,'ADR Raw Data'!$B$6:$BE$43,'ADR Raw Data'!AK$1,FALSE)</f>
        <v>118.810208992567</v>
      </c>
      <c r="R29" s="77">
        <f>VLOOKUP($A29,'ADR Raw Data'!$B$6:$BE$43,'ADR Raw Data'!AL$1,FALSE)</f>
        <v>117.72557910426799</v>
      </c>
      <c r="S29" s="76">
        <f>VLOOKUP($A29,'ADR Raw Data'!$B$6:$BE$43,'ADR Raw Data'!AN$1,FALSE)</f>
        <v>133.388188472004</v>
      </c>
      <c r="T29" s="76">
        <f>VLOOKUP($A29,'ADR Raw Data'!$B$6:$BE$43,'ADR Raw Data'!AO$1,FALSE)</f>
        <v>133.33481656205299</v>
      </c>
      <c r="U29" s="77">
        <f>VLOOKUP($A29,'ADR Raw Data'!$B$6:$BE$43,'ADR Raw Data'!AP$1,FALSE)</f>
        <v>133.361503312113</v>
      </c>
      <c r="V29" s="78">
        <f>VLOOKUP($A29,'ADR Raw Data'!$B$6:$BE$43,'ADR Raw Data'!AR$1,FALSE)</f>
        <v>122.509089706195</v>
      </c>
      <c r="X29" s="75">
        <f>VLOOKUP($A29,'RevPAR Raw Data'!$B$6:$BE$43,'RevPAR Raw Data'!AG$1,FALSE)</f>
        <v>57.929466082989897</v>
      </c>
      <c r="Y29" s="76">
        <f>VLOOKUP($A29,'RevPAR Raw Data'!$B$6:$BE$43,'RevPAR Raw Data'!AH$1,FALSE)</f>
        <v>78.182443716892195</v>
      </c>
      <c r="Z29" s="76">
        <f>VLOOKUP($A29,'RevPAR Raw Data'!$B$6:$BE$43,'RevPAR Raw Data'!AI$1,FALSE)</f>
        <v>88.318936874632101</v>
      </c>
      <c r="AA29" s="76">
        <f>VLOOKUP($A29,'RevPAR Raw Data'!$B$6:$BE$43,'RevPAR Raw Data'!AJ$1,FALSE)</f>
        <v>88.140104031783395</v>
      </c>
      <c r="AB29" s="76">
        <f>VLOOKUP($A29,'RevPAR Raw Data'!$B$6:$BE$43,'RevPAR Raw Data'!AK$1,FALSE)</f>
        <v>83.148789802825107</v>
      </c>
      <c r="AC29" s="77">
        <f>VLOOKUP($A29,'RevPAR Raw Data'!$B$6:$BE$43,'RevPAR Raw Data'!AL$1,FALSE)</f>
        <v>79.143948101824606</v>
      </c>
      <c r="AD29" s="76">
        <f>VLOOKUP($A29,'RevPAR Raw Data'!$B$6:$BE$43,'RevPAR Raw Data'!AN$1,FALSE)</f>
        <v>98.818350868157694</v>
      </c>
      <c r="AE29" s="76">
        <f>VLOOKUP($A29,'RevPAR Raw Data'!$B$6:$BE$43,'RevPAR Raw Data'!AO$1,FALSE)</f>
        <v>98.772925323719804</v>
      </c>
      <c r="AF29" s="77">
        <f>VLOOKUP($A29,'RevPAR Raw Data'!$B$6:$BE$43,'RevPAR Raw Data'!AP$1,FALSE)</f>
        <v>98.795638095938699</v>
      </c>
      <c r="AG29" s="78">
        <f>VLOOKUP($A29,'RevPAR Raw Data'!$B$6:$BE$43,'RevPAR Raw Data'!AR$1,FALSE)</f>
        <v>84.758716671571506</v>
      </c>
    </row>
    <row r="30" spans="1:33" x14ac:dyDescent="0.25">
      <c r="A30" s="55" t="s">
        <v>126</v>
      </c>
      <c r="B30" s="43">
        <f>(VLOOKUP($A29,'Occupancy Raw Data'!$B$8:$BE$51,'Occupancy Raw Data'!AT$3,FALSE))/100</f>
        <v>-1.97373108064667E-2</v>
      </c>
      <c r="C30" s="44">
        <f>(VLOOKUP($A29,'Occupancy Raw Data'!$B$8:$BE$51,'Occupancy Raw Data'!AU$3,FALSE))/100</f>
        <v>-2.47814090143708E-2</v>
      </c>
      <c r="D30" s="44">
        <f>(VLOOKUP($A29,'Occupancy Raw Data'!$B$8:$BE$51,'Occupancy Raw Data'!AV$3,FALSE))/100</f>
        <v>-1.0705708188346E-2</v>
      </c>
      <c r="E30" s="44">
        <f>(VLOOKUP($A29,'Occupancy Raw Data'!$B$8:$BE$51,'Occupancy Raw Data'!AW$3,FALSE))/100</f>
        <v>-1.0511902384595399E-2</v>
      </c>
      <c r="F30" s="44">
        <f>(VLOOKUP($A29,'Occupancy Raw Data'!$B$8:$BE$51,'Occupancy Raw Data'!AX$3,FALSE))/100</f>
        <v>3.0059039806558702E-3</v>
      </c>
      <c r="G30" s="44">
        <f>(VLOOKUP($A29,'Occupancy Raw Data'!$B$8:$BE$51,'Occupancy Raw Data'!AY$3,FALSE))/100</f>
        <v>-1.21348927808278E-2</v>
      </c>
      <c r="H30" s="45">
        <f>(VLOOKUP($A29,'Occupancy Raw Data'!$B$8:$BE$51,'Occupancy Raw Data'!BA$3,FALSE))/100</f>
        <v>3.6803324775915203E-3</v>
      </c>
      <c r="I30" s="45">
        <f>(VLOOKUP($A29,'Occupancy Raw Data'!$B$8:$BE$51,'Occupancy Raw Data'!BB$3,FALSE))/100</f>
        <v>1.11577724918689E-3</v>
      </c>
      <c r="J30" s="44">
        <f>(VLOOKUP($A29,'Occupancy Raw Data'!$B$8:$BE$51,'Occupancy Raw Data'!BC$3,FALSE))/100</f>
        <v>2.3964527653197402E-3</v>
      </c>
      <c r="K30" s="46">
        <f>(VLOOKUP($A29,'Occupancy Raw Data'!$B$8:$BE$51,'Occupancy Raw Data'!BE$3,FALSE))/100</f>
        <v>-7.7438834213492801E-3</v>
      </c>
      <c r="M30" s="43">
        <f>(VLOOKUP($A29,'ADR Raw Data'!$B$6:$BE$49,'ADR Raw Data'!AT$1,FALSE))/100</f>
        <v>-8.4673806884091197E-3</v>
      </c>
      <c r="N30" s="44">
        <f>(VLOOKUP($A29,'ADR Raw Data'!$B$6:$BE$49,'ADR Raw Data'!AU$1,FALSE))/100</f>
        <v>-4.5353069982797603E-3</v>
      </c>
      <c r="O30" s="44">
        <f>(VLOOKUP($A29,'ADR Raw Data'!$B$6:$BE$49,'ADR Raw Data'!AV$1,FALSE))/100</f>
        <v>-9.8856057031670094E-3</v>
      </c>
      <c r="P30" s="44">
        <f>(VLOOKUP($A29,'ADR Raw Data'!$B$6:$BE$49,'ADR Raw Data'!AW$1,FALSE))/100</f>
        <v>-1.0875288186422501E-3</v>
      </c>
      <c r="Q30" s="44">
        <f>(VLOOKUP($A29,'ADR Raw Data'!$B$6:$BE$49,'ADR Raw Data'!AX$1,FALSE))/100</f>
        <v>9.6649954459932103E-3</v>
      </c>
      <c r="R30" s="44">
        <f>(VLOOKUP($A29,'ADR Raw Data'!$B$6:$BE$49,'ADR Raw Data'!AY$1,FALSE))/100</f>
        <v>-2.4909325594234697E-3</v>
      </c>
      <c r="S30" s="45">
        <f>(VLOOKUP($A29,'ADR Raw Data'!$B$6:$BE$49,'ADR Raw Data'!BA$1,FALSE))/100</f>
        <v>1.6162134092349002E-2</v>
      </c>
      <c r="T30" s="45">
        <f>(VLOOKUP($A29,'ADR Raw Data'!$B$6:$BE$49,'ADR Raw Data'!BB$1,FALSE))/100</f>
        <v>1.16367405056575E-2</v>
      </c>
      <c r="U30" s="44">
        <f>(VLOOKUP($A29,'ADR Raw Data'!$B$6:$BE$49,'ADR Raw Data'!BC$1,FALSE))/100</f>
        <v>1.3892272956408101E-2</v>
      </c>
      <c r="V30" s="46">
        <f>(VLOOKUP($A29,'ADR Raw Data'!$B$6:$BE$49,'ADR Raw Data'!BE$1,FALSE))/100</f>
        <v>3.23594597102211E-3</v>
      </c>
      <c r="X30" s="43">
        <f>(VLOOKUP($A29,'RevPAR Raw Data'!$B$6:$BE$49,'RevPAR Raw Data'!AT$1,FALSE))/100</f>
        <v>-2.8037568170511999E-2</v>
      </c>
      <c r="Y30" s="44">
        <f>(VLOOKUP($A29,'RevPAR Raw Data'!$B$6:$BE$49,'RevPAR Raw Data'!AU$1,FALSE))/100</f>
        <v>-2.9204324714920502E-2</v>
      </c>
      <c r="Z30" s="44">
        <f>(VLOOKUP($A29,'RevPAR Raw Data'!$B$6:$BE$49,'RevPAR Raw Data'!AV$1,FALSE))/100</f>
        <v>-2.0485481481589799E-2</v>
      </c>
      <c r="AA30" s="44">
        <f>(VLOOKUP($A29,'RevPAR Raw Data'!$B$6:$BE$49,'RevPAR Raw Data'!AW$1,FALSE))/100</f>
        <v>-1.15879992064557E-2</v>
      </c>
      <c r="AB30" s="44">
        <f>(VLOOKUP($A29,'RevPAR Raw Data'!$B$6:$BE$49,'RevPAR Raw Data'!AX$1,FALSE))/100</f>
        <v>1.26999514749332E-2</v>
      </c>
      <c r="AC30" s="44">
        <f>(VLOOKUP($A29,'RevPAR Raw Data'!$B$6:$BE$49,'RevPAR Raw Data'!AY$1,FALSE))/100</f>
        <v>-1.45955981407184E-2</v>
      </c>
      <c r="AD30" s="45">
        <f>(VLOOKUP($A29,'RevPAR Raw Data'!$B$6:$BE$49,'RevPAR Raw Data'!BA$1,FALSE))/100</f>
        <v>1.9901948596947799E-2</v>
      </c>
      <c r="AE30" s="45">
        <f>(VLOOKUP($A29,'RevPAR Raw Data'!$B$6:$BE$49,'RevPAR Raw Data'!BB$1,FALSE))/100</f>
        <v>1.2765501765155301E-2</v>
      </c>
      <c r="AF30" s="44">
        <f>(VLOOKUP($A29,'RevPAR Raw Data'!$B$6:$BE$49,'RevPAR Raw Data'!BC$1,FALSE))/100</f>
        <v>1.63220178976708E-2</v>
      </c>
      <c r="AG30" s="46">
        <f>(VLOOKUP($A29,'RevPAR Raw Data'!$B$6:$BE$49,'RevPAR Raw Data'!BE$1,FALSE))/100</f>
        <v>-4.5329962386845505E-3</v>
      </c>
    </row>
    <row r="31" spans="1:33" x14ac:dyDescent="0.25">
      <c r="A31" s="93"/>
      <c r="B31" s="71"/>
      <c r="C31" s="72"/>
      <c r="D31" s="72"/>
      <c r="E31" s="72"/>
      <c r="F31" s="72"/>
      <c r="G31" s="73"/>
      <c r="H31" s="53"/>
      <c r="I31" s="53"/>
      <c r="J31" s="73"/>
      <c r="K31" s="74"/>
      <c r="M31" s="75"/>
      <c r="N31" s="76"/>
      <c r="O31" s="76"/>
      <c r="P31" s="76"/>
      <c r="Q31" s="76"/>
      <c r="R31" s="77"/>
      <c r="S31" s="76"/>
      <c r="T31" s="76"/>
      <c r="U31" s="77"/>
      <c r="V31" s="78"/>
      <c r="X31" s="75"/>
      <c r="Y31" s="76"/>
      <c r="Z31" s="76"/>
      <c r="AA31" s="76"/>
      <c r="AB31" s="76"/>
      <c r="AC31" s="77"/>
      <c r="AD31" s="76"/>
      <c r="AE31" s="76"/>
      <c r="AF31" s="77"/>
      <c r="AG31" s="78"/>
    </row>
    <row r="32" spans="1:33" x14ac:dyDescent="0.25">
      <c r="A32" s="70" t="s">
        <v>24</v>
      </c>
      <c r="B32" s="71">
        <f>(VLOOKUP($A32,'Occupancy Raw Data'!$B$8:$BE$45,'Occupancy Raw Data'!AG$3,FALSE))/100</f>
        <v>0.47644787644787601</v>
      </c>
      <c r="C32" s="72">
        <f>(VLOOKUP($A32,'Occupancy Raw Data'!$B$8:$BE$45,'Occupancy Raw Data'!AH$3,FALSE))/100</f>
        <v>0.61061776061775996</v>
      </c>
      <c r="D32" s="72">
        <f>(VLOOKUP($A32,'Occupancy Raw Data'!$B$8:$BE$45,'Occupancy Raw Data'!AI$3,FALSE))/100</f>
        <v>0.63127413127413101</v>
      </c>
      <c r="E32" s="72">
        <f>(VLOOKUP($A32,'Occupancy Raw Data'!$B$8:$BE$45,'Occupancy Raw Data'!AJ$3,FALSE))/100</f>
        <v>0.65289575289575197</v>
      </c>
      <c r="F32" s="72">
        <f>(VLOOKUP($A32,'Occupancy Raw Data'!$B$8:$BE$45,'Occupancy Raw Data'!AK$3,FALSE))/100</f>
        <v>0.61872586872586799</v>
      </c>
      <c r="G32" s="73">
        <f>(VLOOKUP($A32,'Occupancy Raw Data'!$B$8:$BE$45,'Occupancy Raw Data'!AL$3,FALSE))/100</f>
        <v>0.59799227799227705</v>
      </c>
      <c r="H32" s="53">
        <f>(VLOOKUP($A32,'Occupancy Raw Data'!$B$8:$BE$45,'Occupancy Raw Data'!AN$3,FALSE))/100</f>
        <v>0.72355212355212306</v>
      </c>
      <c r="I32" s="53">
        <f>(VLOOKUP($A32,'Occupancy Raw Data'!$B$8:$BE$45,'Occupancy Raw Data'!AO$3,FALSE))/100</f>
        <v>0.74942084942084908</v>
      </c>
      <c r="J32" s="73">
        <f>(VLOOKUP($A32,'Occupancy Raw Data'!$B$8:$BE$45,'Occupancy Raw Data'!AP$3,FALSE))/100</f>
        <v>0.73648648648648607</v>
      </c>
      <c r="K32" s="74">
        <f>(VLOOKUP($A32,'Occupancy Raw Data'!$B$8:$BE$45,'Occupancy Raw Data'!AR$3,FALSE))/100</f>
        <v>0.63756205184776593</v>
      </c>
      <c r="M32" s="75">
        <f>VLOOKUP($A32,'ADR Raw Data'!$B$6:$BE$43,'ADR Raw Data'!AG$1,FALSE)</f>
        <v>123.333723662884</v>
      </c>
      <c r="N32" s="76">
        <f>VLOOKUP($A32,'ADR Raw Data'!$B$6:$BE$43,'ADR Raw Data'!AH$1,FALSE)</f>
        <v>122.866398988302</v>
      </c>
      <c r="O32" s="76">
        <f>VLOOKUP($A32,'ADR Raw Data'!$B$6:$BE$43,'ADR Raw Data'!AI$1,FALSE)</f>
        <v>124.30680428134499</v>
      </c>
      <c r="P32" s="76">
        <f>VLOOKUP($A32,'ADR Raw Data'!$B$6:$BE$43,'ADR Raw Data'!AJ$1,FALSE)</f>
        <v>125.287578356002</v>
      </c>
      <c r="Q32" s="76">
        <f>VLOOKUP($A32,'ADR Raw Data'!$B$6:$BE$43,'ADR Raw Data'!AK$1,FALSE)</f>
        <v>128.39151326052999</v>
      </c>
      <c r="R32" s="77">
        <f>VLOOKUP($A32,'ADR Raw Data'!$B$6:$BE$43,'ADR Raw Data'!AL$1,FALSE)</f>
        <v>124.917012525826</v>
      </c>
      <c r="S32" s="76">
        <f>VLOOKUP($A32,'ADR Raw Data'!$B$6:$BE$43,'ADR Raw Data'!AN$1,FALSE)</f>
        <v>157.52847385272099</v>
      </c>
      <c r="T32" s="76">
        <f>VLOOKUP($A32,'ADR Raw Data'!$B$6:$BE$43,'ADR Raw Data'!AO$1,FALSE)</f>
        <v>161.681020092735</v>
      </c>
      <c r="U32" s="77">
        <f>VLOOKUP($A32,'ADR Raw Data'!$B$6:$BE$43,'ADR Raw Data'!AP$1,FALSE)</f>
        <v>159.64121100917399</v>
      </c>
      <c r="V32" s="78">
        <f>VLOOKUP($A32,'ADR Raw Data'!$B$6:$BE$43,'ADR Raw Data'!AR$1,FALSE)</f>
        <v>136.37759018946201</v>
      </c>
      <c r="X32" s="75">
        <f>VLOOKUP($A32,'RevPAR Raw Data'!$B$6:$BE$43,'RevPAR Raw Data'!AG$1,FALSE)</f>
        <v>58.762090733590703</v>
      </c>
      <c r="Y32" s="76">
        <f>VLOOKUP($A32,'RevPAR Raw Data'!$B$6:$BE$43,'RevPAR Raw Data'!AH$1,FALSE)</f>
        <v>75.024405405405403</v>
      </c>
      <c r="Z32" s="76">
        <f>VLOOKUP($A32,'RevPAR Raw Data'!$B$6:$BE$43,'RevPAR Raw Data'!AI$1,FALSE)</f>
        <v>78.471669884169799</v>
      </c>
      <c r="AA32" s="76">
        <f>VLOOKUP($A32,'RevPAR Raw Data'!$B$6:$BE$43,'RevPAR Raw Data'!AJ$1,FALSE)</f>
        <v>81.799727799227696</v>
      </c>
      <c r="AB32" s="76">
        <f>VLOOKUP($A32,'RevPAR Raw Data'!$B$6:$BE$43,'RevPAR Raw Data'!AK$1,FALSE)</f>
        <v>79.439150579150507</v>
      </c>
      <c r="AC32" s="77">
        <f>VLOOKUP($A32,'RevPAR Raw Data'!$B$6:$BE$43,'RevPAR Raw Data'!AL$1,FALSE)</f>
        <v>74.699408880308795</v>
      </c>
      <c r="AD32" s="76">
        <f>VLOOKUP($A32,'RevPAR Raw Data'!$B$6:$BE$43,'RevPAR Raw Data'!AN$1,FALSE)</f>
        <v>113.98006177606101</v>
      </c>
      <c r="AE32" s="76">
        <f>VLOOKUP($A32,'RevPAR Raw Data'!$B$6:$BE$43,'RevPAR Raw Data'!AO$1,FALSE)</f>
        <v>121.16712741312701</v>
      </c>
      <c r="AF32" s="77">
        <f>VLOOKUP($A32,'RevPAR Raw Data'!$B$6:$BE$43,'RevPAR Raw Data'!AP$1,FALSE)</f>
        <v>117.573594594594</v>
      </c>
      <c r="AG32" s="78">
        <f>VLOOKUP($A32,'RevPAR Raw Data'!$B$6:$BE$43,'RevPAR Raw Data'!AR$1,FALSE)</f>
        <v>86.949176227247605</v>
      </c>
    </row>
    <row r="33" spans="1:33" x14ac:dyDescent="0.25">
      <c r="A33" s="55" t="s">
        <v>126</v>
      </c>
      <c r="B33" s="43">
        <f>(VLOOKUP($A32,'Occupancy Raw Data'!$B$8:$BE$51,'Occupancy Raw Data'!AT$3,FALSE))/100</f>
        <v>-6.1596958174904896E-2</v>
      </c>
      <c r="C33" s="44">
        <f>(VLOOKUP($A32,'Occupancy Raw Data'!$B$8:$BE$51,'Occupancy Raw Data'!AU$3,FALSE))/100</f>
        <v>-5.3843852826802194E-2</v>
      </c>
      <c r="D33" s="44">
        <f>(VLOOKUP($A32,'Occupancy Raw Data'!$B$8:$BE$51,'Occupancy Raw Data'!AV$3,FALSE))/100</f>
        <v>-4.74803378968831E-2</v>
      </c>
      <c r="E33" s="44">
        <f>(VLOOKUP($A32,'Occupancy Raw Data'!$B$8:$BE$51,'Occupancy Raw Data'!AW$3,FALSE))/100</f>
        <v>-7.9202112056321501E-3</v>
      </c>
      <c r="F33" s="44">
        <f>(VLOOKUP($A32,'Occupancy Raw Data'!$B$8:$BE$51,'Occupancy Raw Data'!AX$3,FALSE))/100</f>
        <v>-2.7609223300970803E-2</v>
      </c>
      <c r="G33" s="44">
        <f>(VLOOKUP($A32,'Occupancy Raw Data'!$B$8:$BE$51,'Occupancy Raw Data'!AY$3,FALSE))/100</f>
        <v>-3.8669232201601303E-2</v>
      </c>
      <c r="H33" s="45">
        <f>(VLOOKUP($A32,'Occupancy Raw Data'!$B$8:$BE$51,'Occupancy Raw Data'!BA$3,FALSE))/100</f>
        <v>-1.6272965879265001E-2</v>
      </c>
      <c r="I33" s="45">
        <f>(VLOOKUP($A32,'Occupancy Raw Data'!$B$8:$BE$51,'Occupancy Raw Data'!BB$3,FALSE))/100</f>
        <v>-2.09331651954602E-2</v>
      </c>
      <c r="J33" s="44">
        <f>(VLOOKUP($A32,'Occupancy Raw Data'!$B$8:$BE$51,'Occupancy Raw Data'!BC$3,FALSE))/100</f>
        <v>-1.8649517684887401E-2</v>
      </c>
      <c r="K33" s="46">
        <f>(VLOOKUP($A32,'Occupancy Raw Data'!$B$8:$BE$51,'Occupancy Raw Data'!BE$3,FALSE))/100</f>
        <v>-3.2152725445867801E-2</v>
      </c>
      <c r="M33" s="43">
        <f>(VLOOKUP($A32,'ADR Raw Data'!$B$6:$BE$49,'ADR Raw Data'!AT$1,FALSE))/100</f>
        <v>3.9777013040459303E-2</v>
      </c>
      <c r="N33" s="44">
        <f>(VLOOKUP($A32,'ADR Raw Data'!$B$6:$BE$49,'ADR Raw Data'!AU$1,FALSE))/100</f>
        <v>1.9852044635598799E-2</v>
      </c>
      <c r="O33" s="44">
        <f>(VLOOKUP($A32,'ADR Raw Data'!$B$6:$BE$49,'ADR Raw Data'!AV$1,FALSE))/100</f>
        <v>-1.12632739927479E-4</v>
      </c>
      <c r="P33" s="44">
        <f>(VLOOKUP($A32,'ADR Raw Data'!$B$6:$BE$49,'ADR Raw Data'!AW$1,FALSE))/100</f>
        <v>4.4625148426414699E-2</v>
      </c>
      <c r="Q33" s="44">
        <f>(VLOOKUP($A32,'ADR Raw Data'!$B$6:$BE$49,'ADR Raw Data'!AX$1,FALSE))/100</f>
        <v>6.6669586479133305E-2</v>
      </c>
      <c r="R33" s="44">
        <f>(VLOOKUP($A32,'ADR Raw Data'!$B$6:$BE$49,'ADR Raw Data'!AY$1,FALSE))/100</f>
        <v>3.3614368487506104E-2</v>
      </c>
      <c r="S33" s="45">
        <f>(VLOOKUP($A32,'ADR Raw Data'!$B$6:$BE$49,'ADR Raw Data'!BA$1,FALSE))/100</f>
        <v>0.10407713568622</v>
      </c>
      <c r="T33" s="45">
        <f>(VLOOKUP($A32,'ADR Raw Data'!$B$6:$BE$49,'ADR Raw Data'!BB$1,FALSE))/100</f>
        <v>0.10875411977444999</v>
      </c>
      <c r="U33" s="44">
        <f>(VLOOKUP($A32,'ADR Raw Data'!$B$6:$BE$49,'ADR Raw Data'!BC$1,FALSE))/100</f>
        <v>0.10645355603569699</v>
      </c>
      <c r="V33" s="46">
        <f>(VLOOKUP($A32,'ADR Raw Data'!$B$6:$BE$49,'ADR Raw Data'!BE$1,FALSE))/100</f>
        <v>6.1467240918867204E-2</v>
      </c>
      <c r="X33" s="43">
        <f>(VLOOKUP($A32,'RevPAR Raw Data'!$B$6:$BE$49,'RevPAR Raw Data'!AT$1,FALSE))/100</f>
        <v>-2.4270088143021402E-2</v>
      </c>
      <c r="Y33" s="44">
        <f>(VLOOKUP($A32,'RevPAR Raw Data'!$B$6:$BE$49,'RevPAR Raw Data'!AU$1,FALSE))/100</f>
        <v>-3.5060718760873702E-2</v>
      </c>
      <c r="Z33" s="44">
        <f>(VLOOKUP($A32,'RevPAR Raw Data'!$B$6:$BE$49,'RevPAR Raw Data'!AV$1,FALSE))/100</f>
        <v>-4.7587622796260602E-2</v>
      </c>
      <c r="AA33" s="44">
        <f>(VLOOKUP($A32,'RevPAR Raw Data'!$B$6:$BE$49,'RevPAR Raw Data'!AW$1,FALSE))/100</f>
        <v>3.6351496620162703E-2</v>
      </c>
      <c r="AB33" s="44">
        <f>(VLOOKUP($A32,'RevPAR Raw Data'!$B$6:$BE$49,'RevPAR Raw Data'!AX$1,FALSE))/100</f>
        <v>3.72196676776766E-2</v>
      </c>
      <c r="AC33" s="44">
        <f>(VLOOKUP($A32,'RevPAR Raw Data'!$B$6:$BE$49,'RevPAR Raw Data'!AY$1,FALSE))/100</f>
        <v>-6.35470553444876E-3</v>
      </c>
      <c r="AD33" s="45">
        <f>(VLOOKUP($A32,'RevPAR Raw Data'!$B$6:$BE$49,'RevPAR Raw Data'!BA$1,FALSE))/100</f>
        <v>8.61105261291219E-2</v>
      </c>
      <c r="AE33" s="45">
        <f>(VLOOKUP($A32,'RevPAR Raw Data'!$B$6:$BE$49,'RevPAR Raw Data'!BB$1,FALSE))/100</f>
        <v>8.5544386624064786E-2</v>
      </c>
      <c r="AF33" s="44">
        <f>(VLOOKUP($A32,'RevPAR Raw Data'!$B$6:$BE$49,'RevPAR Raw Data'!BC$1,FALSE))/100</f>
        <v>8.5818730874902993E-2</v>
      </c>
      <c r="AG33" s="46">
        <f>(VLOOKUP($A32,'RevPAR Raw Data'!$B$6:$BE$49,'RevPAR Raw Data'!BE$1,FALSE))/100</f>
        <v>2.7338176151820003E-2</v>
      </c>
    </row>
    <row r="34" spans="1:33" x14ac:dyDescent="0.25">
      <c r="A34" s="93"/>
      <c r="B34" s="71"/>
      <c r="C34" s="72"/>
      <c r="D34" s="72"/>
      <c r="E34" s="72"/>
      <c r="F34" s="72"/>
      <c r="G34" s="73"/>
      <c r="H34" s="53"/>
      <c r="I34" s="53"/>
      <c r="J34" s="73"/>
      <c r="K34" s="74"/>
      <c r="M34" s="75"/>
      <c r="N34" s="76"/>
      <c r="O34" s="76"/>
      <c r="P34" s="76"/>
      <c r="Q34" s="76"/>
      <c r="R34" s="77"/>
      <c r="S34" s="76"/>
      <c r="T34" s="76"/>
      <c r="U34" s="77"/>
      <c r="V34" s="78"/>
      <c r="X34" s="75"/>
      <c r="Y34" s="76"/>
      <c r="Z34" s="76"/>
      <c r="AA34" s="76"/>
      <c r="AB34" s="76"/>
      <c r="AC34" s="77"/>
      <c r="AD34" s="76"/>
      <c r="AE34" s="76"/>
      <c r="AF34" s="77"/>
      <c r="AG34" s="78"/>
    </row>
    <row r="35" spans="1:33" x14ac:dyDescent="0.25">
      <c r="A35" s="70" t="s">
        <v>25</v>
      </c>
      <c r="B35" s="71">
        <f>(VLOOKUP($A35,'Occupancy Raw Data'!$B$8:$BE$45,'Occupancy Raw Data'!AG$3,FALSE))/100</f>
        <v>0.498518762343647</v>
      </c>
      <c r="C35" s="72">
        <f>(VLOOKUP($A35,'Occupancy Raw Data'!$B$8:$BE$45,'Occupancy Raw Data'!AH$3,FALSE))/100</f>
        <v>0.61290322580645107</v>
      </c>
      <c r="D35" s="72">
        <f>(VLOOKUP($A35,'Occupancy Raw Data'!$B$8:$BE$45,'Occupancy Raw Data'!AI$3,FALSE))/100</f>
        <v>0.67001316655694498</v>
      </c>
      <c r="E35" s="72">
        <f>(VLOOKUP($A35,'Occupancy Raw Data'!$B$8:$BE$45,'Occupancy Raw Data'!AJ$3,FALSE))/100</f>
        <v>0.65997366688610892</v>
      </c>
      <c r="F35" s="72">
        <f>(VLOOKUP($A35,'Occupancy Raw Data'!$B$8:$BE$45,'Occupancy Raw Data'!AK$3,FALSE))/100</f>
        <v>0.67346938775510201</v>
      </c>
      <c r="G35" s="73">
        <f>(VLOOKUP($A35,'Occupancy Raw Data'!$B$8:$BE$45,'Occupancy Raw Data'!AL$3,FALSE))/100</f>
        <v>0.62297564186965093</v>
      </c>
      <c r="H35" s="53">
        <f>(VLOOKUP($A35,'Occupancy Raw Data'!$B$8:$BE$45,'Occupancy Raw Data'!AN$3,FALSE))/100</f>
        <v>0.76069782751810389</v>
      </c>
      <c r="I35" s="53">
        <f>(VLOOKUP($A35,'Occupancy Raw Data'!$B$8:$BE$45,'Occupancy Raw Data'!AO$3,FALSE))/100</f>
        <v>0.74275839368005192</v>
      </c>
      <c r="J35" s="73">
        <f>(VLOOKUP($A35,'Occupancy Raw Data'!$B$8:$BE$45,'Occupancy Raw Data'!AP$3,FALSE))/100</f>
        <v>0.75172811059907796</v>
      </c>
      <c r="K35" s="74">
        <f>(VLOOKUP($A35,'Occupancy Raw Data'!$B$8:$BE$45,'Occupancy Raw Data'!AR$3,FALSE))/100</f>
        <v>0.65976206150663008</v>
      </c>
      <c r="M35" s="75">
        <f>VLOOKUP($A35,'ADR Raw Data'!$B$6:$BE$43,'ADR Raw Data'!AG$1,FALSE)</f>
        <v>150.54111257840799</v>
      </c>
      <c r="N35" s="76">
        <f>VLOOKUP($A35,'ADR Raw Data'!$B$6:$BE$43,'ADR Raw Data'!AH$1,FALSE)</f>
        <v>157.268600966702</v>
      </c>
      <c r="O35" s="76">
        <f>VLOOKUP($A35,'ADR Raw Data'!$B$6:$BE$43,'ADR Raw Data'!AI$1,FALSE)</f>
        <v>166.42632522721601</v>
      </c>
      <c r="P35" s="76">
        <f>VLOOKUP($A35,'ADR Raw Data'!$B$6:$BE$43,'ADR Raw Data'!AJ$1,FALSE)</f>
        <v>164.51630423940099</v>
      </c>
      <c r="Q35" s="76">
        <f>VLOOKUP($A35,'ADR Raw Data'!$B$6:$BE$43,'ADR Raw Data'!AK$1,FALSE)</f>
        <v>163.43004154447701</v>
      </c>
      <c r="R35" s="77">
        <f>VLOOKUP($A35,'ADR Raw Data'!$B$6:$BE$43,'ADR Raw Data'!AL$1,FALSE)</f>
        <v>161.02953503117399</v>
      </c>
      <c r="S35" s="76">
        <f>VLOOKUP($A35,'ADR Raw Data'!$B$6:$BE$43,'ADR Raw Data'!AN$1,FALSE)</f>
        <v>193.29197533535199</v>
      </c>
      <c r="T35" s="76">
        <f>VLOOKUP($A35,'ADR Raw Data'!$B$6:$BE$43,'ADR Raw Data'!AO$1,FALSE)</f>
        <v>190.747312209173</v>
      </c>
      <c r="U35" s="77">
        <f>VLOOKUP($A35,'ADR Raw Data'!$B$6:$BE$43,'ADR Raw Data'!AP$1,FALSE)</f>
        <v>192.034825396825</v>
      </c>
      <c r="V35" s="78">
        <f>VLOOKUP($A35,'ADR Raw Data'!$B$6:$BE$43,'ADR Raw Data'!AR$1,FALSE)</f>
        <v>171.123021631445</v>
      </c>
      <c r="X35" s="75">
        <f>VLOOKUP($A35,'RevPAR Raw Data'!$B$6:$BE$43,'RevPAR Raw Data'!AG$1,FALSE)</f>
        <v>75.047569124423902</v>
      </c>
      <c r="Y35" s="76">
        <f>VLOOKUP($A35,'RevPAR Raw Data'!$B$6:$BE$43,'RevPAR Raw Data'!AH$1,FALSE)</f>
        <v>96.390432850559506</v>
      </c>
      <c r="Z35" s="76">
        <f>VLOOKUP($A35,'RevPAR Raw Data'!$B$6:$BE$43,'RevPAR Raw Data'!AI$1,FALSE)</f>
        <v>111.50782916392301</v>
      </c>
      <c r="AA35" s="76">
        <f>VLOOKUP($A35,'RevPAR Raw Data'!$B$6:$BE$43,'RevPAR Raw Data'!AJ$1,FALSE)</f>
        <v>108.576428571428</v>
      </c>
      <c r="AB35" s="76">
        <f>VLOOKUP($A35,'RevPAR Raw Data'!$B$6:$BE$43,'RevPAR Raw Data'!AK$1,FALSE)</f>
        <v>110.06513001974901</v>
      </c>
      <c r="AC35" s="77">
        <f>VLOOKUP($A35,'RevPAR Raw Data'!$B$6:$BE$43,'RevPAR Raw Data'!AL$1,FALSE)</f>
        <v>100.31747794601699</v>
      </c>
      <c r="AD35" s="76">
        <f>VLOOKUP($A35,'RevPAR Raw Data'!$B$6:$BE$43,'RevPAR Raw Data'!AN$1,FALSE)</f>
        <v>147.036785714285</v>
      </c>
      <c r="AE35" s="76">
        <f>VLOOKUP($A35,'RevPAR Raw Data'!$B$6:$BE$43,'RevPAR Raw Data'!AO$1,FALSE)</f>
        <v>141.679167215273</v>
      </c>
      <c r="AF35" s="77">
        <f>VLOOKUP($A35,'RevPAR Raw Data'!$B$6:$BE$43,'RevPAR Raw Data'!AP$1,FALSE)</f>
        <v>144.357976464779</v>
      </c>
      <c r="AG35" s="78">
        <f>VLOOKUP($A35,'RevPAR Raw Data'!$B$6:$BE$43,'RevPAR Raw Data'!AR$1,FALSE)</f>
        <v>112.900477522806</v>
      </c>
    </row>
    <row r="36" spans="1:33" x14ac:dyDescent="0.25">
      <c r="A36" s="55" t="s">
        <v>126</v>
      </c>
      <c r="B36" s="43">
        <f>(VLOOKUP($A35,'Occupancy Raw Data'!$B$8:$BE$51,'Occupancy Raw Data'!AT$3,FALSE))/100</f>
        <v>-8.2677165354330701E-2</v>
      </c>
      <c r="C36" s="44">
        <f>(VLOOKUP($A35,'Occupancy Raw Data'!$B$8:$BE$51,'Occupancy Raw Data'!AU$3,FALSE))/100</f>
        <v>-7.0858283433133704E-2</v>
      </c>
      <c r="D36" s="44">
        <f>(VLOOKUP($A35,'Occupancy Raw Data'!$B$8:$BE$51,'Occupancy Raw Data'!AV$3,FALSE))/100</f>
        <v>-3.3934504034171802E-2</v>
      </c>
      <c r="E36" s="44">
        <f>(VLOOKUP($A35,'Occupancy Raw Data'!$B$8:$BE$51,'Occupancy Raw Data'!AW$3,FALSE))/100</f>
        <v>-5.6692542931074993E-2</v>
      </c>
      <c r="F36" s="44">
        <f>(VLOOKUP($A35,'Occupancy Raw Data'!$B$8:$BE$51,'Occupancy Raw Data'!AX$3,FALSE))/100</f>
        <v>-2.75665399239543E-2</v>
      </c>
      <c r="G36" s="44">
        <f>(VLOOKUP($A35,'Occupancy Raw Data'!$B$8:$BE$51,'Occupancy Raw Data'!AY$3,FALSE))/100</f>
        <v>-5.2894960716609096E-2</v>
      </c>
      <c r="H36" s="45">
        <f>(VLOOKUP($A35,'Occupancy Raw Data'!$B$8:$BE$51,'Occupancy Raw Data'!BA$3,FALSE))/100</f>
        <v>-3.66819508128386E-2</v>
      </c>
      <c r="I36" s="45">
        <f>(VLOOKUP($A35,'Occupancy Raw Data'!$B$8:$BE$51,'Occupancy Raw Data'!BB$3,FALSE))/100</f>
        <v>-5.86149353358364E-2</v>
      </c>
      <c r="J36" s="44">
        <f>(VLOOKUP($A35,'Occupancy Raw Data'!$B$8:$BE$51,'Occupancy Raw Data'!BC$3,FALSE))/100</f>
        <v>-4.7643869891576297E-2</v>
      </c>
      <c r="K36" s="46">
        <f>(VLOOKUP($A35,'Occupancy Raw Data'!$B$8:$BE$51,'Occupancy Raw Data'!BE$3,FALSE))/100</f>
        <v>-5.1191885038038801E-2</v>
      </c>
      <c r="M36" s="43">
        <f>(VLOOKUP($A35,'ADR Raw Data'!$B$6:$BE$49,'ADR Raw Data'!AT$1,FALSE))/100</f>
        <v>-3.7044694649205102E-2</v>
      </c>
      <c r="N36" s="44">
        <f>(VLOOKUP($A35,'ADR Raw Data'!$B$6:$BE$49,'ADR Raw Data'!AU$1,FALSE))/100</f>
        <v>-1.8843851989547401E-2</v>
      </c>
      <c r="O36" s="44">
        <f>(VLOOKUP($A35,'ADR Raw Data'!$B$6:$BE$49,'ADR Raw Data'!AV$1,FALSE))/100</f>
        <v>9.60618638194141E-3</v>
      </c>
      <c r="P36" s="44">
        <f>(VLOOKUP($A35,'ADR Raw Data'!$B$6:$BE$49,'ADR Raw Data'!AW$1,FALSE))/100</f>
        <v>-2.5926397898217299E-2</v>
      </c>
      <c r="Q36" s="44">
        <f>(VLOOKUP($A35,'ADR Raw Data'!$B$6:$BE$49,'ADR Raw Data'!AX$1,FALSE))/100</f>
        <v>-2.2119949907768201E-2</v>
      </c>
      <c r="R36" s="44">
        <f>(VLOOKUP($A35,'ADR Raw Data'!$B$6:$BE$49,'ADR Raw Data'!AY$1,FALSE))/100</f>
        <v>-1.73110634314027E-2</v>
      </c>
      <c r="S36" s="45">
        <f>(VLOOKUP($A35,'ADR Raw Data'!$B$6:$BE$49,'ADR Raw Data'!BA$1,FALSE))/100</f>
        <v>3.2952858442859001E-2</v>
      </c>
      <c r="T36" s="45">
        <f>(VLOOKUP($A35,'ADR Raw Data'!$B$6:$BE$49,'ADR Raw Data'!BB$1,FALSE))/100</f>
        <v>3.1067680170514402E-2</v>
      </c>
      <c r="U36" s="44">
        <f>(VLOOKUP($A35,'ADR Raw Data'!$B$6:$BE$49,'ADR Raw Data'!BC$1,FALSE))/100</f>
        <v>3.2094789437786798E-2</v>
      </c>
      <c r="V36" s="46">
        <f>(VLOOKUP($A35,'ADR Raw Data'!$B$6:$BE$49,'ADR Raw Data'!BE$1,FALSE))/100</f>
        <v>3.3730541868197601E-4</v>
      </c>
      <c r="X36" s="43">
        <f>(VLOOKUP($A35,'RevPAR Raw Data'!$B$6:$BE$49,'RevPAR Raw Data'!AT$1,FALSE))/100</f>
        <v>-0.116659109658522</v>
      </c>
      <c r="Y36" s="44">
        <f>(VLOOKUP($A35,'RevPAR Raw Data'!$B$6:$BE$49,'RevPAR Raw Data'!AU$1,FALSE))/100</f>
        <v>-8.8366892417433701E-2</v>
      </c>
      <c r="Z36" s="44">
        <f>(VLOOKUP($A35,'RevPAR Raw Data'!$B$6:$BE$49,'RevPAR Raw Data'!AV$1,FALSE))/100</f>
        <v>-2.4654298822761298E-2</v>
      </c>
      <c r="AA36" s="44">
        <f>(VLOOKUP($A35,'RevPAR Raw Data'!$B$6:$BE$49,'RevPAR Raw Data'!AW$1,FALSE))/100</f>
        <v>-8.1149107403399492E-2</v>
      </c>
      <c r="AB36" s="44">
        <f>(VLOOKUP($A35,'RevPAR Raw Data'!$B$6:$BE$49,'RevPAR Raw Data'!AX$1,FALSE))/100</f>
        <v>-4.9076719349474197E-2</v>
      </c>
      <c r="AC36" s="44">
        <f>(VLOOKUP($A35,'RevPAR Raw Data'!$B$6:$BE$49,'RevPAR Raw Data'!AY$1,FALSE))/100</f>
        <v>-6.9290356127845107E-2</v>
      </c>
      <c r="AD36" s="45">
        <f>(VLOOKUP($A35,'RevPAR Raw Data'!$B$6:$BE$49,'RevPAR Raw Data'!BA$1,FALSE))/100</f>
        <v>-4.9378675025230504E-3</v>
      </c>
      <c r="AE36" s="45">
        <f>(VLOOKUP($A35,'RevPAR Raw Data'!$B$6:$BE$49,'RevPAR Raw Data'!BB$1,FALSE))/100</f>
        <v>-2.9368285229551198E-2</v>
      </c>
      <c r="AF36" s="44">
        <f>(VLOOKUP($A35,'RevPAR Raw Data'!$B$6:$BE$49,'RevPAR Raw Data'!BC$1,FALSE))/100</f>
        <v>-1.70782004259608E-2</v>
      </c>
      <c r="AG36" s="46">
        <f>(VLOOKUP($A35,'RevPAR Raw Data'!$B$6:$BE$49,'RevPAR Raw Data'!BE$1,FALSE))/100</f>
        <v>-5.0871846919572701E-2</v>
      </c>
    </row>
    <row r="37" spans="1:33" x14ac:dyDescent="0.25">
      <c r="A37" s="93"/>
      <c r="B37" s="71"/>
      <c r="C37" s="72"/>
      <c r="D37" s="72"/>
      <c r="E37" s="72"/>
      <c r="F37" s="72"/>
      <c r="G37" s="73"/>
      <c r="H37" s="53"/>
      <c r="I37" s="53"/>
      <c r="J37" s="73"/>
      <c r="K37" s="74"/>
      <c r="M37" s="75"/>
      <c r="N37" s="76"/>
      <c r="O37" s="76"/>
      <c r="P37" s="76"/>
      <c r="Q37" s="76"/>
      <c r="R37" s="77"/>
      <c r="S37" s="76"/>
      <c r="T37" s="76"/>
      <c r="U37" s="77"/>
      <c r="V37" s="78"/>
      <c r="X37" s="75"/>
      <c r="Y37" s="76"/>
      <c r="Z37" s="76"/>
      <c r="AA37" s="76"/>
      <c r="AB37" s="76"/>
      <c r="AC37" s="77"/>
      <c r="AD37" s="76"/>
      <c r="AE37" s="76"/>
      <c r="AF37" s="77"/>
      <c r="AG37" s="78"/>
    </row>
    <row r="38" spans="1:33" x14ac:dyDescent="0.25">
      <c r="A38" s="70" t="s">
        <v>26</v>
      </c>
      <c r="B38" s="71">
        <f>(VLOOKUP($A38,'Occupancy Raw Data'!$B$8:$BE$45,'Occupancy Raw Data'!AG$3,FALSE))/100</f>
        <v>0.67044082513422498</v>
      </c>
      <c r="C38" s="72">
        <f>(VLOOKUP($A38,'Occupancy Raw Data'!$B$8:$BE$45,'Occupancy Raw Data'!AH$3,FALSE))/100</f>
        <v>0.74873481131348396</v>
      </c>
      <c r="D38" s="72">
        <f>(VLOOKUP($A38,'Occupancy Raw Data'!$B$8:$BE$45,'Occupancy Raw Data'!AI$3,FALSE))/100</f>
        <v>0.78237470136409104</v>
      </c>
      <c r="E38" s="72">
        <f>(VLOOKUP($A38,'Occupancy Raw Data'!$B$8:$BE$45,'Occupancy Raw Data'!AJ$3,FALSE))/100</f>
        <v>0.78812263981298303</v>
      </c>
      <c r="F38" s="72">
        <f>(VLOOKUP($A38,'Occupancy Raw Data'!$B$8:$BE$45,'Occupancy Raw Data'!AK$3,FALSE))/100</f>
        <v>0.79270814601690309</v>
      </c>
      <c r="G38" s="73">
        <f>(VLOOKUP($A38,'Occupancy Raw Data'!$B$8:$BE$45,'Occupancy Raw Data'!AL$3,FALSE))/100</f>
        <v>0.75647622472833698</v>
      </c>
      <c r="H38" s="53">
        <f>(VLOOKUP($A38,'Occupancy Raw Data'!$B$8:$BE$45,'Occupancy Raw Data'!AN$3,FALSE))/100</f>
        <v>0.88057774809258305</v>
      </c>
      <c r="I38" s="53">
        <f>(VLOOKUP($A38,'Occupancy Raw Data'!$B$8:$BE$45,'Occupancy Raw Data'!AO$3,FALSE))/100</f>
        <v>0.89184884527448804</v>
      </c>
      <c r="J38" s="73">
        <f>(VLOOKUP($A38,'Occupancy Raw Data'!$B$8:$BE$45,'Occupancy Raw Data'!AP$3,FALSE))/100</f>
        <v>0.88621329668353499</v>
      </c>
      <c r="K38" s="74">
        <f>(VLOOKUP($A38,'Occupancy Raw Data'!$B$8:$BE$45,'Occupancy Raw Data'!AR$3,FALSE))/100</f>
        <v>0.79354395957267898</v>
      </c>
      <c r="M38" s="75">
        <f>VLOOKUP($A38,'ADR Raw Data'!$B$6:$BE$43,'ADR Raw Data'!AG$1,FALSE)</f>
        <v>147.346251664383</v>
      </c>
      <c r="N38" s="76">
        <f>VLOOKUP($A38,'ADR Raw Data'!$B$6:$BE$43,'ADR Raw Data'!AH$1,FALSE)</f>
        <v>151.284814039662</v>
      </c>
      <c r="O38" s="76">
        <f>VLOOKUP($A38,'ADR Raw Data'!$B$6:$BE$43,'ADR Raw Data'!AI$1,FALSE)</f>
        <v>156.11036323488301</v>
      </c>
      <c r="P38" s="76">
        <f>VLOOKUP($A38,'ADR Raw Data'!$B$6:$BE$43,'ADR Raw Data'!AJ$1,FALSE)</f>
        <v>155.594819136712</v>
      </c>
      <c r="Q38" s="76">
        <f>VLOOKUP($A38,'ADR Raw Data'!$B$6:$BE$43,'ADR Raw Data'!AK$1,FALSE)</f>
        <v>158.75950847031899</v>
      </c>
      <c r="R38" s="77">
        <f>VLOOKUP($A38,'ADR Raw Data'!$B$6:$BE$43,'ADR Raw Data'!AL$1,FALSE)</f>
        <v>154.049442462564</v>
      </c>
      <c r="S38" s="76">
        <f>VLOOKUP($A38,'ADR Raw Data'!$B$6:$BE$43,'ADR Raw Data'!AN$1,FALSE)</f>
        <v>201.42965313281701</v>
      </c>
      <c r="T38" s="76">
        <f>VLOOKUP($A38,'ADR Raw Data'!$B$6:$BE$43,'ADR Raw Data'!AO$1,FALSE)</f>
        <v>205.22756387360599</v>
      </c>
      <c r="U38" s="77">
        <f>VLOOKUP($A38,'ADR Raw Data'!$B$6:$BE$43,'ADR Raw Data'!AP$1,FALSE)</f>
        <v>203.34068421376799</v>
      </c>
      <c r="V38" s="78">
        <f>VLOOKUP($A38,'ADR Raw Data'!$B$6:$BE$43,'ADR Raw Data'!AR$1,FALSE)</f>
        <v>169.777278987383</v>
      </c>
      <c r="X38" s="75">
        <f>VLOOKUP($A38,'RevPAR Raw Data'!$B$6:$BE$43,'RevPAR Raw Data'!AG$1,FALSE)</f>
        <v>98.786942546304601</v>
      </c>
      <c r="Y38" s="76">
        <f>VLOOKUP($A38,'RevPAR Raw Data'!$B$6:$BE$43,'RevPAR Raw Data'!AH$1,FALSE)</f>
        <v>113.272206694582</v>
      </c>
      <c r="Z38" s="76">
        <f>VLOOKUP($A38,'RevPAR Raw Data'!$B$6:$BE$43,'RevPAR Raw Data'!AI$1,FALSE)</f>
        <v>122.13679881573201</v>
      </c>
      <c r="AA38" s="76">
        <f>VLOOKUP($A38,'RevPAR Raw Data'!$B$6:$BE$43,'RevPAR Raw Data'!AJ$1,FALSE)</f>
        <v>122.627799599249</v>
      </c>
      <c r="AB38" s="76">
        <f>VLOOKUP($A38,'RevPAR Raw Data'!$B$6:$BE$43,'RevPAR Raw Data'!AK$1,FALSE)</f>
        <v>125.849955622061</v>
      </c>
      <c r="AC38" s="77">
        <f>VLOOKUP($A38,'RevPAR Raw Data'!$B$6:$BE$43,'RevPAR Raw Data'!AL$1,FALSE)</f>
        <v>116.53474065558601</v>
      </c>
      <c r="AD38" s="76">
        <f>VLOOKUP($A38,'RevPAR Raw Data'!$B$6:$BE$43,'RevPAR Raw Data'!AN$1,FALSE)</f>
        <v>177.374470354766</v>
      </c>
      <c r="AE38" s="76">
        <f>VLOOKUP($A38,'RevPAR Raw Data'!$B$6:$BE$43,'RevPAR Raw Data'!AO$1,FALSE)</f>
        <v>183.031965859172</v>
      </c>
      <c r="AF38" s="77">
        <f>VLOOKUP($A38,'RevPAR Raw Data'!$B$6:$BE$43,'RevPAR Raw Data'!AP$1,FALSE)</f>
        <v>180.20321810696899</v>
      </c>
      <c r="AG38" s="78">
        <f>VLOOKUP($A38,'RevPAR Raw Data'!$B$6:$BE$43,'RevPAR Raw Data'!AR$1,FALSE)</f>
        <v>134.72573421312401</v>
      </c>
    </row>
    <row r="39" spans="1:33" x14ac:dyDescent="0.25">
      <c r="A39" s="55" t="s">
        <v>126</v>
      </c>
      <c r="B39" s="43">
        <f>(VLOOKUP($A38,'Occupancy Raw Data'!$B$8:$BE$51,'Occupancy Raw Data'!AT$3,FALSE))/100</f>
        <v>2.5597770051011201E-2</v>
      </c>
      <c r="C39" s="44">
        <f>(VLOOKUP($A38,'Occupancy Raw Data'!$B$8:$BE$51,'Occupancy Raw Data'!AU$3,FALSE))/100</f>
        <v>2.1846484465667001E-2</v>
      </c>
      <c r="D39" s="44">
        <f>(VLOOKUP($A38,'Occupancy Raw Data'!$B$8:$BE$51,'Occupancy Raw Data'!AV$3,FALSE))/100</f>
        <v>2.6464549060532399E-2</v>
      </c>
      <c r="E39" s="44">
        <f>(VLOOKUP($A38,'Occupancy Raw Data'!$B$8:$BE$51,'Occupancy Raw Data'!AW$3,FALSE))/100</f>
        <v>2.85536562962765E-2</v>
      </c>
      <c r="F39" s="44">
        <f>(VLOOKUP($A38,'Occupancy Raw Data'!$B$8:$BE$51,'Occupancy Raw Data'!AX$3,FALSE))/100</f>
        <v>3.1280541433031897E-2</v>
      </c>
      <c r="G39" s="44">
        <f>(VLOOKUP($A38,'Occupancy Raw Data'!$B$8:$BE$51,'Occupancy Raw Data'!AY$3,FALSE))/100</f>
        <v>2.68316526529838E-2</v>
      </c>
      <c r="H39" s="45">
        <f>(VLOOKUP($A38,'Occupancy Raw Data'!$B$8:$BE$51,'Occupancy Raw Data'!BA$3,FALSE))/100</f>
        <v>2.1782273545592198E-2</v>
      </c>
      <c r="I39" s="45">
        <f>(VLOOKUP($A38,'Occupancy Raw Data'!$B$8:$BE$51,'Occupancy Raw Data'!BB$3,FALSE))/100</f>
        <v>1.4952522919028799E-2</v>
      </c>
      <c r="J39" s="44">
        <f>(VLOOKUP($A38,'Occupancy Raw Data'!$B$8:$BE$51,'Occupancy Raw Data'!BC$3,FALSE))/100</f>
        <v>1.8334232244359899E-2</v>
      </c>
      <c r="K39" s="46">
        <f>(VLOOKUP($A38,'Occupancy Raw Data'!$B$8:$BE$51,'Occupancy Raw Data'!BE$3,FALSE))/100</f>
        <v>2.4104933254767199E-2</v>
      </c>
      <c r="M39" s="43">
        <f>(VLOOKUP($A38,'ADR Raw Data'!$B$6:$BE$49,'ADR Raw Data'!AT$1,FALSE))/100</f>
        <v>2.12418852781656E-2</v>
      </c>
      <c r="N39" s="44">
        <f>(VLOOKUP($A38,'ADR Raw Data'!$B$6:$BE$49,'ADR Raw Data'!AU$1,FALSE))/100</f>
        <v>2.9835944337500201E-2</v>
      </c>
      <c r="O39" s="44">
        <f>(VLOOKUP($A38,'ADR Raw Data'!$B$6:$BE$49,'ADR Raw Data'!AV$1,FALSE))/100</f>
        <v>3.4511991607631798E-2</v>
      </c>
      <c r="P39" s="44">
        <f>(VLOOKUP($A38,'ADR Raw Data'!$B$6:$BE$49,'ADR Raw Data'!AW$1,FALSE))/100</f>
        <v>3.4370730726315302E-2</v>
      </c>
      <c r="Q39" s="44">
        <f>(VLOOKUP($A38,'ADR Raw Data'!$B$6:$BE$49,'ADR Raw Data'!AX$1,FALSE))/100</f>
        <v>4.7969433622251402E-2</v>
      </c>
      <c r="R39" s="44">
        <f>(VLOOKUP($A38,'ADR Raw Data'!$B$6:$BE$49,'ADR Raw Data'!AY$1,FALSE))/100</f>
        <v>3.4198645355560102E-2</v>
      </c>
      <c r="S39" s="45">
        <f>(VLOOKUP($A38,'ADR Raw Data'!$B$6:$BE$49,'ADR Raw Data'!BA$1,FALSE))/100</f>
        <v>4.3303748582738694E-2</v>
      </c>
      <c r="T39" s="45">
        <f>(VLOOKUP($A38,'ADR Raw Data'!$B$6:$BE$49,'ADR Raw Data'!BB$1,FALSE))/100</f>
        <v>3.42182420164171E-2</v>
      </c>
      <c r="U39" s="44">
        <f>(VLOOKUP($A38,'ADR Raw Data'!$B$6:$BE$49,'ADR Raw Data'!BC$1,FALSE))/100</f>
        <v>3.8622075878905399E-2</v>
      </c>
      <c r="V39" s="46">
        <f>(VLOOKUP($A38,'ADR Raw Data'!$B$6:$BE$49,'ADR Raw Data'!BE$1,FALSE))/100</f>
        <v>3.5349802878858201E-2</v>
      </c>
      <c r="X39" s="43">
        <f>(VLOOKUP($A38,'RevPAR Raw Data'!$B$6:$BE$49,'RevPAR Raw Data'!AT$1,FALSE))/100</f>
        <v>4.7383400223977301E-2</v>
      </c>
      <c r="Y39" s="44">
        <f>(VLOOKUP($A38,'RevPAR Raw Data'!$B$6:$BE$49,'RevPAR Raw Data'!AU$1,FALSE))/100</f>
        <v>5.2334239297654898E-2</v>
      </c>
      <c r="Z39" s="44">
        <f>(VLOOKUP($A38,'RevPAR Raw Data'!$B$6:$BE$49,'RevPAR Raw Data'!AV$1,FALSE))/100</f>
        <v>6.1889884963241097E-2</v>
      </c>
      <c r="AA39" s="44">
        <f>(VLOOKUP($A38,'RevPAR Raw Data'!$B$6:$BE$49,'RevPAR Raw Data'!AW$1,FALSE))/100</f>
        <v>6.3905797054402899E-2</v>
      </c>
      <c r="AB39" s="44">
        <f>(VLOOKUP($A38,'RevPAR Raw Data'!$B$6:$BE$49,'RevPAR Raw Data'!AX$1,FALSE))/100</f>
        <v>8.07504849112234E-2</v>
      </c>
      <c r="AC39" s="44">
        <f>(VLOOKUP($A38,'RevPAR Raw Data'!$B$6:$BE$49,'RevPAR Raw Data'!AY$1,FALSE))/100</f>
        <v>6.1947904181926895E-2</v>
      </c>
      <c r="AD39" s="45">
        <f>(VLOOKUP($A38,'RevPAR Raw Data'!$B$6:$BE$49,'RevPAR Raw Data'!BA$1,FALSE))/100</f>
        <v>6.6029276225509706E-2</v>
      </c>
      <c r="AE39" s="45">
        <f>(VLOOKUP($A38,'RevPAR Raw Data'!$B$6:$BE$49,'RevPAR Raw Data'!BB$1,FALSE))/100</f>
        <v>4.9682413983445299E-2</v>
      </c>
      <c r="AF39" s="44">
        <f>(VLOOKUP($A38,'RevPAR Raw Data'!$B$6:$BE$49,'RevPAR Raw Data'!BC$1,FALSE))/100</f>
        <v>5.7664414232188495E-2</v>
      </c>
      <c r="AG39" s="46">
        <f>(VLOOKUP($A38,'RevPAR Raw Data'!$B$6:$BE$49,'RevPAR Raw Data'!BE$1,FALSE))/100</f>
        <v>6.0306840772589604E-2</v>
      </c>
    </row>
    <row r="40" spans="1:33" x14ac:dyDescent="0.25">
      <c r="A40" s="93"/>
      <c r="B40" s="71"/>
      <c r="C40" s="72"/>
      <c r="D40" s="72"/>
      <c r="E40" s="72"/>
      <c r="F40" s="72"/>
      <c r="G40" s="73"/>
      <c r="H40" s="53"/>
      <c r="I40" s="53"/>
      <c r="J40" s="73"/>
      <c r="K40" s="74"/>
      <c r="M40" s="75"/>
      <c r="N40" s="76"/>
      <c r="O40" s="76"/>
      <c r="P40" s="76"/>
      <c r="Q40" s="76"/>
      <c r="R40" s="77"/>
      <c r="S40" s="76"/>
      <c r="T40" s="76"/>
      <c r="U40" s="77"/>
      <c r="V40" s="78"/>
      <c r="X40" s="75"/>
      <c r="Y40" s="76"/>
      <c r="Z40" s="76"/>
      <c r="AA40" s="76"/>
      <c r="AB40" s="76"/>
      <c r="AC40" s="77"/>
      <c r="AD40" s="76"/>
      <c r="AE40" s="76"/>
      <c r="AF40" s="77"/>
      <c r="AG40" s="78"/>
    </row>
    <row r="41" spans="1:33" x14ac:dyDescent="0.25">
      <c r="A41" s="70" t="s">
        <v>27</v>
      </c>
      <c r="B41" s="71">
        <f>(VLOOKUP($A41,'Occupancy Raw Data'!$B$8:$BE$45,'Occupancy Raw Data'!AG$3,FALSE))/100</f>
        <v>0.64182479829988903</v>
      </c>
      <c r="C41" s="72">
        <f>(VLOOKUP($A41,'Occupancy Raw Data'!$B$8:$BE$45,'Occupancy Raw Data'!AH$3,FALSE))/100</f>
        <v>0.77567562484719599</v>
      </c>
      <c r="D41" s="72">
        <f>(VLOOKUP($A41,'Occupancy Raw Data'!$B$8:$BE$45,'Occupancy Raw Data'!AI$3,FALSE))/100</f>
        <v>0.84219434675493199</v>
      </c>
      <c r="E41" s="72">
        <f>(VLOOKUP($A41,'Occupancy Raw Data'!$B$8:$BE$45,'Occupancy Raw Data'!AJ$3,FALSE))/100</f>
        <v>0.8181407857371219</v>
      </c>
      <c r="F41" s="72">
        <f>(VLOOKUP($A41,'Occupancy Raw Data'!$B$8:$BE$45,'Occupancy Raw Data'!AK$3,FALSE))/100</f>
        <v>0.75836890903277909</v>
      </c>
      <c r="G41" s="73">
        <f>(VLOOKUP($A41,'Occupancy Raw Data'!$B$8:$BE$45,'Occupancy Raw Data'!AL$3,FALSE))/100</f>
        <v>0.76724089293438302</v>
      </c>
      <c r="H41" s="53">
        <f>(VLOOKUP($A41,'Occupancy Raw Data'!$B$8:$BE$45,'Occupancy Raw Data'!AN$3,FALSE))/100</f>
        <v>0.76603257292234705</v>
      </c>
      <c r="I41" s="53">
        <f>(VLOOKUP($A41,'Occupancy Raw Data'!$B$8:$BE$45,'Occupancy Raw Data'!AO$3,FALSE))/100</f>
        <v>0.78726045173302195</v>
      </c>
      <c r="J41" s="73">
        <f>(VLOOKUP($A41,'Occupancy Raw Data'!$B$8:$BE$45,'Occupancy Raw Data'!AP$3,FALSE))/100</f>
        <v>0.77664651232768511</v>
      </c>
      <c r="K41" s="74">
        <f>(VLOOKUP($A41,'Occupancy Raw Data'!$B$8:$BE$45,'Occupancy Raw Data'!AR$3,FALSE))/100</f>
        <v>0.76992821276104095</v>
      </c>
      <c r="M41" s="75">
        <f>VLOOKUP($A41,'ADR Raw Data'!$B$6:$BE$43,'ADR Raw Data'!AG$1,FALSE)</f>
        <v>136.000801034348</v>
      </c>
      <c r="N41" s="76">
        <f>VLOOKUP($A41,'ADR Raw Data'!$B$6:$BE$43,'ADR Raw Data'!AH$1,FALSE)</f>
        <v>153.31361371075201</v>
      </c>
      <c r="O41" s="76">
        <f>VLOOKUP($A41,'ADR Raw Data'!$B$6:$BE$43,'ADR Raw Data'!AI$1,FALSE)</f>
        <v>165.322433790362</v>
      </c>
      <c r="P41" s="76">
        <f>VLOOKUP($A41,'ADR Raw Data'!$B$6:$BE$43,'ADR Raw Data'!AJ$1,FALSE)</f>
        <v>159.477612118704</v>
      </c>
      <c r="Q41" s="76">
        <f>VLOOKUP($A41,'ADR Raw Data'!$B$6:$BE$43,'ADR Raw Data'!AK$1,FALSE)</f>
        <v>144.934223832757</v>
      </c>
      <c r="R41" s="77">
        <f>VLOOKUP($A41,'ADR Raw Data'!$B$6:$BE$43,'ADR Raw Data'!AL$1,FALSE)</f>
        <v>152.71153882073199</v>
      </c>
      <c r="S41" s="76">
        <f>VLOOKUP($A41,'ADR Raw Data'!$B$6:$BE$43,'ADR Raw Data'!AN$1,FALSE)</f>
        <v>139.43759287787901</v>
      </c>
      <c r="T41" s="76">
        <f>VLOOKUP($A41,'ADR Raw Data'!$B$6:$BE$43,'ADR Raw Data'!AO$1,FALSE)</f>
        <v>139.991318470652</v>
      </c>
      <c r="U41" s="77">
        <f>VLOOKUP($A41,'ADR Raw Data'!$B$6:$BE$43,'ADR Raw Data'!AP$1,FALSE)</f>
        <v>139.71823938396901</v>
      </c>
      <c r="V41" s="78">
        <f>VLOOKUP($A41,'ADR Raw Data'!$B$6:$BE$43,'ADR Raw Data'!AR$1,FALSE)</f>
        <v>148.966773854731</v>
      </c>
      <c r="X41" s="75">
        <f>VLOOKUP($A41,'RevPAR Raw Data'!$B$6:$BE$43,'RevPAR Raw Data'!AG$1,FALSE)</f>
        <v>87.288686692494295</v>
      </c>
      <c r="Y41" s="76">
        <f>VLOOKUP($A41,'RevPAR Raw Data'!$B$6:$BE$43,'RevPAR Raw Data'!AH$1,FALSE)</f>
        <v>118.921633112669</v>
      </c>
      <c r="Z41" s="76">
        <f>VLOOKUP($A41,'RevPAR Raw Data'!$B$6:$BE$43,'RevPAR Raw Data'!AI$1,FALSE)</f>
        <v>139.233619130009</v>
      </c>
      <c r="AA41" s="76">
        <f>VLOOKUP($A41,'RevPAR Raw Data'!$B$6:$BE$43,'RevPAR Raw Data'!AJ$1,FALSE)</f>
        <v>130.475138886276</v>
      </c>
      <c r="AB41" s="76">
        <f>VLOOKUP($A41,'RevPAR Raw Data'!$B$6:$BE$43,'RevPAR Raw Data'!AK$1,FALSE)</f>
        <v>109.913609209561</v>
      </c>
      <c r="AC41" s="77">
        <f>VLOOKUP($A41,'RevPAR Raw Data'!$B$6:$BE$43,'RevPAR Raw Data'!AL$1,FALSE)</f>
        <v>117.166537406202</v>
      </c>
      <c r="AD41" s="76">
        <f>VLOOKUP($A41,'RevPAR Raw Data'!$B$6:$BE$43,'RevPAR Raw Data'!AN$1,FALSE)</f>
        <v>106.81373803434001</v>
      </c>
      <c r="AE41" s="76">
        <f>VLOOKUP($A41,'RevPAR Raw Data'!$B$6:$BE$43,'RevPAR Raw Data'!AO$1,FALSE)</f>
        <v>110.209628617907</v>
      </c>
      <c r="AF41" s="77">
        <f>VLOOKUP($A41,'RevPAR Raw Data'!$B$6:$BE$43,'RevPAR Raw Data'!AP$1,FALSE)</f>
        <v>108.511683326124</v>
      </c>
      <c r="AG41" s="78">
        <f>VLOOKUP($A41,'RevPAR Raw Data'!$B$6:$BE$43,'RevPAR Raw Data'!AR$1,FALSE)</f>
        <v>114.693721954751</v>
      </c>
    </row>
    <row r="42" spans="1:33" x14ac:dyDescent="0.25">
      <c r="A42" s="55" t="s">
        <v>126</v>
      </c>
      <c r="B42" s="43">
        <f>(VLOOKUP($A41,'Occupancy Raw Data'!$B$8:$BE$51,'Occupancy Raw Data'!AT$3,FALSE))/100</f>
        <v>9.7386352587551406E-2</v>
      </c>
      <c r="C42" s="44">
        <f>(VLOOKUP($A41,'Occupancy Raw Data'!$B$8:$BE$51,'Occupancy Raw Data'!AU$3,FALSE))/100</f>
        <v>8.7363732434766792E-2</v>
      </c>
      <c r="D42" s="44">
        <f>(VLOOKUP($A41,'Occupancy Raw Data'!$B$8:$BE$51,'Occupancy Raw Data'!AV$3,FALSE))/100</f>
        <v>0.101621071045346</v>
      </c>
      <c r="E42" s="44">
        <f>(VLOOKUP($A41,'Occupancy Raw Data'!$B$8:$BE$51,'Occupancy Raw Data'!AW$3,FALSE))/100</f>
        <v>8.1397861698715004E-2</v>
      </c>
      <c r="F42" s="44">
        <f>(VLOOKUP($A41,'Occupancy Raw Data'!$B$8:$BE$51,'Occupancy Raw Data'!AX$3,FALSE))/100</f>
        <v>6.6445453629633E-2</v>
      </c>
      <c r="G42" s="44">
        <f>(VLOOKUP($A41,'Occupancy Raw Data'!$B$8:$BE$51,'Occupancy Raw Data'!AY$3,FALSE))/100</f>
        <v>8.6619566869851408E-2</v>
      </c>
      <c r="H42" s="45">
        <f>(VLOOKUP($A41,'Occupancy Raw Data'!$B$8:$BE$51,'Occupancy Raw Data'!BA$3,FALSE))/100</f>
        <v>4.2198612317025902E-2</v>
      </c>
      <c r="I42" s="45">
        <f>(VLOOKUP($A41,'Occupancy Raw Data'!$B$8:$BE$51,'Occupancy Raw Data'!BB$3,FALSE))/100</f>
        <v>6.5855872638347301E-2</v>
      </c>
      <c r="J42" s="44">
        <f>(VLOOKUP($A41,'Occupancy Raw Data'!$B$8:$BE$51,'Occupancy Raw Data'!BC$3,FALSE))/100</f>
        <v>5.4056156697535905E-2</v>
      </c>
      <c r="K42" s="46">
        <f>(VLOOKUP($A41,'Occupancy Raw Data'!$B$8:$BE$51,'Occupancy Raw Data'!BE$3,FALSE))/100</f>
        <v>7.7008081199650094E-2</v>
      </c>
      <c r="M42" s="43">
        <f>(VLOOKUP($A41,'ADR Raw Data'!$B$6:$BE$49,'ADR Raw Data'!AT$1,FALSE))/100</f>
        <v>8.49406967314804E-2</v>
      </c>
      <c r="N42" s="44">
        <f>(VLOOKUP($A41,'ADR Raw Data'!$B$6:$BE$49,'ADR Raw Data'!AU$1,FALSE))/100</f>
        <v>6.2243059240964099E-2</v>
      </c>
      <c r="O42" s="44">
        <f>(VLOOKUP($A41,'ADR Raw Data'!$B$6:$BE$49,'ADR Raw Data'!AV$1,FALSE))/100</f>
        <v>8.4088532137080896E-2</v>
      </c>
      <c r="P42" s="44">
        <f>(VLOOKUP($A41,'ADR Raw Data'!$B$6:$BE$49,'ADR Raw Data'!AW$1,FALSE))/100</f>
        <v>7.3471570779718803E-2</v>
      </c>
      <c r="Q42" s="44">
        <f>(VLOOKUP($A41,'ADR Raw Data'!$B$6:$BE$49,'ADR Raw Data'!AX$1,FALSE))/100</f>
        <v>7.41170327799794E-2</v>
      </c>
      <c r="R42" s="44">
        <f>(VLOOKUP($A41,'ADR Raw Data'!$B$6:$BE$49,'ADR Raw Data'!AY$1,FALSE))/100</f>
        <v>7.5664564951018504E-2</v>
      </c>
      <c r="S42" s="45">
        <f>(VLOOKUP($A41,'ADR Raw Data'!$B$6:$BE$49,'ADR Raw Data'!BA$1,FALSE))/100</f>
        <v>8.3128527250783013E-2</v>
      </c>
      <c r="T42" s="45">
        <f>(VLOOKUP($A41,'ADR Raw Data'!$B$6:$BE$49,'ADR Raw Data'!BB$1,FALSE))/100</f>
        <v>9.9867207000132296E-2</v>
      </c>
      <c r="U42" s="44">
        <f>(VLOOKUP($A41,'ADR Raw Data'!$B$6:$BE$49,'ADR Raw Data'!BC$1,FALSE))/100</f>
        <v>9.1495006929429898E-2</v>
      </c>
      <c r="V42" s="46">
        <f>(VLOOKUP($A41,'ADR Raw Data'!$B$6:$BE$49,'ADR Raw Data'!BE$1,FALSE))/100</f>
        <v>8.0638119475305706E-2</v>
      </c>
      <c r="X42" s="43">
        <f>(VLOOKUP($A41,'RevPAR Raw Data'!$B$6:$BE$49,'RevPAR Raw Data'!AT$1,FALSE))/100</f>
        <v>0.19059911395995599</v>
      </c>
      <c r="Y42" s="44">
        <f>(VLOOKUP($A41,'RevPAR Raw Data'!$B$6:$BE$49,'RevPAR Raw Data'!AU$1,FALSE))/100</f>
        <v>0.15504457764917901</v>
      </c>
      <c r="Z42" s="44">
        <f>(VLOOKUP($A41,'RevPAR Raw Data'!$B$6:$BE$49,'RevPAR Raw Data'!AV$1,FALSE))/100</f>
        <v>0.19425476988082799</v>
      </c>
      <c r="AA42" s="44">
        <f>(VLOOKUP($A41,'RevPAR Raw Data'!$B$6:$BE$49,'RevPAR Raw Data'!AW$1,FALSE))/100</f>
        <v>0.16084986123554798</v>
      </c>
      <c r="AB42" s="44">
        <f>(VLOOKUP($A41,'RevPAR Raw Data'!$B$6:$BE$49,'RevPAR Raw Data'!AX$1,FALSE))/100</f>
        <v>0.14548722627436</v>
      </c>
      <c r="AC42" s="44">
        <f>(VLOOKUP($A41,'RevPAR Raw Data'!$B$6:$BE$49,'RevPAR Raw Data'!AY$1,FALSE))/100</f>
        <v>0.168838163664322</v>
      </c>
      <c r="AD42" s="45">
        <f>(VLOOKUP($A41,'RevPAR Raw Data'!$B$6:$BE$49,'RevPAR Raw Data'!BA$1,FALSE))/100</f>
        <v>0.12883504806175</v>
      </c>
      <c r="AE42" s="45">
        <f>(VLOOKUP($A41,'RevPAR Raw Data'!$B$6:$BE$49,'RevPAR Raw Data'!BB$1,FALSE))/100</f>
        <v>0.17229992170342701</v>
      </c>
      <c r="AF42" s="44">
        <f>(VLOOKUP($A41,'RevPAR Raw Data'!$B$6:$BE$49,'RevPAR Raw Data'!BC$1,FALSE))/100</f>
        <v>0.150497032058585</v>
      </c>
      <c r="AG42" s="46">
        <f>(VLOOKUP($A41,'RevPAR Raw Data'!$B$6:$BE$49,'RevPAR Raw Data'!BE$1,FALSE))/100</f>
        <v>0.16385598752729699</v>
      </c>
    </row>
    <row r="43" spans="1:33" x14ac:dyDescent="0.25">
      <c r="A43" s="94"/>
      <c r="B43" s="71"/>
      <c r="C43" s="72"/>
      <c r="D43" s="72"/>
      <c r="E43" s="72"/>
      <c r="F43" s="72"/>
      <c r="G43" s="73"/>
      <c r="H43" s="53"/>
      <c r="I43" s="53"/>
      <c r="J43" s="73"/>
      <c r="K43" s="74"/>
      <c r="M43" s="75"/>
      <c r="N43" s="76"/>
      <c r="O43" s="76"/>
      <c r="P43" s="76"/>
      <c r="Q43" s="76"/>
      <c r="R43" s="77"/>
      <c r="S43" s="76"/>
      <c r="T43" s="76"/>
      <c r="U43" s="77"/>
      <c r="V43" s="78"/>
      <c r="X43" s="75"/>
      <c r="Y43" s="76"/>
      <c r="Z43" s="76"/>
      <c r="AA43" s="76"/>
      <c r="AB43" s="76"/>
      <c r="AC43" s="77"/>
      <c r="AD43" s="76"/>
      <c r="AE43" s="76"/>
      <c r="AF43" s="77"/>
      <c r="AG43" s="78"/>
    </row>
    <row r="44" spans="1:33" x14ac:dyDescent="0.25">
      <c r="A44" s="70" t="s">
        <v>28</v>
      </c>
      <c r="B44" s="71">
        <f>(VLOOKUP($A44,'Occupancy Raw Data'!$B$8:$BE$45,'Occupancy Raw Data'!AG$3,FALSE))/100</f>
        <v>0.50408244153785098</v>
      </c>
      <c r="C44" s="72">
        <f>(VLOOKUP($A44,'Occupancy Raw Data'!$B$8:$BE$45,'Occupancy Raw Data'!AH$3,FALSE))/100</f>
        <v>0.59183511692429602</v>
      </c>
      <c r="D44" s="72">
        <f>(VLOOKUP($A44,'Occupancy Raw Data'!$B$8:$BE$45,'Occupancy Raw Data'!AI$3,FALSE))/100</f>
        <v>0.61244550138723708</v>
      </c>
      <c r="E44" s="72">
        <f>(VLOOKUP($A44,'Occupancy Raw Data'!$B$8:$BE$45,'Occupancy Raw Data'!AJ$3,FALSE))/100</f>
        <v>0.61191042409829499</v>
      </c>
      <c r="F44" s="72">
        <f>(VLOOKUP($A44,'Occupancy Raw Data'!$B$8:$BE$45,'Occupancy Raw Data'!AK$3,FALSE))/100</f>
        <v>0.637376139516448</v>
      </c>
      <c r="G44" s="73">
        <f>(VLOOKUP($A44,'Occupancy Raw Data'!$B$8:$BE$45,'Occupancy Raw Data'!AL$3,FALSE))/100</f>
        <v>0.59152992469282606</v>
      </c>
      <c r="H44" s="53">
        <f>(VLOOKUP($A44,'Occupancy Raw Data'!$B$8:$BE$45,'Occupancy Raw Data'!AN$3,FALSE))/100</f>
        <v>0.72395957193816796</v>
      </c>
      <c r="I44" s="53">
        <f>(VLOOKUP($A44,'Occupancy Raw Data'!$B$8:$BE$45,'Occupancy Raw Data'!AO$3,FALSE))/100</f>
        <v>0.70709472849782007</v>
      </c>
      <c r="J44" s="73">
        <f>(VLOOKUP($A44,'Occupancy Raw Data'!$B$8:$BE$45,'Occupancy Raw Data'!AP$3,FALSE))/100</f>
        <v>0.71552715021799396</v>
      </c>
      <c r="K44" s="74">
        <f>(VLOOKUP($A44,'Occupancy Raw Data'!$B$8:$BE$45,'Occupancy Raw Data'!AR$3,FALSE))/100</f>
        <v>0.62695770341430201</v>
      </c>
      <c r="M44" s="75">
        <f>VLOOKUP($A44,'ADR Raw Data'!$B$6:$BE$43,'ADR Raw Data'!AG$1,FALSE)</f>
        <v>99.931839125648594</v>
      </c>
      <c r="N44" s="76">
        <f>VLOOKUP($A44,'ADR Raw Data'!$B$6:$BE$43,'ADR Raw Data'!AH$1,FALSE)</f>
        <v>101.532931288507</v>
      </c>
      <c r="O44" s="76">
        <f>VLOOKUP($A44,'ADR Raw Data'!$B$6:$BE$43,'ADR Raw Data'!AI$1,FALSE)</f>
        <v>102.380118754853</v>
      </c>
      <c r="P44" s="76">
        <f>VLOOKUP($A44,'ADR Raw Data'!$B$6:$BE$43,'ADR Raw Data'!AJ$1,FALSE)</f>
        <v>102.686046895747</v>
      </c>
      <c r="Q44" s="76">
        <f>VLOOKUP($A44,'ADR Raw Data'!$B$6:$BE$43,'ADR Raw Data'!AK$1,FALSE)</f>
        <v>105.19563117965301</v>
      </c>
      <c r="R44" s="77">
        <f>VLOOKUP($A44,'ADR Raw Data'!$B$6:$BE$43,'ADR Raw Data'!AL$1,FALSE)</f>
        <v>102.46336424488899</v>
      </c>
      <c r="S44" s="76">
        <f>VLOOKUP($A44,'ADR Raw Data'!$B$6:$BE$43,'ADR Raw Data'!AN$1,FALSE)</f>
        <v>119.99497002545699</v>
      </c>
      <c r="T44" s="76">
        <f>VLOOKUP($A44,'ADR Raw Data'!$B$6:$BE$43,'ADR Raw Data'!AO$1,FALSE)</f>
        <v>117.738513733183</v>
      </c>
      <c r="U44" s="77">
        <f>VLOOKUP($A44,'ADR Raw Data'!$B$6:$BE$43,'ADR Raw Data'!AP$1,FALSE)</f>
        <v>118.880037944357</v>
      </c>
      <c r="V44" s="78">
        <f>VLOOKUP($A44,'ADR Raw Data'!$B$6:$BE$43,'ADR Raw Data'!AR$1,FALSE)</f>
        <v>107.81645980655099</v>
      </c>
      <c r="X44" s="75">
        <f>VLOOKUP($A44,'RevPAR Raw Data'!$B$6:$BE$43,'RevPAR Raw Data'!AG$1,FALSE)</f>
        <v>50.373885453824798</v>
      </c>
      <c r="Y44" s="76">
        <f>VLOOKUP($A44,'RevPAR Raw Data'!$B$6:$BE$43,'RevPAR Raw Data'!AH$1,FALSE)</f>
        <v>60.090754260800601</v>
      </c>
      <c r="Z44" s="76">
        <f>VLOOKUP($A44,'RevPAR Raw Data'!$B$6:$BE$43,'RevPAR Raw Data'!AI$1,FALSE)</f>
        <v>62.702243162901297</v>
      </c>
      <c r="AA44" s="76">
        <f>VLOOKUP($A44,'RevPAR Raw Data'!$B$6:$BE$43,'RevPAR Raw Data'!AJ$1,FALSE)</f>
        <v>62.834662504954402</v>
      </c>
      <c r="AB44" s="76">
        <f>VLOOKUP($A44,'RevPAR Raw Data'!$B$6:$BE$43,'RevPAR Raw Data'!AK$1,FALSE)</f>
        <v>67.049185295283294</v>
      </c>
      <c r="AC44" s="77">
        <f>VLOOKUP($A44,'RevPAR Raw Data'!$B$6:$BE$43,'RevPAR Raw Data'!AL$1,FALSE)</f>
        <v>60.610146135552903</v>
      </c>
      <c r="AD44" s="76">
        <f>VLOOKUP($A44,'RevPAR Raw Data'!$B$6:$BE$43,'RevPAR Raw Data'!AN$1,FALSE)</f>
        <v>86.871507134363796</v>
      </c>
      <c r="AE44" s="76">
        <f>VLOOKUP($A44,'RevPAR Raw Data'!$B$6:$BE$43,'RevPAR Raw Data'!AO$1,FALSE)</f>
        <v>83.252282401902406</v>
      </c>
      <c r="AF44" s="77">
        <f>VLOOKUP($A44,'RevPAR Raw Data'!$B$6:$BE$43,'RevPAR Raw Data'!AP$1,FALSE)</f>
        <v>85.061894768133101</v>
      </c>
      <c r="AG44" s="78">
        <f>VLOOKUP($A44,'RevPAR Raw Data'!$B$6:$BE$43,'RevPAR Raw Data'!AR$1,FALSE)</f>
        <v>67.596360030575795</v>
      </c>
    </row>
    <row r="45" spans="1:33" x14ac:dyDescent="0.25">
      <c r="A45" s="55" t="s">
        <v>126</v>
      </c>
      <c r="B45" s="43">
        <f>(VLOOKUP($A44,'Occupancy Raw Data'!$B$8:$BE$51,'Occupancy Raw Data'!AT$3,FALSE))/100</f>
        <v>-2.5933940920280299E-2</v>
      </c>
      <c r="C45" s="44">
        <f>(VLOOKUP($A44,'Occupancy Raw Data'!$B$8:$BE$51,'Occupancy Raw Data'!AU$3,FALSE))/100</f>
        <v>-6.3885095701951399E-3</v>
      </c>
      <c r="D45" s="44">
        <f>(VLOOKUP($A44,'Occupancy Raw Data'!$B$8:$BE$51,'Occupancy Raw Data'!AV$3,FALSE))/100</f>
        <v>-1.35564707972456E-2</v>
      </c>
      <c r="E45" s="44">
        <f>(VLOOKUP($A44,'Occupancy Raw Data'!$B$8:$BE$51,'Occupancy Raw Data'!AW$3,FALSE))/100</f>
        <v>-2.07766856532428E-2</v>
      </c>
      <c r="F45" s="44">
        <f>(VLOOKUP($A44,'Occupancy Raw Data'!$B$8:$BE$51,'Occupancy Raw Data'!AX$3,FALSE))/100</f>
        <v>-7.7532168912911705E-3</v>
      </c>
      <c r="G45" s="44">
        <f>(VLOOKUP($A44,'Occupancy Raw Data'!$B$8:$BE$51,'Occupancy Raw Data'!AY$3,FALSE))/100</f>
        <v>-1.45293847136891E-2</v>
      </c>
      <c r="H45" s="45">
        <f>(VLOOKUP($A44,'Occupancy Raw Data'!$B$8:$BE$51,'Occupancy Raw Data'!BA$3,FALSE))/100</f>
        <v>-1.2976566401098E-2</v>
      </c>
      <c r="I45" s="45">
        <f>(VLOOKUP($A44,'Occupancy Raw Data'!$B$8:$BE$51,'Occupancy Raw Data'!BB$3,FALSE))/100</f>
        <v>-1.53641189873217E-2</v>
      </c>
      <c r="J45" s="44">
        <f>(VLOOKUP($A44,'Occupancy Raw Data'!$B$8:$BE$51,'Occupancy Raw Data'!BC$3,FALSE))/100</f>
        <v>-1.4157719556433199E-2</v>
      </c>
      <c r="K45" s="46">
        <f>(VLOOKUP($A44,'Occupancy Raw Data'!$B$8:$BE$51,'Occupancy Raw Data'!BE$3,FALSE))/100</f>
        <v>-1.4477350136431899E-2</v>
      </c>
      <c r="M45" s="43">
        <f>(VLOOKUP($A44,'ADR Raw Data'!$B$6:$BE$49,'ADR Raw Data'!AT$1,FALSE))/100</f>
        <v>3.3375933709134095E-2</v>
      </c>
      <c r="N45" s="44">
        <f>(VLOOKUP($A44,'ADR Raw Data'!$B$6:$BE$49,'ADR Raw Data'!AU$1,FALSE))/100</f>
        <v>1.49909641524128E-2</v>
      </c>
      <c r="O45" s="44">
        <f>(VLOOKUP($A44,'ADR Raw Data'!$B$6:$BE$49,'ADR Raw Data'!AV$1,FALSE))/100</f>
        <v>3.0959803462146902E-2</v>
      </c>
      <c r="P45" s="44">
        <f>(VLOOKUP($A44,'ADR Raw Data'!$B$6:$BE$49,'ADR Raw Data'!AW$1,FALSE))/100</f>
        <v>3.9743349503068501E-2</v>
      </c>
      <c r="Q45" s="44">
        <f>(VLOOKUP($A44,'ADR Raw Data'!$B$6:$BE$49,'ADR Raw Data'!AX$1,FALSE))/100</f>
        <v>3.2286858586510397E-2</v>
      </c>
      <c r="R45" s="44">
        <f>(VLOOKUP($A44,'ADR Raw Data'!$B$6:$BE$49,'ADR Raw Data'!AY$1,FALSE))/100</f>
        <v>3.0357015276668599E-2</v>
      </c>
      <c r="S45" s="45">
        <f>(VLOOKUP($A44,'ADR Raw Data'!$B$6:$BE$49,'ADR Raw Data'!BA$1,FALSE))/100</f>
        <v>2.4750879887568602E-2</v>
      </c>
      <c r="T45" s="45">
        <f>(VLOOKUP($A44,'ADR Raw Data'!$B$6:$BE$49,'ADR Raw Data'!BB$1,FALSE))/100</f>
        <v>2.1479005888325901E-2</v>
      </c>
      <c r="U45" s="44">
        <f>(VLOOKUP($A44,'ADR Raw Data'!$B$6:$BE$49,'ADR Raw Data'!BC$1,FALSE))/100</f>
        <v>2.3156907912719901E-2</v>
      </c>
      <c r="V45" s="46">
        <f>(VLOOKUP($A44,'ADR Raw Data'!$B$6:$BE$49,'ADR Raw Data'!BE$1,FALSE))/100</f>
        <v>2.7707502709686901E-2</v>
      </c>
      <c r="X45" s="43">
        <f>(VLOOKUP($A44,'RevPAR Raw Data'!$B$6:$BE$49,'RevPAR Raw Data'!AT$1,FALSE))/100</f>
        <v>6.5764232958818803E-3</v>
      </c>
      <c r="Y45" s="44">
        <f>(VLOOKUP($A44,'RevPAR Raw Data'!$B$6:$BE$49,'RevPAR Raw Data'!AU$1,FALSE))/100</f>
        <v>8.50668466426357E-3</v>
      </c>
      <c r="Z45" s="44">
        <f>(VLOOKUP($A44,'RevPAR Raw Data'!$B$6:$BE$49,'RevPAR Raw Data'!AV$1,FALSE))/100</f>
        <v>1.6983626993378201E-2</v>
      </c>
      <c r="AA45" s="44">
        <f>(VLOOKUP($A44,'RevPAR Raw Data'!$B$6:$BE$49,'RevPAR Raw Data'!AW$1,FALSE))/100</f>
        <v>1.81409287703935E-2</v>
      </c>
      <c r="AB45" s="44">
        <f>(VLOOKUP($A44,'RevPAR Raw Data'!$B$6:$BE$49,'RevPAR Raw Data'!AX$1,FALSE))/100</f>
        <v>2.4283314677859602E-2</v>
      </c>
      <c r="AC45" s="44">
        <f>(VLOOKUP($A44,'RevPAR Raw Data'!$B$6:$BE$49,'RevPAR Raw Data'!AY$1,FALSE))/100</f>
        <v>1.53865618092655E-2</v>
      </c>
      <c r="AD45" s="45">
        <f>(VLOOKUP($A44,'RevPAR Raw Data'!$B$6:$BE$49,'RevPAR Raw Data'!BA$1,FALSE))/100</f>
        <v>1.14531320501238E-2</v>
      </c>
      <c r="AE45" s="45">
        <f>(VLOOKUP($A44,'RevPAR Raw Data'!$B$6:$BE$49,'RevPAR Raw Data'!BB$1,FALSE))/100</f>
        <v>5.7848808988065804E-3</v>
      </c>
      <c r="AF45" s="44">
        <f>(VLOOKUP($A44,'RevPAR Raw Data'!$B$6:$BE$49,'RevPAR Raw Data'!BC$1,FALSE))/100</f>
        <v>8.67133934826427E-3</v>
      </c>
      <c r="AG45" s="46">
        <f>(VLOOKUP($A44,'RevPAR Raw Data'!$B$6:$BE$49,'RevPAR Raw Data'!BE$1,FALSE))/100</f>
        <v>1.28290213551207E-2</v>
      </c>
    </row>
    <row r="46" spans="1:33" x14ac:dyDescent="0.25">
      <c r="A46" s="93"/>
      <c r="B46" s="71"/>
      <c r="C46" s="72"/>
      <c r="D46" s="72"/>
      <c r="E46" s="72"/>
      <c r="F46" s="72"/>
      <c r="G46" s="73"/>
      <c r="H46" s="53"/>
      <c r="I46" s="53"/>
      <c r="J46" s="73"/>
      <c r="K46" s="74"/>
      <c r="M46" s="75"/>
      <c r="N46" s="76"/>
      <c r="O46" s="76"/>
      <c r="P46" s="76"/>
      <c r="Q46" s="76"/>
      <c r="R46" s="77"/>
      <c r="S46" s="76"/>
      <c r="T46" s="76"/>
      <c r="U46" s="77"/>
      <c r="V46" s="78"/>
      <c r="X46" s="75"/>
      <c r="Y46" s="76"/>
      <c r="Z46" s="76"/>
      <c r="AA46" s="76"/>
      <c r="AB46" s="76"/>
      <c r="AC46" s="77"/>
      <c r="AD46" s="76"/>
      <c r="AE46" s="76"/>
      <c r="AF46" s="77"/>
      <c r="AG46" s="78"/>
    </row>
    <row r="47" spans="1:33" x14ac:dyDescent="0.25">
      <c r="A47" s="70" t="s">
        <v>29</v>
      </c>
      <c r="B47" s="71">
        <f>(VLOOKUP($A47,'Occupancy Raw Data'!$B$8:$BE$45,'Occupancy Raw Data'!AG$3,FALSE))/100</f>
        <v>0.46417375727720495</v>
      </c>
      <c r="C47" s="72">
        <f>(VLOOKUP($A47,'Occupancy Raw Data'!$B$8:$BE$45,'Occupancy Raw Data'!AH$3,FALSE))/100</f>
        <v>0.598690103000447</v>
      </c>
      <c r="D47" s="72">
        <f>(VLOOKUP($A47,'Occupancy Raw Data'!$B$8:$BE$45,'Occupancy Raw Data'!AI$3,FALSE))/100</f>
        <v>0.63513210927004005</v>
      </c>
      <c r="E47" s="72">
        <f>(VLOOKUP($A47,'Occupancy Raw Data'!$B$8:$BE$45,'Occupancy Raw Data'!AJ$3,FALSE))/100</f>
        <v>0.62399238692342107</v>
      </c>
      <c r="F47" s="72">
        <f>(VLOOKUP($A47,'Occupancy Raw Data'!$B$8:$BE$45,'Occupancy Raw Data'!AK$3,FALSE))/100</f>
        <v>0.58822212270488106</v>
      </c>
      <c r="G47" s="73">
        <f>(VLOOKUP($A47,'Occupancy Raw Data'!$B$8:$BE$45,'Occupancy Raw Data'!AL$3,FALSE))/100</f>
        <v>0.58204209583519895</v>
      </c>
      <c r="H47" s="53">
        <f>(VLOOKUP($A47,'Occupancy Raw Data'!$B$8:$BE$45,'Occupancy Raw Data'!AN$3,FALSE))/100</f>
        <v>0.660826242722794</v>
      </c>
      <c r="I47" s="53">
        <f>(VLOOKUP($A47,'Occupancy Raw Data'!$B$8:$BE$45,'Occupancy Raw Data'!AO$3,FALSE))/100</f>
        <v>0.64817510076130702</v>
      </c>
      <c r="J47" s="73">
        <f>(VLOOKUP($A47,'Occupancy Raw Data'!$B$8:$BE$45,'Occupancy Raw Data'!AP$3,FALSE))/100</f>
        <v>0.65450067174205107</v>
      </c>
      <c r="K47" s="74">
        <f>(VLOOKUP($A47,'Occupancy Raw Data'!$B$8:$BE$45,'Occupancy Raw Data'!AR$3,FALSE))/100</f>
        <v>0.60274454609429906</v>
      </c>
      <c r="M47" s="75">
        <f>VLOOKUP($A47,'ADR Raw Data'!$B$6:$BE$43,'ADR Raw Data'!AG$1,FALSE)</f>
        <v>100.16605885190501</v>
      </c>
      <c r="N47" s="76">
        <f>VLOOKUP($A47,'ADR Raw Data'!$B$6:$BE$43,'ADR Raw Data'!AH$1,FALSE)</f>
        <v>110.943627863487</v>
      </c>
      <c r="O47" s="76">
        <f>VLOOKUP($A47,'ADR Raw Data'!$B$6:$BE$43,'ADR Raw Data'!AI$1,FALSE)</f>
        <v>113.543668253128</v>
      </c>
      <c r="P47" s="76">
        <f>VLOOKUP($A47,'ADR Raw Data'!$B$6:$BE$43,'ADR Raw Data'!AJ$1,FALSE)</f>
        <v>110.280372297479</v>
      </c>
      <c r="Q47" s="76">
        <f>VLOOKUP($A47,'ADR Raw Data'!$B$6:$BE$43,'ADR Raw Data'!AK$1,FALSE)</f>
        <v>106.15341263799</v>
      </c>
      <c r="R47" s="77">
        <f>VLOOKUP($A47,'ADR Raw Data'!$B$6:$BE$43,'ADR Raw Data'!AL$1,FALSE)</f>
        <v>108.681635954451</v>
      </c>
      <c r="S47" s="76">
        <f>VLOOKUP($A47,'ADR Raw Data'!$B$6:$BE$43,'ADR Raw Data'!AN$1,FALSE)</f>
        <v>118.871275730622</v>
      </c>
      <c r="T47" s="76">
        <f>VLOOKUP($A47,'ADR Raw Data'!$B$6:$BE$43,'ADR Raw Data'!AO$1,FALSE)</f>
        <v>118.841272130581</v>
      </c>
      <c r="U47" s="77">
        <f>VLOOKUP($A47,'ADR Raw Data'!$B$6:$BE$43,'ADR Raw Data'!AP$1,FALSE)</f>
        <v>118.856418918918</v>
      </c>
      <c r="V47" s="78">
        <f>VLOOKUP($A47,'ADR Raw Data'!$B$6:$BE$43,'ADR Raw Data'!AR$1,FALSE)</f>
        <v>111.83834036512199</v>
      </c>
      <c r="X47" s="75">
        <f>VLOOKUP($A47,'RevPAR Raw Data'!$B$6:$BE$43,'RevPAR Raw Data'!AG$1,FALSE)</f>
        <v>46.494455888938603</v>
      </c>
      <c r="Y47" s="76">
        <f>VLOOKUP($A47,'RevPAR Raw Data'!$B$6:$BE$43,'RevPAR Raw Data'!AH$1,FALSE)</f>
        <v>66.420851992834699</v>
      </c>
      <c r="Z47" s="76">
        <f>VLOOKUP($A47,'RevPAR Raw Data'!$B$6:$BE$43,'RevPAR Raw Data'!AI$1,FALSE)</f>
        <v>72.115229511867398</v>
      </c>
      <c r="AA47" s="76">
        <f>VLOOKUP($A47,'RevPAR Raw Data'!$B$6:$BE$43,'RevPAR Raw Data'!AJ$1,FALSE)</f>
        <v>68.8141127407075</v>
      </c>
      <c r="AB47" s="76">
        <f>VLOOKUP($A47,'RevPAR Raw Data'!$B$6:$BE$43,'RevPAR Raw Data'!AK$1,FALSE)</f>
        <v>62.4417857142857</v>
      </c>
      <c r="AC47" s="77">
        <f>VLOOKUP($A47,'RevPAR Raw Data'!$B$6:$BE$43,'RevPAR Raw Data'!AL$1,FALSE)</f>
        <v>63.257287169726801</v>
      </c>
      <c r="AD47" s="76">
        <f>VLOOKUP($A47,'RevPAR Raw Data'!$B$6:$BE$43,'RevPAR Raw Data'!AN$1,FALSE)</f>
        <v>78.553258508732597</v>
      </c>
      <c r="AE47" s="76">
        <f>VLOOKUP($A47,'RevPAR Raw Data'!$B$6:$BE$43,'RevPAR Raw Data'!AO$1,FALSE)</f>
        <v>77.029953537841394</v>
      </c>
      <c r="AF47" s="77">
        <f>VLOOKUP($A47,'RevPAR Raw Data'!$B$6:$BE$43,'RevPAR Raw Data'!AP$1,FALSE)</f>
        <v>77.791606023287002</v>
      </c>
      <c r="AG47" s="78">
        <f>VLOOKUP($A47,'RevPAR Raw Data'!$B$6:$BE$43,'RevPAR Raw Data'!AR$1,FALSE)</f>
        <v>67.409949699315405</v>
      </c>
    </row>
    <row r="48" spans="1:33" x14ac:dyDescent="0.25">
      <c r="A48" s="55" t="s">
        <v>126</v>
      </c>
      <c r="B48" s="43">
        <f>(VLOOKUP($A47,'Occupancy Raw Data'!$B$8:$BE$51,'Occupancy Raw Data'!AT$3,FALSE))/100</f>
        <v>-4.9083609030342597E-2</v>
      </c>
      <c r="C48" s="44">
        <f>(VLOOKUP($A47,'Occupancy Raw Data'!$B$8:$BE$51,'Occupancy Raw Data'!AU$3,FALSE))/100</f>
        <v>-4.2834958783234595E-2</v>
      </c>
      <c r="D48" s="44">
        <f>(VLOOKUP($A47,'Occupancy Raw Data'!$B$8:$BE$51,'Occupancy Raw Data'!AV$3,FALSE))/100</f>
        <v>-4.2217081217231694E-2</v>
      </c>
      <c r="E48" s="44">
        <f>(VLOOKUP($A47,'Occupancy Raw Data'!$B$8:$BE$51,'Occupancy Raw Data'!AW$3,FALSE))/100</f>
        <v>-7.1889712144641599E-2</v>
      </c>
      <c r="F48" s="44">
        <f>(VLOOKUP($A47,'Occupancy Raw Data'!$B$8:$BE$51,'Occupancy Raw Data'!AX$3,FALSE))/100</f>
        <v>-8.12550527599884E-2</v>
      </c>
      <c r="G48" s="44">
        <f>(VLOOKUP($A47,'Occupancy Raw Data'!$B$8:$BE$51,'Occupancy Raw Data'!AY$3,FALSE))/100</f>
        <v>-5.7975207056780095E-2</v>
      </c>
      <c r="H48" s="45">
        <f>(VLOOKUP($A47,'Occupancy Raw Data'!$B$8:$BE$51,'Occupancy Raw Data'!BA$3,FALSE))/100</f>
        <v>-6.7205915938618507E-2</v>
      </c>
      <c r="I48" s="45">
        <f>(VLOOKUP($A47,'Occupancy Raw Data'!$B$8:$BE$51,'Occupancy Raw Data'!BB$3,FALSE))/100</f>
        <v>-9.48572887243775E-2</v>
      </c>
      <c r="J48" s="44">
        <f>(VLOOKUP($A47,'Occupancy Raw Data'!$B$8:$BE$51,'Occupancy Raw Data'!BC$3,FALSE))/100</f>
        <v>-8.1105996195862409E-2</v>
      </c>
      <c r="K48" s="46">
        <f>(VLOOKUP($A47,'Occupancy Raw Data'!$B$8:$BE$51,'Occupancy Raw Data'!BE$3,FALSE))/100</f>
        <v>-6.5275118610661209E-2</v>
      </c>
      <c r="M48" s="43">
        <f>(VLOOKUP($A47,'ADR Raw Data'!$B$6:$BE$49,'ADR Raw Data'!AT$1,FALSE))/100</f>
        <v>-2.0410117336531898E-2</v>
      </c>
      <c r="N48" s="44">
        <f>(VLOOKUP($A47,'ADR Raw Data'!$B$6:$BE$49,'ADR Raw Data'!AU$1,FALSE))/100</f>
        <v>1.5509858098900799E-2</v>
      </c>
      <c r="O48" s="44">
        <f>(VLOOKUP($A47,'ADR Raw Data'!$B$6:$BE$49,'ADR Raw Data'!AV$1,FALSE))/100</f>
        <v>8.2923394354705998E-3</v>
      </c>
      <c r="P48" s="44">
        <f>(VLOOKUP($A47,'ADR Raw Data'!$B$6:$BE$49,'ADR Raw Data'!AW$1,FALSE))/100</f>
        <v>-5.0361132766808502E-2</v>
      </c>
      <c r="Q48" s="44">
        <f>(VLOOKUP($A47,'ADR Raw Data'!$B$6:$BE$49,'ADR Raw Data'!AX$1,FALSE))/100</f>
        <v>-7.9352107819387493E-2</v>
      </c>
      <c r="R48" s="44">
        <f>(VLOOKUP($A47,'ADR Raw Data'!$B$6:$BE$49,'ADR Raw Data'!AY$1,FALSE))/100</f>
        <v>-2.62979598752477E-2</v>
      </c>
      <c r="S48" s="45">
        <f>(VLOOKUP($A47,'ADR Raw Data'!$B$6:$BE$49,'ADR Raw Data'!BA$1,FALSE))/100</f>
        <v>-7.5726706350348699E-2</v>
      </c>
      <c r="T48" s="45">
        <f>(VLOOKUP($A47,'ADR Raw Data'!$B$6:$BE$49,'ADR Raw Data'!BB$1,FALSE))/100</f>
        <v>-9.6826809748654E-2</v>
      </c>
      <c r="U48" s="44">
        <f>(VLOOKUP($A47,'ADR Raw Data'!$B$6:$BE$49,'ADR Raw Data'!BC$1,FALSE))/100</f>
        <v>-8.6452262309446207E-2</v>
      </c>
      <c r="V48" s="46">
        <f>(VLOOKUP($A47,'ADR Raw Data'!$B$6:$BE$49,'ADR Raw Data'!BE$1,FALSE))/100</f>
        <v>-4.7790405956770698E-2</v>
      </c>
      <c r="X48" s="43">
        <f>(VLOOKUP($A47,'RevPAR Raw Data'!$B$6:$BE$49,'RevPAR Raw Data'!AT$1,FALSE))/100</f>
        <v>-6.8491924147264807E-2</v>
      </c>
      <c r="Y48" s="44">
        <f>(VLOOKUP($A47,'RevPAR Raw Data'!$B$6:$BE$49,'RevPAR Raw Data'!AU$1,FALSE))/100</f>
        <v>-2.7989464816734002E-2</v>
      </c>
      <c r="Z48" s="44">
        <f>(VLOOKUP($A47,'RevPAR Raw Data'!$B$6:$BE$49,'RevPAR Raw Data'!AV$1,FALSE))/100</f>
        <v>-3.4274820149189297E-2</v>
      </c>
      <c r="AA48" s="44">
        <f>(VLOOKUP($A47,'RevPAR Raw Data'!$B$6:$BE$49,'RevPAR Raw Data'!AW$1,FALSE))/100</f>
        <v>-0.118630397573566</v>
      </c>
      <c r="AB48" s="44">
        <f>(VLOOKUP($A47,'RevPAR Raw Data'!$B$6:$BE$49,'RevPAR Raw Data'!AX$1,FALSE))/100</f>
        <v>-0.154159400871895</v>
      </c>
      <c r="AC48" s="44">
        <f>(VLOOKUP($A47,'RevPAR Raw Data'!$B$6:$BE$49,'RevPAR Raw Data'!AY$1,FALSE))/100</f>
        <v>-8.2748537263089408E-2</v>
      </c>
      <c r="AD48" s="45">
        <f>(VLOOKUP($A47,'RevPAR Raw Data'!$B$6:$BE$49,'RevPAR Raw Data'!BA$1,FALSE))/100</f>
        <v>-0.137843339627677</v>
      </c>
      <c r="AE48" s="45">
        <f>(VLOOKUP($A47,'RevPAR Raw Data'!$B$6:$BE$49,'RevPAR Raw Data'!BB$1,FALSE))/100</f>
        <v>-0.18249936982444301</v>
      </c>
      <c r="AF48" s="44">
        <f>(VLOOKUP($A47,'RevPAR Raw Data'!$B$6:$BE$49,'RevPAR Raw Data'!BC$1,FALSE))/100</f>
        <v>-0.16054646164731501</v>
      </c>
      <c r="AG48" s="46">
        <f>(VLOOKUP($A47,'RevPAR Raw Data'!$B$6:$BE$49,'RevPAR Raw Data'!BE$1,FALSE))/100</f>
        <v>-0.109946000150152</v>
      </c>
    </row>
    <row r="49" spans="1:33" x14ac:dyDescent="0.25">
      <c r="A49" s="93"/>
      <c r="B49" s="71"/>
      <c r="C49" s="72"/>
      <c r="D49" s="72"/>
      <c r="E49" s="72"/>
      <c r="F49" s="72"/>
      <c r="G49" s="73"/>
      <c r="H49" s="53"/>
      <c r="I49" s="53"/>
      <c r="J49" s="73"/>
      <c r="K49" s="74"/>
      <c r="M49" s="75"/>
      <c r="N49" s="76"/>
      <c r="O49" s="76"/>
      <c r="P49" s="76"/>
      <c r="Q49" s="76"/>
      <c r="R49" s="77"/>
      <c r="S49" s="76"/>
      <c r="T49" s="76"/>
      <c r="U49" s="77"/>
      <c r="V49" s="78"/>
      <c r="X49" s="75"/>
      <c r="Y49" s="76"/>
      <c r="Z49" s="76"/>
      <c r="AA49" s="76"/>
      <c r="AB49" s="76"/>
      <c r="AC49" s="77"/>
      <c r="AD49" s="76"/>
      <c r="AE49" s="76"/>
      <c r="AF49" s="77"/>
      <c r="AG49" s="78"/>
    </row>
    <row r="50" spans="1:33" x14ac:dyDescent="0.25">
      <c r="A50" s="70" t="s">
        <v>30</v>
      </c>
      <c r="B50" s="71">
        <f>(VLOOKUP($A50,'Occupancy Raw Data'!$B$8:$BE$45,'Occupancy Raw Data'!AG$3,FALSE))/100</f>
        <v>0.48514935505770501</v>
      </c>
      <c r="C50" s="72">
        <f>(VLOOKUP($A50,'Occupancy Raw Data'!$B$8:$BE$45,'Occupancy Raw Data'!AH$3,FALSE))/100</f>
        <v>0.57275401674587001</v>
      </c>
      <c r="D50" s="72">
        <f>(VLOOKUP($A50,'Occupancy Raw Data'!$B$8:$BE$45,'Occupancy Raw Data'!AI$3,FALSE))/100</f>
        <v>0.61546730029418395</v>
      </c>
      <c r="E50" s="72">
        <f>(VLOOKUP($A50,'Occupancy Raw Data'!$B$8:$BE$45,'Occupancy Raw Data'!AJ$3,FALSE))/100</f>
        <v>0.63045937995021395</v>
      </c>
      <c r="F50" s="72">
        <f>(VLOOKUP($A50,'Occupancy Raw Data'!$B$8:$BE$45,'Occupancy Raw Data'!AK$3,FALSE))/100</f>
        <v>0.63371237836614602</v>
      </c>
      <c r="G50" s="73">
        <f>(VLOOKUP($A50,'Occupancy Raw Data'!$B$8:$BE$45,'Occupancy Raw Data'!AL$3,FALSE))/100</f>
        <v>0.58750848608282402</v>
      </c>
      <c r="H50" s="53">
        <f>(VLOOKUP($A50,'Occupancy Raw Data'!$B$8:$BE$45,'Occupancy Raw Data'!AN$3,FALSE))/100</f>
        <v>0.74145734329033697</v>
      </c>
      <c r="I50" s="53">
        <f>(VLOOKUP($A50,'Occupancy Raw Data'!$B$8:$BE$45,'Occupancy Raw Data'!AO$3,FALSE))/100</f>
        <v>0.69187033265444597</v>
      </c>
      <c r="J50" s="73">
        <f>(VLOOKUP($A50,'Occupancy Raw Data'!$B$8:$BE$45,'Occupancy Raw Data'!AP$3,FALSE))/100</f>
        <v>0.71666383797239108</v>
      </c>
      <c r="K50" s="74">
        <f>(VLOOKUP($A50,'Occupancy Raw Data'!$B$8:$BE$45,'Occupancy Raw Data'!AR$3,FALSE))/100</f>
        <v>0.62441001519412898</v>
      </c>
      <c r="M50" s="75">
        <f>VLOOKUP($A50,'ADR Raw Data'!$B$6:$BE$43,'ADR Raw Data'!AG$1,FALSE)</f>
        <v>107.70596816512101</v>
      </c>
      <c r="N50" s="76">
        <f>VLOOKUP($A50,'ADR Raw Data'!$B$6:$BE$43,'ADR Raw Data'!AH$1,FALSE)</f>
        <v>108.84623962860501</v>
      </c>
      <c r="O50" s="76">
        <f>VLOOKUP($A50,'ADR Raw Data'!$B$6:$BE$43,'ADR Raw Data'!AI$1,FALSE)</f>
        <v>110.40407528265401</v>
      </c>
      <c r="P50" s="76">
        <f>VLOOKUP($A50,'ADR Raw Data'!$B$6:$BE$43,'ADR Raw Data'!AJ$1,FALSE)</f>
        <v>108.630469759511</v>
      </c>
      <c r="Q50" s="76">
        <f>VLOOKUP($A50,'ADR Raw Data'!$B$6:$BE$43,'ADR Raw Data'!AK$1,FALSE)</f>
        <v>110.17985493014299</v>
      </c>
      <c r="R50" s="77">
        <f>VLOOKUP($A50,'ADR Raw Data'!$B$6:$BE$43,'ADR Raw Data'!AL$1,FALSE)</f>
        <v>109.225702854171</v>
      </c>
      <c r="S50" s="76">
        <f>VLOOKUP($A50,'ADR Raw Data'!$B$6:$BE$43,'ADR Raw Data'!AN$1,FALSE)</f>
        <v>131.37368151991399</v>
      </c>
      <c r="T50" s="76">
        <f>VLOOKUP($A50,'ADR Raw Data'!$B$6:$BE$43,'ADR Raw Data'!AO$1,FALSE)</f>
        <v>129.82876568952099</v>
      </c>
      <c r="U50" s="77">
        <f>VLOOKUP($A50,'ADR Raw Data'!$B$6:$BE$43,'ADR Raw Data'!AP$1,FALSE)</f>
        <v>130.62794734660801</v>
      </c>
      <c r="V50" s="78">
        <f>VLOOKUP($A50,'ADR Raw Data'!$B$6:$BE$43,'ADR Raw Data'!AR$1,FALSE)</f>
        <v>116.244083316614</v>
      </c>
      <c r="X50" s="75">
        <f>VLOOKUP($A50,'RevPAR Raw Data'!$B$6:$BE$43,'RevPAR Raw Data'!AG$1,FALSE)</f>
        <v>52.253480991174399</v>
      </c>
      <c r="Y50" s="76">
        <f>VLOOKUP($A50,'RevPAR Raw Data'!$B$6:$BE$43,'RevPAR Raw Data'!AH$1,FALSE)</f>
        <v>62.3421209549671</v>
      </c>
      <c r="Z50" s="76">
        <f>VLOOKUP($A50,'RevPAR Raw Data'!$B$6:$BE$43,'RevPAR Raw Data'!AI$1,FALSE)</f>
        <v>67.950098155691293</v>
      </c>
      <c r="AA50" s="76">
        <f>VLOOKUP($A50,'RevPAR Raw Data'!$B$6:$BE$43,'RevPAR Raw Data'!AJ$1,FALSE)</f>
        <v>68.487098608282395</v>
      </c>
      <c r="AB50" s="76">
        <f>VLOOKUP($A50,'RevPAR Raw Data'!$B$6:$BE$43,'RevPAR Raw Data'!AK$1,FALSE)</f>
        <v>69.822337915817997</v>
      </c>
      <c r="AC50" s="77">
        <f>VLOOKUP($A50,'RevPAR Raw Data'!$B$6:$BE$43,'RevPAR Raw Data'!AL$1,FALSE)</f>
        <v>64.1710273251866</v>
      </c>
      <c r="AD50" s="76">
        <f>VLOOKUP($A50,'RevPAR Raw Data'!$B$6:$BE$43,'RevPAR Raw Data'!AN$1,FALSE)</f>
        <v>97.407980878026706</v>
      </c>
      <c r="AE50" s="76">
        <f>VLOOKUP($A50,'RevPAR Raw Data'!$B$6:$BE$43,'RevPAR Raw Data'!AO$1,FALSE)</f>
        <v>89.824671305725204</v>
      </c>
      <c r="AF50" s="77">
        <f>VLOOKUP($A50,'RevPAR Raw Data'!$B$6:$BE$43,'RevPAR Raw Data'!AP$1,FALSE)</f>
        <v>93.616326091875905</v>
      </c>
      <c r="AG50" s="78">
        <f>VLOOKUP($A50,'RevPAR Raw Data'!$B$6:$BE$43,'RevPAR Raw Data'!AR$1,FALSE)</f>
        <v>72.583969829954995</v>
      </c>
    </row>
    <row r="51" spans="1:33" x14ac:dyDescent="0.25">
      <c r="A51" s="55" t="s">
        <v>126</v>
      </c>
      <c r="B51" s="43">
        <f>(VLOOKUP($A50,'Occupancy Raw Data'!$B$8:$BE$51,'Occupancy Raw Data'!AT$3,FALSE))/100</f>
        <v>-2.6352971656550501E-2</v>
      </c>
      <c r="C51" s="44">
        <f>(VLOOKUP($A50,'Occupancy Raw Data'!$B$8:$BE$51,'Occupancy Raw Data'!AU$3,FALSE))/100</f>
        <v>-1.5026346498788701E-2</v>
      </c>
      <c r="D51" s="44">
        <f>(VLOOKUP($A50,'Occupancy Raw Data'!$B$8:$BE$51,'Occupancy Raw Data'!AV$3,FALSE))/100</f>
        <v>1.0520569502312999E-2</v>
      </c>
      <c r="E51" s="44">
        <f>(VLOOKUP($A50,'Occupancy Raw Data'!$B$8:$BE$51,'Occupancy Raw Data'!AW$3,FALSE))/100</f>
        <v>7.6670104124088399E-3</v>
      </c>
      <c r="F51" s="44">
        <f>(VLOOKUP($A50,'Occupancy Raw Data'!$B$8:$BE$51,'Occupancy Raw Data'!AX$3,FALSE))/100</f>
        <v>3.0598462908759199E-3</v>
      </c>
      <c r="G51" s="44">
        <f>(VLOOKUP($A50,'Occupancy Raw Data'!$B$8:$BE$51,'Occupancy Raw Data'!AY$3,FALSE))/100</f>
        <v>-2.9634406022526201E-3</v>
      </c>
      <c r="H51" s="45">
        <f>(VLOOKUP($A50,'Occupancy Raw Data'!$B$8:$BE$51,'Occupancy Raw Data'!BA$3,FALSE))/100</f>
        <v>-1.5206228906771199E-3</v>
      </c>
      <c r="I51" s="45">
        <f>(VLOOKUP($A50,'Occupancy Raw Data'!$B$8:$BE$51,'Occupancy Raw Data'!BB$3,FALSE))/100</f>
        <v>-3.6476724454378905E-2</v>
      </c>
      <c r="J51" s="44">
        <f>(VLOOKUP($A50,'Occupancy Raw Data'!$B$8:$BE$51,'Occupancy Raw Data'!BC$3,FALSE))/100</f>
        <v>-1.8705225369231599E-2</v>
      </c>
      <c r="K51" s="46">
        <f>(VLOOKUP($A50,'Occupancy Raw Data'!$B$8:$BE$51,'Occupancy Raw Data'!BE$3,FALSE))/100</f>
        <v>-8.1809652476109388E-3</v>
      </c>
      <c r="M51" s="43">
        <f>(VLOOKUP($A50,'ADR Raw Data'!$B$6:$BE$49,'ADR Raw Data'!AT$1,FALSE))/100</f>
        <v>-2.3344924331300598E-2</v>
      </c>
      <c r="N51" s="44">
        <f>(VLOOKUP($A50,'ADR Raw Data'!$B$6:$BE$49,'ADR Raw Data'!AU$1,FALSE))/100</f>
        <v>-6.6475495460950797E-3</v>
      </c>
      <c r="O51" s="44">
        <f>(VLOOKUP($A50,'ADR Raw Data'!$B$6:$BE$49,'ADR Raw Data'!AV$1,FALSE))/100</f>
        <v>-9.6111959005834805E-3</v>
      </c>
      <c r="P51" s="44">
        <f>(VLOOKUP($A50,'ADR Raw Data'!$B$6:$BE$49,'ADR Raw Data'!AW$1,FALSE))/100</f>
        <v>-2.1087876569230102E-2</v>
      </c>
      <c r="Q51" s="44">
        <f>(VLOOKUP($A50,'ADR Raw Data'!$B$6:$BE$49,'ADR Raw Data'!AX$1,FALSE))/100</f>
        <v>-1.8950317606162601E-2</v>
      </c>
      <c r="R51" s="44">
        <f>(VLOOKUP($A50,'ADR Raw Data'!$B$6:$BE$49,'ADR Raw Data'!AY$1,FALSE))/100</f>
        <v>-1.57146578530248E-2</v>
      </c>
      <c r="S51" s="45">
        <f>(VLOOKUP($A50,'ADR Raw Data'!$B$6:$BE$49,'ADR Raw Data'!BA$1,FALSE))/100</f>
        <v>-7.9797315118090503E-2</v>
      </c>
      <c r="T51" s="45">
        <f>(VLOOKUP($A50,'ADR Raw Data'!$B$6:$BE$49,'ADR Raw Data'!BB$1,FALSE))/100</f>
        <v>-0.10381580822697201</v>
      </c>
      <c r="U51" s="44">
        <f>(VLOOKUP($A50,'ADR Raw Data'!$B$6:$BE$49,'ADR Raw Data'!BC$1,FALSE))/100</f>
        <v>-9.15970449121431E-2</v>
      </c>
      <c r="V51" s="46">
        <f>(VLOOKUP($A50,'ADR Raw Data'!$B$6:$BE$49,'ADR Raw Data'!BE$1,FALSE))/100</f>
        <v>-4.6013521481737596E-2</v>
      </c>
      <c r="X51" s="43">
        <f>(VLOOKUP($A50,'RevPAR Raw Data'!$B$6:$BE$49,'RevPAR Raw Data'!AT$1,FALSE))/100</f>
        <v>-4.9082687858624102E-2</v>
      </c>
      <c r="Y51" s="44">
        <f>(VLOOKUP($A50,'RevPAR Raw Data'!$B$6:$BE$49,'RevPAR Raw Data'!AU$1,FALSE))/100</f>
        <v>-2.1574007662036199E-2</v>
      </c>
      <c r="Z51" s="44">
        <f>(VLOOKUP($A50,'RevPAR Raw Data'!$B$6:$BE$49,'RevPAR Raw Data'!AV$1,FALSE))/100</f>
        <v>8.0825834725716103E-4</v>
      </c>
      <c r="AA51" s="44">
        <f>(VLOOKUP($A50,'RevPAR Raw Data'!$B$6:$BE$49,'RevPAR Raw Data'!AW$1,FALSE))/100</f>
        <v>-1.3582547126053099E-2</v>
      </c>
      <c r="AB51" s="44">
        <f>(VLOOKUP($A50,'RevPAR Raw Data'!$B$6:$BE$49,'RevPAR Raw Data'!AX$1,FALSE))/100</f>
        <v>-1.59484563743248E-2</v>
      </c>
      <c r="AC51" s="44">
        <f>(VLOOKUP($A50,'RevPAR Raw Data'!$B$6:$BE$49,'RevPAR Raw Data'!AY$1,FALSE))/100</f>
        <v>-1.8631529000145201E-2</v>
      </c>
      <c r="AD51" s="45">
        <f>(VLOOKUP($A50,'RevPAR Raw Data'!$B$6:$BE$49,'RevPAR Raw Data'!BA$1,FALSE))/100</f>
        <v>-8.1196596384784492E-2</v>
      </c>
      <c r="AE51" s="45">
        <f>(VLOOKUP($A50,'RevPAR Raw Data'!$B$6:$BE$49,'RevPAR Raw Data'!BB$1,FALSE))/100</f>
        <v>-0.13650567205064701</v>
      </c>
      <c r="AF51" s="44">
        <f>(VLOOKUP($A50,'RevPAR Raw Data'!$B$6:$BE$49,'RevPAR Raw Data'!BC$1,FALSE))/100</f>
        <v>-0.108588926913137</v>
      </c>
      <c r="AG51" s="46">
        <f>(VLOOKUP($A50,'RevPAR Raw Data'!$B$6:$BE$49,'RevPAR Raw Data'!BE$1,FALSE))/100</f>
        <v>-5.3818051709186195E-2</v>
      </c>
    </row>
    <row r="52" spans="1:33" x14ac:dyDescent="0.25">
      <c r="A52" s="94"/>
      <c r="B52" s="71"/>
      <c r="C52" s="72"/>
      <c r="D52" s="72"/>
      <c r="E52" s="72"/>
      <c r="F52" s="72"/>
      <c r="G52" s="73"/>
      <c r="H52" s="53"/>
      <c r="I52" s="53"/>
      <c r="J52" s="73"/>
      <c r="K52" s="74"/>
      <c r="M52" s="75"/>
      <c r="N52" s="76"/>
      <c r="O52" s="76"/>
      <c r="P52" s="76"/>
      <c r="Q52" s="76"/>
      <c r="R52" s="77"/>
      <c r="S52" s="76"/>
      <c r="T52" s="76"/>
      <c r="U52" s="77"/>
      <c r="V52" s="78"/>
      <c r="X52" s="75"/>
      <c r="Y52" s="76"/>
      <c r="Z52" s="76"/>
      <c r="AA52" s="76"/>
      <c r="AB52" s="76"/>
      <c r="AC52" s="77"/>
      <c r="AD52" s="76"/>
      <c r="AE52" s="76"/>
      <c r="AF52" s="77"/>
      <c r="AG52" s="78"/>
    </row>
    <row r="53" spans="1:33" x14ac:dyDescent="0.25">
      <c r="A53" s="70" t="s">
        <v>31</v>
      </c>
      <c r="B53" s="71">
        <f>(VLOOKUP($A53,'Occupancy Raw Data'!$B$8:$BE$45,'Occupancy Raw Data'!AG$3,FALSE))/100</f>
        <v>0.41618287373004298</v>
      </c>
      <c r="C53" s="72">
        <f>(VLOOKUP($A53,'Occupancy Raw Data'!$B$8:$BE$45,'Occupancy Raw Data'!AH$3,FALSE))/100</f>
        <v>0.560232220609579</v>
      </c>
      <c r="D53" s="72">
        <f>(VLOOKUP($A53,'Occupancy Raw Data'!$B$8:$BE$45,'Occupancy Raw Data'!AI$3,FALSE))/100</f>
        <v>0.56984760522496303</v>
      </c>
      <c r="E53" s="72">
        <f>(VLOOKUP($A53,'Occupancy Raw Data'!$B$8:$BE$45,'Occupancy Raw Data'!AJ$3,FALSE))/100</f>
        <v>0.56404208998548599</v>
      </c>
      <c r="F53" s="72">
        <f>(VLOOKUP($A53,'Occupancy Raw Data'!$B$8:$BE$45,'Occupancy Raw Data'!AK$3,FALSE))/100</f>
        <v>0.56313497822931702</v>
      </c>
      <c r="G53" s="73">
        <f>(VLOOKUP($A53,'Occupancy Raw Data'!$B$8:$BE$45,'Occupancy Raw Data'!AL$3,FALSE))/100</f>
        <v>0.53468795355587806</v>
      </c>
      <c r="H53" s="53">
        <f>(VLOOKUP($A53,'Occupancy Raw Data'!$B$8:$BE$45,'Occupancy Raw Data'!AN$3,FALSE))/100</f>
        <v>0.58708272859216204</v>
      </c>
      <c r="I53" s="53">
        <f>(VLOOKUP($A53,'Occupancy Raw Data'!$B$8:$BE$45,'Occupancy Raw Data'!AO$3,FALSE))/100</f>
        <v>0.56404208998548599</v>
      </c>
      <c r="J53" s="73">
        <f>(VLOOKUP($A53,'Occupancy Raw Data'!$B$8:$BE$45,'Occupancy Raw Data'!AP$3,FALSE))/100</f>
        <v>0.57556240928882407</v>
      </c>
      <c r="K53" s="74">
        <f>(VLOOKUP($A53,'Occupancy Raw Data'!$B$8:$BE$45,'Occupancy Raw Data'!AR$3,FALSE))/100</f>
        <v>0.54636636947957695</v>
      </c>
      <c r="M53" s="75">
        <f>VLOOKUP($A53,'ADR Raw Data'!$B$6:$BE$43,'ADR Raw Data'!AG$1,FALSE)</f>
        <v>87.740392327811605</v>
      </c>
      <c r="N53" s="76">
        <f>VLOOKUP($A53,'ADR Raw Data'!$B$6:$BE$43,'ADR Raw Data'!AH$1,FALSE)</f>
        <v>94.048947538860105</v>
      </c>
      <c r="O53" s="76">
        <f>VLOOKUP($A53,'ADR Raw Data'!$B$6:$BE$43,'ADR Raw Data'!AI$1,FALSE)</f>
        <v>94.158373129576503</v>
      </c>
      <c r="P53" s="76">
        <f>VLOOKUP($A53,'ADR Raw Data'!$B$6:$BE$43,'ADR Raw Data'!AJ$1,FALSE)</f>
        <v>93.678752010292598</v>
      </c>
      <c r="Q53" s="76">
        <f>VLOOKUP($A53,'ADR Raw Data'!$B$6:$BE$43,'ADR Raw Data'!AK$1,FALSE)</f>
        <v>93.010170747422606</v>
      </c>
      <c r="R53" s="77">
        <f>VLOOKUP($A53,'ADR Raw Data'!$B$6:$BE$43,'ADR Raw Data'!AL$1,FALSE)</f>
        <v>92.793286509229006</v>
      </c>
      <c r="S53" s="76">
        <f>VLOOKUP($A53,'ADR Raw Data'!$B$6:$BE$43,'ADR Raw Data'!AN$1,FALSE)</f>
        <v>98.105339925834301</v>
      </c>
      <c r="T53" s="76">
        <f>VLOOKUP($A53,'ADR Raw Data'!$B$6:$BE$43,'ADR Raw Data'!AO$1,FALSE)</f>
        <v>97.2343647475072</v>
      </c>
      <c r="U53" s="77">
        <f>VLOOKUP($A53,'ADR Raw Data'!$B$6:$BE$43,'ADR Raw Data'!AP$1,FALSE)</f>
        <v>97.6785689519306</v>
      </c>
      <c r="V53" s="78">
        <f>VLOOKUP($A53,'ADR Raw Data'!$B$6:$BE$43,'ADR Raw Data'!AR$1,FALSE)</f>
        <v>94.263668232057299</v>
      </c>
      <c r="X53" s="75">
        <f>VLOOKUP($A53,'RevPAR Raw Data'!$B$6:$BE$43,'RevPAR Raw Data'!AG$1,FALSE)</f>
        <v>36.516048621190102</v>
      </c>
      <c r="Y53" s="76">
        <f>VLOOKUP($A53,'RevPAR Raw Data'!$B$6:$BE$43,'RevPAR Raw Data'!AH$1,FALSE)</f>
        <v>52.689250725689398</v>
      </c>
      <c r="Z53" s="76">
        <f>VLOOKUP($A53,'RevPAR Raw Data'!$B$6:$BE$43,'RevPAR Raw Data'!AI$1,FALSE)</f>
        <v>53.655923439767697</v>
      </c>
      <c r="AA53" s="76">
        <f>VLOOKUP($A53,'RevPAR Raw Data'!$B$6:$BE$43,'RevPAR Raw Data'!AJ$1,FALSE)</f>
        <v>52.838759071117501</v>
      </c>
      <c r="AB53" s="76">
        <f>VLOOKUP($A53,'RevPAR Raw Data'!$B$6:$BE$43,'RevPAR Raw Data'!AK$1,FALSE)</f>
        <v>52.377280478955001</v>
      </c>
      <c r="AC53" s="77">
        <f>VLOOKUP($A53,'RevPAR Raw Data'!$B$6:$BE$43,'RevPAR Raw Data'!AL$1,FALSE)</f>
        <v>49.6154524673439</v>
      </c>
      <c r="AD53" s="76">
        <f>VLOOKUP($A53,'RevPAR Raw Data'!$B$6:$BE$43,'RevPAR Raw Data'!AN$1,FALSE)</f>
        <v>57.595950653120397</v>
      </c>
      <c r="AE53" s="76">
        <f>VLOOKUP($A53,'RevPAR Raw Data'!$B$6:$BE$43,'RevPAR Raw Data'!AO$1,FALSE)</f>
        <v>54.844274310594997</v>
      </c>
      <c r="AF53" s="77">
        <f>VLOOKUP($A53,'RevPAR Raw Data'!$B$6:$BE$43,'RevPAR Raw Data'!AP$1,FALSE)</f>
        <v>56.220112481857697</v>
      </c>
      <c r="AG53" s="78">
        <f>VLOOKUP($A53,'RevPAR Raw Data'!$B$6:$BE$43,'RevPAR Raw Data'!AR$1,FALSE)</f>
        <v>51.502498185776403</v>
      </c>
    </row>
    <row r="54" spans="1:33" x14ac:dyDescent="0.25">
      <c r="A54" s="55" t="s">
        <v>126</v>
      </c>
      <c r="B54" s="43">
        <f>(VLOOKUP($A53,'Occupancy Raw Data'!$B$8:$BE$51,'Occupancy Raw Data'!AT$3,FALSE))/100</f>
        <v>-9.26833855761818E-3</v>
      </c>
      <c r="C54" s="44">
        <f>(VLOOKUP($A53,'Occupancy Raw Data'!$B$8:$BE$51,'Occupancy Raw Data'!AU$3,FALSE))/100</f>
        <v>3.4716442035239201E-2</v>
      </c>
      <c r="D54" s="44">
        <f>(VLOOKUP($A53,'Occupancy Raw Data'!$B$8:$BE$51,'Occupancy Raw Data'!AV$3,FALSE))/100</f>
        <v>2.2676100478404002E-2</v>
      </c>
      <c r="E54" s="44">
        <f>(VLOOKUP($A53,'Occupancy Raw Data'!$B$8:$BE$51,'Occupancy Raw Data'!AW$3,FALSE))/100</f>
        <v>4.13418982601372E-3</v>
      </c>
      <c r="F54" s="44">
        <f>(VLOOKUP($A53,'Occupancy Raw Data'!$B$8:$BE$51,'Occupancy Raw Data'!AX$3,FALSE))/100</f>
        <v>-1.2716548806472501E-2</v>
      </c>
      <c r="G54" s="44">
        <f>(VLOOKUP($A53,'Occupancy Raw Data'!$B$8:$BE$51,'Occupancy Raw Data'!AY$3,FALSE))/100</f>
        <v>8.5284879366595099E-3</v>
      </c>
      <c r="H54" s="45">
        <f>(VLOOKUP($A53,'Occupancy Raw Data'!$B$8:$BE$51,'Occupancy Raw Data'!BA$3,FALSE))/100</f>
        <v>-7.4783284557488006E-2</v>
      </c>
      <c r="I54" s="45">
        <f>(VLOOKUP($A53,'Occupancy Raw Data'!$B$8:$BE$51,'Occupancy Raw Data'!BB$3,FALSE))/100</f>
        <v>-0.113757892934817</v>
      </c>
      <c r="J54" s="44">
        <f>(VLOOKUP($A53,'Occupancy Raw Data'!$B$8:$BE$51,'Occupancy Raw Data'!BC$3,FALSE))/100</f>
        <v>-9.4299829006154912E-2</v>
      </c>
      <c r="K54" s="46">
        <f>(VLOOKUP($A53,'Occupancy Raw Data'!$B$8:$BE$51,'Occupancy Raw Data'!BE$3,FALSE))/100</f>
        <v>-2.4796050832969197E-2</v>
      </c>
      <c r="M54" s="43">
        <f>(VLOOKUP($A53,'ADR Raw Data'!$B$6:$BE$49,'ADR Raw Data'!AT$1,FALSE))/100</f>
        <v>-3.6018787737821501E-3</v>
      </c>
      <c r="N54" s="44">
        <f>(VLOOKUP($A53,'ADR Raw Data'!$B$6:$BE$49,'ADR Raw Data'!AU$1,FALSE))/100</f>
        <v>1.5700205522294199E-2</v>
      </c>
      <c r="O54" s="44">
        <f>(VLOOKUP($A53,'ADR Raw Data'!$B$6:$BE$49,'ADR Raw Data'!AV$1,FALSE))/100</f>
        <v>1.87323238408941E-2</v>
      </c>
      <c r="P54" s="44">
        <f>(VLOOKUP($A53,'ADR Raw Data'!$B$6:$BE$49,'ADR Raw Data'!AW$1,FALSE))/100</f>
        <v>1.5793730492923801E-2</v>
      </c>
      <c r="Q54" s="44">
        <f>(VLOOKUP($A53,'ADR Raw Data'!$B$6:$BE$49,'ADR Raw Data'!AX$1,FALSE))/100</f>
        <v>-1.4364410585090601E-3</v>
      </c>
      <c r="R54" s="44">
        <f>(VLOOKUP($A53,'ADR Raw Data'!$B$6:$BE$49,'ADR Raw Data'!AY$1,FALSE))/100</f>
        <v>9.9421060454950409E-3</v>
      </c>
      <c r="S54" s="45">
        <f>(VLOOKUP($A53,'ADR Raw Data'!$B$6:$BE$49,'ADR Raw Data'!BA$1,FALSE))/100</f>
        <v>-5.1036401179032499E-2</v>
      </c>
      <c r="T54" s="45">
        <f>(VLOOKUP($A53,'ADR Raw Data'!$B$6:$BE$49,'ADR Raw Data'!BB$1,FALSE))/100</f>
        <v>-9.6205348457898687E-2</v>
      </c>
      <c r="U54" s="44">
        <f>(VLOOKUP($A53,'ADR Raw Data'!$B$6:$BE$49,'ADR Raw Data'!BC$1,FALSE))/100</f>
        <v>-7.4015864094202091E-2</v>
      </c>
      <c r="V54" s="46">
        <f>(VLOOKUP($A53,'ADR Raw Data'!$B$6:$BE$49,'ADR Raw Data'!BE$1,FALSE))/100</f>
        <v>-2.1037611514505498E-2</v>
      </c>
      <c r="X54" s="43">
        <f>(VLOOKUP($A53,'RevPAR Raw Data'!$B$6:$BE$49,'RevPAR Raw Data'!AT$1,FALSE))/100</f>
        <v>-1.28368338994814E-2</v>
      </c>
      <c r="Y54" s="44">
        <f>(VLOOKUP($A53,'RevPAR Raw Data'!$B$6:$BE$49,'RevPAR Raw Data'!AU$1,FALSE))/100</f>
        <v>5.0961702832489505E-2</v>
      </c>
      <c r="Z54" s="44">
        <f>(VLOOKUP($A53,'RevPAR Raw Data'!$B$6:$BE$49,'RevPAR Raw Data'!AV$1,FALSE))/100</f>
        <v>4.1833200376908304E-2</v>
      </c>
      <c r="AA54" s="44">
        <f>(VLOOKUP($A53,'RevPAR Raw Data'!$B$6:$BE$49,'RevPAR Raw Data'!AW$1,FALSE))/100</f>
        <v>1.9993214598856199E-2</v>
      </c>
      <c r="AB54" s="44">
        <f>(VLOOKUP($A53,'RevPAR Raw Data'!$B$6:$BE$49,'RevPAR Raw Data'!AX$1,FALSE))/100</f>
        <v>-1.4134723292153399E-2</v>
      </c>
      <c r="AC54" s="44">
        <f>(VLOOKUP($A53,'RevPAR Raw Data'!$B$6:$BE$49,'RevPAR Raw Data'!AY$1,FALSE))/100</f>
        <v>1.85553851136285E-2</v>
      </c>
      <c r="AD54" s="45">
        <f>(VLOOKUP($A53,'RevPAR Raw Data'!$B$6:$BE$49,'RevPAR Raw Data'!BA$1,FALSE))/100</f>
        <v>-0.12200301602435801</v>
      </c>
      <c r="AE54" s="45">
        <f>(VLOOKUP($A53,'RevPAR Raw Data'!$B$6:$BE$49,'RevPAR Raw Data'!BB$1,FALSE))/100</f>
        <v>-0.19901912366308502</v>
      </c>
      <c r="AF54" s="44">
        <f>(VLOOKUP($A53,'RevPAR Raw Data'!$B$6:$BE$49,'RevPAR Raw Data'!BC$1,FALSE))/100</f>
        <v>-0.16133600977253099</v>
      </c>
      <c r="AG54" s="46">
        <f>(VLOOKUP($A53,'RevPAR Raw Data'!$B$6:$BE$49,'RevPAR Raw Data'!BE$1,FALSE))/100</f>
        <v>-4.5312012662956896E-2</v>
      </c>
    </row>
    <row r="55" spans="1:33" x14ac:dyDescent="0.25">
      <c r="A55" s="93"/>
      <c r="B55" s="71"/>
      <c r="C55" s="72"/>
      <c r="D55" s="72"/>
      <c r="E55" s="72"/>
      <c r="F55" s="72"/>
      <c r="G55" s="73"/>
      <c r="H55" s="53"/>
      <c r="I55" s="53"/>
      <c r="J55" s="73"/>
      <c r="K55" s="74"/>
      <c r="M55" s="75"/>
      <c r="N55" s="76"/>
      <c r="O55" s="76"/>
      <c r="P55" s="76"/>
      <c r="Q55" s="76"/>
      <c r="R55" s="77"/>
      <c r="S55" s="76"/>
      <c r="T55" s="76"/>
      <c r="U55" s="77"/>
      <c r="V55" s="78"/>
      <c r="X55" s="75"/>
      <c r="Y55" s="76"/>
      <c r="Z55" s="76"/>
      <c r="AA55" s="76"/>
      <c r="AB55" s="76"/>
      <c r="AC55" s="77"/>
      <c r="AD55" s="76"/>
      <c r="AE55" s="76"/>
      <c r="AF55" s="77"/>
      <c r="AG55" s="78"/>
    </row>
    <row r="56" spans="1:33" x14ac:dyDescent="0.25">
      <c r="A56" s="70" t="s">
        <v>32</v>
      </c>
      <c r="B56" s="71">
        <f>(VLOOKUP($A56,'Occupancy Raw Data'!$B$8:$BE$45,'Occupancy Raw Data'!AG$3,FALSE))/100</f>
        <v>0.54758438120450004</v>
      </c>
      <c r="C56" s="72">
        <f>(VLOOKUP($A56,'Occupancy Raw Data'!$B$8:$BE$45,'Occupancy Raw Data'!AH$3,FALSE))/100</f>
        <v>0.67921906022501599</v>
      </c>
      <c r="D56" s="72">
        <f>(VLOOKUP($A56,'Occupancy Raw Data'!$B$8:$BE$45,'Occupancy Raw Data'!AI$3,FALSE))/100</f>
        <v>0.73590337524817995</v>
      </c>
      <c r="E56" s="72">
        <f>(VLOOKUP($A56,'Occupancy Raw Data'!$B$8:$BE$45,'Occupancy Raw Data'!AJ$3,FALSE))/100</f>
        <v>0.70694904037061501</v>
      </c>
      <c r="F56" s="72">
        <f>(VLOOKUP($A56,'Occupancy Raw Data'!$B$8:$BE$45,'Occupancy Raw Data'!AK$3,FALSE))/100</f>
        <v>0.68206485771012493</v>
      </c>
      <c r="G56" s="72">
        <f>(VLOOKUP($A56,'Occupancy Raw Data'!$B$8:$BE$45,'Occupancy Raw Data'!AL$3,FALSE))/100</f>
        <v>0.67034414295168698</v>
      </c>
      <c r="H56" s="53">
        <f>(VLOOKUP($A56,'Occupancy Raw Data'!$B$8:$BE$45,'Occupancy Raw Data'!AN$3,FALSE))/100</f>
        <v>0.71283917935142194</v>
      </c>
      <c r="I56" s="53">
        <f>(VLOOKUP($A56,'Occupancy Raw Data'!$B$8:$BE$45,'Occupancy Raw Data'!AO$3,FALSE))/100</f>
        <v>0.70850430178689605</v>
      </c>
      <c r="J56" s="72">
        <f>(VLOOKUP($A56,'Occupancy Raw Data'!$B$8:$BE$45,'Occupancy Raw Data'!AP$3,FALSE))/100</f>
        <v>0.71067174056915905</v>
      </c>
      <c r="K56" s="95">
        <f>(VLOOKUP($A56,'Occupancy Raw Data'!$B$8:$BE$45,'Occupancy Raw Data'!AR$3,FALSE))/100</f>
        <v>0.68186631369953599</v>
      </c>
      <c r="M56" s="75">
        <f>VLOOKUP($A56,'ADR Raw Data'!$B$6:$BE$43,'ADR Raw Data'!AG$1,FALSE)</f>
        <v>130.82816352429199</v>
      </c>
      <c r="N56" s="76">
        <f>VLOOKUP($A56,'ADR Raw Data'!$B$6:$BE$43,'ADR Raw Data'!AH$1,FALSE)</f>
        <v>135.39204082626901</v>
      </c>
      <c r="O56" s="76">
        <f>VLOOKUP($A56,'ADR Raw Data'!$B$6:$BE$43,'ADR Raw Data'!AI$1,FALSE)</f>
        <v>140.19667835783901</v>
      </c>
      <c r="P56" s="76">
        <f>VLOOKUP($A56,'ADR Raw Data'!$B$6:$BE$43,'ADR Raw Data'!AJ$1,FALSE)</f>
        <v>130.71758284965301</v>
      </c>
      <c r="Q56" s="76">
        <f>VLOOKUP($A56,'ADR Raw Data'!$B$6:$BE$43,'ADR Raw Data'!AK$1,FALSE)</f>
        <v>134.61883902580999</v>
      </c>
      <c r="R56" s="77">
        <f>VLOOKUP($A56,'ADR Raw Data'!$B$6:$BE$43,'ADR Raw Data'!AL$1,FALSE)</f>
        <v>134.55804045849001</v>
      </c>
      <c r="S56" s="76">
        <f>VLOOKUP($A56,'ADR Raw Data'!$B$6:$BE$43,'ADR Raw Data'!AN$1,FALSE)</f>
        <v>154.724726116423</v>
      </c>
      <c r="T56" s="76">
        <f>VLOOKUP($A56,'ADR Raw Data'!$B$6:$BE$43,'ADR Raw Data'!AO$1,FALSE)</f>
        <v>155.83973611694901</v>
      </c>
      <c r="U56" s="77">
        <f>VLOOKUP($A56,'ADR Raw Data'!$B$6:$BE$43,'ADR Raw Data'!AP$1,FALSE)</f>
        <v>155.280530812748</v>
      </c>
      <c r="V56" s="78">
        <f>VLOOKUP($A56,'ADR Raw Data'!$B$6:$BE$43,'ADR Raw Data'!AR$1,FALSE)</f>
        <v>140.728872311809</v>
      </c>
      <c r="X56" s="75">
        <f>VLOOKUP($A56,'RevPAR Raw Data'!$B$6:$BE$43,'RevPAR Raw Data'!AG$1,FALSE)</f>
        <v>71.639458967571102</v>
      </c>
      <c r="Y56" s="76">
        <f>VLOOKUP($A56,'RevPAR Raw Data'!$B$6:$BE$43,'RevPAR Raw Data'!AH$1,FALSE)</f>
        <v>91.960854731965497</v>
      </c>
      <c r="Z56" s="76">
        <f>VLOOKUP($A56,'RevPAR Raw Data'!$B$6:$BE$43,'RevPAR Raw Data'!AI$1,FALSE)</f>
        <v>103.17120880211699</v>
      </c>
      <c r="AA56" s="76">
        <f>VLOOKUP($A56,'RevPAR Raw Data'!$B$6:$BE$43,'RevPAR Raw Data'!AJ$1,FALSE)</f>
        <v>92.410669755129007</v>
      </c>
      <c r="AB56" s="76">
        <f>VLOOKUP($A56,'RevPAR Raw Data'!$B$6:$BE$43,'RevPAR Raw Data'!AK$1,FALSE)</f>
        <v>91.818779285241504</v>
      </c>
      <c r="AC56" s="77">
        <f>VLOOKUP($A56,'RevPAR Raw Data'!$B$6:$BE$43,'RevPAR Raw Data'!AL$1,FALSE)</f>
        <v>90.200194308405003</v>
      </c>
      <c r="AD56" s="76">
        <f>VLOOKUP($A56,'RevPAR Raw Data'!$B$6:$BE$43,'RevPAR Raw Data'!AN$1,FALSE)</f>
        <v>110.293846790205</v>
      </c>
      <c r="AE56" s="76">
        <f>VLOOKUP($A56,'RevPAR Raw Data'!$B$6:$BE$43,'RevPAR Raw Data'!AO$1,FALSE)</f>
        <v>110.413123428193</v>
      </c>
      <c r="AF56" s="77">
        <f>VLOOKUP($A56,'RevPAR Raw Data'!$B$6:$BE$43,'RevPAR Raw Data'!AP$1,FALSE)</f>
        <v>110.353485109199</v>
      </c>
      <c r="AG56" s="78">
        <f>VLOOKUP($A56,'RevPAR Raw Data'!$B$6:$BE$43,'RevPAR Raw Data'!AR$1,FALSE)</f>
        <v>95.958277394346197</v>
      </c>
    </row>
    <row r="57" spans="1:33" ht="16" thickBot="1" x14ac:dyDescent="0.3">
      <c r="A57" s="59" t="s">
        <v>126</v>
      </c>
      <c r="B57" s="43">
        <f>(VLOOKUP($A56,'Occupancy Raw Data'!$B$8:$BE$51,'Occupancy Raw Data'!AT$3,FALSE))/100</f>
        <v>3.8079805162144195E-2</v>
      </c>
      <c r="C57" s="44">
        <f>(VLOOKUP($A56,'Occupancy Raw Data'!$B$8:$BE$51,'Occupancy Raw Data'!AU$3,FALSE))/100</f>
        <v>6.5407105641030194E-2</v>
      </c>
      <c r="D57" s="44">
        <f>(VLOOKUP($A56,'Occupancy Raw Data'!$B$8:$BE$51,'Occupancy Raw Data'!AV$3,FALSE))/100</f>
        <v>0.10460088569100699</v>
      </c>
      <c r="E57" s="44">
        <f>(VLOOKUP($A56,'Occupancy Raw Data'!$B$8:$BE$51,'Occupancy Raw Data'!AW$3,FALSE))/100</f>
        <v>5.5683958662118796E-2</v>
      </c>
      <c r="F57" s="44">
        <f>(VLOOKUP($A56,'Occupancy Raw Data'!$B$8:$BE$51,'Occupancy Raw Data'!AX$3,FALSE))/100</f>
        <v>1.9500950845389001E-2</v>
      </c>
      <c r="G57" s="44">
        <f>(VLOOKUP($A56,'Occupancy Raw Data'!$B$8:$BE$51,'Occupancy Raw Data'!AY$3,FALSE))/100</f>
        <v>5.7351878133305695E-2</v>
      </c>
      <c r="H57" s="45">
        <f>(VLOOKUP($A56,'Occupancy Raw Data'!$B$8:$BE$51,'Occupancy Raw Data'!BA$3,FALSE))/100</f>
        <v>3.87175144347809E-2</v>
      </c>
      <c r="I57" s="45">
        <f>(VLOOKUP($A56,'Occupancy Raw Data'!$B$8:$BE$51,'Occupancy Raw Data'!BB$3,FALSE))/100</f>
        <v>3.6112950024859897E-2</v>
      </c>
      <c r="J57" s="44">
        <f>(VLOOKUP($A56,'Occupancy Raw Data'!$B$8:$BE$51,'Occupancy Raw Data'!BC$3,FALSE))/100</f>
        <v>3.7417569224362103E-2</v>
      </c>
      <c r="K57" s="46">
        <f>(VLOOKUP($A56,'Occupancy Raw Data'!$B$8:$BE$51,'Occupancy Raw Data'!BE$3,FALSE))/100</f>
        <v>5.1296911319433001E-2</v>
      </c>
      <c r="M57" s="43">
        <f>(VLOOKUP($A56,'ADR Raw Data'!$B$6:$BE$49,'ADR Raw Data'!AT$1,FALSE))/100</f>
        <v>1.34756552523961E-2</v>
      </c>
      <c r="N57" s="44">
        <f>(VLOOKUP($A56,'ADR Raw Data'!$B$6:$BE$49,'ADR Raw Data'!AU$1,FALSE))/100</f>
        <v>3.9993954072610104E-2</v>
      </c>
      <c r="O57" s="44">
        <f>(VLOOKUP($A56,'ADR Raw Data'!$B$6:$BE$49,'ADR Raw Data'!AV$1,FALSE))/100</f>
        <v>8.25932328192934E-2</v>
      </c>
      <c r="P57" s="44">
        <f>(VLOOKUP($A56,'ADR Raw Data'!$B$6:$BE$49,'ADR Raw Data'!AW$1,FALSE))/100</f>
        <v>4.1261404928786497E-3</v>
      </c>
      <c r="Q57" s="44">
        <f>(VLOOKUP($A56,'ADR Raw Data'!$B$6:$BE$49,'ADR Raw Data'!AX$1,FALSE))/100</f>
        <v>-3.0268808828902301E-3</v>
      </c>
      <c r="R57" s="44">
        <f>(VLOOKUP($A56,'ADR Raw Data'!$B$6:$BE$49,'ADR Raw Data'!AY$1,FALSE))/100</f>
        <v>2.8102552168709698E-2</v>
      </c>
      <c r="S57" s="45">
        <f>(VLOOKUP($A56,'ADR Raw Data'!$B$6:$BE$49,'ADR Raw Data'!BA$1,FALSE))/100</f>
        <v>1.15701851965816E-2</v>
      </c>
      <c r="T57" s="45">
        <f>(VLOOKUP($A56,'ADR Raw Data'!$B$6:$BE$49,'ADR Raw Data'!BB$1,FALSE))/100</f>
        <v>1.4429841580695499E-2</v>
      </c>
      <c r="U57" s="44">
        <f>(VLOOKUP($A56,'ADR Raw Data'!$B$6:$BE$49,'ADR Raw Data'!BC$1,FALSE))/100</f>
        <v>1.29959973084192E-2</v>
      </c>
      <c r="V57" s="46">
        <f>(VLOOKUP($A56,'ADR Raw Data'!$B$6:$BE$49,'ADR Raw Data'!BE$1,FALSE))/100</f>
        <v>2.2342601411050902E-2</v>
      </c>
      <c r="X57" s="43">
        <f>(VLOOKUP($A56,'RevPAR Raw Data'!$B$6:$BE$49,'RevPAR Raw Data'!AT$1,FALSE))/100</f>
        <v>5.2068610740983796E-2</v>
      </c>
      <c r="Y57" s="44">
        <f>(VLOOKUP($A56,'RevPAR Raw Data'!$B$6:$BE$49,'RevPAR Raw Data'!AU$1,FALSE))/100</f>
        <v>0.10801694849266999</v>
      </c>
      <c r="Z57" s="44">
        <f>(VLOOKUP($A56,'RevPAR Raw Data'!$B$6:$BE$49,'RevPAR Raw Data'!AV$1,FALSE))/100</f>
        <v>0.195833443815282</v>
      </c>
      <c r="AA57" s="44">
        <f>(VLOOKUP($A56,'RevPAR Raw Data'!$B$6:$BE$49,'RevPAR Raw Data'!AW$1,FALSE))/100</f>
        <v>6.0039858991637003E-2</v>
      </c>
      <c r="AB57" s="44">
        <f>(VLOOKUP($A56,'RevPAR Raw Data'!$B$6:$BE$49,'RevPAR Raw Data'!AX$1,FALSE))/100</f>
        <v>1.6415042907186702E-2</v>
      </c>
      <c r="AC57" s="44">
        <f>(VLOOKUP($A56,'RevPAR Raw Data'!$B$6:$BE$49,'RevPAR Raw Data'!AY$1,FALSE))/100</f>
        <v>8.7066164449230113E-2</v>
      </c>
      <c r="AD57" s="45">
        <f>(VLOOKUP($A56,'RevPAR Raw Data'!$B$6:$BE$49,'RevPAR Raw Data'!BA$1,FALSE))/100</f>
        <v>5.0735668443724402E-2</v>
      </c>
      <c r="AE57" s="45">
        <f>(VLOOKUP($A56,'RevPAR Raw Data'!$B$6:$BE$49,'RevPAR Raw Data'!BB$1,FALSE))/100</f>
        <v>5.1063895753425799E-2</v>
      </c>
      <c r="AF57" s="44">
        <f>(VLOOKUP($A56,'RevPAR Raw Data'!$B$6:$BE$49,'RevPAR Raw Data'!BC$1,FALSE))/100</f>
        <v>5.0899845161708798E-2</v>
      </c>
      <c r="AG57" s="46">
        <f>(VLOOKUP($A56,'RevPAR Raw Data'!$B$6:$BE$49,'RevPAR Raw Data'!BE$1,FALSE))/100</f>
        <v>7.4785619173712098E-2</v>
      </c>
    </row>
    <row r="58" spans="1:33" x14ac:dyDescent="0.25">
      <c r="A58" s="108"/>
      <c r="B58" s="84"/>
      <c r="C58" s="85"/>
      <c r="D58" s="85"/>
      <c r="E58" s="85"/>
      <c r="F58" s="85"/>
      <c r="G58" s="86"/>
      <c r="H58" s="85"/>
      <c r="I58" s="85"/>
      <c r="J58" s="86"/>
      <c r="K58" s="87"/>
      <c r="M58" s="84"/>
      <c r="N58" s="85"/>
      <c r="O58" s="85"/>
      <c r="P58" s="85"/>
      <c r="Q58" s="85"/>
      <c r="R58" s="86"/>
      <c r="S58" s="85"/>
      <c r="T58" s="85"/>
      <c r="U58" s="86"/>
      <c r="V58" s="87"/>
      <c r="X58" s="84"/>
      <c r="Y58" s="85"/>
      <c r="Z58" s="85"/>
      <c r="AA58" s="85"/>
      <c r="AB58" s="85"/>
      <c r="AC58" s="86"/>
      <c r="AD58" s="85"/>
      <c r="AE58" s="85"/>
      <c r="AF58" s="86"/>
      <c r="AG58" s="87"/>
    </row>
    <row r="59" spans="1:33" x14ac:dyDescent="0.25">
      <c r="A59" s="88" t="s">
        <v>33</v>
      </c>
      <c r="B59" s="71">
        <f>(VLOOKUP($A59,'Occupancy Raw Data'!$B$8:$BE$45,'Occupancy Raw Data'!AG$3,FALSE))/100</f>
        <v>0.63028955177533807</v>
      </c>
      <c r="C59" s="72">
        <f>(VLOOKUP($A59,'Occupancy Raw Data'!$B$8:$BE$45,'Occupancy Raw Data'!AH$3,FALSE))/100</f>
        <v>0.75290021933421203</v>
      </c>
      <c r="D59" s="72">
        <f>(VLOOKUP($A59,'Occupancy Raw Data'!$B$8:$BE$45,'Occupancy Raw Data'!AI$3,FALSE))/100</f>
        <v>0.81390268383727704</v>
      </c>
      <c r="E59" s="72">
        <f>(VLOOKUP($A59,'Occupancy Raw Data'!$B$8:$BE$45,'Occupancy Raw Data'!AJ$3,FALSE))/100</f>
        <v>0.792848348870417</v>
      </c>
      <c r="F59" s="72">
        <f>(VLOOKUP($A59,'Occupancy Raw Data'!$B$8:$BE$45,'Occupancy Raw Data'!AK$3,FALSE))/100</f>
        <v>0.73332633563163996</v>
      </c>
      <c r="G59" s="73">
        <f>(VLOOKUP($A59,'Occupancy Raw Data'!$B$8:$BE$45,'Occupancy Raw Data'!AL$3,FALSE))/100</f>
        <v>0.74465342788977695</v>
      </c>
      <c r="H59" s="53">
        <f>(VLOOKUP($A59,'Occupancy Raw Data'!$B$8:$BE$45,'Occupancy Raw Data'!AN$3,FALSE))/100</f>
        <v>0.75835623987246603</v>
      </c>
      <c r="I59" s="53">
        <f>(VLOOKUP($A59,'Occupancy Raw Data'!$B$8:$BE$45,'Occupancy Raw Data'!AO$3,FALSE))/100</f>
        <v>0.78502441860973504</v>
      </c>
      <c r="J59" s="73">
        <f>(VLOOKUP($A59,'Occupancy Raw Data'!$B$8:$BE$45,'Occupancy Raw Data'!AP$3,FALSE))/100</f>
        <v>0.77169244291491101</v>
      </c>
      <c r="K59" s="74">
        <f>(VLOOKUP($A59,'Occupancy Raw Data'!$B$8:$BE$45,'Occupancy Raw Data'!AR$3,FALSE))/100</f>
        <v>0.75237973557382898</v>
      </c>
      <c r="M59" s="75">
        <f>VLOOKUP($A59,'ADR Raw Data'!$B$6:$BE$43,'ADR Raw Data'!AG$1,FALSE)</f>
        <v>157.17329226616499</v>
      </c>
      <c r="N59" s="76">
        <f>VLOOKUP($A59,'ADR Raw Data'!$B$6:$BE$43,'ADR Raw Data'!AH$1,FALSE)</f>
        <v>174.01105327973599</v>
      </c>
      <c r="O59" s="76">
        <f>VLOOKUP($A59,'ADR Raw Data'!$B$6:$BE$43,'ADR Raw Data'!AI$1,FALSE)</f>
        <v>185.60225480397199</v>
      </c>
      <c r="P59" s="76">
        <f>VLOOKUP($A59,'ADR Raw Data'!$B$6:$BE$43,'ADR Raw Data'!AJ$1,FALSE)</f>
        <v>181.77030642865799</v>
      </c>
      <c r="Q59" s="76">
        <f>VLOOKUP($A59,'ADR Raw Data'!$B$6:$BE$43,'ADR Raw Data'!AK$1,FALSE)</f>
        <v>165.41901889099199</v>
      </c>
      <c r="R59" s="77">
        <f>VLOOKUP($A59,'ADR Raw Data'!$B$6:$BE$43,'ADR Raw Data'!AL$1,FALSE)</f>
        <v>173.65453605728499</v>
      </c>
      <c r="S59" s="76">
        <f>VLOOKUP($A59,'ADR Raw Data'!$B$6:$BE$43,'ADR Raw Data'!AN$1,FALSE)</f>
        <v>159.71044756063401</v>
      </c>
      <c r="T59" s="76">
        <f>VLOOKUP($A59,'ADR Raw Data'!$B$6:$BE$43,'ADR Raw Data'!AO$1,FALSE)</f>
        <v>161.47763213589499</v>
      </c>
      <c r="U59" s="77">
        <f>VLOOKUP($A59,'ADR Raw Data'!$B$6:$BE$43,'ADR Raw Data'!AP$1,FALSE)</f>
        <v>160.609447520934</v>
      </c>
      <c r="V59" s="78">
        <f>VLOOKUP($A59,'ADR Raw Data'!$B$6:$BE$43,'ADR Raw Data'!AR$1,FALSE)</f>
        <v>169.83126296493799</v>
      </c>
      <c r="X59" s="75">
        <f>VLOOKUP($A59,'RevPAR Raw Data'!$B$6:$BE$43,'RevPAR Raw Data'!AG$1,FALSE)</f>
        <v>99.064683933495502</v>
      </c>
      <c r="Y59" s="76">
        <f>VLOOKUP($A59,'RevPAR Raw Data'!$B$6:$BE$43,'RevPAR Raw Data'!AH$1,FALSE)</f>
        <v>131.01296018088999</v>
      </c>
      <c r="Z59" s="76">
        <f>VLOOKUP($A59,'RevPAR Raw Data'!$B$6:$BE$43,'RevPAR Raw Data'!AI$1,FALSE)</f>
        <v>151.062173311203</v>
      </c>
      <c r="AA59" s="76">
        <f>VLOOKUP($A59,'RevPAR Raw Data'!$B$6:$BE$43,'RevPAR Raw Data'!AJ$1,FALSE)</f>
        <v>144.11628732563099</v>
      </c>
      <c r="AB59" s="76">
        <f>VLOOKUP($A59,'RevPAR Raw Data'!$B$6:$BE$43,'RevPAR Raw Data'!AK$1,FALSE)</f>
        <v>121.306122967112</v>
      </c>
      <c r="AC59" s="77">
        <f>VLOOKUP($A59,'RevPAR Raw Data'!$B$6:$BE$43,'RevPAR Raw Data'!AL$1,FALSE)</f>
        <v>129.312445543666</v>
      </c>
      <c r="AD59" s="76">
        <f>VLOOKUP($A59,'RevPAR Raw Data'!$B$6:$BE$43,'RevPAR Raw Data'!AN$1,FALSE)</f>
        <v>121.11741448043099</v>
      </c>
      <c r="AE59" s="76">
        <f>VLOOKUP($A59,'RevPAR Raw Data'!$B$6:$BE$43,'RevPAR Raw Data'!AO$1,FALSE)</f>
        <v>126.763884285957</v>
      </c>
      <c r="AF59" s="77">
        <f>VLOOKUP($A59,'RevPAR Raw Data'!$B$6:$BE$43,'RevPAR Raw Data'!AP$1,FALSE)</f>
        <v>123.941096912644</v>
      </c>
      <c r="AG59" s="78">
        <f>VLOOKUP($A59,'RevPAR Raw Data'!$B$6:$BE$43,'RevPAR Raw Data'!AR$1,FALSE)</f>
        <v>127.77760072173</v>
      </c>
    </row>
    <row r="60" spans="1:33" x14ac:dyDescent="0.25">
      <c r="A60" s="55" t="s">
        <v>126</v>
      </c>
      <c r="B60" s="43">
        <f>(VLOOKUP($A59,'Occupancy Raw Data'!$B$8:$BE$51,'Occupancy Raw Data'!AT$3,FALSE))/100</f>
        <v>9.8237574074557299E-2</v>
      </c>
      <c r="C60" s="44">
        <f>(VLOOKUP($A59,'Occupancy Raw Data'!$B$8:$BE$51,'Occupancy Raw Data'!AU$3,FALSE))/100</f>
        <v>8.6326435913226598E-2</v>
      </c>
      <c r="D60" s="44">
        <f>(VLOOKUP($A59,'Occupancy Raw Data'!$B$8:$BE$51,'Occupancy Raw Data'!AV$3,FALSE))/100</f>
        <v>9.1887293205209206E-2</v>
      </c>
      <c r="E60" s="44">
        <f>(VLOOKUP($A59,'Occupancy Raw Data'!$B$8:$BE$51,'Occupancy Raw Data'!AW$3,FALSE))/100</f>
        <v>9.5089856059389799E-2</v>
      </c>
      <c r="F60" s="44">
        <f>(VLOOKUP($A59,'Occupancy Raw Data'!$B$8:$BE$51,'Occupancy Raw Data'!AX$3,FALSE))/100</f>
        <v>8.1579134916806892E-2</v>
      </c>
      <c r="G60" s="44">
        <f>(VLOOKUP($A59,'Occupancy Raw Data'!$B$8:$BE$51,'Occupancy Raw Data'!AY$3,FALSE))/100</f>
        <v>9.0458058324384805E-2</v>
      </c>
      <c r="H60" s="45">
        <f>(VLOOKUP($A59,'Occupancy Raw Data'!$B$8:$BE$51,'Occupancy Raw Data'!BA$3,FALSE))/100</f>
        <v>5.9901653340688601E-2</v>
      </c>
      <c r="I60" s="45">
        <f>(VLOOKUP($A59,'Occupancy Raw Data'!$B$8:$BE$51,'Occupancy Raw Data'!BB$3,FALSE))/100</f>
        <v>6.2286277877804601E-2</v>
      </c>
      <c r="J60" s="44">
        <f>(VLOOKUP($A59,'Occupancy Raw Data'!$B$8:$BE$51,'Occupancy Raw Data'!BC$3,FALSE))/100</f>
        <v>6.1116134678472704E-2</v>
      </c>
      <c r="K60" s="46">
        <f>(VLOOKUP($A59,'Occupancy Raw Data'!$B$8:$BE$51,'Occupancy Raw Data'!BE$3,FALSE))/100</f>
        <v>8.1677940247624009E-2</v>
      </c>
      <c r="M60" s="43">
        <f>(VLOOKUP($A59,'ADR Raw Data'!$B$6:$BE$49,'ADR Raw Data'!AT$1,FALSE))/100</f>
        <v>6.09883738327021E-2</v>
      </c>
      <c r="N60" s="44">
        <f>(VLOOKUP($A59,'ADR Raw Data'!$B$6:$BE$49,'ADR Raw Data'!AU$1,FALSE))/100</f>
        <v>5.3951968282160701E-2</v>
      </c>
      <c r="O60" s="44">
        <f>(VLOOKUP($A59,'ADR Raw Data'!$B$6:$BE$49,'ADR Raw Data'!AV$1,FALSE))/100</f>
        <v>6.6997653665096107E-2</v>
      </c>
      <c r="P60" s="44">
        <f>(VLOOKUP($A59,'ADR Raw Data'!$B$6:$BE$49,'ADR Raw Data'!AW$1,FALSE))/100</f>
        <v>8.5765706566495598E-2</v>
      </c>
      <c r="Q60" s="44">
        <f>(VLOOKUP($A59,'ADR Raw Data'!$B$6:$BE$49,'ADR Raw Data'!AX$1,FALSE))/100</f>
        <v>7.563694943914219E-2</v>
      </c>
      <c r="R60" s="44">
        <f>(VLOOKUP($A59,'ADR Raw Data'!$B$6:$BE$49,'ADR Raw Data'!AY$1,FALSE))/100</f>
        <v>6.9135505338336192E-2</v>
      </c>
      <c r="S60" s="45">
        <f>(VLOOKUP($A59,'ADR Raw Data'!$B$6:$BE$49,'ADR Raw Data'!BA$1,FALSE))/100</f>
        <v>6.9257183813034404E-2</v>
      </c>
      <c r="T60" s="45">
        <f>(VLOOKUP($A59,'ADR Raw Data'!$B$6:$BE$49,'ADR Raw Data'!BB$1,FALSE))/100</f>
        <v>7.1287227510290097E-2</v>
      </c>
      <c r="U60" s="44">
        <f>(VLOOKUP($A59,'ADR Raw Data'!$B$6:$BE$49,'ADR Raw Data'!BC$1,FALSE))/100</f>
        <v>7.0300772271560993E-2</v>
      </c>
      <c r="V60" s="46">
        <f>(VLOOKUP($A59,'ADR Raw Data'!$B$6:$BE$49,'ADR Raw Data'!BE$1,FALSE))/100</f>
        <v>6.9948785199232602E-2</v>
      </c>
      <c r="X60" s="43">
        <f>(VLOOKUP($A59,'RevPAR Raw Data'!$B$6:$BE$49,'RevPAR Raw Data'!AT$1,FALSE))/100</f>
        <v>0.165217297799336</v>
      </c>
      <c r="Y60" s="44">
        <f>(VLOOKUP($A59,'RevPAR Raw Data'!$B$6:$BE$49,'RevPAR Raw Data'!AU$1,FALSE))/100</f>
        <v>0.144935885327689</v>
      </c>
      <c r="Z60" s="44">
        <f>(VLOOKUP($A59,'RevPAR Raw Data'!$B$6:$BE$49,'RevPAR Raw Data'!AV$1,FALSE))/100</f>
        <v>0.16504117991669101</v>
      </c>
      <c r="AA60" s="44">
        <f>(VLOOKUP($A59,'RevPAR Raw Data'!$B$6:$BE$49,'RevPAR Raw Data'!AW$1,FALSE))/100</f>
        <v>0.18901101131812501</v>
      </c>
      <c r="AB60" s="44">
        <f>(VLOOKUP($A59,'RevPAR Raw Data'!$B$6:$BE$49,'RevPAR Raw Data'!AX$1,FALSE))/100</f>
        <v>0.16338648125894001</v>
      </c>
      <c r="AC60" s="44">
        <f>(VLOOKUP($A59,'RevPAR Raw Data'!$B$6:$BE$49,'RevPAR Raw Data'!AY$1,FALSE))/100</f>
        <v>0.16584742723690202</v>
      </c>
      <c r="AD60" s="45">
        <f>(VLOOKUP($A59,'RevPAR Raw Data'!$B$6:$BE$49,'RevPAR Raw Data'!BA$1,FALSE))/100</f>
        <v>0.133307456969843</v>
      </c>
      <c r="AE60" s="45">
        <f>(VLOOKUP($A59,'RevPAR Raw Data'!$B$6:$BE$49,'RevPAR Raw Data'!BB$1,FALSE))/100</f>
        <v>0.13801372144993801</v>
      </c>
      <c r="AF60" s="44">
        <f>(VLOOKUP($A59,'RevPAR Raw Data'!$B$6:$BE$49,'RevPAR Raw Data'!BC$1,FALSE))/100</f>
        <v>0.13571341841618301</v>
      </c>
      <c r="AG60" s="46">
        <f>(VLOOKUP($A59,'RevPAR Raw Data'!$B$6:$BE$49,'RevPAR Raw Data'!BE$1,FALSE))/100</f>
        <v>0.157339998144753</v>
      </c>
    </row>
    <row r="61" spans="1:33" x14ac:dyDescent="0.25">
      <c r="A61" s="93"/>
      <c r="B61" s="71"/>
      <c r="C61" s="72"/>
      <c r="D61" s="72"/>
      <c r="E61" s="72"/>
      <c r="F61" s="72"/>
      <c r="G61" s="72"/>
      <c r="H61" s="53"/>
      <c r="I61" s="53"/>
      <c r="J61" s="72"/>
      <c r="K61" s="95"/>
      <c r="M61" s="75"/>
      <c r="N61" s="76"/>
      <c r="O61" s="76"/>
      <c r="P61" s="76"/>
      <c r="Q61" s="76"/>
      <c r="R61" s="77"/>
      <c r="S61" s="76"/>
      <c r="T61" s="76"/>
      <c r="U61" s="77"/>
      <c r="V61" s="78"/>
      <c r="X61" s="75"/>
      <c r="Y61" s="76"/>
      <c r="Z61" s="76"/>
      <c r="AA61" s="76"/>
      <c r="AB61" s="76"/>
      <c r="AC61" s="77"/>
      <c r="AD61" s="76"/>
      <c r="AE61" s="76"/>
      <c r="AF61" s="77"/>
      <c r="AG61" s="78"/>
    </row>
    <row r="62" spans="1:33" x14ac:dyDescent="0.25">
      <c r="A62" s="70" t="s">
        <v>34</v>
      </c>
      <c r="B62" s="71">
        <f>(VLOOKUP($A62,'Occupancy Raw Data'!$B$8:$BE$45,'Occupancy Raw Data'!AG$3,FALSE))/100</f>
        <v>0.69814675142764704</v>
      </c>
      <c r="C62" s="72">
        <f>(VLOOKUP($A62,'Occupancy Raw Data'!$B$8:$BE$45,'Occupancy Raw Data'!AH$3,FALSE))/100</f>
        <v>0.85233272276694294</v>
      </c>
      <c r="D62" s="72">
        <f>(VLOOKUP($A62,'Occupancy Raw Data'!$B$8:$BE$45,'Occupancy Raw Data'!AI$3,FALSE))/100</f>
        <v>0.92519663829328702</v>
      </c>
      <c r="E62" s="72">
        <f>(VLOOKUP($A62,'Occupancy Raw Data'!$B$8:$BE$45,'Occupancy Raw Data'!AJ$3,FALSE))/100</f>
        <v>0.88021226160973998</v>
      </c>
      <c r="F62" s="72">
        <f>(VLOOKUP($A62,'Occupancy Raw Data'!$B$8:$BE$45,'Occupancy Raw Data'!AK$3,FALSE))/100</f>
        <v>0.83792156017670494</v>
      </c>
      <c r="G62" s="73">
        <f>(VLOOKUP($A62,'Occupancy Raw Data'!$B$8:$BE$45,'Occupancy Raw Data'!AL$3,FALSE))/100</f>
        <v>0.83876198685486403</v>
      </c>
      <c r="H62" s="53">
        <f>(VLOOKUP($A62,'Occupancy Raw Data'!$B$8:$BE$45,'Occupancy Raw Data'!AN$3,FALSE))/100</f>
        <v>0.82197500269367496</v>
      </c>
      <c r="I62" s="53">
        <f>(VLOOKUP($A62,'Occupancy Raw Data'!$B$8:$BE$45,'Occupancy Raw Data'!AO$3,FALSE))/100</f>
        <v>0.82652731386704004</v>
      </c>
      <c r="J62" s="73">
        <f>(VLOOKUP($A62,'Occupancy Raw Data'!$B$8:$BE$45,'Occupancy Raw Data'!AP$3,FALSE))/100</f>
        <v>0.824251158280357</v>
      </c>
      <c r="K62" s="74">
        <f>(VLOOKUP($A62,'Occupancy Raw Data'!$B$8:$BE$45,'Occupancy Raw Data'!AR$3,FALSE))/100</f>
        <v>0.83461603583357702</v>
      </c>
      <c r="M62" s="75">
        <f>VLOOKUP($A62,'ADR Raw Data'!$B$6:$BE$43,'ADR Raw Data'!AG$1,FALSE)</f>
        <v>168.89303727139401</v>
      </c>
      <c r="N62" s="76">
        <f>VLOOKUP($A62,'ADR Raw Data'!$B$6:$BE$43,'ADR Raw Data'!AH$1,FALSE)</f>
        <v>190.92589659313501</v>
      </c>
      <c r="O62" s="76">
        <f>VLOOKUP($A62,'ADR Raw Data'!$B$6:$BE$43,'ADR Raw Data'!AI$1,FALSE)</f>
        <v>210.20094797216601</v>
      </c>
      <c r="P62" s="76">
        <f>VLOOKUP($A62,'ADR Raw Data'!$B$6:$BE$43,'ADR Raw Data'!AJ$1,FALSE)</f>
        <v>197.57958992563499</v>
      </c>
      <c r="Q62" s="76">
        <f>VLOOKUP($A62,'ADR Raw Data'!$B$6:$BE$43,'ADR Raw Data'!AK$1,FALSE)</f>
        <v>178.47502619989001</v>
      </c>
      <c r="R62" s="77">
        <f>VLOOKUP($A62,'ADR Raw Data'!$B$6:$BE$43,'ADR Raw Data'!AL$1,FALSE)</f>
        <v>190.41916244355801</v>
      </c>
      <c r="S62" s="76">
        <f>VLOOKUP($A62,'ADR Raw Data'!$B$6:$BE$43,'ADR Raw Data'!AN$1,FALSE)</f>
        <v>158.766395870883</v>
      </c>
      <c r="T62" s="76">
        <f>VLOOKUP($A62,'ADR Raw Data'!$B$6:$BE$43,'ADR Raw Data'!AO$1,FALSE)</f>
        <v>157.58229891800201</v>
      </c>
      <c r="U62" s="77">
        <f>VLOOKUP($A62,'ADR Raw Data'!$B$6:$BE$43,'ADR Raw Data'!AP$1,FALSE)</f>
        <v>158.17271246262101</v>
      </c>
      <c r="V62" s="78">
        <f>VLOOKUP($A62,'ADR Raw Data'!$B$6:$BE$43,'ADR Raw Data'!AR$1,FALSE)</f>
        <v>181.320308220757</v>
      </c>
      <c r="X62" s="75">
        <f>VLOOKUP($A62,'RevPAR Raw Data'!$B$6:$BE$43,'RevPAR Raw Data'!AG$1,FALSE)</f>
        <v>117.91212530977199</v>
      </c>
      <c r="Y62" s="76">
        <f>VLOOKUP($A62,'RevPAR Raw Data'!$B$6:$BE$43,'RevPAR Raw Data'!AH$1,FALSE)</f>
        <v>162.73238928994701</v>
      </c>
      <c r="Z62" s="76">
        <f>VLOOKUP($A62,'RevPAR Raw Data'!$B$6:$BE$43,'RevPAR Raw Data'!AI$1,FALSE)</f>
        <v>194.47721042991</v>
      </c>
      <c r="AA62" s="76">
        <f>VLOOKUP($A62,'RevPAR Raw Data'!$B$6:$BE$43,'RevPAR Raw Data'!AJ$1,FALSE)</f>
        <v>173.91197769636801</v>
      </c>
      <c r="AB62" s="76">
        <f>VLOOKUP($A62,'RevPAR Raw Data'!$B$6:$BE$43,'RevPAR Raw Data'!AK$1,FALSE)</f>
        <v>149.54807240599001</v>
      </c>
      <c r="AC62" s="77">
        <f>VLOOKUP($A62,'RevPAR Raw Data'!$B$6:$BE$43,'RevPAR Raw Data'!AL$1,FALSE)</f>
        <v>159.71635502639799</v>
      </c>
      <c r="AD62" s="76">
        <f>VLOOKUP($A62,'RevPAR Raw Data'!$B$6:$BE$43,'RevPAR Raw Data'!AN$1,FALSE)</f>
        <v>130.50200867363401</v>
      </c>
      <c r="AE62" s="76">
        <f>VLOOKUP($A62,'RevPAR Raw Data'!$B$6:$BE$43,'RevPAR Raw Data'!AO$1,FALSE)</f>
        <v>130.24607423768899</v>
      </c>
      <c r="AF62" s="77">
        <f>VLOOKUP($A62,'RevPAR Raw Data'!$B$6:$BE$43,'RevPAR Raw Data'!AP$1,FALSE)</f>
        <v>130.374041455662</v>
      </c>
      <c r="AG62" s="78">
        <f>VLOOKUP($A62,'RevPAR Raw Data'!$B$6:$BE$43,'RevPAR Raw Data'!AR$1,FALSE)</f>
        <v>151.33283686332999</v>
      </c>
    </row>
    <row r="63" spans="1:33" x14ac:dyDescent="0.25">
      <c r="A63" s="55" t="s">
        <v>126</v>
      </c>
      <c r="B63" s="43">
        <f>(VLOOKUP($A62,'Occupancy Raw Data'!$B$8:$BE$51,'Occupancy Raw Data'!AT$3,FALSE))/100</f>
        <v>0.146308246768728</v>
      </c>
      <c r="C63" s="44">
        <f>(VLOOKUP($A62,'Occupancy Raw Data'!$B$8:$BE$51,'Occupancy Raw Data'!AU$3,FALSE))/100</f>
        <v>0.15176594651652101</v>
      </c>
      <c r="D63" s="44">
        <f>(VLOOKUP($A62,'Occupancy Raw Data'!$B$8:$BE$51,'Occupancy Raw Data'!AV$3,FALSE))/100</f>
        <v>0.211040310558536</v>
      </c>
      <c r="E63" s="44">
        <f>(VLOOKUP($A62,'Occupancy Raw Data'!$B$8:$BE$51,'Occupancy Raw Data'!AW$3,FALSE))/100</f>
        <v>0.17011517980690802</v>
      </c>
      <c r="F63" s="44">
        <f>(VLOOKUP($A62,'Occupancy Raw Data'!$B$8:$BE$51,'Occupancy Raw Data'!AX$3,FALSE))/100</f>
        <v>0.15972981512286499</v>
      </c>
      <c r="G63" s="44">
        <f>(VLOOKUP($A62,'Occupancy Raw Data'!$B$8:$BE$51,'Occupancy Raw Data'!AY$3,FALSE))/100</f>
        <v>0.16891213554708201</v>
      </c>
      <c r="H63" s="45">
        <f>(VLOOKUP($A62,'Occupancy Raw Data'!$B$8:$BE$51,'Occupancy Raw Data'!BA$3,FALSE))/100</f>
        <v>9.2508467957087698E-2</v>
      </c>
      <c r="I63" s="45">
        <f>(VLOOKUP($A62,'Occupancy Raw Data'!$B$8:$BE$51,'Occupancy Raw Data'!BB$3,FALSE))/100</f>
        <v>0.12157221881714801</v>
      </c>
      <c r="J63" s="44">
        <f>(VLOOKUP($A62,'Occupancy Raw Data'!$B$8:$BE$51,'Occupancy Raw Data'!BC$3,FALSE))/100</f>
        <v>0.10688971071728799</v>
      </c>
      <c r="K63" s="46">
        <f>(VLOOKUP($A62,'Occupancy Raw Data'!$B$8:$BE$51,'Occupancy Raw Data'!BE$3,FALSE))/100</f>
        <v>0.150642740816577</v>
      </c>
      <c r="M63" s="43">
        <f>(VLOOKUP($A62,'ADR Raw Data'!$B$6:$BE$49,'ADR Raw Data'!AT$1,FALSE))/100</f>
        <v>0.120315038275629</v>
      </c>
      <c r="N63" s="44">
        <f>(VLOOKUP($A62,'ADR Raw Data'!$B$6:$BE$49,'ADR Raw Data'!AU$1,FALSE))/100</f>
        <v>8.2247510854926098E-2</v>
      </c>
      <c r="O63" s="44">
        <f>(VLOOKUP($A62,'ADR Raw Data'!$B$6:$BE$49,'ADR Raw Data'!AV$1,FALSE))/100</f>
        <v>0.16469913485113699</v>
      </c>
      <c r="P63" s="44">
        <f>(VLOOKUP($A62,'ADR Raw Data'!$B$6:$BE$49,'ADR Raw Data'!AW$1,FALSE))/100</f>
        <v>0.12637189164936699</v>
      </c>
      <c r="Q63" s="44">
        <f>(VLOOKUP($A62,'ADR Raw Data'!$B$6:$BE$49,'ADR Raw Data'!AX$1,FALSE))/100</f>
        <v>0.14108477222931301</v>
      </c>
      <c r="R63" s="44">
        <f>(VLOOKUP($A62,'ADR Raw Data'!$B$6:$BE$49,'ADR Raw Data'!AY$1,FALSE))/100</f>
        <v>0.12884468259976101</v>
      </c>
      <c r="S63" s="45">
        <f>(VLOOKUP($A62,'ADR Raw Data'!$B$6:$BE$49,'ADR Raw Data'!BA$1,FALSE))/100</f>
        <v>0.17280935490773799</v>
      </c>
      <c r="T63" s="45">
        <f>(VLOOKUP($A62,'ADR Raw Data'!$B$6:$BE$49,'ADR Raw Data'!BB$1,FALSE))/100</f>
        <v>0.18807589002560399</v>
      </c>
      <c r="U63" s="44">
        <f>(VLOOKUP($A62,'ADR Raw Data'!$B$6:$BE$49,'ADR Raw Data'!BC$1,FALSE))/100</f>
        <v>0.18022759429372598</v>
      </c>
      <c r="V63" s="46">
        <f>(VLOOKUP($A62,'ADR Raw Data'!$B$6:$BE$49,'ADR Raw Data'!BE$1,FALSE))/100</f>
        <v>0.144309013958237</v>
      </c>
      <c r="X63" s="43">
        <f>(VLOOKUP($A62,'RevPAR Raw Data'!$B$6:$BE$49,'RevPAR Raw Data'!AT$1,FALSE))/100</f>
        <v>0.28422636735437801</v>
      </c>
      <c r="Y63" s="44">
        <f>(VLOOKUP($A62,'RevPAR Raw Data'!$B$6:$BE$49,'RevPAR Raw Data'!AU$1,FALSE))/100</f>
        <v>0.246495828704972</v>
      </c>
      <c r="Z63" s="44">
        <f>(VLOOKUP($A62,'RevPAR Raw Data'!$B$6:$BE$49,'RevPAR Raw Data'!AV$1,FALSE))/100</f>
        <v>0.41049760197738006</v>
      </c>
      <c r="AA63" s="44">
        <f>(VLOOKUP($A62,'RevPAR Raw Data'!$B$6:$BE$49,'RevPAR Raw Data'!AW$1,FALSE))/100</f>
        <v>0.31798484852674702</v>
      </c>
      <c r="AB63" s="44">
        <f>(VLOOKUP($A62,'RevPAR Raw Data'!$B$6:$BE$49,'RevPAR Raw Data'!AX$1,FALSE))/100</f>
        <v>0.323350031937019</v>
      </c>
      <c r="AC63" s="44">
        <f>(VLOOKUP($A62,'RevPAR Raw Data'!$B$6:$BE$49,'RevPAR Raw Data'!AY$1,FALSE))/100</f>
        <v>0.31952024863865502</v>
      </c>
      <c r="AD63" s="45">
        <f>(VLOOKUP($A62,'RevPAR Raw Data'!$B$6:$BE$49,'RevPAR Raw Data'!BA$1,FALSE))/100</f>
        <v>0.28130415153599303</v>
      </c>
      <c r="AE63" s="45">
        <f>(VLOOKUP($A62,'RevPAR Raw Data'!$B$6:$BE$49,'RevPAR Raw Data'!BB$1,FALSE))/100</f>
        <v>0.332512912099175</v>
      </c>
      <c r="AF63" s="44">
        <f>(VLOOKUP($A62,'RevPAR Raw Data'!$B$6:$BE$49,'RevPAR Raw Data'!BC$1,FALSE))/100</f>
        <v>0.30638178042834402</v>
      </c>
      <c r="AG63" s="46">
        <f>(VLOOKUP($A62,'RevPAR Raw Data'!$B$6:$BE$49,'RevPAR Raw Data'!BE$1,FALSE))/100</f>
        <v>0.31669086016202203</v>
      </c>
    </row>
    <row r="64" spans="1:33" x14ac:dyDescent="0.25">
      <c r="A64" s="93"/>
      <c r="B64" s="71"/>
      <c r="C64" s="72"/>
      <c r="D64" s="72"/>
      <c r="E64" s="72"/>
      <c r="F64" s="72"/>
      <c r="G64" s="73"/>
      <c r="H64" s="53"/>
      <c r="I64" s="53"/>
      <c r="J64" s="73"/>
      <c r="K64" s="74"/>
      <c r="M64" s="75"/>
      <c r="N64" s="76"/>
      <c r="O64" s="76"/>
      <c r="P64" s="76"/>
      <c r="Q64" s="76"/>
      <c r="R64" s="77"/>
      <c r="S64" s="76"/>
      <c r="T64" s="76"/>
      <c r="U64" s="77"/>
      <c r="V64" s="78"/>
      <c r="X64" s="75"/>
      <c r="Y64" s="76"/>
      <c r="Z64" s="76"/>
      <c r="AA64" s="76"/>
      <c r="AB64" s="76"/>
      <c r="AC64" s="77"/>
      <c r="AD64" s="76"/>
      <c r="AE64" s="76"/>
      <c r="AF64" s="77"/>
      <c r="AG64" s="78"/>
    </row>
    <row r="65" spans="1:33" x14ac:dyDescent="0.25">
      <c r="A65" s="70" t="s">
        <v>35</v>
      </c>
      <c r="B65" s="71">
        <f>(VLOOKUP($A65,'Occupancy Raw Data'!$B$8:$BE$45,'Occupancy Raw Data'!AG$3,FALSE))/100</f>
        <v>0.63963598423371204</v>
      </c>
      <c r="C65" s="72">
        <f>(VLOOKUP($A65,'Occupancy Raw Data'!$B$8:$BE$45,'Occupancy Raw Data'!AH$3,FALSE))/100</f>
        <v>0.74446440992348695</v>
      </c>
      <c r="D65" s="72">
        <f>(VLOOKUP($A65,'Occupancy Raw Data'!$B$8:$BE$45,'Occupancy Raw Data'!AI$3,FALSE))/100</f>
        <v>0.82022374217481997</v>
      </c>
      <c r="E65" s="72">
        <f>(VLOOKUP($A65,'Occupancy Raw Data'!$B$8:$BE$45,'Occupancy Raw Data'!AJ$3,FALSE))/100</f>
        <v>0.77831555761650806</v>
      </c>
      <c r="F65" s="72">
        <f>(VLOOKUP($A65,'Occupancy Raw Data'!$B$8:$BE$45,'Occupancy Raw Data'!AK$3,FALSE))/100</f>
        <v>0.74246464178066307</v>
      </c>
      <c r="G65" s="73">
        <f>(VLOOKUP($A65,'Occupancy Raw Data'!$B$8:$BE$45,'Occupancy Raw Data'!AL$3,FALSE))/100</f>
        <v>0.74502086714583793</v>
      </c>
      <c r="H65" s="53">
        <f>(VLOOKUP($A65,'Occupancy Raw Data'!$B$8:$BE$45,'Occupancy Raw Data'!AN$3,FALSE))/100</f>
        <v>0.76283909111987003</v>
      </c>
      <c r="I65" s="53">
        <f>(VLOOKUP($A65,'Occupancy Raw Data'!$B$8:$BE$45,'Occupancy Raw Data'!AO$3,FALSE))/100</f>
        <v>0.78448875492696402</v>
      </c>
      <c r="J65" s="73">
        <f>(VLOOKUP($A65,'Occupancy Raw Data'!$B$8:$BE$45,'Occupancy Raw Data'!AP$3,FALSE))/100</f>
        <v>0.77366392302341691</v>
      </c>
      <c r="K65" s="74">
        <f>(VLOOKUP($A65,'Occupancy Raw Data'!$B$8:$BE$45,'Occupancy Raw Data'!AR$3,FALSE))/100</f>
        <v>0.75320459739657497</v>
      </c>
      <c r="M65" s="75">
        <f>VLOOKUP($A65,'ADR Raw Data'!$B$6:$BE$43,'ADR Raw Data'!AG$1,FALSE)</f>
        <v>131.840144540099</v>
      </c>
      <c r="N65" s="76">
        <f>VLOOKUP($A65,'ADR Raw Data'!$B$6:$BE$43,'ADR Raw Data'!AH$1,FALSE)</f>
        <v>142.129238914626</v>
      </c>
      <c r="O65" s="76">
        <f>VLOOKUP($A65,'ADR Raw Data'!$B$6:$BE$43,'ADR Raw Data'!AI$1,FALSE)</f>
        <v>148.10350305642899</v>
      </c>
      <c r="P65" s="76">
        <f>VLOOKUP($A65,'ADR Raw Data'!$B$6:$BE$43,'ADR Raw Data'!AJ$1,FALSE)</f>
        <v>145.72642412958399</v>
      </c>
      <c r="Q65" s="76">
        <f>VLOOKUP($A65,'ADR Raw Data'!$B$6:$BE$43,'ADR Raw Data'!AK$1,FALSE)</f>
        <v>138.55769771254501</v>
      </c>
      <c r="R65" s="77">
        <f>VLOOKUP($A65,'ADR Raw Data'!$B$6:$BE$43,'ADR Raw Data'!AL$1,FALSE)</f>
        <v>141.717696197804</v>
      </c>
      <c r="S65" s="76">
        <f>VLOOKUP($A65,'ADR Raw Data'!$B$6:$BE$43,'ADR Raw Data'!AN$1,FALSE)</f>
        <v>136.26787128148601</v>
      </c>
      <c r="T65" s="76">
        <f>VLOOKUP($A65,'ADR Raw Data'!$B$6:$BE$43,'ADR Raw Data'!AO$1,FALSE)</f>
        <v>133.97374759863999</v>
      </c>
      <c r="U65" s="77">
        <f>VLOOKUP($A65,'ADR Raw Data'!$B$6:$BE$43,'ADR Raw Data'!AP$1,FALSE)</f>
        <v>135.104760156586</v>
      </c>
      <c r="V65" s="78">
        <f>VLOOKUP($A65,'ADR Raw Data'!$B$6:$BE$43,'ADR Raw Data'!AR$1,FALSE)</f>
        <v>139.776963775285</v>
      </c>
      <c r="X65" s="75">
        <f>VLOOKUP($A65,'RevPAR Raw Data'!$B$6:$BE$43,'RevPAR Raw Data'!AG$1,FALSE)</f>
        <v>84.329700614421498</v>
      </c>
      <c r="Y65" s="76">
        <f>VLOOKUP($A65,'RevPAR Raw Data'!$B$6:$BE$43,'RevPAR Raw Data'!AH$1,FALSE)</f>
        <v>105.81015998145099</v>
      </c>
      <c r="Z65" s="76">
        <f>VLOOKUP($A65,'RevPAR Raw Data'!$B$6:$BE$43,'RevPAR Raw Data'!AI$1,FALSE)</f>
        <v>121.47800950614401</v>
      </c>
      <c r="AA65" s="76">
        <f>VLOOKUP($A65,'RevPAR Raw Data'!$B$6:$BE$43,'RevPAR Raw Data'!AJ$1,FALSE)</f>
        <v>113.421143055877</v>
      </c>
      <c r="AB65" s="76">
        <f>VLOOKUP($A65,'RevPAR Raw Data'!$B$6:$BE$43,'RevPAR Raw Data'!AK$1,FALSE)</f>
        <v>102.87419139809801</v>
      </c>
      <c r="AC65" s="77">
        <f>VLOOKUP($A65,'RevPAR Raw Data'!$B$6:$BE$43,'RevPAR Raw Data'!AL$1,FALSE)</f>
        <v>105.582640911198</v>
      </c>
      <c r="AD65" s="76">
        <f>VLOOKUP($A65,'RevPAR Raw Data'!$B$6:$BE$43,'RevPAR Raw Data'!AN$1,FALSE)</f>
        <v>103.950459077208</v>
      </c>
      <c r="AE65" s="76">
        <f>VLOOKUP($A65,'RevPAR Raw Data'!$B$6:$BE$43,'RevPAR Raw Data'!AO$1,FALSE)</f>
        <v>105.100898446556</v>
      </c>
      <c r="AF65" s="77">
        <f>VLOOKUP($A65,'RevPAR Raw Data'!$B$6:$BE$43,'RevPAR Raw Data'!AP$1,FALSE)</f>
        <v>104.52567876188201</v>
      </c>
      <c r="AG65" s="78">
        <f>VLOOKUP($A65,'RevPAR Raw Data'!$B$6:$BE$43,'RevPAR Raw Data'!AR$1,FALSE)</f>
        <v>105.28065172567899</v>
      </c>
    </row>
    <row r="66" spans="1:33" x14ac:dyDescent="0.25">
      <c r="A66" s="55" t="s">
        <v>126</v>
      </c>
      <c r="B66" s="43">
        <f>(VLOOKUP($A65,'Occupancy Raw Data'!$B$8:$BE$51,'Occupancy Raw Data'!AT$3,FALSE))/100</f>
        <v>0.24446675911986801</v>
      </c>
      <c r="C66" s="44">
        <f>(VLOOKUP($A65,'Occupancy Raw Data'!$B$8:$BE$51,'Occupancy Raw Data'!AU$3,FALSE))/100</f>
        <v>0.22787823146917099</v>
      </c>
      <c r="D66" s="44">
        <f>(VLOOKUP($A65,'Occupancy Raw Data'!$B$8:$BE$51,'Occupancy Raw Data'!AV$3,FALSE))/100</f>
        <v>0.216029590317076</v>
      </c>
      <c r="E66" s="44">
        <f>(VLOOKUP($A65,'Occupancy Raw Data'!$B$8:$BE$51,'Occupancy Raw Data'!AW$3,FALSE))/100</f>
        <v>0.16923730125199601</v>
      </c>
      <c r="F66" s="44">
        <f>(VLOOKUP($A65,'Occupancy Raw Data'!$B$8:$BE$51,'Occupancy Raw Data'!AX$3,FALSE))/100</f>
        <v>0.20118616629410402</v>
      </c>
      <c r="G66" s="44">
        <f>(VLOOKUP($A65,'Occupancy Raw Data'!$B$8:$BE$51,'Occupancy Raw Data'!AY$3,FALSE))/100</f>
        <v>0.21001296972928302</v>
      </c>
      <c r="H66" s="45">
        <f>(VLOOKUP($A65,'Occupancy Raw Data'!$B$8:$BE$51,'Occupancy Raw Data'!BA$3,FALSE))/100</f>
        <v>0.14833986079921702</v>
      </c>
      <c r="I66" s="45">
        <f>(VLOOKUP($A65,'Occupancy Raw Data'!$B$8:$BE$51,'Occupancy Raw Data'!BB$3,FALSE))/100</f>
        <v>0.132555325856445</v>
      </c>
      <c r="J66" s="44">
        <f>(VLOOKUP($A65,'Occupancy Raw Data'!$B$8:$BE$51,'Occupancy Raw Data'!BC$3,FALSE))/100</f>
        <v>0.14028256644022702</v>
      </c>
      <c r="K66" s="46">
        <f>(VLOOKUP($A65,'Occupancy Raw Data'!$B$8:$BE$51,'Occupancy Raw Data'!BE$3,FALSE))/100</f>
        <v>0.18868025719797998</v>
      </c>
      <c r="M66" s="43">
        <f>(VLOOKUP($A65,'ADR Raw Data'!$B$6:$BE$49,'ADR Raw Data'!AT$1,FALSE))/100</f>
        <v>7.323623332073631E-2</v>
      </c>
      <c r="N66" s="44">
        <f>(VLOOKUP($A65,'ADR Raw Data'!$B$6:$BE$49,'ADR Raw Data'!AU$1,FALSE))/100</f>
        <v>4.4876709517012399E-2</v>
      </c>
      <c r="O66" s="44">
        <f>(VLOOKUP($A65,'ADR Raw Data'!$B$6:$BE$49,'ADR Raw Data'!AV$1,FALSE))/100</f>
        <v>2.67944658275414E-2</v>
      </c>
      <c r="P66" s="44">
        <f>(VLOOKUP($A65,'ADR Raw Data'!$B$6:$BE$49,'ADR Raw Data'!AW$1,FALSE))/100</f>
        <v>3.2136380240540004E-2</v>
      </c>
      <c r="Q66" s="44">
        <f>(VLOOKUP($A65,'ADR Raw Data'!$B$6:$BE$49,'ADR Raw Data'!AX$1,FALSE))/100</f>
        <v>5.1340971804285901E-2</v>
      </c>
      <c r="R66" s="44">
        <f>(VLOOKUP($A65,'ADR Raw Data'!$B$6:$BE$49,'ADR Raw Data'!AY$1,FALSE))/100</f>
        <v>4.2881834983072305E-2</v>
      </c>
      <c r="S66" s="45">
        <f>(VLOOKUP($A65,'ADR Raw Data'!$B$6:$BE$49,'ADR Raw Data'!BA$1,FALSE))/100</f>
        <v>7.5704452325199498E-2</v>
      </c>
      <c r="T66" s="45">
        <f>(VLOOKUP($A65,'ADR Raw Data'!$B$6:$BE$49,'ADR Raw Data'!BB$1,FALSE))/100</f>
        <v>7.0050392135374992E-2</v>
      </c>
      <c r="U66" s="44">
        <f>(VLOOKUP($A65,'ADR Raw Data'!$B$6:$BE$49,'ADR Raw Data'!BC$1,FALSE))/100</f>
        <v>7.2897873581848904E-2</v>
      </c>
      <c r="V66" s="46">
        <f>(VLOOKUP($A65,'ADR Raw Data'!$B$6:$BE$49,'ADR Raw Data'!BE$1,FALSE))/100</f>
        <v>5.2206632039466495E-2</v>
      </c>
      <c r="X66" s="43">
        <f>(VLOOKUP($A65,'RevPAR Raw Data'!$B$6:$BE$49,'RevPAR Raw Data'!AT$1,FALSE))/100</f>
        <v>0.33560681705067097</v>
      </c>
      <c r="Y66" s="44">
        <f>(VLOOKUP($A65,'RevPAR Raw Data'!$B$6:$BE$49,'RevPAR Raw Data'!AU$1,FALSE))/100</f>
        <v>0.28298136618507597</v>
      </c>
      <c r="Z66" s="44">
        <f>(VLOOKUP($A65,'RevPAR Raw Data'!$B$6:$BE$49,'RevPAR Raw Data'!AV$1,FALSE))/100</f>
        <v>0.24861245362010601</v>
      </c>
      <c r="AA66" s="44">
        <f>(VLOOKUP($A65,'RevPAR Raw Data'!$B$6:$BE$49,'RevPAR Raw Data'!AW$1,FALSE))/100</f>
        <v>0.20681235575645299</v>
      </c>
      <c r="AB66" s="44">
        <f>(VLOOKUP($A65,'RevPAR Raw Data'!$B$6:$BE$49,'RevPAR Raw Data'!AX$1,FALSE))/100</f>
        <v>0.26285623138950798</v>
      </c>
      <c r="AC66" s="44">
        <f>(VLOOKUP($A65,'RevPAR Raw Data'!$B$6:$BE$49,'RevPAR Raw Data'!AY$1,FALSE))/100</f>
        <v>0.26190054622459202</v>
      </c>
      <c r="AD66" s="45">
        <f>(VLOOKUP($A65,'RevPAR Raw Data'!$B$6:$BE$49,'RevPAR Raw Data'!BA$1,FALSE))/100</f>
        <v>0.23527430104421801</v>
      </c>
      <c r="AE66" s="45">
        <f>(VLOOKUP($A65,'RevPAR Raw Data'!$B$6:$BE$49,'RevPAR Raw Data'!BB$1,FALSE))/100</f>
        <v>0.21189127054769599</v>
      </c>
      <c r="AF66" s="44">
        <f>(VLOOKUP($A65,'RevPAR Raw Data'!$B$6:$BE$49,'RevPAR Raw Data'!BC$1,FALSE))/100</f>
        <v>0.22340674081617301</v>
      </c>
      <c r="AG66" s="46">
        <f>(VLOOKUP($A65,'RevPAR Raw Data'!$B$6:$BE$49,'RevPAR Raw Data'!BE$1,FALSE))/100</f>
        <v>0.25073724999809399</v>
      </c>
    </row>
    <row r="67" spans="1:33" x14ac:dyDescent="0.25">
      <c r="A67" s="96"/>
      <c r="B67" s="71"/>
      <c r="C67" s="72"/>
      <c r="D67" s="72"/>
      <c r="E67" s="72"/>
      <c r="F67" s="72"/>
      <c r="G67" s="73"/>
      <c r="H67" s="53"/>
      <c r="I67" s="53"/>
      <c r="J67" s="73"/>
      <c r="K67" s="74"/>
      <c r="M67" s="75"/>
      <c r="N67" s="76"/>
      <c r="O67" s="76"/>
      <c r="P67" s="76"/>
      <c r="Q67" s="76"/>
      <c r="R67" s="77"/>
      <c r="S67" s="76"/>
      <c r="T67" s="76"/>
      <c r="U67" s="77"/>
      <c r="V67" s="78"/>
      <c r="X67" s="75"/>
      <c r="Y67" s="76"/>
      <c r="Z67" s="76"/>
      <c r="AA67" s="76"/>
      <c r="AB67" s="76"/>
      <c r="AC67" s="77"/>
      <c r="AD67" s="76"/>
      <c r="AE67" s="76"/>
      <c r="AF67" s="77"/>
      <c r="AG67" s="78"/>
    </row>
    <row r="68" spans="1:33" x14ac:dyDescent="0.25">
      <c r="A68" s="70" t="s">
        <v>36</v>
      </c>
      <c r="B68" s="71">
        <f>(VLOOKUP($A68,'Occupancy Raw Data'!$B$8:$BE$45,'Occupancy Raw Data'!AG$3,FALSE))/100</f>
        <v>0.62530336299549194</v>
      </c>
      <c r="C68" s="72">
        <f>(VLOOKUP($A68,'Occupancy Raw Data'!$B$8:$BE$45,'Occupancy Raw Data'!AH$3,FALSE))/100</f>
        <v>0.78625910088986406</v>
      </c>
      <c r="D68" s="72">
        <f>(VLOOKUP($A68,'Occupancy Raw Data'!$B$8:$BE$45,'Occupancy Raw Data'!AI$3,FALSE))/100</f>
        <v>0.86126199006125004</v>
      </c>
      <c r="E68" s="72">
        <f>(VLOOKUP($A68,'Occupancy Raw Data'!$B$8:$BE$45,'Occupancy Raw Data'!AJ$3,FALSE))/100</f>
        <v>0.8265341500057779</v>
      </c>
      <c r="F68" s="72">
        <f>(VLOOKUP($A68,'Occupancy Raw Data'!$B$8:$BE$45,'Occupancy Raw Data'!AK$3,FALSE))/100</f>
        <v>0.71301860626372304</v>
      </c>
      <c r="G68" s="73">
        <f>(VLOOKUP($A68,'Occupancy Raw Data'!$B$8:$BE$45,'Occupancy Raw Data'!AL$3,FALSE))/100</f>
        <v>0.76247544204322193</v>
      </c>
      <c r="H68" s="53">
        <f>(VLOOKUP($A68,'Occupancy Raw Data'!$B$8:$BE$45,'Occupancy Raw Data'!AN$3,FALSE))/100</f>
        <v>0.70643129550444894</v>
      </c>
      <c r="I68" s="53">
        <f>(VLOOKUP($A68,'Occupancy Raw Data'!$B$8:$BE$45,'Occupancy Raw Data'!AO$3,FALSE))/100</f>
        <v>0.73939674101467601</v>
      </c>
      <c r="J68" s="73">
        <f>(VLOOKUP($A68,'Occupancy Raw Data'!$B$8:$BE$45,'Occupancy Raw Data'!AP$3,FALSE))/100</f>
        <v>0.72291401825956303</v>
      </c>
      <c r="K68" s="74">
        <f>(VLOOKUP($A68,'Occupancy Raw Data'!$B$8:$BE$45,'Occupancy Raw Data'!AR$3,FALSE))/100</f>
        <v>0.75117217810503301</v>
      </c>
      <c r="M68" s="75">
        <f>VLOOKUP($A68,'ADR Raw Data'!$B$6:$BE$43,'ADR Raw Data'!AG$1,FALSE)</f>
        <v>148.05665018712699</v>
      </c>
      <c r="N68" s="76">
        <f>VLOOKUP($A68,'ADR Raw Data'!$B$6:$BE$43,'ADR Raw Data'!AH$1,FALSE)</f>
        <v>174.95910083045399</v>
      </c>
      <c r="O68" s="76">
        <f>VLOOKUP($A68,'ADR Raw Data'!$B$6:$BE$43,'ADR Raw Data'!AI$1,FALSE)</f>
        <v>192.122193559208</v>
      </c>
      <c r="P68" s="76">
        <f>VLOOKUP($A68,'ADR Raw Data'!$B$6:$BE$43,'ADR Raw Data'!AJ$1,FALSE)</f>
        <v>184.731057046979</v>
      </c>
      <c r="Q68" s="76">
        <f>VLOOKUP($A68,'ADR Raw Data'!$B$6:$BE$43,'ADR Raw Data'!AK$1,FALSE)</f>
        <v>156.41534827180999</v>
      </c>
      <c r="R68" s="77">
        <f>VLOOKUP($A68,'ADR Raw Data'!$B$6:$BE$43,'ADR Raw Data'!AL$1,FALSE)</f>
        <v>173.07432969064899</v>
      </c>
      <c r="S68" s="76">
        <f>VLOOKUP($A68,'ADR Raw Data'!$B$6:$BE$43,'ADR Raw Data'!AN$1,FALSE)</f>
        <v>141.55373318064699</v>
      </c>
      <c r="T68" s="76">
        <f>VLOOKUP($A68,'ADR Raw Data'!$B$6:$BE$43,'ADR Raw Data'!AO$1,FALSE)</f>
        <v>141.79428805876799</v>
      </c>
      <c r="U68" s="77">
        <f>VLOOKUP($A68,'ADR Raw Data'!$B$6:$BE$43,'ADR Raw Data'!AP$1,FALSE)</f>
        <v>141.676752992426</v>
      </c>
      <c r="V68" s="78">
        <f>VLOOKUP($A68,'ADR Raw Data'!$B$6:$BE$43,'ADR Raw Data'!AR$1,FALSE)</f>
        <v>164.441061391121</v>
      </c>
      <c r="X68" s="75">
        <f>VLOOKUP($A68,'RevPAR Raw Data'!$B$6:$BE$43,'RevPAR Raw Data'!AG$1,FALSE)</f>
        <v>92.580321275857997</v>
      </c>
      <c r="Y68" s="76">
        <f>VLOOKUP($A68,'RevPAR Raw Data'!$B$6:$BE$43,'RevPAR Raw Data'!AH$1,FALSE)</f>
        <v>137.563185311452</v>
      </c>
      <c r="Z68" s="76">
        <f>VLOOKUP($A68,'RevPAR Raw Data'!$B$6:$BE$43,'RevPAR Raw Data'!AI$1,FALSE)</f>
        <v>165.46754275973601</v>
      </c>
      <c r="AA68" s="76">
        <f>VLOOKUP($A68,'RevPAR Raw Data'!$B$6:$BE$43,'RevPAR Raw Data'!AJ$1,FALSE)</f>
        <v>152.686527215994</v>
      </c>
      <c r="AB68" s="76">
        <f>VLOOKUP($A68,'RevPAR Raw Data'!$B$6:$BE$43,'RevPAR Raw Data'!AK$1,FALSE)</f>
        <v>111.52705362302</v>
      </c>
      <c r="AC68" s="77">
        <f>VLOOKUP($A68,'RevPAR Raw Data'!$B$6:$BE$43,'RevPAR Raw Data'!AL$1,FALSE)</f>
        <v>131.964926037212</v>
      </c>
      <c r="AD68" s="76">
        <f>VLOOKUP($A68,'RevPAR Raw Data'!$B$6:$BE$43,'RevPAR Raw Data'!AN$1,FALSE)</f>
        <v>99.997987114295597</v>
      </c>
      <c r="AE68" s="76">
        <f>VLOOKUP($A68,'RevPAR Raw Data'!$B$6:$BE$43,'RevPAR Raw Data'!AO$1,FALSE)</f>
        <v>104.84223448514901</v>
      </c>
      <c r="AF68" s="77">
        <f>VLOOKUP($A68,'RevPAR Raw Data'!$B$6:$BE$43,'RevPAR Raw Data'!AP$1,FALSE)</f>
        <v>102.420110799722</v>
      </c>
      <c r="AG68" s="78">
        <f>VLOOKUP($A68,'RevPAR Raw Data'!$B$6:$BE$43,'RevPAR Raw Data'!AR$1,FALSE)</f>
        <v>123.523550255072</v>
      </c>
    </row>
    <row r="69" spans="1:33" x14ac:dyDescent="0.25">
      <c r="A69" s="55" t="s">
        <v>126</v>
      </c>
      <c r="B69" s="43">
        <f>(VLOOKUP($A68,'Occupancy Raw Data'!$B$8:$BE$51,'Occupancy Raw Data'!AT$3,FALSE))/100</f>
        <v>5.1498809697323004E-2</v>
      </c>
      <c r="C69" s="44">
        <f>(VLOOKUP($A68,'Occupancy Raw Data'!$B$8:$BE$51,'Occupancy Raw Data'!AU$3,FALSE))/100</f>
        <v>1.5978496229373501E-2</v>
      </c>
      <c r="D69" s="44">
        <f>(VLOOKUP($A68,'Occupancy Raw Data'!$B$8:$BE$51,'Occupancy Raw Data'!AV$3,FALSE))/100</f>
        <v>9.3109869646182397E-3</v>
      </c>
      <c r="E69" s="44">
        <f>(VLOOKUP($A68,'Occupancy Raw Data'!$B$8:$BE$51,'Occupancy Raw Data'!AW$3,FALSE))/100</f>
        <v>5.6950010546298205E-3</v>
      </c>
      <c r="F69" s="44">
        <f>(VLOOKUP($A68,'Occupancy Raw Data'!$B$8:$BE$51,'Occupancy Raw Data'!AX$3,FALSE))/100</f>
        <v>5.5412948702277601E-3</v>
      </c>
      <c r="G69" s="44">
        <f>(VLOOKUP($A68,'Occupancy Raw Data'!$B$8:$BE$51,'Occupancy Raw Data'!AY$3,FALSE))/100</f>
        <v>1.58669058378819E-2</v>
      </c>
      <c r="H69" s="45">
        <f>(VLOOKUP($A68,'Occupancy Raw Data'!$B$8:$BE$51,'Occupancy Raw Data'!BA$3,FALSE))/100</f>
        <v>-8.3948414307729695E-3</v>
      </c>
      <c r="I69" s="45">
        <f>(VLOOKUP($A68,'Occupancy Raw Data'!$B$8:$BE$51,'Occupancy Raw Data'!BB$3,FALSE))/100</f>
        <v>1.7614592711472901E-3</v>
      </c>
      <c r="J69" s="44">
        <f>(VLOOKUP($A68,'Occupancy Raw Data'!$B$8:$BE$51,'Occupancy Raw Data'!BC$3,FALSE))/100</f>
        <v>-3.2267702420077597E-3</v>
      </c>
      <c r="K69" s="46">
        <f>(VLOOKUP($A68,'Occupancy Raw Data'!$B$8:$BE$51,'Occupancy Raw Data'!BE$3,FALSE))/100</f>
        <v>1.05442592366378E-2</v>
      </c>
      <c r="M69" s="43">
        <f>(VLOOKUP($A68,'ADR Raw Data'!$B$6:$BE$49,'ADR Raw Data'!AT$1,FALSE))/100</f>
        <v>9.5091764158135403E-2</v>
      </c>
      <c r="N69" s="44">
        <f>(VLOOKUP($A68,'ADR Raw Data'!$B$6:$BE$49,'ADR Raw Data'!AU$1,FALSE))/100</f>
        <v>7.6534013526412009E-2</v>
      </c>
      <c r="O69" s="44">
        <f>(VLOOKUP($A68,'ADR Raw Data'!$B$6:$BE$49,'ADR Raw Data'!AV$1,FALSE))/100</f>
        <v>8.3170518185727391E-2</v>
      </c>
      <c r="P69" s="44">
        <f>(VLOOKUP($A68,'ADR Raw Data'!$B$6:$BE$49,'ADR Raw Data'!AW$1,FALSE))/100</f>
        <v>8.1334017744831594E-2</v>
      </c>
      <c r="Q69" s="44">
        <f>(VLOOKUP($A68,'ADR Raw Data'!$B$6:$BE$49,'ADR Raw Data'!AX$1,FALSE))/100</f>
        <v>8.2884887028012597E-2</v>
      </c>
      <c r="R69" s="44">
        <f>(VLOOKUP($A68,'ADR Raw Data'!$B$6:$BE$49,'ADR Raw Data'!AY$1,FALSE))/100</f>
        <v>8.1895015741835997E-2</v>
      </c>
      <c r="S69" s="45">
        <f>(VLOOKUP($A68,'ADR Raw Data'!$B$6:$BE$49,'ADR Raw Data'!BA$1,FALSE))/100</f>
        <v>8.8386930998747407E-2</v>
      </c>
      <c r="T69" s="45">
        <f>(VLOOKUP($A68,'ADR Raw Data'!$B$6:$BE$49,'ADR Raw Data'!BB$1,FALSE))/100</f>
        <v>0.104911143365317</v>
      </c>
      <c r="U69" s="44">
        <f>(VLOOKUP($A68,'ADR Raw Data'!$B$6:$BE$49,'ADR Raw Data'!BC$1,FALSE))/100</f>
        <v>9.6744858012981702E-2</v>
      </c>
      <c r="V69" s="46">
        <f>(VLOOKUP($A68,'ADR Raw Data'!$B$6:$BE$49,'ADR Raw Data'!BE$1,FALSE))/100</f>
        <v>8.6215186605921992E-2</v>
      </c>
      <c r="X69" s="43">
        <f>(VLOOKUP($A68,'RevPAR Raw Data'!$B$6:$BE$49,'RevPAR Raw Data'!AT$1,FALSE))/100</f>
        <v>0.15148768652162001</v>
      </c>
      <c r="Y69" s="44">
        <f>(VLOOKUP($A68,'RevPAR Raw Data'!$B$6:$BE$49,'RevPAR Raw Data'!AU$1,FALSE))/100</f>
        <v>9.3735408202336196E-2</v>
      </c>
      <c r="Z69" s="44">
        <f>(VLOOKUP($A68,'RevPAR Raw Data'!$B$6:$BE$49,'RevPAR Raw Data'!AV$1,FALSE))/100</f>
        <v>9.3255904761013503E-2</v>
      </c>
      <c r="AA69" s="44">
        <f>(VLOOKUP($A68,'RevPAR Raw Data'!$B$6:$BE$49,'RevPAR Raw Data'!AW$1,FALSE))/100</f>
        <v>8.7492216116295485E-2</v>
      </c>
      <c r="AB69" s="44">
        <f>(VLOOKUP($A68,'RevPAR Raw Data'!$B$6:$BE$49,'RevPAR Raw Data'!AX$1,FALSE))/100</f>
        <v>8.8885471497548108E-2</v>
      </c>
      <c r="AC69" s="44">
        <f>(VLOOKUP($A68,'RevPAR Raw Data'!$B$6:$BE$49,'RevPAR Raw Data'!AY$1,FALSE))/100</f>
        <v>9.9061342083085507E-2</v>
      </c>
      <c r="AD69" s="45">
        <f>(VLOOKUP($A68,'RevPAR Raw Data'!$B$6:$BE$49,'RevPAR Raw Data'!BA$1,FALSE))/100</f>
        <v>7.9250095297687298E-2</v>
      </c>
      <c r="AE69" s="45">
        <f>(VLOOKUP($A68,'RevPAR Raw Data'!$B$6:$BE$49,'RevPAR Raw Data'!BB$1,FALSE))/100</f>
        <v>0.106857399342592</v>
      </c>
      <c r="AF69" s="44">
        <f>(VLOOKUP($A68,'RevPAR Raw Data'!$B$6:$BE$49,'RevPAR Raw Data'!BC$1,FALSE))/100</f>
        <v>9.3205914342070303E-2</v>
      </c>
      <c r="AG69" s="46">
        <f>(VLOOKUP($A68,'RevPAR Raw Data'!$B$6:$BE$49,'RevPAR Raw Data'!BE$1,FALSE))/100</f>
        <v>9.7668521120267804E-2</v>
      </c>
    </row>
    <row r="70" spans="1:33" x14ac:dyDescent="0.25">
      <c r="A70" s="93"/>
      <c r="B70" s="71"/>
      <c r="C70" s="72"/>
      <c r="D70" s="72"/>
      <c r="E70" s="72"/>
      <c r="F70" s="72"/>
      <c r="G70" s="73"/>
      <c r="H70" s="53"/>
      <c r="I70" s="53"/>
      <c r="J70" s="73"/>
      <c r="K70" s="74"/>
      <c r="M70" s="75"/>
      <c r="N70" s="76"/>
      <c r="O70" s="76"/>
      <c r="P70" s="76"/>
      <c r="Q70" s="76"/>
      <c r="R70" s="77"/>
      <c r="S70" s="76"/>
      <c r="T70" s="76"/>
      <c r="U70" s="77"/>
      <c r="V70" s="78"/>
      <c r="X70" s="75"/>
      <c r="Y70" s="76"/>
      <c r="Z70" s="76"/>
      <c r="AA70" s="76"/>
      <c r="AB70" s="76"/>
      <c r="AC70" s="77"/>
      <c r="AD70" s="76"/>
      <c r="AE70" s="76"/>
      <c r="AF70" s="77"/>
      <c r="AG70" s="78"/>
    </row>
    <row r="71" spans="1:33" x14ac:dyDescent="0.25">
      <c r="A71" s="70" t="s">
        <v>37</v>
      </c>
      <c r="B71" s="71">
        <f>(VLOOKUP($A71,'Occupancy Raw Data'!$B$8:$BE$45,'Occupancy Raw Data'!AG$3,FALSE))/100</f>
        <v>0.60210809050952296</v>
      </c>
      <c r="C71" s="72">
        <f>(VLOOKUP($A71,'Occupancy Raw Data'!$B$8:$BE$45,'Occupancy Raw Data'!AH$3,FALSE))/100</f>
        <v>0.73974442454826606</v>
      </c>
      <c r="D71" s="72">
        <f>(VLOOKUP($A71,'Occupancy Raw Data'!$B$8:$BE$45,'Occupancy Raw Data'!AI$3,FALSE))/100</f>
        <v>0.78646426827282989</v>
      </c>
      <c r="E71" s="72">
        <f>(VLOOKUP($A71,'Occupancy Raw Data'!$B$8:$BE$45,'Occupancy Raw Data'!AJ$3,FALSE))/100</f>
        <v>0.77576102881328302</v>
      </c>
      <c r="F71" s="72">
        <f>(VLOOKUP($A71,'Occupancy Raw Data'!$B$8:$BE$45,'Occupancy Raw Data'!AK$3,FALSE))/100</f>
        <v>0.702791795539638</v>
      </c>
      <c r="G71" s="73">
        <f>(VLOOKUP($A71,'Occupancy Raw Data'!$B$8:$BE$45,'Occupancy Raw Data'!AL$3,FALSE))/100</f>
        <v>0.72137392153670798</v>
      </c>
      <c r="H71" s="53">
        <f>(VLOOKUP($A71,'Occupancy Raw Data'!$B$8:$BE$45,'Occupancy Raw Data'!AN$3,FALSE))/100</f>
        <v>0.70954745238482797</v>
      </c>
      <c r="I71" s="53">
        <f>(VLOOKUP($A71,'Occupancy Raw Data'!$B$8:$BE$45,'Occupancy Raw Data'!AO$3,FALSE))/100</f>
        <v>0.77498779098160497</v>
      </c>
      <c r="J71" s="73">
        <f>(VLOOKUP($A71,'Occupancy Raw Data'!$B$8:$BE$45,'Occupancy Raw Data'!AP$3,FALSE))/100</f>
        <v>0.74226762168321603</v>
      </c>
      <c r="K71" s="74">
        <f>(VLOOKUP($A71,'Occupancy Raw Data'!$B$8:$BE$45,'Occupancy Raw Data'!AR$3,FALSE))/100</f>
        <v>0.72734355014999597</v>
      </c>
      <c r="M71" s="75">
        <f>VLOOKUP($A71,'ADR Raw Data'!$B$6:$BE$43,'ADR Raw Data'!AG$1,FALSE)</f>
        <v>146.157265968232</v>
      </c>
      <c r="N71" s="76">
        <f>VLOOKUP($A71,'ADR Raw Data'!$B$6:$BE$43,'ADR Raw Data'!AH$1,FALSE)</f>
        <v>152.52308191670701</v>
      </c>
      <c r="O71" s="76">
        <f>VLOOKUP($A71,'ADR Raw Data'!$B$6:$BE$43,'ADR Raw Data'!AI$1,FALSE)</f>
        <v>155.77163053040101</v>
      </c>
      <c r="P71" s="76">
        <f>VLOOKUP($A71,'ADR Raw Data'!$B$6:$BE$43,'ADR Raw Data'!AJ$1,FALSE)</f>
        <v>156.071511908509</v>
      </c>
      <c r="Q71" s="76">
        <f>VLOOKUP($A71,'ADR Raw Data'!$B$6:$BE$43,'ADR Raw Data'!AK$1,FALSE)</f>
        <v>154.477138803636</v>
      </c>
      <c r="R71" s="77">
        <f>VLOOKUP($A71,'ADR Raw Data'!$B$6:$BE$43,'ADR Raw Data'!AL$1,FALSE)</f>
        <v>153.312682673647</v>
      </c>
      <c r="S71" s="76">
        <f>VLOOKUP($A71,'ADR Raw Data'!$B$6:$BE$43,'ADR Raw Data'!AN$1,FALSE)</f>
        <v>169.774190995124</v>
      </c>
      <c r="T71" s="76">
        <f>VLOOKUP($A71,'ADR Raw Data'!$B$6:$BE$43,'ADR Raw Data'!AO$1,FALSE)</f>
        <v>179.95810534054499</v>
      </c>
      <c r="U71" s="77">
        <f>VLOOKUP($A71,'ADR Raw Data'!$B$6:$BE$43,'ADR Raw Data'!AP$1,FALSE)</f>
        <v>175.09060858599699</v>
      </c>
      <c r="V71" s="78">
        <f>VLOOKUP($A71,'ADR Raw Data'!$B$6:$BE$43,'ADR Raw Data'!AR$1,FALSE)</f>
        <v>159.66261937876601</v>
      </c>
      <c r="X71" s="75">
        <f>VLOOKUP($A71,'RevPAR Raw Data'!$B$6:$BE$43,'RevPAR Raw Data'!AG$1,FALSE)</f>
        <v>88.002472326224904</v>
      </c>
      <c r="Y71" s="76">
        <f>VLOOKUP($A71,'RevPAR Raw Data'!$B$6:$BE$43,'RevPAR Raw Data'!AH$1,FALSE)</f>
        <v>112.828099462803</v>
      </c>
      <c r="Z71" s="76">
        <f>VLOOKUP($A71,'RevPAR Raw Data'!$B$6:$BE$43,'RevPAR Raw Data'!AI$1,FALSE)</f>
        <v>122.50882142275699</v>
      </c>
      <c r="AA71" s="76">
        <f>VLOOKUP($A71,'RevPAR Raw Data'!$B$6:$BE$43,'RevPAR Raw Data'!AJ$1,FALSE)</f>
        <v>121.074196646589</v>
      </c>
      <c r="AB71" s="76">
        <f>VLOOKUP($A71,'RevPAR Raw Data'!$B$6:$BE$43,'RevPAR Raw Data'!AK$1,FALSE)</f>
        <v>108.565265749633</v>
      </c>
      <c r="AC71" s="77">
        <f>VLOOKUP($A71,'RevPAR Raw Data'!$B$6:$BE$43,'RevPAR Raw Data'!AL$1,FALSE)</f>
        <v>110.595771121601</v>
      </c>
      <c r="AD71" s="76">
        <f>VLOOKUP($A71,'RevPAR Raw Data'!$B$6:$BE$43,'RevPAR Raw Data'!AN$1,FALSE)</f>
        <v>120.462844701286</v>
      </c>
      <c r="AE71" s="76">
        <f>VLOOKUP($A71,'RevPAR Raw Data'!$B$6:$BE$43,'RevPAR Raw Data'!AO$1,FALSE)</f>
        <v>139.46533452710401</v>
      </c>
      <c r="AF71" s="77">
        <f>VLOOKUP($A71,'RevPAR Raw Data'!$B$6:$BE$43,'RevPAR Raw Data'!AP$1,FALSE)</f>
        <v>129.96408961419499</v>
      </c>
      <c r="AG71" s="78">
        <f>VLOOKUP($A71,'RevPAR Raw Data'!$B$6:$BE$43,'RevPAR Raw Data'!AR$1,FALSE)</f>
        <v>116.129576405199</v>
      </c>
    </row>
    <row r="72" spans="1:33" x14ac:dyDescent="0.25">
      <c r="A72" s="55" t="s">
        <v>126</v>
      </c>
      <c r="B72" s="43">
        <f>(VLOOKUP($A71,'Occupancy Raw Data'!$B$8:$BE$51,'Occupancy Raw Data'!AT$3,FALSE))/100</f>
        <v>5.6765544296921898E-2</v>
      </c>
      <c r="C72" s="44">
        <f>(VLOOKUP($A71,'Occupancy Raw Data'!$B$8:$BE$51,'Occupancy Raw Data'!AU$3,FALSE))/100</f>
        <v>3.66587340863909E-2</v>
      </c>
      <c r="D72" s="44">
        <f>(VLOOKUP($A71,'Occupancy Raw Data'!$B$8:$BE$51,'Occupancy Raw Data'!AV$3,FALSE))/100</f>
        <v>2.3595478116327298E-2</v>
      </c>
      <c r="E72" s="44">
        <f>(VLOOKUP($A71,'Occupancy Raw Data'!$B$8:$BE$51,'Occupancy Raw Data'!AW$3,FALSE))/100</f>
        <v>1.5931894708390501E-2</v>
      </c>
      <c r="F72" s="44">
        <f>(VLOOKUP($A71,'Occupancy Raw Data'!$B$8:$BE$51,'Occupancy Raw Data'!AX$3,FALSE))/100</f>
        <v>-5.0422723373059301E-3</v>
      </c>
      <c r="G72" s="44">
        <f>(VLOOKUP($A71,'Occupancy Raw Data'!$B$8:$BE$51,'Occupancy Raw Data'!AY$3,FALSE))/100</f>
        <v>2.4203332653316898E-2</v>
      </c>
      <c r="H72" s="45">
        <f>(VLOOKUP($A71,'Occupancy Raw Data'!$B$8:$BE$51,'Occupancy Raw Data'!BA$3,FALSE))/100</f>
        <v>-6.0659286993325701E-3</v>
      </c>
      <c r="I72" s="45">
        <f>(VLOOKUP($A71,'Occupancy Raw Data'!$B$8:$BE$51,'Occupancy Raw Data'!BB$3,FALSE))/100</f>
        <v>4.5917788379380403E-2</v>
      </c>
      <c r="J72" s="44">
        <f>(VLOOKUP($A71,'Occupancy Raw Data'!$B$8:$BE$51,'Occupancy Raw Data'!BC$3,FALSE))/100</f>
        <v>2.0409851836158198E-2</v>
      </c>
      <c r="K72" s="46">
        <f>(VLOOKUP($A71,'Occupancy Raw Data'!$B$8:$BE$51,'Occupancy Raw Data'!BE$3,FALSE))/100</f>
        <v>2.3083529135699901E-2</v>
      </c>
      <c r="M72" s="43">
        <f>(VLOOKUP($A71,'ADR Raw Data'!$B$6:$BE$49,'ADR Raw Data'!AT$1,FALSE))/100</f>
        <v>0.11652659054551399</v>
      </c>
      <c r="N72" s="44">
        <f>(VLOOKUP($A71,'ADR Raw Data'!$B$6:$BE$49,'ADR Raw Data'!AU$1,FALSE))/100</f>
        <v>8.7904791252479894E-2</v>
      </c>
      <c r="O72" s="44">
        <f>(VLOOKUP($A71,'ADR Raw Data'!$B$6:$BE$49,'ADR Raw Data'!AV$1,FALSE))/100</f>
        <v>6.5352272101514203E-2</v>
      </c>
      <c r="P72" s="44">
        <f>(VLOOKUP($A71,'ADR Raw Data'!$B$6:$BE$49,'ADR Raw Data'!AW$1,FALSE))/100</f>
        <v>0.1113735835785</v>
      </c>
      <c r="Q72" s="44">
        <f>(VLOOKUP($A71,'ADR Raw Data'!$B$6:$BE$49,'ADR Raw Data'!AX$1,FALSE))/100</f>
        <v>8.5834777400710605E-2</v>
      </c>
      <c r="R72" s="44">
        <f>(VLOOKUP($A71,'ADR Raw Data'!$B$6:$BE$49,'ADR Raw Data'!AY$1,FALSE))/100</f>
        <v>9.1405210325948408E-2</v>
      </c>
      <c r="S72" s="45">
        <f>(VLOOKUP($A71,'ADR Raw Data'!$B$6:$BE$49,'ADR Raw Data'!BA$1,FALSE))/100</f>
        <v>9.6524128002520707E-2</v>
      </c>
      <c r="T72" s="45">
        <f>(VLOOKUP($A71,'ADR Raw Data'!$B$6:$BE$49,'ADR Raw Data'!BB$1,FALSE))/100</f>
        <v>0.14708530014910201</v>
      </c>
      <c r="U72" s="44">
        <f>(VLOOKUP($A71,'ADR Raw Data'!$B$6:$BE$49,'ADR Raw Data'!BC$1,FALSE))/100</f>
        <v>0.12327366141064701</v>
      </c>
      <c r="V72" s="46">
        <f>(VLOOKUP($A71,'ADR Raw Data'!$B$6:$BE$49,'ADR Raw Data'!BE$1,FALSE))/100</f>
        <v>0.101268420879916</v>
      </c>
      <c r="X72" s="43">
        <f>(VLOOKUP($A71,'RevPAR Raw Data'!$B$6:$BE$49,'RevPAR Raw Data'!AT$1,FALSE))/100</f>
        <v>0.17990683017981599</v>
      </c>
      <c r="Y72" s="44">
        <f>(VLOOKUP($A71,'RevPAR Raw Data'!$B$6:$BE$49,'RevPAR Raw Data'!AU$1,FALSE))/100</f>
        <v>0.12778600370631499</v>
      </c>
      <c r="Z72" s="44">
        <f>(VLOOKUP($A71,'RevPAR Raw Data'!$B$6:$BE$49,'RevPAR Raw Data'!AV$1,FALSE))/100</f>
        <v>9.0489768324065092E-2</v>
      </c>
      <c r="AA72" s="44">
        <f>(VLOOKUP($A71,'RevPAR Raw Data'!$B$6:$BE$49,'RevPAR Raw Data'!AW$1,FALSE))/100</f>
        <v>0.12907987049375899</v>
      </c>
      <c r="AB72" s="44">
        <f>(VLOOKUP($A71,'RevPAR Raw Data'!$B$6:$BE$49,'RevPAR Raw Data'!AX$1,FALSE))/100</f>
        <v>8.035970273973829E-2</v>
      </c>
      <c r="AC72" s="44">
        <f>(VLOOKUP($A71,'RevPAR Raw Data'!$B$6:$BE$49,'RevPAR Raw Data'!AY$1,FALSE))/100</f>
        <v>0.11782085369102999</v>
      </c>
      <c r="AD72" s="45">
        <f>(VLOOKUP($A71,'RevPAR Raw Data'!$B$6:$BE$49,'RevPAR Raw Data'!BA$1,FALSE))/100</f>
        <v>8.9872690824959592E-2</v>
      </c>
      <c r="AE72" s="45">
        <f>(VLOOKUP($A71,'RevPAR Raw Data'!$B$6:$BE$49,'RevPAR Raw Data'!BB$1,FALSE))/100</f>
        <v>0.19975692021444702</v>
      </c>
      <c r="AF72" s="44">
        <f>(VLOOKUP($A71,'RevPAR Raw Data'!$B$6:$BE$49,'RevPAR Raw Data'!BC$1,FALSE))/100</f>
        <v>0.14619951041149801</v>
      </c>
      <c r="AG72" s="46">
        <f>(VLOOKUP($A71,'RevPAR Raw Data'!$B$6:$BE$49,'RevPAR Raw Data'!BE$1,FALSE))/100</f>
        <v>0.12668958255952401</v>
      </c>
    </row>
    <row r="73" spans="1:33" x14ac:dyDescent="0.25">
      <c r="A73" s="93"/>
      <c r="B73" s="71"/>
      <c r="C73" s="72"/>
      <c r="D73" s="72"/>
      <c r="E73" s="72"/>
      <c r="F73" s="72"/>
      <c r="G73" s="73"/>
      <c r="H73" s="53"/>
      <c r="I73" s="53"/>
      <c r="J73" s="73"/>
      <c r="K73" s="74"/>
      <c r="M73" s="75"/>
      <c r="N73" s="76"/>
      <c r="O73" s="76"/>
      <c r="P73" s="76"/>
      <c r="Q73" s="76"/>
      <c r="R73" s="77"/>
      <c r="S73" s="76"/>
      <c r="T73" s="76"/>
      <c r="U73" s="77"/>
      <c r="V73" s="78"/>
      <c r="X73" s="75"/>
      <c r="Y73" s="76"/>
      <c r="Z73" s="76"/>
      <c r="AA73" s="76"/>
      <c r="AB73" s="76"/>
      <c r="AC73" s="77"/>
      <c r="AD73" s="76"/>
      <c r="AE73" s="76"/>
      <c r="AF73" s="77"/>
      <c r="AG73" s="78"/>
    </row>
    <row r="74" spans="1:33" x14ac:dyDescent="0.25">
      <c r="A74" s="70" t="s">
        <v>38</v>
      </c>
      <c r="B74" s="71">
        <f>(VLOOKUP($A74,'Occupancy Raw Data'!$B$8:$BE$45,'Occupancy Raw Data'!AG$3,FALSE))/100</f>
        <v>0.60515850471537302</v>
      </c>
      <c r="C74" s="72">
        <f>(VLOOKUP($A74,'Occupancy Raw Data'!$B$8:$BE$45,'Occupancy Raw Data'!AH$3,FALSE))/100</f>
        <v>0.68605840245426608</v>
      </c>
      <c r="D74" s="72">
        <f>(VLOOKUP($A74,'Occupancy Raw Data'!$B$8:$BE$45,'Occupancy Raw Data'!AI$3,FALSE))/100</f>
        <v>0.72650835132371294</v>
      </c>
      <c r="E74" s="72">
        <f>(VLOOKUP($A74,'Occupancy Raw Data'!$B$8:$BE$45,'Occupancy Raw Data'!AJ$3,FALSE))/100</f>
        <v>0.74775593682536001</v>
      </c>
      <c r="F74" s="72">
        <f>(VLOOKUP($A74,'Occupancy Raw Data'!$B$8:$BE$45,'Occupancy Raw Data'!AK$3,FALSE))/100</f>
        <v>0.75</v>
      </c>
      <c r="G74" s="73">
        <f>(VLOOKUP($A74,'Occupancy Raw Data'!$B$8:$BE$45,'Occupancy Raw Data'!AL$3,FALSE))/100</f>
        <v>0.70309623906374197</v>
      </c>
      <c r="H74" s="53">
        <f>(VLOOKUP($A74,'Occupancy Raw Data'!$B$8:$BE$45,'Occupancy Raw Data'!AN$3,FALSE))/100</f>
        <v>0.81232246335643599</v>
      </c>
      <c r="I74" s="53">
        <f>(VLOOKUP($A74,'Occupancy Raw Data'!$B$8:$BE$45,'Occupancy Raw Data'!AO$3,FALSE))/100</f>
        <v>0.80479490966935496</v>
      </c>
      <c r="J74" s="73">
        <f>(VLOOKUP($A74,'Occupancy Raw Data'!$B$8:$BE$45,'Occupancy Raw Data'!AP$3,FALSE))/100</f>
        <v>0.80855868651289597</v>
      </c>
      <c r="K74" s="74">
        <f>(VLOOKUP($A74,'Occupancy Raw Data'!$B$8:$BE$45,'Occupancy Raw Data'!AR$3,FALSE))/100</f>
        <v>0.73322836690635795</v>
      </c>
      <c r="M74" s="75">
        <f>VLOOKUP($A74,'ADR Raw Data'!$B$6:$BE$43,'ADR Raw Data'!AG$1,FALSE)</f>
        <v>98.012487795719096</v>
      </c>
      <c r="N74" s="76">
        <f>VLOOKUP($A74,'ADR Raw Data'!$B$6:$BE$43,'ADR Raw Data'!AH$1,FALSE)</f>
        <v>101.792112868499</v>
      </c>
      <c r="O74" s="76">
        <f>VLOOKUP($A74,'ADR Raw Data'!$B$6:$BE$43,'ADR Raw Data'!AI$1,FALSE)</f>
        <v>104.588911870503</v>
      </c>
      <c r="P74" s="76">
        <f>VLOOKUP($A74,'ADR Raw Data'!$B$6:$BE$43,'ADR Raw Data'!AJ$1,FALSE)</f>
        <v>105.97961176113</v>
      </c>
      <c r="Q74" s="76">
        <f>VLOOKUP($A74,'ADR Raw Data'!$B$6:$BE$43,'ADR Raw Data'!AK$1,FALSE)</f>
        <v>106.629921221073</v>
      </c>
      <c r="R74" s="77">
        <f>VLOOKUP($A74,'ADR Raw Data'!$B$6:$BE$43,'ADR Raw Data'!AL$1,FALSE)</f>
        <v>103.642274662852</v>
      </c>
      <c r="S74" s="76">
        <f>VLOOKUP($A74,'ADR Raw Data'!$B$6:$BE$43,'ADR Raw Data'!AN$1,FALSE)</f>
        <v>118.815594992481</v>
      </c>
      <c r="T74" s="76">
        <f>VLOOKUP($A74,'ADR Raw Data'!$B$6:$BE$43,'ADR Raw Data'!AO$1,FALSE)</f>
        <v>117.380964280672</v>
      </c>
      <c r="U74" s="77">
        <f>VLOOKUP($A74,'ADR Raw Data'!$B$6:$BE$43,'ADR Raw Data'!AP$1,FALSE)</f>
        <v>118.10161868292001</v>
      </c>
      <c r="V74" s="78">
        <f>VLOOKUP($A74,'ADR Raw Data'!$B$6:$BE$43,'ADR Raw Data'!AR$1,FALSE)</f>
        <v>108.197950721686</v>
      </c>
      <c r="X74" s="75">
        <f>VLOOKUP($A74,'RevPAR Raw Data'!$B$6:$BE$43,'RevPAR Raw Data'!AG$1,FALSE)</f>
        <v>59.313090557891101</v>
      </c>
      <c r="Y74" s="76">
        <f>VLOOKUP($A74,'RevPAR Raw Data'!$B$6:$BE$43,'RevPAR Raw Data'!AH$1,FALSE)</f>
        <v>69.835334337007097</v>
      </c>
      <c r="Z74" s="76">
        <f>VLOOKUP($A74,'RevPAR Raw Data'!$B$6:$BE$43,'RevPAR Raw Data'!AI$1,FALSE)</f>
        <v>75.9847179297807</v>
      </c>
      <c r="AA74" s="76">
        <f>VLOOKUP($A74,'RevPAR Raw Data'!$B$6:$BE$43,'RevPAR Raw Data'!AJ$1,FALSE)</f>
        <v>79.246883876832101</v>
      </c>
      <c r="AB74" s="76">
        <f>VLOOKUP($A74,'RevPAR Raw Data'!$B$6:$BE$43,'RevPAR Raw Data'!AK$1,FALSE)</f>
        <v>79.972440915804995</v>
      </c>
      <c r="AC74" s="77">
        <f>VLOOKUP($A74,'RevPAR Raw Data'!$B$6:$BE$43,'RevPAR Raw Data'!AL$1,FALSE)</f>
        <v>72.870493523463196</v>
      </c>
      <c r="AD74" s="76">
        <f>VLOOKUP($A74,'RevPAR Raw Data'!$B$6:$BE$43,'RevPAR Raw Data'!AN$1,FALSE)</f>
        <v>96.516576809453397</v>
      </c>
      <c r="AE74" s="76">
        <f>VLOOKUP($A74,'RevPAR Raw Data'!$B$6:$BE$43,'RevPAR Raw Data'!AO$1,FALSE)</f>
        <v>94.467602545165306</v>
      </c>
      <c r="AF74" s="77">
        <f>VLOOKUP($A74,'RevPAR Raw Data'!$B$6:$BE$43,'RevPAR Raw Data'!AP$1,FALSE)</f>
        <v>95.492089677309295</v>
      </c>
      <c r="AG74" s="78">
        <f>VLOOKUP($A74,'RevPAR Raw Data'!$B$6:$BE$43,'RevPAR Raw Data'!AR$1,FALSE)</f>
        <v>79.333806710276406</v>
      </c>
    </row>
    <row r="75" spans="1:33" x14ac:dyDescent="0.25">
      <c r="A75" s="55" t="s">
        <v>126</v>
      </c>
      <c r="B75" s="43">
        <f>(VLOOKUP($A74,'Occupancy Raw Data'!$B$8:$BE$51,'Occupancy Raw Data'!AT$3,FALSE))/100</f>
        <v>9.9508965459461904E-2</v>
      </c>
      <c r="C75" s="44">
        <f>(VLOOKUP($A74,'Occupancy Raw Data'!$B$8:$BE$51,'Occupancy Raw Data'!AU$3,FALSE))/100</f>
        <v>0.107882306170901</v>
      </c>
      <c r="D75" s="44">
        <f>(VLOOKUP($A74,'Occupancy Raw Data'!$B$8:$BE$51,'Occupancy Raw Data'!AV$3,FALSE))/100</f>
        <v>0.115117561357181</v>
      </c>
      <c r="E75" s="44">
        <f>(VLOOKUP($A74,'Occupancy Raw Data'!$B$8:$BE$51,'Occupancy Raw Data'!AW$3,FALSE))/100</f>
        <v>0.12696569696330801</v>
      </c>
      <c r="F75" s="44">
        <f>(VLOOKUP($A74,'Occupancy Raw Data'!$B$8:$BE$51,'Occupancy Raw Data'!AX$3,FALSE))/100</f>
        <v>0.11740941800277699</v>
      </c>
      <c r="G75" s="44">
        <f>(VLOOKUP($A74,'Occupancy Raw Data'!$B$8:$BE$51,'Occupancy Raw Data'!AY$3,FALSE))/100</f>
        <v>0.113954141582956</v>
      </c>
      <c r="H75" s="45">
        <f>(VLOOKUP($A74,'Occupancy Raw Data'!$B$8:$BE$51,'Occupancy Raw Data'!BA$3,FALSE))/100</f>
        <v>5.9358497593608596E-2</v>
      </c>
      <c r="I75" s="45">
        <f>(VLOOKUP($A74,'Occupancy Raw Data'!$B$8:$BE$51,'Occupancy Raw Data'!BB$3,FALSE))/100</f>
        <v>5.3188400308045801E-2</v>
      </c>
      <c r="J75" s="44">
        <f>(VLOOKUP($A74,'Occupancy Raw Data'!$B$8:$BE$51,'Occupancy Raw Data'!BC$3,FALSE))/100</f>
        <v>5.6278799206766497E-2</v>
      </c>
      <c r="K75" s="46">
        <f>(VLOOKUP($A74,'Occupancy Raw Data'!$B$8:$BE$51,'Occupancy Raw Data'!BE$3,FALSE))/100</f>
        <v>9.5114382479985105E-2</v>
      </c>
      <c r="M75" s="43">
        <f>(VLOOKUP($A74,'ADR Raw Data'!$B$6:$BE$49,'ADR Raw Data'!AT$1,FALSE))/100</f>
        <v>2.8947729585344303E-2</v>
      </c>
      <c r="N75" s="44">
        <f>(VLOOKUP($A74,'ADR Raw Data'!$B$6:$BE$49,'ADR Raw Data'!AU$1,FALSE))/100</f>
        <v>2.9764372453743099E-2</v>
      </c>
      <c r="O75" s="44">
        <f>(VLOOKUP($A74,'ADR Raw Data'!$B$6:$BE$49,'ADR Raw Data'!AV$1,FALSE))/100</f>
        <v>3.0381167399751899E-2</v>
      </c>
      <c r="P75" s="44">
        <f>(VLOOKUP($A74,'ADR Raw Data'!$B$6:$BE$49,'ADR Raw Data'!AW$1,FALSE))/100</f>
        <v>5.1930559968948797E-2</v>
      </c>
      <c r="Q75" s="44">
        <f>(VLOOKUP($A74,'ADR Raw Data'!$B$6:$BE$49,'ADR Raw Data'!AX$1,FALSE))/100</f>
        <v>5.2205612549217503E-2</v>
      </c>
      <c r="R75" s="44">
        <f>(VLOOKUP($A74,'ADR Raw Data'!$B$6:$BE$49,'ADR Raw Data'!AY$1,FALSE))/100</f>
        <v>3.9545627103865499E-2</v>
      </c>
      <c r="S75" s="45">
        <f>(VLOOKUP($A74,'ADR Raw Data'!$B$6:$BE$49,'ADR Raw Data'!BA$1,FALSE))/100</f>
        <v>4.3954845504666801E-2</v>
      </c>
      <c r="T75" s="45">
        <f>(VLOOKUP($A74,'ADR Raw Data'!$B$6:$BE$49,'ADR Raw Data'!BB$1,FALSE))/100</f>
        <v>4.1002940423472897E-2</v>
      </c>
      <c r="U75" s="44">
        <f>(VLOOKUP($A74,'ADR Raw Data'!$B$6:$BE$49,'ADR Raw Data'!BC$1,FALSE))/100</f>
        <v>4.2506821058339306E-2</v>
      </c>
      <c r="V75" s="46">
        <f>(VLOOKUP($A74,'ADR Raw Data'!$B$6:$BE$49,'ADR Raw Data'!BE$1,FALSE))/100</f>
        <v>3.8989474320163101E-2</v>
      </c>
      <c r="X75" s="43">
        <f>(VLOOKUP($A74,'RevPAR Raw Data'!$B$6:$BE$49,'RevPAR Raw Data'!AT$1,FALSE))/100</f>
        <v>0.131337253668244</v>
      </c>
      <c r="Y75" s="44">
        <f>(VLOOKUP($A74,'RevPAR Raw Data'!$B$6:$BE$49,'RevPAR Raw Data'!AU$1,FALSE))/100</f>
        <v>0.14085772776668398</v>
      </c>
      <c r="Z75" s="44">
        <f>(VLOOKUP($A74,'RevPAR Raw Data'!$B$6:$BE$49,'RevPAR Raw Data'!AV$1,FALSE))/100</f>
        <v>0.14899613465917599</v>
      </c>
      <c r="AA75" s="44">
        <f>(VLOOKUP($A74,'RevPAR Raw Data'!$B$6:$BE$49,'RevPAR Raw Data'!AW$1,FALSE))/100</f>
        <v>0.18548965667240899</v>
      </c>
      <c r="AB75" s="44">
        <f>(VLOOKUP($A74,'RevPAR Raw Data'!$B$6:$BE$49,'RevPAR Raw Data'!AX$1,FALSE))/100</f>
        <v>0.17574446113787701</v>
      </c>
      <c r="AC75" s="44">
        <f>(VLOOKUP($A74,'RevPAR Raw Data'!$B$6:$BE$49,'RevPAR Raw Data'!AY$1,FALSE))/100</f>
        <v>0.15800615667680198</v>
      </c>
      <c r="AD75" s="45">
        <f>(VLOOKUP($A74,'RevPAR Raw Data'!$B$6:$BE$49,'RevPAR Raw Data'!BA$1,FALSE))/100</f>
        <v>0.105922436689391</v>
      </c>
      <c r="AE75" s="45">
        <f>(VLOOKUP($A74,'RevPAR Raw Data'!$B$6:$BE$49,'RevPAR Raw Data'!BB$1,FALSE))/100</f>
        <v>9.6372221540569389E-2</v>
      </c>
      <c r="AF75" s="44">
        <f>(VLOOKUP($A74,'RevPAR Raw Data'!$B$6:$BE$49,'RevPAR Raw Data'!BC$1,FALSE))/100</f>
        <v>0.101177853112366</v>
      </c>
      <c r="AG75" s="46">
        <f>(VLOOKUP($A74,'RevPAR Raw Data'!$B$6:$BE$49,'RevPAR Raw Data'!BE$1,FALSE))/100</f>
        <v>0.13781231657332899</v>
      </c>
    </row>
    <row r="76" spans="1:33" x14ac:dyDescent="0.25">
      <c r="A76" s="93"/>
      <c r="B76" s="71"/>
      <c r="C76" s="72"/>
      <c r="D76" s="72"/>
      <c r="E76" s="72"/>
      <c r="F76" s="72"/>
      <c r="G76" s="73"/>
      <c r="H76" s="53"/>
      <c r="I76" s="53"/>
      <c r="J76" s="73"/>
      <c r="K76" s="74"/>
      <c r="M76" s="75"/>
      <c r="N76" s="76"/>
      <c r="O76" s="76"/>
      <c r="P76" s="76"/>
      <c r="Q76" s="76"/>
      <c r="R76" s="77"/>
      <c r="S76" s="76"/>
      <c r="T76" s="76"/>
      <c r="U76" s="77"/>
      <c r="V76" s="78"/>
      <c r="X76" s="75"/>
      <c r="Y76" s="76"/>
      <c r="Z76" s="76"/>
      <c r="AA76" s="76"/>
      <c r="AB76" s="76"/>
      <c r="AC76" s="77"/>
      <c r="AD76" s="76"/>
      <c r="AE76" s="76"/>
      <c r="AF76" s="77"/>
      <c r="AG76" s="78"/>
    </row>
    <row r="77" spans="1:33" x14ac:dyDescent="0.25">
      <c r="A77" s="70" t="s">
        <v>39</v>
      </c>
      <c r="B77" s="71">
        <f>(VLOOKUP($A77,'Occupancy Raw Data'!$B$8:$BE$45,'Occupancy Raw Data'!AG$3,FALSE))/100</f>
        <v>0.66959899973207104</v>
      </c>
      <c r="C77" s="72">
        <f>(VLOOKUP($A77,'Occupancy Raw Data'!$B$8:$BE$45,'Occupancy Raw Data'!AH$3,FALSE))/100</f>
        <v>0.83256675895329091</v>
      </c>
      <c r="D77" s="72">
        <f>(VLOOKUP($A77,'Occupancy Raw Data'!$B$8:$BE$45,'Occupancy Raw Data'!AI$3,FALSE))/100</f>
        <v>0.91261052067517989</v>
      </c>
      <c r="E77" s="72">
        <f>(VLOOKUP($A77,'Occupancy Raw Data'!$B$8:$BE$45,'Occupancy Raw Data'!AJ$3,FALSE))/100</f>
        <v>0.88530409931231502</v>
      </c>
      <c r="F77" s="72">
        <f>(VLOOKUP($A77,'Occupancy Raw Data'!$B$8:$BE$45,'Occupancy Raw Data'!AK$3,FALSE))/100</f>
        <v>0.78963115120121397</v>
      </c>
      <c r="G77" s="73">
        <f>(VLOOKUP($A77,'Occupancy Raw Data'!$B$8:$BE$45,'Occupancy Raw Data'!AL$3,FALSE))/100</f>
        <v>0.81794230597481399</v>
      </c>
      <c r="H77" s="53">
        <f>(VLOOKUP($A77,'Occupancy Raw Data'!$B$8:$BE$45,'Occupancy Raw Data'!AN$3,FALSE))/100</f>
        <v>0.77295257658301297</v>
      </c>
      <c r="I77" s="53">
        <f>(VLOOKUP($A77,'Occupancy Raw Data'!$B$8:$BE$45,'Occupancy Raw Data'!AO$3,FALSE))/100</f>
        <v>0.79853978744306497</v>
      </c>
      <c r="J77" s="73">
        <f>(VLOOKUP($A77,'Occupancy Raw Data'!$B$8:$BE$45,'Occupancy Raw Data'!AP$3,FALSE))/100</f>
        <v>0.78574618201303903</v>
      </c>
      <c r="K77" s="74">
        <f>(VLOOKUP($A77,'Occupancy Raw Data'!$B$8:$BE$45,'Occupancy Raw Data'!AR$3,FALSE))/100</f>
        <v>0.80874341341430711</v>
      </c>
      <c r="M77" s="75">
        <f>VLOOKUP($A77,'ADR Raw Data'!$B$6:$BE$43,'ADR Raw Data'!AG$1,FALSE)</f>
        <v>125.84797832610801</v>
      </c>
      <c r="N77" s="76">
        <f>VLOOKUP($A77,'ADR Raw Data'!$B$6:$BE$43,'ADR Raw Data'!AH$1,FALSE)</f>
        <v>149.04118640886</v>
      </c>
      <c r="O77" s="76">
        <f>VLOOKUP($A77,'ADR Raw Data'!$B$6:$BE$43,'ADR Raw Data'!AI$1,FALSE)</f>
        <v>164.67547047022501</v>
      </c>
      <c r="P77" s="76">
        <f>VLOOKUP($A77,'ADR Raw Data'!$B$6:$BE$43,'ADR Raw Data'!AJ$1,FALSE)</f>
        <v>158.41165166073901</v>
      </c>
      <c r="Q77" s="76">
        <f>VLOOKUP($A77,'ADR Raw Data'!$B$6:$BE$43,'ADR Raw Data'!AK$1,FALSE)</f>
        <v>137.92501696544701</v>
      </c>
      <c r="R77" s="77">
        <f>VLOOKUP($A77,'ADR Raw Data'!$B$6:$BE$43,'ADR Raw Data'!AL$1,FALSE)</f>
        <v>148.61472621062401</v>
      </c>
      <c r="S77" s="76">
        <f>VLOOKUP($A77,'ADR Raw Data'!$B$6:$BE$43,'ADR Raw Data'!AN$1,FALSE)</f>
        <v>127.01792397238501</v>
      </c>
      <c r="T77" s="76">
        <f>VLOOKUP($A77,'ADR Raw Data'!$B$6:$BE$43,'ADR Raw Data'!AO$1,FALSE)</f>
        <v>126.641914721096</v>
      </c>
      <c r="U77" s="77">
        <f>VLOOKUP($A77,'ADR Raw Data'!$B$6:$BE$43,'ADR Raw Data'!AP$1,FALSE)</f>
        <v>126.82685823482601</v>
      </c>
      <c r="V77" s="78">
        <f>VLOOKUP($A77,'ADR Raw Data'!$B$6:$BE$43,'ADR Raw Data'!AR$1,FALSE)</f>
        <v>142.56663665333599</v>
      </c>
      <c r="X77" s="75">
        <f>VLOOKUP($A77,'RevPAR Raw Data'!$B$6:$BE$43,'RevPAR Raw Data'!AG$1,FALSE)</f>
        <v>84.267680405465697</v>
      </c>
      <c r="Y77" s="76">
        <f>VLOOKUP($A77,'RevPAR Raw Data'!$B$6:$BE$43,'RevPAR Raw Data'!AH$1,FALSE)</f>
        <v>124.086737518978</v>
      </c>
      <c r="Z77" s="76">
        <f>VLOOKUP($A77,'RevPAR Raw Data'!$B$6:$BE$43,'RevPAR Raw Data'!AI$1,FALSE)</f>
        <v>150.28456684826199</v>
      </c>
      <c r="AA77" s="76">
        <f>VLOOKUP($A77,'RevPAR Raw Data'!$B$6:$BE$43,'RevPAR Raw Data'!AJ$1,FALSE)</f>
        <v>140.24248459408699</v>
      </c>
      <c r="AB77" s="76">
        <f>VLOOKUP($A77,'RevPAR Raw Data'!$B$6:$BE$43,'RevPAR Raw Data'!AK$1,FALSE)</f>
        <v>108.909889925873</v>
      </c>
      <c r="AC77" s="77">
        <f>VLOOKUP($A77,'RevPAR Raw Data'!$B$6:$BE$43,'RevPAR Raw Data'!AL$1,FALSE)</f>
        <v>121.558271858533</v>
      </c>
      <c r="AD77" s="76">
        <f>VLOOKUP($A77,'RevPAR Raw Data'!$B$6:$BE$43,'RevPAR Raw Data'!AN$1,FALSE)</f>
        <v>98.178831606680305</v>
      </c>
      <c r="AE77" s="76">
        <f>VLOOKUP($A77,'RevPAR Raw Data'!$B$6:$BE$43,'RevPAR Raw Data'!AO$1,FALSE)</f>
        <v>101.128607662766</v>
      </c>
      <c r="AF77" s="77">
        <f>VLOOKUP($A77,'RevPAR Raw Data'!$B$6:$BE$43,'RevPAR Raw Data'!AP$1,FALSE)</f>
        <v>99.653719634723501</v>
      </c>
      <c r="AG77" s="78">
        <f>VLOOKUP($A77,'RevPAR Raw Data'!$B$6:$BE$43,'RevPAR Raw Data'!AR$1,FALSE)</f>
        <v>115.299828366016</v>
      </c>
    </row>
    <row r="78" spans="1:33" x14ac:dyDescent="0.25">
      <c r="A78" s="55" t="s">
        <v>126</v>
      </c>
      <c r="B78" s="43">
        <f>(VLOOKUP($A77,'Occupancy Raw Data'!$B$8:$BE$51,'Occupancy Raw Data'!AT$3,FALSE))/100</f>
        <v>1.85823319554809E-2</v>
      </c>
      <c r="C78" s="44">
        <f>(VLOOKUP($A77,'Occupancy Raw Data'!$B$8:$BE$51,'Occupancy Raw Data'!AU$3,FALSE))/100</f>
        <v>2.0706138202345899E-2</v>
      </c>
      <c r="D78" s="44">
        <f>(VLOOKUP($A77,'Occupancy Raw Data'!$B$8:$BE$51,'Occupancy Raw Data'!AV$3,FALSE))/100</f>
        <v>4.8317831946132601E-2</v>
      </c>
      <c r="E78" s="44">
        <f>(VLOOKUP($A77,'Occupancy Raw Data'!$B$8:$BE$51,'Occupancy Raw Data'!AW$3,FALSE))/100</f>
        <v>2.1251171715425E-2</v>
      </c>
      <c r="F78" s="44">
        <f>(VLOOKUP($A77,'Occupancy Raw Data'!$B$8:$BE$51,'Occupancy Raw Data'!AX$3,FALSE))/100</f>
        <v>-4.1307418033010003E-2</v>
      </c>
      <c r="G78" s="44">
        <f>(VLOOKUP($A77,'Occupancy Raw Data'!$B$8:$BE$51,'Occupancy Raw Data'!AY$3,FALSE))/100</f>
        <v>1.3774281826529299E-2</v>
      </c>
      <c r="H78" s="45">
        <f>(VLOOKUP($A77,'Occupancy Raw Data'!$B$8:$BE$51,'Occupancy Raw Data'!BA$3,FALSE))/100</f>
        <v>-1.87400427209925E-2</v>
      </c>
      <c r="I78" s="45">
        <f>(VLOOKUP($A77,'Occupancy Raw Data'!$B$8:$BE$51,'Occupancy Raw Data'!BB$3,FALSE))/100</f>
        <v>4.6798977584185497E-2</v>
      </c>
      <c r="J78" s="44">
        <f>(VLOOKUP($A77,'Occupancy Raw Data'!$B$8:$BE$51,'Occupancy Raw Data'!BC$3,FALSE))/100</f>
        <v>1.3503763757767E-2</v>
      </c>
      <c r="K78" s="46">
        <f>(VLOOKUP($A77,'Occupancy Raw Data'!$B$8:$BE$51,'Occupancy Raw Data'!BE$3,FALSE))/100</f>
        <v>1.3722356740870401E-2</v>
      </c>
      <c r="M78" s="43">
        <f>(VLOOKUP($A77,'ADR Raw Data'!$B$6:$BE$49,'ADR Raw Data'!AT$1,FALSE))/100</f>
        <v>6.0263822356148598E-2</v>
      </c>
      <c r="N78" s="44">
        <f>(VLOOKUP($A77,'ADR Raw Data'!$B$6:$BE$49,'ADR Raw Data'!AU$1,FALSE))/100</f>
        <v>4.9350062948139206E-2</v>
      </c>
      <c r="O78" s="44">
        <f>(VLOOKUP($A77,'ADR Raw Data'!$B$6:$BE$49,'ADR Raw Data'!AV$1,FALSE))/100</f>
        <v>7.7722596573885708E-2</v>
      </c>
      <c r="P78" s="44">
        <f>(VLOOKUP($A77,'ADR Raw Data'!$B$6:$BE$49,'ADR Raw Data'!AW$1,FALSE))/100</f>
        <v>4.5350028722990904E-2</v>
      </c>
      <c r="Q78" s="44">
        <f>(VLOOKUP($A77,'ADR Raw Data'!$B$6:$BE$49,'ADR Raw Data'!AX$1,FALSE))/100</f>
        <v>2.7214865655713297E-2</v>
      </c>
      <c r="R78" s="44">
        <f>(VLOOKUP($A77,'ADR Raw Data'!$B$6:$BE$49,'ADR Raw Data'!AY$1,FALSE))/100</f>
        <v>5.3922443455719199E-2</v>
      </c>
      <c r="S78" s="45">
        <f>(VLOOKUP($A77,'ADR Raw Data'!$B$6:$BE$49,'ADR Raw Data'!BA$1,FALSE))/100</f>
        <v>2.5582971911734701E-2</v>
      </c>
      <c r="T78" s="45">
        <f>(VLOOKUP($A77,'ADR Raw Data'!$B$6:$BE$49,'ADR Raw Data'!BB$1,FALSE))/100</f>
        <v>4.7204086389230397E-2</v>
      </c>
      <c r="U78" s="44">
        <f>(VLOOKUP($A77,'ADR Raw Data'!$B$6:$BE$49,'ADR Raw Data'!BC$1,FALSE))/100</f>
        <v>3.6041727708762197E-2</v>
      </c>
      <c r="V78" s="46">
        <f>(VLOOKUP($A77,'ADR Raw Data'!$B$6:$BE$49,'ADR Raw Data'!BE$1,FALSE))/100</f>
        <v>4.9539115612038803E-2</v>
      </c>
      <c r="X78" s="43">
        <f>(VLOOKUP($A77,'RevPAR Raw Data'!$B$6:$BE$49,'RevPAR Raw Data'!AT$1,FALSE))/100</f>
        <v>7.9965996663557595E-2</v>
      </c>
      <c r="Y78" s="44">
        <f>(VLOOKUP($A77,'RevPAR Raw Data'!$B$6:$BE$49,'RevPAR Raw Data'!AU$1,FALSE))/100</f>
        <v>7.1078050374183799E-2</v>
      </c>
      <c r="Z78" s="44">
        <f>(VLOOKUP($A77,'RevPAR Raw Data'!$B$6:$BE$49,'RevPAR Raw Data'!AV$1,FALSE))/100</f>
        <v>0.12979581587969199</v>
      </c>
      <c r="AA78" s="44">
        <f>(VLOOKUP($A77,'RevPAR Raw Data'!$B$6:$BE$49,'RevPAR Raw Data'!AW$1,FALSE))/100</f>
        <v>6.7564941686107702E-2</v>
      </c>
      <c r="AB78" s="44">
        <f>(VLOOKUP($A77,'RevPAR Raw Data'!$B$6:$BE$49,'RevPAR Raw Data'!AX$1,FALSE))/100</f>
        <v>-1.5216728209649399E-2</v>
      </c>
      <c r="AC78" s="44">
        <f>(VLOOKUP($A77,'RevPAR Raw Data'!$B$6:$BE$49,'RevPAR Raw Data'!AY$1,FALSE))/100</f>
        <v>6.8439468215182708E-2</v>
      </c>
      <c r="AD78" s="45">
        <f>(VLOOKUP($A77,'RevPAR Raw Data'!$B$6:$BE$49,'RevPAR Raw Data'!BA$1,FALSE))/100</f>
        <v>6.3635032041863705E-3</v>
      </c>
      <c r="AE78" s="45">
        <f>(VLOOKUP($A77,'RevPAR Raw Data'!$B$6:$BE$49,'RevPAR Raw Data'!BB$1,FALSE))/100</f>
        <v>9.621216695422749E-2</v>
      </c>
      <c r="AF78" s="44">
        <f>(VLOOKUP($A77,'RevPAR Raw Data'!$B$6:$BE$49,'RevPAR Raw Data'!BC$1,FALSE))/100</f>
        <v>5.0032190442930197E-2</v>
      </c>
      <c r="AG78" s="46">
        <f>(VLOOKUP($A77,'RevPAR Raw Data'!$B$6:$BE$49,'RevPAR Raw Data'!BE$1,FALSE))/100</f>
        <v>6.3941265769964895E-2</v>
      </c>
    </row>
    <row r="79" spans="1:33" x14ac:dyDescent="0.25">
      <c r="A79" s="83"/>
      <c r="B79" s="84"/>
      <c r="C79" s="85"/>
      <c r="D79" s="85"/>
      <c r="E79" s="85"/>
      <c r="F79" s="85"/>
      <c r="G79" s="86"/>
      <c r="H79" s="85"/>
      <c r="I79" s="85"/>
      <c r="J79" s="86"/>
      <c r="K79" s="87"/>
      <c r="M79" s="84"/>
      <c r="N79" s="85"/>
      <c r="O79" s="85"/>
      <c r="P79" s="85"/>
      <c r="Q79" s="85"/>
      <c r="R79" s="86"/>
      <c r="S79" s="85"/>
      <c r="T79" s="85"/>
      <c r="U79" s="86"/>
      <c r="V79" s="87"/>
      <c r="X79" s="84"/>
      <c r="Y79" s="85"/>
      <c r="Z79" s="85"/>
      <c r="AA79" s="85"/>
      <c r="AB79" s="85"/>
      <c r="AC79" s="86"/>
      <c r="AD79" s="85"/>
      <c r="AE79" s="85"/>
      <c r="AF79" s="86"/>
      <c r="AG79" s="87"/>
    </row>
    <row r="80" spans="1:33" x14ac:dyDescent="0.25">
      <c r="A80" s="97" t="s">
        <v>40</v>
      </c>
      <c r="B80" s="71">
        <f>(VLOOKUP($A80,'Occupancy Raw Data'!$B$8:$BE$45,'Occupancy Raw Data'!AG$3,FALSE))/100</f>
        <v>0.67041008083200293</v>
      </c>
      <c r="C80" s="72">
        <f>(VLOOKUP($A80,'Occupancy Raw Data'!$B$8:$BE$45,'Occupancy Raw Data'!AH$3,FALSE))/100</f>
        <v>0.74936286876383607</v>
      </c>
      <c r="D80" s="72">
        <f>(VLOOKUP($A80,'Occupancy Raw Data'!$B$8:$BE$45,'Occupancy Raw Data'!AI$3,FALSE))/100</f>
        <v>0.78304072491376209</v>
      </c>
      <c r="E80" s="72">
        <f>(VLOOKUP($A80,'Occupancy Raw Data'!$B$8:$BE$45,'Occupancy Raw Data'!AJ$3,FALSE))/100</f>
        <v>0.78921253153477811</v>
      </c>
      <c r="F80" s="72">
        <f>(VLOOKUP($A80,'Occupancy Raw Data'!$B$8:$BE$45,'Occupancy Raw Data'!AK$3,FALSE))/100</f>
        <v>0.79330561705194791</v>
      </c>
      <c r="G80" s="73">
        <f>(VLOOKUP($A80,'Occupancy Raw Data'!$B$8:$BE$45,'Occupancy Raw Data'!AL$3,FALSE))/100</f>
        <v>0.75706636461926491</v>
      </c>
      <c r="H80" s="53">
        <f>(VLOOKUP($A80,'Occupancy Raw Data'!$B$8:$BE$45,'Occupancy Raw Data'!AN$3,FALSE))/100</f>
        <v>0.88140992637594606</v>
      </c>
      <c r="I80" s="53">
        <f>(VLOOKUP($A80,'Occupancy Raw Data'!$B$8:$BE$45,'Occupancy Raw Data'!AO$3,FALSE))/100</f>
        <v>0.89302630901508495</v>
      </c>
      <c r="J80" s="73">
        <f>(VLOOKUP($A80,'Occupancy Raw Data'!$B$8:$BE$45,'Occupancy Raw Data'!AP$3,FALSE))/100</f>
        <v>0.88721811769551495</v>
      </c>
      <c r="K80" s="74">
        <f>(VLOOKUP($A80,'Occupancy Raw Data'!$B$8:$BE$45,'Occupancy Raw Data'!AR$3,FALSE))/100</f>
        <v>0.79425257978390806</v>
      </c>
      <c r="M80" s="75">
        <f>VLOOKUP($A80,'ADR Raw Data'!$B$6:$BE$43,'ADR Raw Data'!AG$1,FALSE)</f>
        <v>147.55848263624199</v>
      </c>
      <c r="N80" s="76">
        <f>VLOOKUP($A80,'ADR Raw Data'!$B$6:$BE$43,'ADR Raw Data'!AH$1,FALSE)</f>
        <v>151.60312841315999</v>
      </c>
      <c r="O80" s="76">
        <f>VLOOKUP($A80,'ADR Raw Data'!$B$6:$BE$43,'ADR Raw Data'!AI$1,FALSE)</f>
        <v>156.427878849694</v>
      </c>
      <c r="P80" s="76">
        <f>VLOOKUP($A80,'ADR Raw Data'!$B$6:$BE$43,'ADR Raw Data'!AJ$1,FALSE)</f>
        <v>155.904659735303</v>
      </c>
      <c r="Q80" s="76">
        <f>VLOOKUP($A80,'ADR Raw Data'!$B$6:$BE$43,'ADR Raw Data'!AK$1,FALSE)</f>
        <v>159.08601724062399</v>
      </c>
      <c r="R80" s="77">
        <f>VLOOKUP($A80,'ADR Raw Data'!$B$6:$BE$43,'ADR Raw Data'!AL$1,FALSE)</f>
        <v>154.34990080349499</v>
      </c>
      <c r="S80" s="76">
        <f>VLOOKUP($A80,'ADR Raw Data'!$B$6:$BE$43,'ADR Raw Data'!AN$1,FALSE)</f>
        <v>201.858655397679</v>
      </c>
      <c r="T80" s="76">
        <f>VLOOKUP($A80,'ADR Raw Data'!$B$6:$BE$43,'ADR Raw Data'!AO$1,FALSE)</f>
        <v>205.64662494414799</v>
      </c>
      <c r="U80" s="77">
        <f>VLOOKUP($A80,'ADR Raw Data'!$B$6:$BE$43,'ADR Raw Data'!AP$1,FALSE)</f>
        <v>203.76503918046899</v>
      </c>
      <c r="V80" s="78">
        <f>VLOOKUP($A80,'ADR Raw Data'!$B$6:$BE$43,'ADR Raw Data'!AR$1,FALSE)</f>
        <v>170.12106449064001</v>
      </c>
      <c r="X80" s="75">
        <f>VLOOKUP($A80,'RevPAR Raw Data'!$B$6:$BE$43,'RevPAR Raw Data'!AG$1,FALSE)</f>
        <v>98.924694271610903</v>
      </c>
      <c r="Y80" s="76">
        <f>VLOOKUP($A80,'RevPAR Raw Data'!$B$6:$BE$43,'RevPAR Raw Data'!AH$1,FALSE)</f>
        <v>113.60575522125799</v>
      </c>
      <c r="Z80" s="76">
        <f>VLOOKUP($A80,'RevPAR Raw Data'!$B$6:$BE$43,'RevPAR Raw Data'!AI$1,FALSE)</f>
        <v>122.48939965118601</v>
      </c>
      <c r="AA80" s="76">
        <f>VLOOKUP($A80,'RevPAR Raw Data'!$B$6:$BE$43,'RevPAR Raw Data'!AJ$1,FALSE)</f>
        <v>123.041911187767</v>
      </c>
      <c r="AB80" s="76">
        <f>VLOOKUP($A80,'RevPAR Raw Data'!$B$6:$BE$43,'RevPAR Raw Data'!AK$1,FALSE)</f>
        <v>126.20383107140999</v>
      </c>
      <c r="AC80" s="77">
        <f>VLOOKUP($A80,'RevPAR Raw Data'!$B$6:$BE$43,'RevPAR Raw Data'!AL$1,FALSE)</f>
        <v>116.853118280646</v>
      </c>
      <c r="AD80" s="76">
        <f>VLOOKUP($A80,'RevPAR Raw Data'!$B$6:$BE$43,'RevPAR Raw Data'!AN$1,FALSE)</f>
        <v>177.920222592416</v>
      </c>
      <c r="AE80" s="76">
        <f>VLOOKUP($A80,'RevPAR Raw Data'!$B$6:$BE$43,'RevPAR Raw Data'!AO$1,FALSE)</f>
        <v>183.64784643528199</v>
      </c>
      <c r="AF80" s="77">
        <f>VLOOKUP($A80,'RevPAR Raw Data'!$B$6:$BE$43,'RevPAR Raw Data'!AP$1,FALSE)</f>
        <v>180.78403451384901</v>
      </c>
      <c r="AG80" s="78">
        <f>VLOOKUP($A80,'RevPAR Raw Data'!$B$6:$BE$43,'RevPAR Raw Data'!AR$1,FALSE)</f>
        <v>135.11909434727599</v>
      </c>
    </row>
    <row r="81" spans="1:33" x14ac:dyDescent="0.25">
      <c r="A81" s="55" t="s">
        <v>126</v>
      </c>
      <c r="B81" s="43">
        <f>(VLOOKUP($A80,'Occupancy Raw Data'!$B$8:$BE$51,'Occupancy Raw Data'!AT$3,FALSE))/100</f>
        <v>2.5298507957274001E-2</v>
      </c>
      <c r="C81" s="44">
        <f>(VLOOKUP($A80,'Occupancy Raw Data'!$B$8:$BE$51,'Occupancy Raw Data'!AU$3,FALSE))/100</f>
        <v>2.2293920218415902E-2</v>
      </c>
      <c r="D81" s="44">
        <f>(VLOOKUP($A80,'Occupancy Raw Data'!$B$8:$BE$51,'Occupancy Raw Data'!AV$3,FALSE))/100</f>
        <v>2.7036839874699001E-2</v>
      </c>
      <c r="E81" s="44">
        <f>(VLOOKUP($A80,'Occupancy Raw Data'!$B$8:$BE$51,'Occupancy Raw Data'!AW$3,FALSE))/100</f>
        <v>2.9988680370538E-2</v>
      </c>
      <c r="F81" s="44">
        <f>(VLOOKUP($A80,'Occupancy Raw Data'!$B$8:$BE$51,'Occupancy Raw Data'!AX$3,FALSE))/100</f>
        <v>3.1192263356933897E-2</v>
      </c>
      <c r="G81" s="44">
        <f>(VLOOKUP($A80,'Occupancy Raw Data'!$B$8:$BE$51,'Occupancy Raw Data'!AY$3,FALSE))/100</f>
        <v>2.7266239885900698E-2</v>
      </c>
      <c r="H81" s="45">
        <f>(VLOOKUP($A80,'Occupancy Raw Data'!$B$8:$BE$51,'Occupancy Raw Data'!BA$3,FALSE))/100</f>
        <v>2.1442398632365599E-2</v>
      </c>
      <c r="I81" s="45">
        <f>(VLOOKUP($A80,'Occupancy Raw Data'!$B$8:$BE$51,'Occupancy Raw Data'!BB$3,FALSE))/100</f>
        <v>1.47944013865029E-2</v>
      </c>
      <c r="J81" s="44">
        <f>(VLOOKUP($A80,'Occupancy Raw Data'!$B$8:$BE$51,'Occupancy Raw Data'!BC$3,FALSE))/100</f>
        <v>1.8085787742563499E-2</v>
      </c>
      <c r="K81" s="46">
        <f>(VLOOKUP($A80,'Occupancy Raw Data'!$B$8:$BE$51,'Occupancy Raw Data'!BE$3,FALSE))/100</f>
        <v>2.4318301840382701E-2</v>
      </c>
      <c r="M81" s="43">
        <f>(VLOOKUP($A80,'ADR Raw Data'!$B$6:$BE$49,'ADR Raw Data'!AT$1,FALSE))/100</f>
        <v>2.0544184967968802E-2</v>
      </c>
      <c r="N81" s="44">
        <f>(VLOOKUP($A80,'ADR Raw Data'!$B$6:$BE$49,'ADR Raw Data'!AU$1,FALSE))/100</f>
        <v>2.96485264272358E-2</v>
      </c>
      <c r="O81" s="44">
        <f>(VLOOKUP($A80,'ADR Raw Data'!$B$6:$BE$49,'ADR Raw Data'!AV$1,FALSE))/100</f>
        <v>3.4066561357563398E-2</v>
      </c>
      <c r="P81" s="44">
        <f>(VLOOKUP($A80,'ADR Raw Data'!$B$6:$BE$49,'ADR Raw Data'!AW$1,FALSE))/100</f>
        <v>3.4142863129077598E-2</v>
      </c>
      <c r="Q81" s="44">
        <f>(VLOOKUP($A80,'ADR Raw Data'!$B$6:$BE$49,'ADR Raw Data'!AX$1,FALSE))/100</f>
        <v>4.8190859847133699E-2</v>
      </c>
      <c r="R81" s="44">
        <f>(VLOOKUP($A80,'ADR Raw Data'!$B$6:$BE$49,'ADR Raw Data'!AY$1,FALSE))/100</f>
        <v>3.3953276472503104E-2</v>
      </c>
      <c r="S81" s="45">
        <f>(VLOOKUP($A80,'ADR Raw Data'!$B$6:$BE$49,'ADR Raw Data'!BA$1,FALSE))/100</f>
        <v>4.3431789689132499E-2</v>
      </c>
      <c r="T81" s="45">
        <f>(VLOOKUP($A80,'ADR Raw Data'!$B$6:$BE$49,'ADR Raw Data'!BB$1,FALSE))/100</f>
        <v>3.42499250098472E-2</v>
      </c>
      <c r="U81" s="44">
        <f>(VLOOKUP($A80,'ADR Raw Data'!$B$6:$BE$49,'ADR Raw Data'!BC$1,FALSE))/100</f>
        <v>3.8701349444360301E-2</v>
      </c>
      <c r="V81" s="46">
        <f>(VLOOKUP($A80,'ADR Raw Data'!$B$6:$BE$49,'ADR Raw Data'!BE$1,FALSE))/100</f>
        <v>3.5185781018504302E-2</v>
      </c>
      <c r="X81" s="43">
        <f>(VLOOKUP($A80,'RevPAR Raw Data'!$B$6:$BE$49,'RevPAR Raw Data'!AT$1,FALSE))/100</f>
        <v>4.63624301521307E-2</v>
      </c>
      <c r="Y81" s="44">
        <f>(VLOOKUP($A80,'RevPAR Raw Data'!$B$6:$BE$49,'RevPAR Raw Data'!AU$1,FALSE))/100</f>
        <v>5.2603428528414098E-2</v>
      </c>
      <c r="Z81" s="44">
        <f>(VLOOKUP($A80,'RevPAR Raw Data'!$B$6:$BE$49,'RevPAR Raw Data'!AV$1,FALSE))/100</f>
        <v>6.2024453396768597E-2</v>
      </c>
      <c r="AA81" s="44">
        <f>(VLOOKUP($A80,'RevPAR Raw Data'!$B$6:$BE$49,'RevPAR Raw Data'!AW$1,FALSE))/100</f>
        <v>6.5155442908928607E-2</v>
      </c>
      <c r="AB81" s="44">
        <f>(VLOOKUP($A80,'RevPAR Raw Data'!$B$6:$BE$49,'RevPAR Raw Data'!AX$1,FALSE))/100</f>
        <v>8.0886305195816507E-2</v>
      </c>
      <c r="AC81" s="44">
        <f>(VLOOKUP($A80,'RevPAR Raw Data'!$B$6:$BE$49,'RevPAR Raw Data'!AY$1,FALSE))/100</f>
        <v>6.2145294539615398E-2</v>
      </c>
      <c r="AD81" s="45">
        <f>(VLOOKUP($A80,'RevPAR Raw Data'!$B$6:$BE$49,'RevPAR Raw Data'!BA$1,FALSE))/100</f>
        <v>6.5805470069329602E-2</v>
      </c>
      <c r="AE81" s="45">
        <f>(VLOOKUP($A80,'RevPAR Raw Data'!$B$6:$BE$49,'RevPAR Raw Data'!BB$1,FALSE))/100</f>
        <v>4.9551033534403502E-2</v>
      </c>
      <c r="AF81" s="44">
        <f>(VLOOKUP($A80,'RevPAR Raw Data'!$B$6:$BE$49,'RevPAR Raw Data'!BC$1,FALSE))/100</f>
        <v>5.74870815783253E-2</v>
      </c>
      <c r="AG81" s="46">
        <f>(VLOOKUP($A80,'RevPAR Raw Data'!$B$6:$BE$49,'RevPAR Raw Data'!BE$1,FALSE))/100</f>
        <v>6.0359741302184605E-2</v>
      </c>
    </row>
    <row r="82" spans="1:33" x14ac:dyDescent="0.25">
      <c r="A82" s="97"/>
      <c r="B82" s="71"/>
      <c r="C82" s="72"/>
      <c r="D82" s="72"/>
      <c r="E82" s="72"/>
      <c r="F82" s="72"/>
      <c r="G82" s="73"/>
      <c r="H82" s="53"/>
      <c r="I82" s="53"/>
      <c r="J82" s="73"/>
      <c r="K82" s="74"/>
      <c r="M82" s="75"/>
      <c r="N82" s="76"/>
      <c r="O82" s="76"/>
      <c r="P82" s="76"/>
      <c r="Q82" s="76"/>
      <c r="R82" s="77"/>
      <c r="S82" s="76"/>
      <c r="T82" s="76"/>
      <c r="U82" s="77"/>
      <c r="V82" s="78"/>
      <c r="X82" s="75"/>
      <c r="Y82" s="76"/>
      <c r="Z82" s="76"/>
      <c r="AA82" s="76"/>
      <c r="AB82" s="76"/>
      <c r="AC82" s="77"/>
      <c r="AD82" s="76"/>
      <c r="AE82" s="76"/>
      <c r="AF82" s="77"/>
      <c r="AG82" s="78"/>
    </row>
    <row r="83" spans="1:33" x14ac:dyDescent="0.25">
      <c r="A83" s="70" t="s">
        <v>41</v>
      </c>
      <c r="B83" s="71">
        <f>(VLOOKUP($A83,'Occupancy Raw Data'!$B$8:$BE$45,'Occupancy Raw Data'!AG$3,FALSE))/100</f>
        <v>0.70331400165700009</v>
      </c>
      <c r="C83" s="72">
        <f>(VLOOKUP($A83,'Occupancy Raw Data'!$B$8:$BE$45,'Occupancy Raw Data'!AH$3,FALSE))/100</f>
        <v>0.81383595691797794</v>
      </c>
      <c r="D83" s="72">
        <f>(VLOOKUP($A83,'Occupancy Raw Data'!$B$8:$BE$45,'Occupancy Raw Data'!AI$3,FALSE))/100</f>
        <v>0.85327257663628797</v>
      </c>
      <c r="E83" s="72">
        <f>(VLOOKUP($A83,'Occupancy Raw Data'!$B$8:$BE$45,'Occupancy Raw Data'!AJ$3,FALSE))/100</f>
        <v>0.85762220381110099</v>
      </c>
      <c r="F83" s="72">
        <f>(VLOOKUP($A83,'Occupancy Raw Data'!$B$8:$BE$45,'Occupancy Raw Data'!AK$3,FALSE))/100</f>
        <v>0.83931234465617199</v>
      </c>
      <c r="G83" s="73">
        <f>(VLOOKUP($A83,'Occupancy Raw Data'!$B$8:$BE$45,'Occupancy Raw Data'!AL$3,FALSE))/100</f>
        <v>0.813471416735708</v>
      </c>
      <c r="H83" s="53">
        <f>(VLOOKUP($A83,'Occupancy Raw Data'!$B$8:$BE$45,'Occupancy Raw Data'!AN$3,FALSE))/100</f>
        <v>0.89449047224523592</v>
      </c>
      <c r="I83" s="53">
        <f>(VLOOKUP($A83,'Occupancy Raw Data'!$B$8:$BE$45,'Occupancy Raw Data'!AO$3,FALSE))/100</f>
        <v>0.88798674399337107</v>
      </c>
      <c r="J83" s="73">
        <f>(VLOOKUP($A83,'Occupancy Raw Data'!$B$8:$BE$45,'Occupancy Raw Data'!AP$3,FALSE))/100</f>
        <v>0.891238608119304</v>
      </c>
      <c r="K83" s="74">
        <f>(VLOOKUP($A83,'Occupancy Raw Data'!$B$8:$BE$45,'Occupancy Raw Data'!AR$3,FALSE))/100</f>
        <v>0.83569061427387792</v>
      </c>
      <c r="M83" s="75">
        <f>VLOOKUP($A83,'ADR Raw Data'!$B$6:$BE$43,'ADR Raw Data'!AG$1,FALSE)</f>
        <v>107.77483553422</v>
      </c>
      <c r="N83" s="76">
        <f>VLOOKUP($A83,'ADR Raw Data'!$B$6:$BE$43,'ADR Raw Data'!AH$1,FALSE)</f>
        <v>114.98949895653</v>
      </c>
      <c r="O83" s="76">
        <f>VLOOKUP($A83,'ADR Raw Data'!$B$6:$BE$43,'ADR Raw Data'!AI$1,FALSE)</f>
        <v>119.06622589571801</v>
      </c>
      <c r="P83" s="76">
        <f>VLOOKUP($A83,'ADR Raw Data'!$B$6:$BE$43,'ADR Raw Data'!AJ$1,FALSE)</f>
        <v>118.839323943389</v>
      </c>
      <c r="Q83" s="76">
        <f>VLOOKUP($A83,'ADR Raw Data'!$B$6:$BE$43,'ADR Raw Data'!AK$1,FALSE)</f>
        <v>115.950791012289</v>
      </c>
      <c r="R83" s="77">
        <f>VLOOKUP($A83,'ADR Raw Data'!$B$6:$BE$43,'ADR Raw Data'!AL$1,FALSE)</f>
        <v>115.607321568248</v>
      </c>
      <c r="S83" s="76">
        <f>VLOOKUP($A83,'ADR Raw Data'!$B$6:$BE$43,'ADR Raw Data'!AN$1,FALSE)</f>
        <v>146.18590210253299</v>
      </c>
      <c r="T83" s="76">
        <f>VLOOKUP($A83,'ADR Raw Data'!$B$6:$BE$43,'ADR Raw Data'!AO$1,FALSE)</f>
        <v>147.59745213659201</v>
      </c>
      <c r="U83" s="77">
        <f>VLOOKUP($A83,'ADR Raw Data'!$B$6:$BE$43,'ADR Raw Data'!AP$1,FALSE)</f>
        <v>146.88910195681899</v>
      </c>
      <c r="V83" s="78">
        <f>VLOOKUP($A83,'ADR Raw Data'!$B$6:$BE$43,'ADR Raw Data'!AR$1,FALSE)</f>
        <v>125.13905494175501</v>
      </c>
      <c r="X83" s="75">
        <f>VLOOKUP($A83,'RevPAR Raw Data'!$B$6:$BE$43,'RevPAR Raw Data'!AG$1,FALSE)</f>
        <v>75.799550857497906</v>
      </c>
      <c r="Y83" s="76">
        <f>VLOOKUP($A83,'RevPAR Raw Data'!$B$6:$BE$43,'RevPAR Raw Data'!AH$1,FALSE)</f>
        <v>93.582588918806906</v>
      </c>
      <c r="Z83" s="76">
        <f>VLOOKUP($A83,'RevPAR Raw Data'!$B$6:$BE$43,'RevPAR Raw Data'!AI$1,FALSE)</f>
        <v>101.595945360397</v>
      </c>
      <c r="AA83" s="76">
        <f>VLOOKUP($A83,'RevPAR Raw Data'!$B$6:$BE$43,'RevPAR Raw Data'!AJ$1,FALSE)</f>
        <v>101.919242899751</v>
      </c>
      <c r="AB83" s="76">
        <f>VLOOKUP($A83,'RevPAR Raw Data'!$B$6:$BE$43,'RevPAR Raw Data'!AK$1,FALSE)</f>
        <v>97.318930269262594</v>
      </c>
      <c r="AC83" s="77">
        <f>VLOOKUP($A83,'RevPAR Raw Data'!$B$6:$BE$43,'RevPAR Raw Data'!AL$1,FALSE)</f>
        <v>94.043251661143302</v>
      </c>
      <c r="AD83" s="76">
        <f>VLOOKUP($A83,'RevPAR Raw Data'!$B$6:$BE$43,'RevPAR Raw Data'!AN$1,FALSE)</f>
        <v>130.76189660729</v>
      </c>
      <c r="AE83" s="76">
        <f>VLOOKUP($A83,'RevPAR Raw Data'!$B$6:$BE$43,'RevPAR Raw Data'!AO$1,FALSE)</f>
        <v>131.06458094448999</v>
      </c>
      <c r="AF83" s="77">
        <f>VLOOKUP($A83,'RevPAR Raw Data'!$B$6:$BE$43,'RevPAR Raw Data'!AP$1,FALSE)</f>
        <v>130.91323877588999</v>
      </c>
      <c r="AG83" s="78">
        <f>VLOOKUP($A83,'RevPAR Raw Data'!$B$6:$BE$43,'RevPAR Raw Data'!AR$1,FALSE)</f>
        <v>104.577533693928</v>
      </c>
    </row>
    <row r="84" spans="1:33" x14ac:dyDescent="0.25">
      <c r="A84" s="55" t="s">
        <v>126</v>
      </c>
      <c r="B84" s="43">
        <f>(VLOOKUP($A83,'Occupancy Raw Data'!$B$8:$BE$51,'Occupancy Raw Data'!AT$3,FALSE))/100</f>
        <v>4.3700504819196496E-2</v>
      </c>
      <c r="C84" s="44">
        <f>(VLOOKUP($A83,'Occupancy Raw Data'!$B$8:$BE$51,'Occupancy Raw Data'!AU$3,FALSE))/100</f>
        <v>2.3161896584105501E-2</v>
      </c>
      <c r="D84" s="44">
        <f>(VLOOKUP($A83,'Occupancy Raw Data'!$B$8:$BE$51,'Occupancy Raw Data'!AV$3,FALSE))/100</f>
        <v>2.81616098948053E-2</v>
      </c>
      <c r="E84" s="44">
        <f>(VLOOKUP($A83,'Occupancy Raw Data'!$B$8:$BE$51,'Occupancy Raw Data'!AW$3,FALSE))/100</f>
        <v>2.7598279511276101E-2</v>
      </c>
      <c r="F84" s="44">
        <f>(VLOOKUP($A83,'Occupancy Raw Data'!$B$8:$BE$51,'Occupancy Raw Data'!AX$3,FALSE))/100</f>
        <v>3.7126999665129001E-2</v>
      </c>
      <c r="G84" s="44">
        <f>(VLOOKUP($A83,'Occupancy Raw Data'!$B$8:$BE$51,'Occupancy Raw Data'!AY$3,FALSE))/100</f>
        <v>3.1529455807399798E-2</v>
      </c>
      <c r="H84" s="45">
        <f>(VLOOKUP($A83,'Occupancy Raw Data'!$B$8:$BE$51,'Occupancy Raw Data'!BA$3,FALSE))/100</f>
        <v>2.7410526555607002E-2</v>
      </c>
      <c r="I84" s="45">
        <f>(VLOOKUP($A83,'Occupancy Raw Data'!$B$8:$BE$51,'Occupancy Raw Data'!BB$3,FALSE))/100</f>
        <v>1.8227072734192898E-2</v>
      </c>
      <c r="J84" s="44">
        <f>(VLOOKUP($A83,'Occupancy Raw Data'!$B$8:$BE$51,'Occupancy Raw Data'!BC$3,FALSE))/100</f>
        <v>2.2814939846118199E-2</v>
      </c>
      <c r="K84" s="46">
        <f>(VLOOKUP($A83,'Occupancy Raw Data'!$B$8:$BE$51,'Occupancy Raw Data'!BE$3,FALSE))/100</f>
        <v>2.8858404446427798E-2</v>
      </c>
      <c r="M84" s="43">
        <f>(VLOOKUP($A83,'ADR Raw Data'!$B$6:$BE$49,'ADR Raw Data'!AT$1,FALSE))/100</f>
        <v>3.2515815533130502E-2</v>
      </c>
      <c r="N84" s="44">
        <f>(VLOOKUP($A83,'ADR Raw Data'!$B$6:$BE$49,'ADR Raw Data'!AU$1,FALSE))/100</f>
        <v>4.1006776079463396E-2</v>
      </c>
      <c r="O84" s="44">
        <f>(VLOOKUP($A83,'ADR Raw Data'!$B$6:$BE$49,'ADR Raw Data'!AV$1,FALSE))/100</f>
        <v>4.5469437286484095E-2</v>
      </c>
      <c r="P84" s="44">
        <f>(VLOOKUP($A83,'ADR Raw Data'!$B$6:$BE$49,'ADR Raw Data'!AW$1,FALSE))/100</f>
        <v>4.7568577582198797E-2</v>
      </c>
      <c r="Q84" s="44">
        <f>(VLOOKUP($A83,'ADR Raw Data'!$B$6:$BE$49,'ADR Raw Data'!AX$1,FALSE))/100</f>
        <v>4.6389156588450303E-2</v>
      </c>
      <c r="R84" s="44">
        <f>(VLOOKUP($A83,'ADR Raw Data'!$B$6:$BE$49,'ADR Raw Data'!AY$1,FALSE))/100</f>
        <v>4.2956220159514003E-2</v>
      </c>
      <c r="S84" s="45">
        <f>(VLOOKUP($A83,'ADR Raw Data'!$B$6:$BE$49,'ADR Raw Data'!BA$1,FALSE))/100</f>
        <v>1.8507826395875799E-2</v>
      </c>
      <c r="T84" s="45">
        <f>(VLOOKUP($A83,'ADR Raw Data'!$B$6:$BE$49,'ADR Raw Data'!BB$1,FALSE))/100</f>
        <v>2.7031285921737501E-2</v>
      </c>
      <c r="U84" s="44">
        <f>(VLOOKUP($A83,'ADR Raw Data'!$B$6:$BE$49,'ADR Raw Data'!BC$1,FALSE))/100</f>
        <v>2.2753796014830997E-2</v>
      </c>
      <c r="V84" s="46">
        <f>(VLOOKUP($A83,'ADR Raw Data'!$B$6:$BE$49,'ADR Raw Data'!BE$1,FALSE))/100</f>
        <v>3.5133962607125403E-2</v>
      </c>
      <c r="X84" s="43">
        <f>(VLOOKUP($A83,'RevPAR Raw Data'!$B$6:$BE$49,'RevPAR Raw Data'!AT$1,FALSE))/100</f>
        <v>7.7637277905732702E-2</v>
      </c>
      <c r="Y84" s="44">
        <f>(VLOOKUP($A83,'RevPAR Raw Data'!$B$6:$BE$49,'RevPAR Raw Data'!AU$1,FALSE))/100</f>
        <v>6.5118467370369096E-2</v>
      </c>
      <c r="Z84" s="44">
        <f>(VLOOKUP($A83,'RevPAR Raw Data'!$B$6:$BE$49,'RevPAR Raw Data'!AV$1,FALSE))/100</f>
        <v>7.4911539736287697E-2</v>
      </c>
      <c r="AA84" s="44">
        <f>(VLOOKUP($A83,'RevPAR Raw Data'!$B$6:$BE$49,'RevPAR Raw Data'!AW$1,FALSE))/100</f>
        <v>7.6479667993542305E-2</v>
      </c>
      <c r="AB84" s="44">
        <f>(VLOOKUP($A83,'RevPAR Raw Data'!$B$6:$BE$49,'RevPAR Raw Data'!AX$1,FALSE))/100</f>
        <v>8.5238446454704297E-2</v>
      </c>
      <c r="AC84" s="44">
        <f>(VLOOKUP($A83,'RevPAR Raw Data'!$B$6:$BE$49,'RevPAR Raw Data'!AY$1,FALSE))/100</f>
        <v>7.5840062212086293E-2</v>
      </c>
      <c r="AD84" s="45">
        <f>(VLOOKUP($A83,'RevPAR Raw Data'!$B$6:$BE$49,'RevPAR Raw Data'!BA$1,FALSE))/100</f>
        <v>4.6425662218393594E-2</v>
      </c>
      <c r="AE84" s="45">
        <f>(VLOOKUP($A83,'RevPAR Raw Data'!$B$6:$BE$49,'RevPAR Raw Data'!BB$1,FALSE))/100</f>
        <v>4.5751059870524698E-2</v>
      </c>
      <c r="AF84" s="44">
        <f>(VLOOKUP($A83,'RevPAR Raw Data'!$B$6:$BE$49,'RevPAR Raw Data'!BC$1,FALSE))/100</f>
        <v>4.6087862348298501E-2</v>
      </c>
      <c r="AG84" s="46">
        <f>(VLOOKUP($A83,'RevPAR Raw Data'!$B$6:$BE$49,'RevPAR Raw Data'!BE$1,FALSE))/100</f>
        <v>6.5006277156275397E-2</v>
      </c>
    </row>
    <row r="85" spans="1:33" x14ac:dyDescent="0.25">
      <c r="A85" s="93"/>
      <c r="B85" s="71"/>
      <c r="C85" s="72"/>
      <c r="D85" s="72"/>
      <c r="E85" s="72"/>
      <c r="F85" s="72"/>
      <c r="G85" s="73"/>
      <c r="H85" s="53"/>
      <c r="I85" s="53"/>
      <c r="J85" s="73"/>
      <c r="K85" s="74"/>
      <c r="M85" s="75"/>
      <c r="N85" s="76"/>
      <c r="O85" s="76"/>
      <c r="P85" s="76"/>
      <c r="Q85" s="76"/>
      <c r="R85" s="77"/>
      <c r="S85" s="76"/>
      <c r="T85" s="76"/>
      <c r="U85" s="77"/>
      <c r="V85" s="78"/>
      <c r="X85" s="75"/>
      <c r="Y85" s="76"/>
      <c r="Z85" s="76"/>
      <c r="AA85" s="76"/>
      <c r="AB85" s="76"/>
      <c r="AC85" s="77"/>
      <c r="AD85" s="76"/>
      <c r="AE85" s="76"/>
      <c r="AF85" s="77"/>
      <c r="AG85" s="78"/>
    </row>
    <row r="86" spans="1:33" x14ac:dyDescent="0.25">
      <c r="A86" s="70" t="s">
        <v>42</v>
      </c>
      <c r="B86" s="71">
        <f>(VLOOKUP($A86,'Occupancy Raw Data'!$B$8:$BE$45,'Occupancy Raw Data'!AG$3,FALSE))/100</f>
        <v>0.65681753688989697</v>
      </c>
      <c r="C86" s="72">
        <f>(VLOOKUP($A86,'Occupancy Raw Data'!$B$8:$BE$45,'Occupancy Raw Data'!AH$3,FALSE))/100</f>
        <v>0.74389897843359809</v>
      </c>
      <c r="D86" s="72">
        <f>(VLOOKUP($A86,'Occupancy Raw Data'!$B$8:$BE$45,'Occupancy Raw Data'!AI$3,FALSE))/100</f>
        <v>0.772985244040862</v>
      </c>
      <c r="E86" s="72">
        <f>(VLOOKUP($A86,'Occupancy Raw Data'!$B$8:$BE$45,'Occupancy Raw Data'!AJ$3,FALSE))/100</f>
        <v>0.76312429057888709</v>
      </c>
      <c r="F86" s="72">
        <f>(VLOOKUP($A86,'Occupancy Raw Data'!$B$8:$BE$45,'Occupancy Raw Data'!AK$3,FALSE))/100</f>
        <v>0.7526958002270141</v>
      </c>
      <c r="G86" s="73">
        <f>(VLOOKUP($A86,'Occupancy Raw Data'!$B$8:$BE$45,'Occupancy Raw Data'!AL$3,FALSE))/100</f>
        <v>0.73790437003405207</v>
      </c>
      <c r="H86" s="53">
        <f>(VLOOKUP($A86,'Occupancy Raw Data'!$B$8:$BE$45,'Occupancy Raw Data'!AN$3,FALSE))/100</f>
        <v>0.84896424517593605</v>
      </c>
      <c r="I86" s="53">
        <f>(VLOOKUP($A86,'Occupancy Raw Data'!$B$8:$BE$45,'Occupancy Raw Data'!AO$3,FALSE))/100</f>
        <v>0.86538734392735506</v>
      </c>
      <c r="J86" s="73">
        <f>(VLOOKUP($A86,'Occupancy Raw Data'!$B$8:$BE$45,'Occupancy Raw Data'!AP$3,FALSE))/100</f>
        <v>0.85717579455164494</v>
      </c>
      <c r="K86" s="74">
        <f>(VLOOKUP($A86,'Occupancy Raw Data'!$B$8:$BE$45,'Occupancy Raw Data'!AR$3,FALSE))/100</f>
        <v>0.771981919896221</v>
      </c>
      <c r="M86" s="75">
        <f>VLOOKUP($A86,'ADR Raw Data'!$B$6:$BE$43,'ADR Raw Data'!AG$1,FALSE)</f>
        <v>91.573233218123804</v>
      </c>
      <c r="N86" s="76">
        <f>VLOOKUP($A86,'ADR Raw Data'!$B$6:$BE$43,'ADR Raw Data'!AH$1,FALSE)</f>
        <v>97.876450619874106</v>
      </c>
      <c r="O86" s="76">
        <f>VLOOKUP($A86,'ADR Raw Data'!$B$6:$BE$43,'ADR Raw Data'!AI$1,FALSE)</f>
        <v>100.424759393355</v>
      </c>
      <c r="P86" s="76">
        <f>VLOOKUP($A86,'ADR Raw Data'!$B$6:$BE$43,'ADR Raw Data'!AJ$1,FALSE)</f>
        <v>98.969256842056296</v>
      </c>
      <c r="Q86" s="76">
        <f>VLOOKUP($A86,'ADR Raw Data'!$B$6:$BE$43,'ADR Raw Data'!AK$1,FALSE)</f>
        <v>98.266572606032</v>
      </c>
      <c r="R86" s="77">
        <f>VLOOKUP($A86,'ADR Raw Data'!$B$6:$BE$43,'ADR Raw Data'!AL$1,FALSE)</f>
        <v>97.593848012305898</v>
      </c>
      <c r="S86" s="76">
        <f>VLOOKUP($A86,'ADR Raw Data'!$B$6:$BE$43,'ADR Raw Data'!AN$1,FALSE)</f>
        <v>122.72788111055399</v>
      </c>
      <c r="T86" s="76">
        <f>VLOOKUP($A86,'ADR Raw Data'!$B$6:$BE$43,'ADR Raw Data'!AO$1,FALSE)</f>
        <v>122.527313239332</v>
      </c>
      <c r="U86" s="77">
        <f>VLOOKUP($A86,'ADR Raw Data'!$B$6:$BE$43,'ADR Raw Data'!AP$1,FALSE)</f>
        <v>122.62663647762299</v>
      </c>
      <c r="V86" s="78">
        <f>VLOOKUP($A86,'ADR Raw Data'!$B$6:$BE$43,'ADR Raw Data'!AR$1,FALSE)</f>
        <v>105.53537387657001</v>
      </c>
      <c r="X86" s="75">
        <f>VLOOKUP($A86,'RevPAR Raw Data'!$B$6:$BE$43,'RevPAR Raw Data'!AG$1,FALSE)</f>
        <v>60.146905487372301</v>
      </c>
      <c r="Y86" s="76">
        <f>VLOOKUP($A86,'RevPAR Raw Data'!$B$6:$BE$43,'RevPAR Raw Data'!AH$1,FALSE)</f>
        <v>72.810191628830793</v>
      </c>
      <c r="Z86" s="76">
        <f>VLOOKUP($A86,'RevPAR Raw Data'!$B$6:$BE$43,'RevPAR Raw Data'!AI$1,FALSE)</f>
        <v>77.626857147417695</v>
      </c>
      <c r="AA86" s="76">
        <f>VLOOKUP($A86,'RevPAR Raw Data'!$B$6:$BE$43,'RevPAR Raw Data'!AJ$1,FALSE)</f>
        <v>75.525843916713896</v>
      </c>
      <c r="AB86" s="76">
        <f>VLOOKUP($A86,'RevPAR Raw Data'!$B$6:$BE$43,'RevPAR Raw Data'!AK$1,FALSE)</f>
        <v>73.9648365032633</v>
      </c>
      <c r="AC86" s="77">
        <f>VLOOKUP($A86,'RevPAR Raw Data'!$B$6:$BE$43,'RevPAR Raw Data'!AL$1,FALSE)</f>
        <v>72.014926936719604</v>
      </c>
      <c r="AD86" s="76">
        <f>VLOOKUP($A86,'RevPAR Raw Data'!$B$6:$BE$43,'RevPAR Raw Data'!AN$1,FALSE)</f>
        <v>104.191582949063</v>
      </c>
      <c r="AE86" s="76">
        <f>VLOOKUP($A86,'RevPAR Raw Data'!$B$6:$BE$43,'RevPAR Raw Data'!AO$1,FALSE)</f>
        <v>106.033586162741</v>
      </c>
      <c r="AF86" s="77">
        <f>VLOOKUP($A86,'RevPAR Raw Data'!$B$6:$BE$43,'RevPAR Raw Data'!AP$1,FALSE)</f>
        <v>105.112584555902</v>
      </c>
      <c r="AG86" s="78">
        <f>VLOOKUP($A86,'RevPAR Raw Data'!$B$6:$BE$43,'RevPAR Raw Data'!AR$1,FALSE)</f>
        <v>81.471400542200399</v>
      </c>
    </row>
    <row r="87" spans="1:33" x14ac:dyDescent="0.25">
      <c r="A87" s="55" t="s">
        <v>126</v>
      </c>
      <c r="B87" s="43">
        <f>(VLOOKUP($A86,'Occupancy Raw Data'!$B$8:$BE$51,'Occupancy Raw Data'!AT$3,FALSE))/100</f>
        <v>5.6074379116208703E-2</v>
      </c>
      <c r="C87" s="44">
        <f>(VLOOKUP($A86,'Occupancy Raw Data'!$B$8:$BE$51,'Occupancy Raw Data'!AU$3,FALSE))/100</f>
        <v>1.76797139531891E-2</v>
      </c>
      <c r="D87" s="44">
        <f>(VLOOKUP($A86,'Occupancy Raw Data'!$B$8:$BE$51,'Occupancy Raw Data'!AV$3,FALSE))/100</f>
        <v>1.7394800845286397E-4</v>
      </c>
      <c r="E87" s="44">
        <f>(VLOOKUP($A86,'Occupancy Raw Data'!$B$8:$BE$51,'Occupancy Raw Data'!AW$3,FALSE))/100</f>
        <v>-1.88051100396333E-2</v>
      </c>
      <c r="F87" s="44">
        <f>(VLOOKUP($A86,'Occupancy Raw Data'!$B$8:$BE$51,'Occupancy Raw Data'!AX$3,FALSE))/100</f>
        <v>-2.6979227184345297E-2</v>
      </c>
      <c r="G87" s="44">
        <f>(VLOOKUP($A86,'Occupancy Raw Data'!$B$8:$BE$51,'Occupancy Raw Data'!AY$3,FALSE))/100</f>
        <v>3.3823062081689498E-3</v>
      </c>
      <c r="H87" s="45">
        <f>(VLOOKUP($A86,'Occupancy Raw Data'!$B$8:$BE$51,'Occupancy Raw Data'!BA$3,FALSE))/100</f>
        <v>-1.23788937474046E-2</v>
      </c>
      <c r="I87" s="45">
        <f>(VLOOKUP($A86,'Occupancy Raw Data'!$B$8:$BE$51,'Occupancy Raw Data'!BB$3,FALSE))/100</f>
        <v>9.9195261490928506E-3</v>
      </c>
      <c r="J87" s="44">
        <f>(VLOOKUP($A86,'Occupancy Raw Data'!$B$8:$BE$51,'Occupancy Raw Data'!BC$3,FALSE))/100</f>
        <v>-1.2473367149073E-3</v>
      </c>
      <c r="K87" s="46">
        <f>(VLOOKUP($A86,'Occupancy Raw Data'!$B$8:$BE$51,'Occupancy Raw Data'!BE$3,FALSE))/100</f>
        <v>1.9089338432739E-3</v>
      </c>
      <c r="M87" s="43">
        <f>(VLOOKUP($A86,'ADR Raw Data'!$B$6:$BE$49,'ADR Raw Data'!AT$1,FALSE))/100</f>
        <v>3.9797722963868402E-2</v>
      </c>
      <c r="N87" s="44">
        <f>(VLOOKUP($A86,'ADR Raw Data'!$B$6:$BE$49,'ADR Raw Data'!AU$1,FALSE))/100</f>
        <v>2.5583109160635401E-2</v>
      </c>
      <c r="O87" s="44">
        <f>(VLOOKUP($A86,'ADR Raw Data'!$B$6:$BE$49,'ADR Raw Data'!AV$1,FALSE))/100</f>
        <v>2.0728669623056903E-2</v>
      </c>
      <c r="P87" s="44">
        <f>(VLOOKUP($A86,'ADR Raw Data'!$B$6:$BE$49,'ADR Raw Data'!AW$1,FALSE))/100</f>
        <v>-2.8412291468115198E-3</v>
      </c>
      <c r="Q87" s="44">
        <f>(VLOOKUP($A86,'ADR Raw Data'!$B$6:$BE$49,'ADR Raw Data'!AX$1,FALSE))/100</f>
        <v>9.00788789979819E-3</v>
      </c>
      <c r="R87" s="44">
        <f>(VLOOKUP($A86,'ADR Raw Data'!$B$6:$BE$49,'ADR Raw Data'!AY$1,FALSE))/100</f>
        <v>1.6312371991269198E-2</v>
      </c>
      <c r="S87" s="45">
        <f>(VLOOKUP($A86,'ADR Raw Data'!$B$6:$BE$49,'ADR Raw Data'!BA$1,FALSE))/100</f>
        <v>-1.2544904169916399E-2</v>
      </c>
      <c r="T87" s="45">
        <f>(VLOOKUP($A86,'ADR Raw Data'!$B$6:$BE$49,'ADR Raw Data'!BB$1,FALSE))/100</f>
        <v>-9.15482565768563E-3</v>
      </c>
      <c r="U87" s="44">
        <f>(VLOOKUP($A86,'ADR Raw Data'!$B$6:$BE$49,'ADR Raw Data'!BC$1,FALSE))/100</f>
        <v>-1.0865869536003301E-2</v>
      </c>
      <c r="V87" s="46">
        <f>(VLOOKUP($A86,'ADR Raw Data'!$B$6:$BE$49,'ADR Raw Data'!BE$1,FALSE))/100</f>
        <v>5.8531360297969506E-3</v>
      </c>
      <c r="X87" s="43">
        <f>(VLOOKUP($A86,'RevPAR Raw Data'!$B$6:$BE$49,'RevPAR Raw Data'!AT$1,FALSE))/100</f>
        <v>9.8103734685515004E-2</v>
      </c>
      <c r="Y87" s="44">
        <f>(VLOOKUP($A86,'RevPAR Raw Data'!$B$6:$BE$49,'RevPAR Raw Data'!AU$1,FALSE))/100</f>
        <v>4.3715125165817798E-2</v>
      </c>
      <c r="Z87" s="44">
        <f>(VLOOKUP($A86,'RevPAR Raw Data'!$B$6:$BE$49,'RevPAR Raw Data'!AV$1,FALSE))/100</f>
        <v>2.09062233423086E-2</v>
      </c>
      <c r="AA87" s="44">
        <f>(VLOOKUP($A86,'RevPAR Raw Data'!$B$6:$BE$49,'RevPAR Raw Data'!AW$1,FALSE))/100</f>
        <v>-2.1592909559691301E-2</v>
      </c>
      <c r="AB87" s="44">
        <f>(VLOOKUP($A86,'RevPAR Raw Data'!$B$6:$BE$49,'RevPAR Raw Data'!AX$1,FALSE))/100</f>
        <v>-1.8214365138646899E-2</v>
      </c>
      <c r="AC87" s="44">
        <f>(VLOOKUP($A86,'RevPAR Raw Data'!$B$6:$BE$49,'RevPAR Raw Data'!AY$1,FALSE))/100</f>
        <v>1.97498516364942E-2</v>
      </c>
      <c r="AD87" s="45">
        <f>(VLOOKUP($A86,'RevPAR Raw Data'!$B$6:$BE$49,'RevPAR Raw Data'!BA$1,FALSE))/100</f>
        <v>-2.47685058815303E-2</v>
      </c>
      <c r="AE87" s="45">
        <f>(VLOOKUP($A86,'RevPAR Raw Data'!$B$6:$BE$49,'RevPAR Raw Data'!BB$1,FALSE))/100</f>
        <v>6.7388895890542195E-4</v>
      </c>
      <c r="AF87" s="44">
        <f>(VLOOKUP($A86,'RevPAR Raw Data'!$B$6:$BE$49,'RevPAR Raw Data'!BC$1,FALSE))/100</f>
        <v>-1.2099652852899E-2</v>
      </c>
      <c r="AG87" s="46">
        <f>(VLOOKUP($A86,'RevPAR Raw Data'!$B$6:$BE$49,'RevPAR Raw Data'!BE$1,FALSE))/100</f>
        <v>7.7732431225274205E-3</v>
      </c>
    </row>
    <row r="88" spans="1:33" x14ac:dyDescent="0.25">
      <c r="A88" s="93"/>
      <c r="B88" s="71"/>
      <c r="C88" s="72"/>
      <c r="D88" s="72"/>
      <c r="E88" s="72"/>
      <c r="F88" s="72"/>
      <c r="G88" s="73"/>
      <c r="H88" s="53"/>
      <c r="I88" s="53"/>
      <c r="J88" s="73"/>
      <c r="K88" s="74"/>
      <c r="M88" s="75"/>
      <c r="N88" s="76"/>
      <c r="O88" s="76"/>
      <c r="P88" s="76"/>
      <c r="Q88" s="76"/>
      <c r="R88" s="77"/>
      <c r="S88" s="76"/>
      <c r="T88" s="76"/>
      <c r="U88" s="77"/>
      <c r="V88" s="78"/>
      <c r="X88" s="75"/>
      <c r="Y88" s="76"/>
      <c r="Z88" s="76"/>
      <c r="AA88" s="76"/>
      <c r="AB88" s="76"/>
      <c r="AC88" s="77"/>
      <c r="AD88" s="76"/>
      <c r="AE88" s="76"/>
      <c r="AF88" s="77"/>
      <c r="AG88" s="78"/>
    </row>
    <row r="89" spans="1:33" x14ac:dyDescent="0.25">
      <c r="A89" s="70" t="s">
        <v>43</v>
      </c>
      <c r="B89" s="71">
        <f>(VLOOKUP($A89,'Occupancy Raw Data'!$B$8:$BE$45,'Occupancy Raw Data'!AG$3,FALSE))/100</f>
        <v>0.67214759246336298</v>
      </c>
      <c r="C89" s="72">
        <f>(VLOOKUP($A89,'Occupancy Raw Data'!$B$8:$BE$45,'Occupancy Raw Data'!AH$3,FALSE))/100</f>
        <v>0.77878576413119305</v>
      </c>
      <c r="D89" s="72">
        <f>(VLOOKUP($A89,'Occupancy Raw Data'!$B$8:$BE$45,'Occupancy Raw Data'!AI$3,FALSE))/100</f>
        <v>0.82475575715282601</v>
      </c>
      <c r="E89" s="72">
        <f>(VLOOKUP($A89,'Occupancy Raw Data'!$B$8:$BE$45,'Occupancy Raw Data'!AJ$3,FALSE))/100</f>
        <v>0.84403349616189804</v>
      </c>
      <c r="F89" s="72">
        <f>(VLOOKUP($A89,'Occupancy Raw Data'!$B$8:$BE$45,'Occupancy Raw Data'!AK$3,FALSE))/100</f>
        <v>0.80613224005582595</v>
      </c>
      <c r="G89" s="73">
        <f>(VLOOKUP($A89,'Occupancy Raw Data'!$B$8:$BE$45,'Occupancy Raw Data'!AL$3,FALSE))/100</f>
        <v>0.78517096999302094</v>
      </c>
      <c r="H89" s="53">
        <f>(VLOOKUP($A89,'Occupancy Raw Data'!$B$8:$BE$45,'Occupancy Raw Data'!AN$3,FALSE))/100</f>
        <v>0.87927424982554003</v>
      </c>
      <c r="I89" s="53">
        <f>(VLOOKUP($A89,'Occupancy Raw Data'!$B$8:$BE$45,'Occupancy Raw Data'!AO$3,FALSE))/100</f>
        <v>0.89785415212840103</v>
      </c>
      <c r="J89" s="73">
        <f>(VLOOKUP($A89,'Occupancy Raw Data'!$B$8:$BE$45,'Occupancy Raw Data'!AP$3,FALSE))/100</f>
        <v>0.88856420097697097</v>
      </c>
      <c r="K89" s="74">
        <f>(VLOOKUP($A89,'Occupancy Raw Data'!$B$8:$BE$45,'Occupancy Raw Data'!AR$3,FALSE))/100</f>
        <v>0.814711893131292</v>
      </c>
      <c r="M89" s="75">
        <f>VLOOKUP($A89,'ADR Raw Data'!$B$6:$BE$43,'ADR Raw Data'!AG$1,FALSE)</f>
        <v>120.62834289144099</v>
      </c>
      <c r="N89" s="76">
        <f>VLOOKUP($A89,'ADR Raw Data'!$B$6:$BE$43,'ADR Raw Data'!AH$1,FALSE)</f>
        <v>132.51135645161199</v>
      </c>
      <c r="O89" s="76">
        <f>VLOOKUP($A89,'ADR Raw Data'!$B$6:$BE$43,'ADR Raw Data'!AI$1,FALSE)</f>
        <v>141.25171773135901</v>
      </c>
      <c r="P89" s="76">
        <f>VLOOKUP($A89,'ADR Raw Data'!$B$6:$BE$43,'ADR Raw Data'!AJ$1,FALSE)</f>
        <v>141.54304347870999</v>
      </c>
      <c r="Q89" s="76">
        <f>VLOOKUP($A89,'ADR Raw Data'!$B$6:$BE$43,'ADR Raw Data'!AK$1,FALSE)</f>
        <v>135.763833879781</v>
      </c>
      <c r="R89" s="77">
        <f>VLOOKUP($A89,'ADR Raw Data'!$B$6:$BE$43,'ADR Raw Data'!AL$1,FALSE)</f>
        <v>134.92267780295899</v>
      </c>
      <c r="S89" s="76">
        <f>VLOOKUP($A89,'ADR Raw Data'!$B$6:$BE$43,'ADR Raw Data'!AN$1,FALSE)</f>
        <v>167.717186086309</v>
      </c>
      <c r="T89" s="76">
        <f>VLOOKUP($A89,'ADR Raw Data'!$B$6:$BE$43,'ADR Raw Data'!AO$1,FALSE)</f>
        <v>171.64448328961399</v>
      </c>
      <c r="U89" s="77">
        <f>VLOOKUP($A89,'ADR Raw Data'!$B$6:$BE$43,'ADR Raw Data'!AP$1,FALSE)</f>
        <v>169.701364661561</v>
      </c>
      <c r="V89" s="78">
        <f>VLOOKUP($A89,'ADR Raw Data'!$B$6:$BE$43,'ADR Raw Data'!AR$1,FALSE)</f>
        <v>145.76019730265</v>
      </c>
      <c r="X89" s="75">
        <f>VLOOKUP($A89,'RevPAR Raw Data'!$B$6:$BE$43,'RevPAR Raw Data'!AG$1,FALSE)</f>
        <v>81.080050257327201</v>
      </c>
      <c r="Y89" s="76">
        <f>VLOOKUP($A89,'RevPAR Raw Data'!$B$6:$BE$43,'RevPAR Raw Data'!AH$1,FALSE)</f>
        <v>103.19795799022999</v>
      </c>
      <c r="Z89" s="76">
        <f>VLOOKUP($A89,'RevPAR Raw Data'!$B$6:$BE$43,'RevPAR Raw Data'!AI$1,FALSE)</f>
        <v>116.498167406664</v>
      </c>
      <c r="AA89" s="76">
        <f>VLOOKUP($A89,'RevPAR Raw Data'!$B$6:$BE$43,'RevPAR Raw Data'!AJ$1,FALSE)</f>
        <v>119.467069844731</v>
      </c>
      <c r="AB89" s="76">
        <f>VLOOKUP($A89,'RevPAR Raw Data'!$B$6:$BE$43,'RevPAR Raw Data'!AK$1,FALSE)</f>
        <v>109.443603524075</v>
      </c>
      <c r="AC89" s="77">
        <f>VLOOKUP($A89,'RevPAR Raw Data'!$B$6:$BE$43,'RevPAR Raw Data'!AL$1,FALSE)</f>
        <v>105.937369804605</v>
      </c>
      <c r="AD89" s="76">
        <f>VLOOKUP($A89,'RevPAR Raw Data'!$B$6:$BE$43,'RevPAR Raw Data'!AN$1,FALSE)</f>
        <v>147.46940297889</v>
      </c>
      <c r="AE89" s="76">
        <f>VLOOKUP($A89,'RevPAR Raw Data'!$B$6:$BE$43,'RevPAR Raw Data'!AO$1,FALSE)</f>
        <v>154.11171201151399</v>
      </c>
      <c r="AF89" s="77">
        <f>VLOOKUP($A89,'RevPAR Raw Data'!$B$6:$BE$43,'RevPAR Raw Data'!AP$1,FALSE)</f>
        <v>150.79055749520199</v>
      </c>
      <c r="AG89" s="78">
        <f>VLOOKUP($A89,'RevPAR Raw Data'!$B$6:$BE$43,'RevPAR Raw Data'!AR$1,FALSE)</f>
        <v>118.752566287633</v>
      </c>
    </row>
    <row r="90" spans="1:33" x14ac:dyDescent="0.25">
      <c r="A90" s="55" t="s">
        <v>126</v>
      </c>
      <c r="B90" s="43">
        <f>(VLOOKUP($A89,'Occupancy Raw Data'!$B$8:$BE$51,'Occupancy Raw Data'!AT$3,FALSE))/100</f>
        <v>1.8449328090192101E-2</v>
      </c>
      <c r="C90" s="44">
        <f>(VLOOKUP($A89,'Occupancy Raw Data'!$B$8:$BE$51,'Occupancy Raw Data'!AU$3,FALSE))/100</f>
        <v>3.91198171474193E-2</v>
      </c>
      <c r="D90" s="44">
        <f>(VLOOKUP($A89,'Occupancy Raw Data'!$B$8:$BE$51,'Occupancy Raw Data'!AV$3,FALSE))/100</f>
        <v>4.7184809239855595E-2</v>
      </c>
      <c r="E90" s="44">
        <f>(VLOOKUP($A89,'Occupancy Raw Data'!$B$8:$BE$51,'Occupancy Raw Data'!AW$3,FALSE))/100</f>
        <v>5.1374393757741298E-2</v>
      </c>
      <c r="F90" s="44">
        <f>(VLOOKUP($A89,'Occupancy Raw Data'!$B$8:$BE$51,'Occupancy Raw Data'!AX$3,FALSE))/100</f>
        <v>2.1866722819598297E-2</v>
      </c>
      <c r="G90" s="44">
        <f>(VLOOKUP($A89,'Occupancy Raw Data'!$B$8:$BE$51,'Occupancy Raw Data'!AY$3,FALSE))/100</f>
        <v>3.6199875014541097E-2</v>
      </c>
      <c r="H90" s="45">
        <f>(VLOOKUP($A89,'Occupancy Raw Data'!$B$8:$BE$51,'Occupancy Raw Data'!BA$3,FALSE))/100</f>
        <v>4.3132886186618702E-2</v>
      </c>
      <c r="I90" s="45">
        <f>(VLOOKUP($A89,'Occupancy Raw Data'!$B$8:$BE$51,'Occupancy Raw Data'!BB$3,FALSE))/100</f>
        <v>3.8619812866122996E-2</v>
      </c>
      <c r="J90" s="44">
        <f>(VLOOKUP($A89,'Occupancy Raw Data'!$B$8:$BE$51,'Occupancy Raw Data'!BC$3,FALSE))/100</f>
        <v>4.0847866058650498E-2</v>
      </c>
      <c r="K90" s="46">
        <f>(VLOOKUP($A89,'Occupancy Raw Data'!$B$8:$BE$51,'Occupancy Raw Data'!BE$3,FALSE))/100</f>
        <v>3.7643794679880299E-2</v>
      </c>
      <c r="M90" s="43">
        <f>(VLOOKUP($A89,'ADR Raw Data'!$B$6:$BE$49,'ADR Raw Data'!AT$1,FALSE))/100</f>
        <v>1.0696744131045799E-2</v>
      </c>
      <c r="N90" s="44">
        <f>(VLOOKUP($A89,'ADR Raw Data'!$B$6:$BE$49,'ADR Raw Data'!AU$1,FALSE))/100</f>
        <v>3.8726612258749397E-2</v>
      </c>
      <c r="O90" s="44">
        <f>(VLOOKUP($A89,'ADR Raw Data'!$B$6:$BE$49,'ADR Raw Data'!AV$1,FALSE))/100</f>
        <v>6.45040417973924E-2</v>
      </c>
      <c r="P90" s="44">
        <f>(VLOOKUP($A89,'ADR Raw Data'!$B$6:$BE$49,'ADR Raw Data'!AW$1,FALSE))/100</f>
        <v>6.3368536467226497E-2</v>
      </c>
      <c r="Q90" s="44">
        <f>(VLOOKUP($A89,'ADR Raw Data'!$B$6:$BE$49,'ADR Raw Data'!AX$1,FALSE))/100</f>
        <v>6.2293516270814801E-2</v>
      </c>
      <c r="R90" s="44">
        <f>(VLOOKUP($A89,'ADR Raw Data'!$B$6:$BE$49,'ADR Raw Data'!AY$1,FALSE))/100</f>
        <v>5.0592023262401906E-2</v>
      </c>
      <c r="S90" s="45">
        <f>(VLOOKUP($A89,'ADR Raw Data'!$B$6:$BE$49,'ADR Raw Data'!BA$1,FALSE))/100</f>
        <v>5.8732951386120204E-2</v>
      </c>
      <c r="T90" s="45">
        <f>(VLOOKUP($A89,'ADR Raw Data'!$B$6:$BE$49,'ADR Raw Data'!BB$1,FALSE))/100</f>
        <v>5.8445150691481304E-2</v>
      </c>
      <c r="U90" s="44">
        <f>(VLOOKUP($A89,'ADR Raw Data'!$B$6:$BE$49,'ADR Raw Data'!BC$1,FALSE))/100</f>
        <v>5.8558999380967494E-2</v>
      </c>
      <c r="V90" s="46">
        <f>(VLOOKUP($A89,'ADR Raw Data'!$B$6:$BE$49,'ADR Raw Data'!BE$1,FALSE))/100</f>
        <v>5.3701464253105798E-2</v>
      </c>
      <c r="X90" s="43">
        <f>(VLOOKUP($A89,'RevPAR Raw Data'!$B$6:$BE$49,'RevPAR Raw Data'!AT$1,FALSE))/100</f>
        <v>2.9343419963208502E-2</v>
      </c>
      <c r="Y90" s="44">
        <f>(VLOOKUP($A89,'RevPAR Raw Data'!$B$6:$BE$49,'RevPAR Raw Data'!AU$1,FALSE))/100</f>
        <v>7.9361407396469991E-2</v>
      </c>
      <c r="Z90" s="44">
        <f>(VLOOKUP($A89,'RevPAR Raw Data'!$B$6:$BE$49,'RevPAR Raw Data'!AV$1,FALSE))/100</f>
        <v>0.114732461944657</v>
      </c>
      <c r="AA90" s="44">
        <f>(VLOOKUP($A89,'RevPAR Raw Data'!$B$6:$BE$49,'RevPAR Raw Data'!AW$1,FALSE))/100</f>
        <v>0.117998450369286</v>
      </c>
      <c r="AB90" s="44">
        <f>(VLOOKUP($A89,'RevPAR Raw Data'!$B$6:$BE$49,'RevPAR Raw Data'!AX$1,FALSE))/100</f>
        <v>8.5522394144165209E-2</v>
      </c>
      <c r="AC90" s="44">
        <f>(VLOOKUP($A89,'RevPAR Raw Data'!$B$6:$BE$49,'RevPAR Raw Data'!AY$1,FALSE))/100</f>
        <v>8.8623323195774706E-2</v>
      </c>
      <c r="AD90" s="45">
        <f>(VLOOKUP($A89,'RevPAR Raw Data'!$B$6:$BE$49,'RevPAR Raw Data'!BA$1,FALSE))/100</f>
        <v>0.10439915928028</v>
      </c>
      <c r="AE90" s="45">
        <f>(VLOOKUP($A89,'RevPAR Raw Data'!$B$6:$BE$49,'RevPAR Raw Data'!BB$1,FALSE))/100</f>
        <v>9.9322104340241704E-2</v>
      </c>
      <c r="AF90" s="44">
        <f>(VLOOKUP($A89,'RevPAR Raw Data'!$B$6:$BE$49,'RevPAR Raw Data'!BC$1,FALSE))/100</f>
        <v>0.10179887560286</v>
      </c>
      <c r="AG90" s="46">
        <f>(VLOOKUP($A89,'RevPAR Raw Data'!$B$6:$BE$49,'RevPAR Raw Data'!BE$1,FALSE))/100</f>
        <v>9.3366785827338997E-2</v>
      </c>
    </row>
    <row r="91" spans="1:33" x14ac:dyDescent="0.25">
      <c r="A91" s="93"/>
      <c r="B91" s="71"/>
      <c r="C91" s="72"/>
      <c r="D91" s="72"/>
      <c r="E91" s="72"/>
      <c r="F91" s="72"/>
      <c r="G91" s="73"/>
      <c r="H91" s="53"/>
      <c r="I91" s="53"/>
      <c r="J91" s="73"/>
      <c r="K91" s="74"/>
      <c r="M91" s="75"/>
      <c r="N91" s="76"/>
      <c r="O91" s="76"/>
      <c r="P91" s="76"/>
      <c r="Q91" s="76"/>
      <c r="R91" s="77"/>
      <c r="S91" s="76"/>
      <c r="T91" s="76"/>
      <c r="U91" s="77"/>
      <c r="V91" s="78"/>
      <c r="X91" s="75"/>
      <c r="Y91" s="76"/>
      <c r="Z91" s="76"/>
      <c r="AA91" s="76"/>
      <c r="AB91" s="76"/>
      <c r="AC91" s="77"/>
      <c r="AD91" s="76"/>
      <c r="AE91" s="76"/>
      <c r="AF91" s="77"/>
      <c r="AG91" s="78"/>
    </row>
    <row r="92" spans="1:33" x14ac:dyDescent="0.25">
      <c r="A92" s="70" t="s">
        <v>44</v>
      </c>
      <c r="B92" s="71">
        <f>(VLOOKUP($A92,'Occupancy Raw Data'!$B$8:$BE$45,'Occupancy Raw Data'!AG$3,FALSE))/100</f>
        <v>0.72085360112976604</v>
      </c>
      <c r="C92" s="72">
        <f>(VLOOKUP($A92,'Occupancy Raw Data'!$B$8:$BE$45,'Occupancy Raw Data'!AH$3,FALSE))/100</f>
        <v>0.78724697944453093</v>
      </c>
      <c r="D92" s="72">
        <f>(VLOOKUP($A92,'Occupancy Raw Data'!$B$8:$BE$45,'Occupancy Raw Data'!AI$3,FALSE))/100</f>
        <v>0.82655342852659597</v>
      </c>
      <c r="E92" s="72">
        <f>(VLOOKUP($A92,'Occupancy Raw Data'!$B$8:$BE$45,'Occupancy Raw Data'!AJ$3,FALSE))/100</f>
        <v>0.83534049898007201</v>
      </c>
      <c r="F92" s="72">
        <f>(VLOOKUP($A92,'Occupancy Raw Data'!$B$8:$BE$45,'Occupancy Raw Data'!AK$3,FALSE))/100</f>
        <v>0.84744233485014897</v>
      </c>
      <c r="G92" s="73">
        <f>(VLOOKUP($A92,'Occupancy Raw Data'!$B$8:$BE$45,'Occupancy Raw Data'!AL$3,FALSE))/100</f>
        <v>0.80348736858622305</v>
      </c>
      <c r="H92" s="53">
        <f>(VLOOKUP($A92,'Occupancy Raw Data'!$B$8:$BE$45,'Occupancy Raw Data'!AN$3,FALSE))/100</f>
        <v>0.91948454417072001</v>
      </c>
      <c r="I92" s="53">
        <f>(VLOOKUP($A92,'Occupancy Raw Data'!$B$8:$BE$45,'Occupancy Raw Data'!AO$3,FALSE))/100</f>
        <v>0.93146869606150906</v>
      </c>
      <c r="J92" s="73">
        <f>(VLOOKUP($A92,'Occupancy Raw Data'!$B$8:$BE$45,'Occupancy Raw Data'!AP$3,FALSE))/100</f>
        <v>0.92547662011611398</v>
      </c>
      <c r="K92" s="74">
        <f>(VLOOKUP($A92,'Occupancy Raw Data'!$B$8:$BE$45,'Occupancy Raw Data'!AR$3,FALSE))/100</f>
        <v>0.83834144045190595</v>
      </c>
      <c r="M92" s="75">
        <f>VLOOKUP($A92,'ADR Raw Data'!$B$6:$BE$43,'ADR Raw Data'!AG$1,FALSE)</f>
        <v>210.336209599477</v>
      </c>
      <c r="N92" s="76">
        <f>VLOOKUP($A92,'ADR Raw Data'!$B$6:$BE$43,'ADR Raw Data'!AH$1,FALSE)</f>
        <v>212.39520067767799</v>
      </c>
      <c r="O92" s="76">
        <f>VLOOKUP($A92,'ADR Raw Data'!$B$6:$BE$43,'ADR Raw Data'!AI$1,FALSE)</f>
        <v>218.47699308037301</v>
      </c>
      <c r="P92" s="76">
        <f>VLOOKUP($A92,'ADR Raw Data'!$B$6:$BE$43,'ADR Raw Data'!AJ$1,FALSE)</f>
        <v>218.31244535678201</v>
      </c>
      <c r="Q92" s="76">
        <f>VLOOKUP($A92,'ADR Raw Data'!$B$6:$BE$43,'ADR Raw Data'!AK$1,FALSE)</f>
        <v>227.49797477665101</v>
      </c>
      <c r="R92" s="77">
        <f>VLOOKUP($A92,'ADR Raw Data'!$B$6:$BE$43,'ADR Raw Data'!AL$1,FALSE)</f>
        <v>217.693190497741</v>
      </c>
      <c r="S92" s="76">
        <f>VLOOKUP($A92,'ADR Raw Data'!$B$6:$BE$43,'ADR Raw Data'!AN$1,FALSE)</f>
        <v>289.89241547814498</v>
      </c>
      <c r="T92" s="76">
        <f>VLOOKUP($A92,'ADR Raw Data'!$B$6:$BE$43,'ADR Raw Data'!AO$1,FALSE)</f>
        <v>294.51355469361903</v>
      </c>
      <c r="U92" s="77">
        <f>VLOOKUP($A92,'ADR Raw Data'!$B$6:$BE$43,'ADR Raw Data'!AP$1,FALSE)</f>
        <v>292.21794506246698</v>
      </c>
      <c r="V92" s="78">
        <f>VLOOKUP($A92,'ADR Raw Data'!$B$6:$BE$43,'ADR Raw Data'!AR$1,FALSE)</f>
        <v>241.19909824829301</v>
      </c>
      <c r="X92" s="75">
        <f>VLOOKUP($A92,'RevPAR Raw Data'!$B$6:$BE$43,'RevPAR Raw Data'!AG$1,FALSE)</f>
        <v>151.62161413776801</v>
      </c>
      <c r="Y92" s="76">
        <f>VLOOKUP($A92,'RevPAR Raw Data'!$B$6:$BE$43,'RevPAR Raw Data'!AH$1,FALSE)</f>
        <v>167.20748018201701</v>
      </c>
      <c r="Z92" s="76">
        <f>VLOOKUP($A92,'RevPAR Raw Data'!$B$6:$BE$43,'RevPAR Raw Data'!AI$1,FALSE)</f>
        <v>180.582907684763</v>
      </c>
      <c r="AA92" s="76">
        <f>VLOOKUP($A92,'RevPAR Raw Data'!$B$6:$BE$43,'RevPAR Raw Data'!AJ$1,FALSE)</f>
        <v>182.36522703789399</v>
      </c>
      <c r="AB92" s="76">
        <f>VLOOKUP($A92,'RevPAR Raw Data'!$B$6:$BE$43,'RevPAR Raw Data'!AK$1,FALSE)</f>
        <v>192.791414918405</v>
      </c>
      <c r="AC92" s="77">
        <f>VLOOKUP($A92,'RevPAR Raw Data'!$B$6:$BE$43,'RevPAR Raw Data'!AL$1,FALSE)</f>
        <v>174.91372879216999</v>
      </c>
      <c r="AD92" s="76">
        <f>VLOOKUP($A92,'RevPAR Raw Data'!$B$6:$BE$43,'RevPAR Raw Data'!AN$1,FALSE)</f>
        <v>266.55159550447098</v>
      </c>
      <c r="AE92" s="76">
        <f>VLOOKUP($A92,'RevPAR Raw Data'!$B$6:$BE$43,'RevPAR Raw Data'!AO$1,FALSE)</f>
        <v>274.33015676290597</v>
      </c>
      <c r="AF92" s="77">
        <f>VLOOKUP($A92,'RevPAR Raw Data'!$B$6:$BE$43,'RevPAR Raw Data'!AP$1,FALSE)</f>
        <v>270.44087613368902</v>
      </c>
      <c r="AG92" s="78">
        <f>VLOOKUP($A92,'RevPAR Raw Data'!$B$6:$BE$43,'RevPAR Raw Data'!AR$1,FALSE)</f>
        <v>202.20719946117501</v>
      </c>
    </row>
    <row r="93" spans="1:33" x14ac:dyDescent="0.25">
      <c r="A93" s="55" t="s">
        <v>126</v>
      </c>
      <c r="B93" s="43">
        <f>(VLOOKUP($A92,'Occupancy Raw Data'!$B$8:$BE$51,'Occupancy Raw Data'!AT$3,FALSE))/100</f>
        <v>1.4338446666694999E-2</v>
      </c>
      <c r="C93" s="44">
        <f>(VLOOKUP($A92,'Occupancy Raw Data'!$B$8:$BE$51,'Occupancy Raw Data'!AU$3,FALSE))/100</f>
        <v>2.1575336221089397E-2</v>
      </c>
      <c r="D93" s="44">
        <f>(VLOOKUP($A92,'Occupancy Raw Data'!$B$8:$BE$51,'Occupancy Raw Data'!AV$3,FALSE))/100</f>
        <v>2.69648532458409E-2</v>
      </c>
      <c r="E93" s="44">
        <f>(VLOOKUP($A92,'Occupancy Raw Data'!$B$8:$BE$51,'Occupancy Raw Data'!AW$3,FALSE))/100</f>
        <v>4.8344708632751796E-2</v>
      </c>
      <c r="F93" s="44">
        <f>(VLOOKUP($A92,'Occupancy Raw Data'!$B$8:$BE$51,'Occupancy Raw Data'!AX$3,FALSE))/100</f>
        <v>4.6813926800484899E-2</v>
      </c>
      <c r="G93" s="44">
        <f>(VLOOKUP($A92,'Occupancy Raw Data'!$B$8:$BE$51,'Occupancy Raw Data'!AY$3,FALSE))/100</f>
        <v>3.2097333289872097E-2</v>
      </c>
      <c r="H93" s="45">
        <f>(VLOOKUP($A92,'Occupancy Raw Data'!$B$8:$BE$51,'Occupancy Raw Data'!BA$3,FALSE))/100</f>
        <v>1.35767971158633E-2</v>
      </c>
      <c r="I93" s="45">
        <f>(VLOOKUP($A92,'Occupancy Raw Data'!$B$8:$BE$51,'Occupancy Raw Data'!BB$3,FALSE))/100</f>
        <v>-5.0056430079912792E-3</v>
      </c>
      <c r="J93" s="44">
        <f>(VLOOKUP($A92,'Occupancy Raw Data'!$B$8:$BE$51,'Occupancy Raw Data'!BC$3,FALSE))/100</f>
        <v>4.1394706337509997E-3</v>
      </c>
      <c r="K93" s="46">
        <f>(VLOOKUP($A92,'Occupancy Raw Data'!$B$8:$BE$51,'Occupancy Raw Data'!BE$3,FALSE))/100</f>
        <v>2.31125047409423E-2</v>
      </c>
      <c r="M93" s="43">
        <f>(VLOOKUP($A92,'ADR Raw Data'!$B$6:$BE$49,'ADR Raw Data'!AT$1,FALSE))/100</f>
        <v>2.2437345984129598E-2</v>
      </c>
      <c r="N93" s="44">
        <f>(VLOOKUP($A92,'ADR Raw Data'!$B$6:$BE$49,'ADR Raw Data'!AU$1,FALSE))/100</f>
        <v>3.13762709664068E-2</v>
      </c>
      <c r="O93" s="44">
        <f>(VLOOKUP($A92,'ADR Raw Data'!$B$6:$BE$49,'ADR Raw Data'!AV$1,FALSE))/100</f>
        <v>3.1569018277302102E-2</v>
      </c>
      <c r="P93" s="44">
        <f>(VLOOKUP($A92,'ADR Raw Data'!$B$6:$BE$49,'ADR Raw Data'!AW$1,FALSE))/100</f>
        <v>3.2378277996602998E-2</v>
      </c>
      <c r="Q93" s="44">
        <f>(VLOOKUP($A92,'ADR Raw Data'!$B$6:$BE$49,'ADR Raw Data'!AX$1,FALSE))/100</f>
        <v>5.1605396769881004E-2</v>
      </c>
      <c r="R93" s="44">
        <f>(VLOOKUP($A92,'ADR Raw Data'!$B$6:$BE$49,'ADR Raw Data'!AY$1,FALSE))/100</f>
        <v>3.4657155877940299E-2</v>
      </c>
      <c r="S93" s="45">
        <f>(VLOOKUP($A92,'ADR Raw Data'!$B$6:$BE$49,'ADR Raw Data'!BA$1,FALSE))/100</f>
        <v>5.2520892093291E-2</v>
      </c>
      <c r="T93" s="45">
        <f>(VLOOKUP($A92,'ADR Raw Data'!$B$6:$BE$49,'ADR Raw Data'!BB$1,FALSE))/100</f>
        <v>3.7102606753427796E-2</v>
      </c>
      <c r="U93" s="44">
        <f>(VLOOKUP($A92,'ADR Raw Data'!$B$6:$BE$49,'ADR Raw Data'!BC$1,FALSE))/100</f>
        <v>4.4496345074777406E-2</v>
      </c>
      <c r="V93" s="46">
        <f>(VLOOKUP($A92,'ADR Raw Data'!$B$6:$BE$49,'ADR Raw Data'!BE$1,FALSE))/100</f>
        <v>3.65501868336243E-2</v>
      </c>
      <c r="X93" s="43">
        <f>(VLOOKUP($A92,'RevPAR Raw Data'!$B$6:$BE$49,'RevPAR Raw Data'!AT$1,FALSE))/100</f>
        <v>3.7097509339560297E-2</v>
      </c>
      <c r="Y93" s="44">
        <f>(VLOOKUP($A92,'RevPAR Raw Data'!$B$6:$BE$49,'RevPAR Raw Data'!AU$1,FALSE))/100</f>
        <v>5.3628560782960501E-2</v>
      </c>
      <c r="Z93" s="44">
        <f>(VLOOKUP($A92,'RevPAR Raw Data'!$B$6:$BE$49,'RevPAR Raw Data'!AV$1,FALSE))/100</f>
        <v>5.9385125468105801E-2</v>
      </c>
      <c r="AA93" s="44">
        <f>(VLOOKUP($A92,'RevPAR Raw Data'!$B$6:$BE$49,'RevPAR Raw Data'!AW$1,FALSE))/100</f>
        <v>8.2288305045130891E-2</v>
      </c>
      <c r="AB93" s="44">
        <f>(VLOOKUP($A92,'RevPAR Raw Data'!$B$6:$BE$49,'RevPAR Raw Data'!AX$1,FALSE))/100</f>
        <v>0.100835174837261</v>
      </c>
      <c r="AC93" s="44">
        <f>(VLOOKUP($A92,'RevPAR Raw Data'!$B$6:$BE$49,'RevPAR Raw Data'!AY$1,FALSE))/100</f>
        <v>6.7866891450905797E-2</v>
      </c>
      <c r="AD93" s="45">
        <f>(VLOOKUP($A92,'RevPAR Raw Data'!$B$6:$BE$49,'RevPAR Raw Data'!BA$1,FALSE))/100</f>
        <v>6.6810754705449005E-2</v>
      </c>
      <c r="AE93" s="45">
        <f>(VLOOKUP($A92,'RevPAR Raw Data'!$B$6:$BE$49,'RevPAR Raw Data'!BB$1,FALSE))/100</f>
        <v>3.1911241341363E-2</v>
      </c>
      <c r="AF93" s="44">
        <f>(VLOOKUP($A92,'RevPAR Raw Data'!$B$6:$BE$49,'RevPAR Raw Data'!BC$1,FALSE))/100</f>
        <v>4.8820007022274695E-2</v>
      </c>
      <c r="AG93" s="46">
        <f>(VLOOKUP($A92,'RevPAR Raw Data'!$B$6:$BE$49,'RevPAR Raw Data'!BE$1,FALSE))/100</f>
        <v>6.0507457941041093E-2</v>
      </c>
    </row>
    <row r="94" spans="1:33" x14ac:dyDescent="0.25">
      <c r="A94" s="93"/>
      <c r="B94" s="71"/>
      <c r="C94" s="72"/>
      <c r="D94" s="72"/>
      <c r="E94" s="72"/>
      <c r="F94" s="72"/>
      <c r="G94" s="73"/>
      <c r="H94" s="53"/>
      <c r="I94" s="53"/>
      <c r="J94" s="73"/>
      <c r="K94" s="74"/>
      <c r="M94" s="75"/>
      <c r="N94" s="76"/>
      <c r="O94" s="76"/>
      <c r="P94" s="76"/>
      <c r="Q94" s="76"/>
      <c r="R94" s="77"/>
      <c r="S94" s="76"/>
      <c r="T94" s="76"/>
      <c r="U94" s="77"/>
      <c r="V94" s="78"/>
      <c r="X94" s="75"/>
      <c r="Y94" s="76"/>
      <c r="Z94" s="76"/>
      <c r="AA94" s="76"/>
      <c r="AB94" s="76"/>
      <c r="AC94" s="77"/>
      <c r="AD94" s="76"/>
      <c r="AE94" s="76"/>
      <c r="AF94" s="77"/>
      <c r="AG94" s="78"/>
    </row>
    <row r="95" spans="1:33" x14ac:dyDescent="0.25">
      <c r="A95" s="70" t="s">
        <v>45</v>
      </c>
      <c r="B95" s="71">
        <f>(VLOOKUP($A95,'Occupancy Raw Data'!$B$8:$BE$45,'Occupancy Raw Data'!AG$3,FALSE))/100</f>
        <v>0.56667810569663601</v>
      </c>
      <c r="C95" s="72">
        <f>(VLOOKUP($A95,'Occupancy Raw Data'!$B$8:$BE$45,'Occupancy Raw Data'!AH$3,FALSE))/100</f>
        <v>0.61180507892930602</v>
      </c>
      <c r="D95" s="72">
        <f>(VLOOKUP($A95,'Occupancy Raw Data'!$B$8:$BE$45,'Occupancy Raw Data'!AI$3,FALSE))/100</f>
        <v>0.62563486616334896</v>
      </c>
      <c r="E95" s="72">
        <f>(VLOOKUP($A95,'Occupancy Raw Data'!$B$8:$BE$45,'Occupancy Raw Data'!AJ$3,FALSE))/100</f>
        <v>0.63393960192175702</v>
      </c>
      <c r="F95" s="72">
        <f>(VLOOKUP($A95,'Occupancy Raw Data'!$B$8:$BE$45,'Occupancy Raw Data'!AK$3,FALSE))/100</f>
        <v>0.689670555936856</v>
      </c>
      <c r="G95" s="73">
        <f>(VLOOKUP($A95,'Occupancy Raw Data'!$B$8:$BE$45,'Occupancy Raw Data'!AL$3,FALSE))/100</f>
        <v>0.62554564172958105</v>
      </c>
      <c r="H95" s="53">
        <f>(VLOOKUP($A95,'Occupancy Raw Data'!$B$8:$BE$45,'Occupancy Raw Data'!AN$3,FALSE))/100</f>
        <v>0.83702814001372605</v>
      </c>
      <c r="I95" s="53">
        <f>(VLOOKUP($A95,'Occupancy Raw Data'!$B$8:$BE$45,'Occupancy Raw Data'!AO$3,FALSE))/100</f>
        <v>0.85288263555250499</v>
      </c>
      <c r="J95" s="73">
        <f>(VLOOKUP($A95,'Occupancy Raw Data'!$B$8:$BE$45,'Occupancy Raw Data'!AP$3,FALSE))/100</f>
        <v>0.84495538778311496</v>
      </c>
      <c r="K95" s="74">
        <f>(VLOOKUP($A95,'Occupancy Raw Data'!$B$8:$BE$45,'Occupancy Raw Data'!AR$3,FALSE))/100</f>
        <v>0.68823414060201893</v>
      </c>
      <c r="M95" s="75">
        <f>VLOOKUP($A95,'ADR Raw Data'!$B$6:$BE$43,'ADR Raw Data'!AG$1,FALSE)</f>
        <v>136.654285108702</v>
      </c>
      <c r="N95" s="76">
        <f>VLOOKUP($A95,'ADR Raw Data'!$B$6:$BE$43,'ADR Raw Data'!AH$1,FALSE)</f>
        <v>137.40964213596499</v>
      </c>
      <c r="O95" s="76">
        <f>VLOOKUP($A95,'ADR Raw Data'!$B$6:$BE$43,'ADR Raw Data'!AI$1,FALSE)</f>
        <v>137.89706818057101</v>
      </c>
      <c r="P95" s="76">
        <f>VLOOKUP($A95,'ADR Raw Data'!$B$6:$BE$43,'ADR Raw Data'!AJ$1,FALSE)</f>
        <v>134.91796134899499</v>
      </c>
      <c r="Q95" s="76">
        <f>VLOOKUP($A95,'ADR Raw Data'!$B$6:$BE$43,'ADR Raw Data'!AK$1,FALSE)</f>
        <v>141.16335771508099</v>
      </c>
      <c r="R95" s="77">
        <f>VLOOKUP($A95,'ADR Raw Data'!$B$6:$BE$43,'ADR Raw Data'!AL$1,FALSE)</f>
        <v>137.692965482434</v>
      </c>
      <c r="S95" s="76">
        <f>VLOOKUP($A95,'ADR Raw Data'!$B$6:$BE$43,'ADR Raw Data'!AN$1,FALSE)</f>
        <v>187.81310975359699</v>
      </c>
      <c r="T95" s="76">
        <f>VLOOKUP($A95,'ADR Raw Data'!$B$6:$BE$43,'ADR Raw Data'!AO$1,FALSE)</f>
        <v>195.66318271436</v>
      </c>
      <c r="U95" s="77">
        <f>VLOOKUP($A95,'ADR Raw Data'!$B$6:$BE$43,'ADR Raw Data'!AP$1,FALSE)</f>
        <v>191.774970351717</v>
      </c>
      <c r="V95" s="78">
        <f>VLOOKUP($A95,'ADR Raw Data'!$B$6:$BE$43,'ADR Raw Data'!AR$1,FALSE)</f>
        <v>156.663619591697</v>
      </c>
      <c r="X95" s="75">
        <f>VLOOKUP($A95,'RevPAR Raw Data'!$B$6:$BE$43,'RevPAR Raw Data'!AG$1,FALSE)</f>
        <v>77.438991420727504</v>
      </c>
      <c r="Y95" s="76">
        <f>VLOOKUP($A95,'RevPAR Raw Data'!$B$6:$BE$43,'RevPAR Raw Data'!AH$1,FALSE)</f>
        <v>84.067916952642406</v>
      </c>
      <c r="Z95" s="76">
        <f>VLOOKUP($A95,'RevPAR Raw Data'!$B$6:$BE$43,'RevPAR Raw Data'!AI$1,FALSE)</f>
        <v>86.273213795470099</v>
      </c>
      <c r="AA95" s="76">
        <f>VLOOKUP($A95,'RevPAR Raw Data'!$B$6:$BE$43,'RevPAR Raw Data'!AJ$1,FALSE)</f>
        <v>85.529838709677406</v>
      </c>
      <c r="AB95" s="76">
        <f>VLOOKUP($A95,'RevPAR Raw Data'!$B$6:$BE$43,'RevPAR Raw Data'!AK$1,FALSE)</f>
        <v>97.356211393273796</v>
      </c>
      <c r="AC95" s="77">
        <f>VLOOKUP($A95,'RevPAR Raw Data'!$B$6:$BE$43,'RevPAR Raw Data'!AL$1,FALSE)</f>
        <v>86.133234454358202</v>
      </c>
      <c r="AD95" s="76">
        <f>VLOOKUP($A95,'RevPAR Raw Data'!$B$6:$BE$43,'RevPAR Raw Data'!AN$1,FALSE)</f>
        <v>157.20485792724699</v>
      </c>
      <c r="AE95" s="76">
        <f>VLOOKUP($A95,'RevPAR Raw Data'!$B$6:$BE$43,'RevPAR Raw Data'!AO$1,FALSE)</f>
        <v>166.87773095401499</v>
      </c>
      <c r="AF95" s="77">
        <f>VLOOKUP($A95,'RevPAR Raw Data'!$B$6:$BE$43,'RevPAR Raw Data'!AP$1,FALSE)</f>
        <v>162.04129444063099</v>
      </c>
      <c r="AG95" s="78">
        <f>VLOOKUP($A95,'RevPAR Raw Data'!$B$6:$BE$43,'RevPAR Raw Data'!AR$1,FALSE)</f>
        <v>107.821251593293</v>
      </c>
    </row>
    <row r="96" spans="1:33" x14ac:dyDescent="0.25">
      <c r="A96" s="55" t="s">
        <v>126</v>
      </c>
      <c r="B96" s="43">
        <f>(VLOOKUP($A95,'Occupancy Raw Data'!$B$8:$BE$51,'Occupancy Raw Data'!AT$3,FALSE))/100</f>
        <v>-8.6874423013717089E-3</v>
      </c>
      <c r="C96" s="44">
        <f>(VLOOKUP($A95,'Occupancy Raw Data'!$B$8:$BE$51,'Occupancy Raw Data'!AU$3,FALSE))/100</f>
        <v>-6.9450053787207602E-3</v>
      </c>
      <c r="D96" s="44">
        <f>(VLOOKUP($A95,'Occupancy Raw Data'!$B$8:$BE$51,'Occupancy Raw Data'!AV$3,FALSE))/100</f>
        <v>1.4311962295016101E-2</v>
      </c>
      <c r="E96" s="44">
        <f>(VLOOKUP($A95,'Occupancy Raw Data'!$B$8:$BE$51,'Occupancy Raw Data'!AW$3,FALSE))/100</f>
        <v>6.4281796836522199E-3</v>
      </c>
      <c r="F96" s="44">
        <f>(VLOOKUP($A95,'Occupancy Raw Data'!$B$8:$BE$51,'Occupancy Raw Data'!AX$3,FALSE))/100</f>
        <v>4.9323619320905801E-2</v>
      </c>
      <c r="G96" s="44">
        <f>(VLOOKUP($A95,'Occupancy Raw Data'!$B$8:$BE$51,'Occupancy Raw Data'!AY$3,FALSE))/100</f>
        <v>1.1660337143005099E-2</v>
      </c>
      <c r="H96" s="45">
        <f>(VLOOKUP($A95,'Occupancy Raw Data'!$B$8:$BE$51,'Occupancy Raw Data'!BA$3,FALSE))/100</f>
        <v>4.2016629727749805E-2</v>
      </c>
      <c r="I96" s="45">
        <f>(VLOOKUP($A95,'Occupancy Raw Data'!$B$8:$BE$51,'Occupancy Raw Data'!BB$3,FALSE))/100</f>
        <v>3.08380385459175E-2</v>
      </c>
      <c r="J96" s="44">
        <f>(VLOOKUP($A95,'Occupancy Raw Data'!$B$8:$BE$51,'Occupancy Raw Data'!BC$3,FALSE))/100</f>
        <v>3.63447581373227E-2</v>
      </c>
      <c r="K96" s="46">
        <f>(VLOOKUP($A95,'Occupancy Raw Data'!$B$8:$BE$51,'Occupancy Raw Data'!BE$3,FALSE))/100</f>
        <v>2.0184009044713302E-2</v>
      </c>
      <c r="M96" s="43">
        <f>(VLOOKUP($A95,'ADR Raw Data'!$B$6:$BE$49,'ADR Raw Data'!AT$1,FALSE))/100</f>
        <v>2.5962455511920203E-2</v>
      </c>
      <c r="N96" s="44">
        <f>(VLOOKUP($A95,'ADR Raw Data'!$B$6:$BE$49,'ADR Raw Data'!AU$1,FALSE))/100</f>
        <v>7.9315575747275699E-3</v>
      </c>
      <c r="O96" s="44">
        <f>(VLOOKUP($A95,'ADR Raw Data'!$B$6:$BE$49,'ADR Raw Data'!AV$1,FALSE))/100</f>
        <v>1.5183849014443601E-3</v>
      </c>
      <c r="P96" s="44">
        <f>(VLOOKUP($A95,'ADR Raw Data'!$B$6:$BE$49,'ADR Raw Data'!AW$1,FALSE))/100</f>
        <v>-1.35667490327033E-2</v>
      </c>
      <c r="Q96" s="44">
        <f>(VLOOKUP($A95,'ADR Raw Data'!$B$6:$BE$49,'ADR Raw Data'!AX$1,FALSE))/100</f>
        <v>1.5751305642886002E-2</v>
      </c>
      <c r="R96" s="44">
        <f>(VLOOKUP($A95,'ADR Raw Data'!$B$6:$BE$49,'ADR Raw Data'!AY$1,FALSE))/100</f>
        <v>7.4577958737335305E-3</v>
      </c>
      <c r="S96" s="45">
        <f>(VLOOKUP($A95,'ADR Raw Data'!$B$6:$BE$49,'ADR Raw Data'!BA$1,FALSE))/100</f>
        <v>6.1131482024833005E-2</v>
      </c>
      <c r="T96" s="45">
        <f>(VLOOKUP($A95,'ADR Raw Data'!$B$6:$BE$49,'ADR Raw Data'!BB$1,FALSE))/100</f>
        <v>6.4474025206990401E-2</v>
      </c>
      <c r="U96" s="44">
        <f>(VLOOKUP($A95,'ADR Raw Data'!$B$6:$BE$49,'ADR Raw Data'!BC$1,FALSE))/100</f>
        <v>6.2741730747874105E-2</v>
      </c>
      <c r="V96" s="46">
        <f>(VLOOKUP($A95,'ADR Raw Data'!$B$6:$BE$49,'ADR Raw Data'!BE$1,FALSE))/100</f>
        <v>3.2101237353199301E-2</v>
      </c>
      <c r="X96" s="43">
        <f>(VLOOKUP($A95,'RevPAR Raw Data'!$B$6:$BE$49,'RevPAR Raw Data'!AT$1,FALSE))/100</f>
        <v>1.7049465876286699E-2</v>
      </c>
      <c r="Y96" s="44">
        <f>(VLOOKUP($A95,'RevPAR Raw Data'!$B$6:$BE$49,'RevPAR Raw Data'!AU$1,FALSE))/100</f>
        <v>9.3146748598868501E-4</v>
      </c>
      <c r="Z96" s="44">
        <f>(VLOOKUP($A95,'RevPAR Raw Data'!$B$6:$BE$49,'RevPAR Raw Data'!AV$1,FALSE))/100</f>
        <v>1.5852078263919201E-2</v>
      </c>
      <c r="AA96" s="44">
        <f>(VLOOKUP($A95,'RevPAR Raw Data'!$B$6:$BE$49,'RevPAR Raw Data'!AW$1,FALSE))/100</f>
        <v>-7.2257788495563606E-3</v>
      </c>
      <c r="AB96" s="44">
        <f>(VLOOKUP($A95,'RevPAR Raw Data'!$B$6:$BE$49,'RevPAR Raw Data'!AX$1,FALSE))/100</f>
        <v>6.5851836367128908E-2</v>
      </c>
      <c r="AC96" s="44">
        <f>(VLOOKUP($A95,'RevPAR Raw Data'!$B$6:$BE$49,'RevPAR Raw Data'!AY$1,FALSE))/100</f>
        <v>1.9205093430970099E-2</v>
      </c>
      <c r="AD96" s="45">
        <f>(VLOOKUP($A95,'RevPAR Raw Data'!$B$6:$BE$49,'RevPAR Raw Data'!BA$1,FALSE))/100</f>
        <v>0.10571665059752799</v>
      </c>
      <c r="AE96" s="45">
        <f>(VLOOKUP($A95,'RevPAR Raw Data'!$B$6:$BE$49,'RevPAR Raw Data'!BB$1,FALSE))/100</f>
        <v>9.7300316227451611E-2</v>
      </c>
      <c r="AF96" s="44">
        <f>(VLOOKUP($A95,'RevPAR Raw Data'!$B$6:$BE$49,'RevPAR Raw Data'!BC$1,FALSE))/100</f>
        <v>0.10136682191434501</v>
      </c>
      <c r="AG96" s="46">
        <f>(VLOOKUP($A95,'RevPAR Raw Data'!$B$6:$BE$49,'RevPAR Raw Data'!BE$1,FALSE))/100</f>
        <v>5.2933178062996106E-2</v>
      </c>
    </row>
    <row r="97" spans="1:33" x14ac:dyDescent="0.25">
      <c r="A97" s="83"/>
      <c r="B97" s="84"/>
      <c r="C97" s="85"/>
      <c r="D97" s="85"/>
      <c r="E97" s="85"/>
      <c r="F97" s="85"/>
      <c r="G97" s="86"/>
      <c r="H97" s="85"/>
      <c r="I97" s="85"/>
      <c r="J97" s="86"/>
      <c r="K97" s="87"/>
      <c r="M97" s="84"/>
      <c r="N97" s="85"/>
      <c r="O97" s="85"/>
      <c r="P97" s="85"/>
      <c r="Q97" s="85"/>
      <c r="R97" s="86"/>
      <c r="S97" s="85"/>
      <c r="T97" s="85"/>
      <c r="U97" s="86"/>
      <c r="V97" s="87"/>
      <c r="X97" s="84"/>
      <c r="Y97" s="85"/>
      <c r="Z97" s="85"/>
      <c r="AA97" s="85"/>
      <c r="AB97" s="85"/>
      <c r="AC97" s="86"/>
      <c r="AD97" s="85"/>
      <c r="AE97" s="85"/>
      <c r="AF97" s="86"/>
      <c r="AG97" s="87"/>
    </row>
    <row r="98" spans="1:33" x14ac:dyDescent="0.25">
      <c r="A98" s="88" t="s">
        <v>46</v>
      </c>
      <c r="B98" s="71">
        <f>(VLOOKUP($A98,'Occupancy Raw Data'!$B$8:$BE$45,'Occupancy Raw Data'!AG$3,FALSE))/100</f>
        <v>0.49756896209565299</v>
      </c>
      <c r="C98" s="72">
        <f>(VLOOKUP($A98,'Occupancy Raw Data'!$B$8:$BE$45,'Occupancy Raw Data'!AH$3,FALSE))/100</f>
        <v>0.61704262309541102</v>
      </c>
      <c r="D98" s="72">
        <f>(VLOOKUP($A98,'Occupancy Raw Data'!$B$8:$BE$45,'Occupancy Raw Data'!AI$3,FALSE))/100</f>
        <v>0.65096690260413193</v>
      </c>
      <c r="E98" s="72">
        <f>(VLOOKUP($A98,'Occupancy Raw Data'!$B$8:$BE$45,'Occupancy Raw Data'!AJ$3,FALSE))/100</f>
        <v>0.643072920112015</v>
      </c>
      <c r="F98" s="72">
        <f>(VLOOKUP($A98,'Occupancy Raw Data'!$B$8:$BE$45,'Occupancy Raw Data'!AK$3,FALSE))/100</f>
        <v>0.64007960133183306</v>
      </c>
      <c r="G98" s="73">
        <f>(VLOOKUP($A98,'Occupancy Raw Data'!$B$8:$BE$45,'Occupancy Raw Data'!AL$3,FALSE))/100</f>
        <v>0.60974620184780903</v>
      </c>
      <c r="H98" s="53">
        <f>(VLOOKUP($A98,'Occupancy Raw Data'!$B$8:$BE$45,'Occupancy Raw Data'!AN$3,FALSE))/100</f>
        <v>0.70299993384930803</v>
      </c>
      <c r="I98" s="53">
        <f>(VLOOKUP($A98,'Occupancy Raw Data'!$B$8:$BE$45,'Occupancy Raw Data'!AO$3,FALSE))/100</f>
        <v>0.68674340146854507</v>
      </c>
      <c r="J98" s="73">
        <f>(VLOOKUP($A98,'Occupancy Raw Data'!$B$8:$BE$45,'Occupancy Raw Data'!AP$3,FALSE))/100</f>
        <v>0.69487166765892694</v>
      </c>
      <c r="K98" s="74">
        <f>(VLOOKUP($A98,'Occupancy Raw Data'!$B$8:$BE$45,'Occupancy Raw Data'!AR$3,FALSE))/100</f>
        <v>0.63406776350812799</v>
      </c>
      <c r="M98" s="75">
        <f>VLOOKUP($A98,'ADR Raw Data'!$B$6:$BE$43,'ADR Raw Data'!AG$1,FALSE)</f>
        <v>115.001617531381</v>
      </c>
      <c r="N98" s="76">
        <f>VLOOKUP($A98,'ADR Raw Data'!$B$6:$BE$43,'ADR Raw Data'!AH$1,FALSE)</f>
        <v>118.487579913163</v>
      </c>
      <c r="O98" s="76">
        <f>VLOOKUP($A98,'ADR Raw Data'!$B$6:$BE$43,'ADR Raw Data'!AI$1,FALSE)</f>
        <v>120.83386068017001</v>
      </c>
      <c r="P98" s="76">
        <f>VLOOKUP($A98,'ADR Raw Data'!$B$6:$BE$43,'ADR Raw Data'!AJ$1,FALSE)</f>
        <v>117.958961647922</v>
      </c>
      <c r="Q98" s="76">
        <f>VLOOKUP($A98,'ADR Raw Data'!$B$6:$BE$43,'ADR Raw Data'!AK$1,FALSE)</f>
        <v>119.68689216539001</v>
      </c>
      <c r="R98" s="77">
        <f>VLOOKUP($A98,'ADR Raw Data'!$B$6:$BE$43,'ADR Raw Data'!AL$1,FALSE)</f>
        <v>118.55992465446199</v>
      </c>
      <c r="S98" s="76">
        <f>VLOOKUP($A98,'ADR Raw Data'!$B$6:$BE$43,'ADR Raw Data'!AN$1,FALSE)</f>
        <v>138.48252566123199</v>
      </c>
      <c r="T98" s="76">
        <f>VLOOKUP($A98,'ADR Raw Data'!$B$6:$BE$43,'ADR Raw Data'!AO$1,FALSE)</f>
        <v>138.41236558621901</v>
      </c>
      <c r="U98" s="77">
        <f>VLOOKUP($A98,'ADR Raw Data'!$B$6:$BE$43,'ADR Raw Data'!AP$1,FALSE)</f>
        <v>138.44785597270899</v>
      </c>
      <c r="V98" s="78">
        <f>VLOOKUP($A98,'ADR Raw Data'!$B$6:$BE$43,'ADR Raw Data'!AR$1,FALSE)</f>
        <v>124.78709143682499</v>
      </c>
      <c r="X98" s="75">
        <f>VLOOKUP($A98,'RevPAR Raw Data'!$B$6:$BE$43,'RevPAR Raw Data'!AG$1,FALSE)</f>
        <v>57.221235474410697</v>
      </c>
      <c r="Y98" s="76">
        <f>VLOOKUP($A98,'RevPAR Raw Data'!$B$6:$BE$43,'RevPAR Raw Data'!AH$1,FALSE)</f>
        <v>73.111887113845299</v>
      </c>
      <c r="Z98" s="76">
        <f>VLOOKUP($A98,'RevPAR Raw Data'!$B$6:$BE$43,'RevPAR Raw Data'!AI$1,FALSE)</f>
        <v>78.658844016669903</v>
      </c>
      <c r="AA98" s="76">
        <f>VLOOKUP($A98,'RevPAR Raw Data'!$B$6:$BE$43,'RevPAR Raw Data'!AJ$1,FALSE)</f>
        <v>75.856213920310395</v>
      </c>
      <c r="AB98" s="76">
        <f>VLOOKUP($A98,'RevPAR Raw Data'!$B$6:$BE$43,'RevPAR Raw Data'!AK$1,FALSE)</f>
        <v>76.609138221869401</v>
      </c>
      <c r="AC98" s="77">
        <f>VLOOKUP($A98,'RevPAR Raw Data'!$B$6:$BE$43,'RevPAR Raw Data'!AL$1,FALSE)</f>
        <v>72.291463749421098</v>
      </c>
      <c r="AD98" s="76">
        <f>VLOOKUP($A98,'RevPAR Raw Data'!$B$6:$BE$43,'RevPAR Raw Data'!AN$1,FALSE)</f>
        <v>97.353206379131606</v>
      </c>
      <c r="AE98" s="76">
        <f>VLOOKUP($A98,'RevPAR Raw Data'!$B$6:$BE$43,'RevPAR Raw Data'!AO$1,FALSE)</f>
        <v>95.053778747987906</v>
      </c>
      <c r="AF98" s="77">
        <f>VLOOKUP($A98,'RevPAR Raw Data'!$B$6:$BE$43,'RevPAR Raw Data'!AP$1,FALSE)</f>
        <v>96.203492563559706</v>
      </c>
      <c r="AG98" s="78">
        <f>VLOOKUP($A98,'RevPAR Raw Data'!$B$6:$BE$43,'RevPAR Raw Data'!AR$1,FALSE)</f>
        <v>79.1234719820322</v>
      </c>
    </row>
    <row r="99" spans="1:33" x14ac:dyDescent="0.25">
      <c r="A99" s="55" t="s">
        <v>126</v>
      </c>
      <c r="B99" s="43">
        <f>(VLOOKUP($A98,'Occupancy Raw Data'!$B$8:$BE$51,'Occupancy Raw Data'!AT$3,FALSE))/100</f>
        <v>-1.9079895469102499E-2</v>
      </c>
      <c r="C99" s="44">
        <f>(VLOOKUP($A98,'Occupancy Raw Data'!$B$8:$BE$51,'Occupancy Raw Data'!AU$3,FALSE))/100</f>
        <v>-3.7476233257573597E-3</v>
      </c>
      <c r="D99" s="44">
        <f>(VLOOKUP($A98,'Occupancy Raw Data'!$B$8:$BE$51,'Occupancy Raw Data'!AV$3,FALSE))/100</f>
        <v>7.1436178309570398E-3</v>
      </c>
      <c r="E99" s="44">
        <f>(VLOOKUP($A98,'Occupancy Raw Data'!$B$8:$BE$51,'Occupancy Raw Data'!AW$3,FALSE))/100</f>
        <v>-9.4646721594397101E-3</v>
      </c>
      <c r="F99" s="44">
        <f>(VLOOKUP($A98,'Occupancy Raw Data'!$B$8:$BE$51,'Occupancy Raw Data'!AX$3,FALSE))/100</f>
        <v>-1.0589362268348499E-2</v>
      </c>
      <c r="G99" s="44">
        <f>(VLOOKUP($A98,'Occupancy Raw Data'!$B$8:$BE$51,'Occupancy Raw Data'!AY$3,FALSE))/100</f>
        <v>-6.6398565482683304E-3</v>
      </c>
      <c r="H99" s="45">
        <f>(VLOOKUP($A98,'Occupancy Raw Data'!$B$8:$BE$51,'Occupancy Raw Data'!BA$3,FALSE))/100</f>
        <v>-1.2046957686777699E-2</v>
      </c>
      <c r="I99" s="45">
        <f>(VLOOKUP($A98,'Occupancy Raw Data'!$B$8:$BE$51,'Occupancy Raw Data'!BB$3,FALSE))/100</f>
        <v>-2.3151557847049302E-2</v>
      </c>
      <c r="J99" s="44">
        <f>(VLOOKUP($A98,'Occupancy Raw Data'!$B$8:$BE$51,'Occupancy Raw Data'!BC$3,FALSE))/100</f>
        <v>-1.7565687784823501E-2</v>
      </c>
      <c r="K99" s="46">
        <f>(VLOOKUP($A98,'Occupancy Raw Data'!$B$8:$BE$51,'Occupancy Raw Data'!BE$3,FALSE))/100</f>
        <v>-1.01246990908064E-2</v>
      </c>
      <c r="M99" s="43">
        <f>(VLOOKUP($A98,'ADR Raw Data'!$B$6:$BE$49,'ADR Raw Data'!AT$1,FALSE))/100</f>
        <v>1.35683302583001E-2</v>
      </c>
      <c r="N99" s="44">
        <f>(VLOOKUP($A98,'ADR Raw Data'!$B$6:$BE$49,'ADR Raw Data'!AU$1,FALSE))/100</f>
        <v>1.6690883750194702E-2</v>
      </c>
      <c r="O99" s="44">
        <f>(VLOOKUP($A98,'ADR Raw Data'!$B$6:$BE$49,'ADR Raw Data'!AV$1,FALSE))/100</f>
        <v>3.2007140738957197E-2</v>
      </c>
      <c r="P99" s="44">
        <f>(VLOOKUP($A98,'ADR Raw Data'!$B$6:$BE$49,'ADR Raw Data'!AW$1,FALSE))/100</f>
        <v>8.4217807521320097E-3</v>
      </c>
      <c r="Q99" s="44">
        <f>(VLOOKUP($A98,'ADR Raw Data'!$B$6:$BE$49,'ADR Raw Data'!AX$1,FALSE))/100</f>
        <v>-2.2429023087346901E-4</v>
      </c>
      <c r="R99" s="44">
        <f>(VLOOKUP($A98,'ADR Raw Data'!$B$6:$BE$49,'ADR Raw Data'!AY$1,FALSE))/100</f>
        <v>1.41336489342795E-2</v>
      </c>
      <c r="S99" s="45">
        <f>(VLOOKUP($A98,'ADR Raw Data'!$B$6:$BE$49,'ADR Raw Data'!BA$1,FALSE))/100</f>
        <v>-4.4198816709771797E-3</v>
      </c>
      <c r="T99" s="45">
        <f>(VLOOKUP($A98,'ADR Raw Data'!$B$6:$BE$49,'ADR Raw Data'!BB$1,FALSE))/100</f>
        <v>-2.1373370190525902E-3</v>
      </c>
      <c r="U99" s="44">
        <f>(VLOOKUP($A98,'ADR Raw Data'!$B$6:$BE$49,'ADR Raw Data'!BC$1,FALSE))/100</f>
        <v>-3.2856782856538701E-3</v>
      </c>
      <c r="V99" s="46">
        <f>(VLOOKUP($A98,'ADR Raw Data'!$B$6:$BE$49,'ADR Raw Data'!BE$1,FALSE))/100</f>
        <v>7.5374790083559597E-3</v>
      </c>
      <c r="X99" s="43">
        <f>(VLOOKUP($A98,'RevPAR Raw Data'!$B$6:$BE$49,'RevPAR Raw Data'!AT$1,FALSE))/100</f>
        <v>-5.7704475338210002E-3</v>
      </c>
      <c r="Y99" s="44">
        <f>(VLOOKUP($A98,'RevPAR Raw Data'!$B$6:$BE$49,'RevPAR Raw Data'!AU$1,FALSE))/100</f>
        <v>1.2880709279167599E-2</v>
      </c>
      <c r="Z99" s="44">
        <f>(VLOOKUP($A98,'RevPAR Raw Data'!$B$6:$BE$49,'RevPAR Raw Data'!AV$1,FALSE))/100</f>
        <v>3.9379405351215001E-2</v>
      </c>
      <c r="AA99" s="44">
        <f>(VLOOKUP($A98,'RevPAR Raw Data'!$B$6:$BE$49,'RevPAR Raw Data'!AW$1,FALSE))/100</f>
        <v>-1.1226008011253001E-3</v>
      </c>
      <c r="AB99" s="44">
        <f>(VLOOKUP($A98,'RevPAR Raw Data'!$B$6:$BE$49,'RevPAR Raw Data'!AX$1,FALSE))/100</f>
        <v>-1.0811277408713999E-2</v>
      </c>
      <c r="AC99" s="44">
        <f>(VLOOKUP($A98,'RevPAR Raw Data'!$B$6:$BE$49,'RevPAR Raw Data'!AY$1,FALSE))/100</f>
        <v>7.3999469845840403E-3</v>
      </c>
      <c r="AD99" s="45">
        <f>(VLOOKUP($A98,'RevPAR Raw Data'!$B$6:$BE$49,'RevPAR Raw Data'!BA$1,FALSE))/100</f>
        <v>-1.6413593230284101E-2</v>
      </c>
      <c r="AE99" s="45">
        <f>(VLOOKUP($A98,'RevPAR Raw Data'!$B$6:$BE$49,'RevPAR Raw Data'!BB$1,FALSE))/100</f>
        <v>-2.5239412184466698E-2</v>
      </c>
      <c r="AF99" s="44">
        <f>(VLOOKUP($A98,'RevPAR Raw Data'!$B$6:$BE$49,'RevPAR Raw Data'!BC$1,FALSE))/100</f>
        <v>-2.0793650871550204E-2</v>
      </c>
      <c r="AG99" s="46">
        <f>(VLOOKUP($A98,'RevPAR Raw Data'!$B$6:$BE$49,'RevPAR Raw Data'!BE$1,FALSE))/100</f>
        <v>-2.6635347893133599E-3</v>
      </c>
    </row>
    <row r="100" spans="1:33" x14ac:dyDescent="0.25">
      <c r="A100" s="88"/>
      <c r="B100" s="71"/>
      <c r="C100" s="72"/>
      <c r="D100" s="72"/>
      <c r="E100" s="72"/>
      <c r="F100" s="72"/>
      <c r="G100" s="73"/>
      <c r="H100" s="53"/>
      <c r="I100" s="53"/>
      <c r="J100" s="73"/>
      <c r="K100" s="74"/>
      <c r="M100" s="75"/>
      <c r="N100" s="76"/>
      <c r="O100" s="76"/>
      <c r="P100" s="76"/>
      <c r="Q100" s="76"/>
      <c r="R100" s="77"/>
      <c r="S100" s="76"/>
      <c r="T100" s="76"/>
      <c r="U100" s="77"/>
      <c r="V100" s="78"/>
      <c r="X100" s="75"/>
      <c r="Y100" s="76"/>
      <c r="Z100" s="76"/>
      <c r="AA100" s="76"/>
      <c r="AB100" s="76"/>
      <c r="AC100" s="77"/>
      <c r="AD100" s="76"/>
      <c r="AE100" s="76"/>
      <c r="AF100" s="77"/>
      <c r="AG100" s="78"/>
    </row>
    <row r="101" spans="1:33" x14ac:dyDescent="0.25">
      <c r="A101" s="70" t="s">
        <v>48</v>
      </c>
      <c r="B101" s="71">
        <f>(VLOOKUP($A101,'Occupancy Raw Data'!$B$8:$BE$45,'Occupancy Raw Data'!AG$3,FALSE))/100</f>
        <v>0.47820526205888397</v>
      </c>
      <c r="C101" s="72">
        <f>(VLOOKUP($A101,'Occupancy Raw Data'!$B$8:$BE$45,'Occupancy Raw Data'!AH$3,FALSE))/100</f>
        <v>0.57898308623929795</v>
      </c>
      <c r="D101" s="72">
        <f>(VLOOKUP($A101,'Occupancy Raw Data'!$B$8:$BE$45,'Occupancy Raw Data'!AI$3,FALSE))/100</f>
        <v>0.607303194821465</v>
      </c>
      <c r="E101" s="72">
        <f>(VLOOKUP($A101,'Occupancy Raw Data'!$B$8:$BE$45,'Occupancy Raw Data'!AJ$3,FALSE))/100</f>
        <v>0.59597515138859802</v>
      </c>
      <c r="F101" s="72">
        <f>(VLOOKUP($A101,'Occupancy Raw Data'!$B$8:$BE$45,'Occupancy Raw Data'!AK$3,FALSE))/100</f>
        <v>0.60124765086656895</v>
      </c>
      <c r="G101" s="73">
        <f>(VLOOKUP($A101,'Occupancy Raw Data'!$B$8:$BE$45,'Occupancy Raw Data'!AL$3,FALSE))/100</f>
        <v>0.57234286907496301</v>
      </c>
      <c r="H101" s="53">
        <f>(VLOOKUP($A101,'Occupancy Raw Data'!$B$8:$BE$45,'Occupancy Raw Data'!AN$3,FALSE))/100</f>
        <v>0.68980998120693204</v>
      </c>
      <c r="I101" s="53">
        <f>(VLOOKUP($A101,'Occupancy Raw Data'!$B$8:$BE$45,'Occupancy Raw Data'!AO$3,FALSE))/100</f>
        <v>0.67433180204635601</v>
      </c>
      <c r="J101" s="73">
        <f>(VLOOKUP($A101,'Occupancy Raw Data'!$B$8:$BE$45,'Occupancy Raw Data'!AP$3,FALSE))/100</f>
        <v>0.68207089162664403</v>
      </c>
      <c r="K101" s="74">
        <f>(VLOOKUP($A101,'Occupancy Raw Data'!$B$8:$BE$45,'Occupancy Raw Data'!AR$3,FALSE))/100</f>
        <v>0.603693732661158</v>
      </c>
      <c r="M101" s="75">
        <f>VLOOKUP($A101,'ADR Raw Data'!$B$6:$BE$43,'ADR Raw Data'!AG$1,FALSE)</f>
        <v>142.724097483761</v>
      </c>
      <c r="N101" s="76">
        <f>VLOOKUP($A101,'ADR Raw Data'!$B$6:$BE$43,'ADR Raw Data'!AH$1,FALSE)</f>
        <v>143.619388693535</v>
      </c>
      <c r="O101" s="76">
        <f>VLOOKUP($A101,'ADR Raw Data'!$B$6:$BE$43,'ADR Raw Data'!AI$1,FALSE)</f>
        <v>144.974891047406</v>
      </c>
      <c r="P101" s="76">
        <f>VLOOKUP($A101,'ADR Raw Data'!$B$6:$BE$43,'ADR Raw Data'!AJ$1,FALSE)</f>
        <v>138.46689659703</v>
      </c>
      <c r="Q101" s="76">
        <f>VLOOKUP($A101,'ADR Raw Data'!$B$6:$BE$43,'ADR Raw Data'!AK$1,FALSE)</f>
        <v>144.62020533969999</v>
      </c>
      <c r="R101" s="77">
        <f>VLOOKUP($A101,'ADR Raw Data'!$B$6:$BE$43,'ADR Raw Data'!AL$1,FALSE)</f>
        <v>142.89466553567101</v>
      </c>
      <c r="S101" s="76">
        <f>VLOOKUP($A101,'ADR Raw Data'!$B$6:$BE$43,'ADR Raw Data'!AN$1,FALSE)</f>
        <v>173.962375132435</v>
      </c>
      <c r="T101" s="76">
        <f>VLOOKUP($A101,'ADR Raw Data'!$B$6:$BE$43,'ADR Raw Data'!AO$1,FALSE)</f>
        <v>175.91632746274399</v>
      </c>
      <c r="U101" s="77">
        <f>VLOOKUP($A101,'ADR Raw Data'!$B$6:$BE$43,'ADR Raw Data'!AP$1,FALSE)</f>
        <v>174.928266077339</v>
      </c>
      <c r="V101" s="78">
        <f>VLOOKUP($A101,'ADR Raw Data'!$B$6:$BE$43,'ADR Raw Data'!AR$1,FALSE)</f>
        <v>153.23538032501301</v>
      </c>
      <c r="X101" s="75">
        <f>VLOOKUP($A101,'RevPAR Raw Data'!$B$6:$BE$43,'RevPAR Raw Data'!AG$1,FALSE)</f>
        <v>68.251414439340095</v>
      </c>
      <c r="Y101" s="76">
        <f>VLOOKUP($A101,'RevPAR Raw Data'!$B$6:$BE$43,'RevPAR Raw Data'!AH$1,FALSE)</f>
        <v>83.153196909584395</v>
      </c>
      <c r="Z101" s="76">
        <f>VLOOKUP($A101,'RevPAR Raw Data'!$B$6:$BE$43,'RevPAR Raw Data'!AI$1,FALSE)</f>
        <v>88.0437145019837</v>
      </c>
      <c r="AA101" s="76">
        <f>VLOOKUP($A101,'RevPAR Raw Data'!$B$6:$BE$43,'RevPAR Raw Data'!AJ$1,FALSE)</f>
        <v>82.5228296617247</v>
      </c>
      <c r="AB101" s="76">
        <f>VLOOKUP($A101,'RevPAR Raw Data'!$B$6:$BE$43,'RevPAR Raw Data'!AK$1,FALSE)</f>
        <v>86.952558728335703</v>
      </c>
      <c r="AC101" s="77">
        <f>VLOOKUP($A101,'RevPAR Raw Data'!$B$6:$BE$43,'RevPAR Raw Data'!AL$1,FALSE)</f>
        <v>81.784742848193702</v>
      </c>
      <c r="AD101" s="76">
        <f>VLOOKUP($A101,'RevPAR Raw Data'!$B$6:$BE$43,'RevPAR Raw Data'!AN$1,FALSE)</f>
        <v>120.000982720818</v>
      </c>
      <c r="AE101" s="76">
        <f>VLOOKUP($A101,'RevPAR Raw Data'!$B$6:$BE$43,'RevPAR Raw Data'!AO$1,FALSE)</f>
        <v>118.625974107329</v>
      </c>
      <c r="AF101" s="77">
        <f>VLOOKUP($A101,'RevPAR Raw Data'!$B$6:$BE$43,'RevPAR Raw Data'!AP$1,FALSE)</f>
        <v>119.313478414073</v>
      </c>
      <c r="AG101" s="78">
        <f>VLOOKUP($A101,'RevPAR Raw Data'!$B$6:$BE$43,'RevPAR Raw Data'!AR$1,FALSE)</f>
        <v>92.507238724159507</v>
      </c>
    </row>
    <row r="102" spans="1:33" x14ac:dyDescent="0.25">
      <c r="A102" s="55" t="s">
        <v>126</v>
      </c>
      <c r="B102" s="43">
        <f>(VLOOKUP($A101,'Occupancy Raw Data'!$B$8:$BE$51,'Occupancy Raw Data'!AT$3,FALSE))/100</f>
        <v>-1.44680015901826E-2</v>
      </c>
      <c r="C102" s="44">
        <f>(VLOOKUP($A101,'Occupancy Raw Data'!$B$8:$BE$51,'Occupancy Raw Data'!AU$3,FALSE))/100</f>
        <v>-1.2241643799764199E-2</v>
      </c>
      <c r="D102" s="44">
        <f>(VLOOKUP($A101,'Occupancy Raw Data'!$B$8:$BE$51,'Occupancy Raw Data'!AV$3,FALSE))/100</f>
        <v>8.0783605632971708E-3</v>
      </c>
      <c r="E102" s="44">
        <f>(VLOOKUP($A101,'Occupancy Raw Data'!$B$8:$BE$51,'Occupancy Raw Data'!AW$3,FALSE))/100</f>
        <v>-1.8705077010279302E-2</v>
      </c>
      <c r="F102" s="44">
        <f>(VLOOKUP($A101,'Occupancy Raw Data'!$B$8:$BE$51,'Occupancy Raw Data'!AX$3,FALSE))/100</f>
        <v>-1.1247469291038299E-2</v>
      </c>
      <c r="G102" s="44">
        <f>(VLOOKUP($A101,'Occupancy Raw Data'!$B$8:$BE$51,'Occupancy Raw Data'!AY$3,FALSE))/100</f>
        <v>-9.5280267293418493E-3</v>
      </c>
      <c r="H102" s="45">
        <f>(VLOOKUP($A101,'Occupancy Raw Data'!$B$8:$BE$51,'Occupancy Raw Data'!BA$3,FALSE))/100</f>
        <v>-1.1886196303291201E-2</v>
      </c>
      <c r="I102" s="45">
        <f>(VLOOKUP($A101,'Occupancy Raw Data'!$B$8:$BE$51,'Occupancy Raw Data'!BB$3,FALSE))/100</f>
        <v>-2.8647988539430801E-2</v>
      </c>
      <c r="J102" s="44">
        <f>(VLOOKUP($A101,'Occupancy Raw Data'!$B$8:$BE$51,'Occupancy Raw Data'!BC$3,FALSE))/100</f>
        <v>-2.0243689070074403E-2</v>
      </c>
      <c r="K102" s="46">
        <f>(VLOOKUP($A101,'Occupancy Raw Data'!$B$8:$BE$51,'Occupancy Raw Data'!BE$3,FALSE))/100</f>
        <v>-1.3012662062849401E-2</v>
      </c>
      <c r="M102" s="43">
        <f>(VLOOKUP($A101,'ADR Raw Data'!$B$6:$BE$49,'ADR Raw Data'!AT$1,FALSE))/100</f>
        <v>3.9755300390215499E-2</v>
      </c>
      <c r="N102" s="44">
        <f>(VLOOKUP($A101,'ADR Raw Data'!$B$6:$BE$49,'ADR Raw Data'!AU$1,FALSE))/100</f>
        <v>7.4398806869321307E-2</v>
      </c>
      <c r="O102" s="44">
        <f>(VLOOKUP($A101,'ADR Raw Data'!$B$6:$BE$49,'ADR Raw Data'!AV$1,FALSE))/100</f>
        <v>9.57966564973705E-2</v>
      </c>
      <c r="P102" s="44">
        <f>(VLOOKUP($A101,'ADR Raw Data'!$B$6:$BE$49,'ADR Raw Data'!AW$1,FALSE))/100</f>
        <v>4.6350887861132305E-2</v>
      </c>
      <c r="Q102" s="44">
        <f>(VLOOKUP($A101,'ADR Raw Data'!$B$6:$BE$49,'ADR Raw Data'!AX$1,FALSE))/100</f>
        <v>3.5415683836566896E-2</v>
      </c>
      <c r="R102" s="44">
        <f>(VLOOKUP($A101,'ADR Raw Data'!$B$6:$BE$49,'ADR Raw Data'!AY$1,FALSE))/100</f>
        <v>5.8698591104184503E-2</v>
      </c>
      <c r="S102" s="45">
        <f>(VLOOKUP($A101,'ADR Raw Data'!$B$6:$BE$49,'ADR Raw Data'!BA$1,FALSE))/100</f>
        <v>6.1446915915527096E-2</v>
      </c>
      <c r="T102" s="45">
        <f>(VLOOKUP($A101,'ADR Raw Data'!$B$6:$BE$49,'ADR Raw Data'!BB$1,FALSE))/100</f>
        <v>6.9129703408799301E-2</v>
      </c>
      <c r="U102" s="44">
        <f>(VLOOKUP($A101,'ADR Raw Data'!$B$6:$BE$49,'ADR Raw Data'!BC$1,FALSE))/100</f>
        <v>6.5234293107601801E-2</v>
      </c>
      <c r="V102" s="46">
        <f>(VLOOKUP($A101,'ADR Raw Data'!$B$6:$BE$49,'ADR Raw Data'!BE$1,FALSE))/100</f>
        <v>6.0586005881867001E-2</v>
      </c>
      <c r="X102" s="43">
        <f>(VLOOKUP($A101,'RevPAR Raw Data'!$B$6:$BE$49,'RevPAR Raw Data'!AT$1,FALSE))/100</f>
        <v>2.4712119050769102E-2</v>
      </c>
      <c r="Y102" s="44">
        <f>(VLOOKUP($A101,'RevPAR Raw Data'!$B$6:$BE$49,'RevPAR Raw Data'!AU$1,FALSE))/100</f>
        <v>6.12463993767354E-2</v>
      </c>
      <c r="Z102" s="44">
        <f>(VLOOKUP($A101,'RevPAR Raw Data'!$B$6:$BE$49,'RevPAR Raw Data'!AV$1,FALSE))/100</f>
        <v>0.104648896992611</v>
      </c>
      <c r="AA102" s="44">
        <f>(VLOOKUP($A101,'RevPAR Raw Data'!$B$6:$BE$49,'RevPAR Raw Data'!AW$1,FALSE))/100</f>
        <v>2.6778813923915699E-2</v>
      </c>
      <c r="AB102" s="44">
        <f>(VLOOKUP($A101,'RevPAR Raw Data'!$B$6:$BE$49,'RevPAR Raw Data'!AX$1,FALSE))/100</f>
        <v>2.3769877729155602E-2</v>
      </c>
      <c r="AC102" s="44">
        <f>(VLOOKUP($A101,'RevPAR Raw Data'!$B$6:$BE$49,'RevPAR Raw Data'!AY$1,FALSE))/100</f>
        <v>4.86112826298273E-2</v>
      </c>
      <c r="AD102" s="45">
        <f>(VLOOKUP($A101,'RevPAR Raw Data'!$B$6:$BE$49,'RevPAR Raw Data'!BA$1,FALSE))/100</f>
        <v>4.8830349507432098E-2</v>
      </c>
      <c r="AE102" s="45">
        <f>(VLOOKUP($A101,'RevPAR Raw Data'!$B$6:$BE$49,'RevPAR Raw Data'!BB$1,FALSE))/100</f>
        <v>3.8501287918379E-2</v>
      </c>
      <c r="AF102" s="44">
        <f>(VLOOKUP($A101,'RevPAR Raw Data'!$B$6:$BE$49,'RevPAR Raw Data'!BC$1,FALSE))/100</f>
        <v>4.3670021291151002E-2</v>
      </c>
      <c r="AG102" s="46">
        <f>(VLOOKUP($A101,'RevPAR Raw Data'!$B$6:$BE$49,'RevPAR Raw Data'!BE$1,FALSE))/100</f>
        <v>4.6784958598738997E-2</v>
      </c>
    </row>
    <row r="103" spans="1:33" x14ac:dyDescent="0.25">
      <c r="A103" s="93"/>
      <c r="B103" s="71"/>
      <c r="C103" s="72"/>
      <c r="D103" s="72"/>
      <c r="E103" s="72"/>
      <c r="F103" s="72"/>
      <c r="G103" s="73"/>
      <c r="H103" s="53"/>
      <c r="I103" s="53"/>
      <c r="J103" s="73"/>
      <c r="K103" s="74"/>
      <c r="M103" s="75"/>
      <c r="N103" s="76"/>
      <c r="O103" s="76"/>
      <c r="P103" s="76"/>
      <c r="Q103" s="76"/>
      <c r="R103" s="77"/>
      <c r="S103" s="76"/>
      <c r="T103" s="76"/>
      <c r="U103" s="77"/>
      <c r="V103" s="78"/>
      <c r="X103" s="75"/>
      <c r="Y103" s="76"/>
      <c r="Z103" s="76"/>
      <c r="AA103" s="76"/>
      <c r="AB103" s="76"/>
      <c r="AC103" s="77"/>
      <c r="AD103" s="76"/>
      <c r="AE103" s="76"/>
      <c r="AF103" s="77"/>
      <c r="AG103" s="78"/>
    </row>
    <row r="104" spans="1:33" x14ac:dyDescent="0.25">
      <c r="A104" s="70" t="s">
        <v>52</v>
      </c>
      <c r="B104" s="71">
        <f>(VLOOKUP($A104,'Occupancy Raw Data'!$B$8:$BE$54,'Occupancy Raw Data'!AG$3,FALSE))/100</f>
        <v>0.485512129380053</v>
      </c>
      <c r="C104" s="72">
        <f>(VLOOKUP($A104,'Occupancy Raw Data'!$B$8:$BE$54,'Occupancy Raw Data'!AH$3,FALSE))/100</f>
        <v>0.568433662773285</v>
      </c>
      <c r="D104" s="72">
        <f>(VLOOKUP($A104,'Occupancy Raw Data'!$B$8:$BE$54,'Occupancy Raw Data'!AI$3,FALSE))/100</f>
        <v>0.59392782270140698</v>
      </c>
      <c r="E104" s="72">
        <f>(VLOOKUP($A104,'Occupancy Raw Data'!$B$8:$BE$54,'Occupancy Raw Data'!AJ$3,FALSE))/100</f>
        <v>0.59628631326744497</v>
      </c>
      <c r="F104" s="72">
        <f>(VLOOKUP($A104,'Occupancy Raw Data'!$B$8:$BE$54,'Occupancy Raw Data'!AK$3,FALSE))/100</f>
        <v>0.62541179994010099</v>
      </c>
      <c r="G104" s="73">
        <f>(VLOOKUP($A104,'Occupancy Raw Data'!$B$8:$BE$54,'Occupancy Raw Data'!AL$3,FALSE))/100</f>
        <v>0.57391434561245802</v>
      </c>
      <c r="H104" s="53">
        <f>(VLOOKUP($A104,'Occupancy Raw Data'!$B$8:$BE$54,'Occupancy Raw Data'!AN$3,FALSE))/100</f>
        <v>0.70893231506438992</v>
      </c>
      <c r="I104" s="53">
        <f>(VLOOKUP($A104,'Occupancy Raw Data'!$B$8:$BE$54,'Occupancy Raw Data'!AO$3,FALSE))/100</f>
        <v>0.7031671159029641</v>
      </c>
      <c r="J104" s="73">
        <f>(VLOOKUP($A104,'Occupancy Raw Data'!$B$8:$BE$54,'Occupancy Raw Data'!AP$3,FALSE))/100</f>
        <v>0.70604971548367701</v>
      </c>
      <c r="K104" s="74">
        <f>(VLOOKUP($A104,'Occupancy Raw Data'!$B$8:$BE$54,'Occupancy Raw Data'!AR$3,FALSE))/100</f>
        <v>0.61166730843280703</v>
      </c>
      <c r="M104" s="75">
        <f>VLOOKUP($A104,'ADR Raw Data'!$B$6:$BE$54,'ADR Raw Data'!AG$1,FALSE)</f>
        <v>96.596664353458195</v>
      </c>
      <c r="N104" s="76">
        <f>VLOOKUP($A104,'ADR Raw Data'!$B$6:$BE$54,'ADR Raw Data'!AH$1,FALSE)</f>
        <v>99.545315463645906</v>
      </c>
      <c r="O104" s="76">
        <f>VLOOKUP($A104,'ADR Raw Data'!$B$6:$BE$54,'ADR Raw Data'!AI$1,FALSE)</f>
        <v>100.332401512763</v>
      </c>
      <c r="P104" s="76">
        <f>VLOOKUP($A104,'ADR Raw Data'!$B$6:$BE$54,'ADR Raw Data'!AJ$1,FALSE)</f>
        <v>100.49009040683001</v>
      </c>
      <c r="Q104" s="76">
        <f>VLOOKUP($A104,'ADR Raw Data'!$B$6:$BE$54,'ADR Raw Data'!AK$1,FALSE)</f>
        <v>100.368736980725</v>
      </c>
      <c r="R104" s="77">
        <f>VLOOKUP($A104,'ADR Raw Data'!$B$6:$BE$54,'ADR Raw Data'!AL$1,FALSE)</f>
        <v>99.585112456295903</v>
      </c>
      <c r="S104" s="76">
        <f>VLOOKUP($A104,'ADR Raw Data'!$B$6:$BE$54,'ADR Raw Data'!AN$1,FALSE)</f>
        <v>116.911286370597</v>
      </c>
      <c r="T104" s="76">
        <f>VLOOKUP($A104,'ADR Raw Data'!$B$6:$BE$54,'ADR Raw Data'!AO$1,FALSE)</f>
        <v>118.463164563701</v>
      </c>
      <c r="U104" s="77">
        <f>VLOOKUP($A104,'ADR Raw Data'!$B$6:$BE$54,'ADR Raw Data'!AP$1,FALSE)</f>
        <v>117.684057529162</v>
      </c>
      <c r="V104" s="78">
        <f>VLOOKUP($A104,'ADR Raw Data'!$B$6:$BE$54,'ADR Raw Data'!AR$1,FALSE)</f>
        <v>105.554162644703</v>
      </c>
      <c r="X104" s="75">
        <f>VLOOKUP($A104,'RevPAR Raw Data'!$B$6:$BE$54,'RevPAR Raw Data'!AG$1,FALSE)</f>
        <v>46.898852201257803</v>
      </c>
      <c r="Y104" s="76">
        <f>VLOOKUP($A104,'RevPAR Raw Data'!$B$6:$BE$54,'RevPAR Raw Data'!AH$1,FALSE)</f>
        <v>56.584908280922399</v>
      </c>
      <c r="Z104" s="76">
        <f>VLOOKUP($A104,'RevPAR Raw Data'!$B$6:$BE$54,'RevPAR Raw Data'!AI$1,FALSE)</f>
        <v>59.590204776879297</v>
      </c>
      <c r="AA104" s="76">
        <f>VLOOKUP($A104,'RevPAR Raw Data'!$B$6:$BE$54,'RevPAR Raw Data'!AJ$1,FALSE)</f>
        <v>59.920865528601297</v>
      </c>
      <c r="AB104" s="76">
        <f>VLOOKUP($A104,'RevPAR Raw Data'!$B$6:$BE$54,'RevPAR Raw Data'!AK$1,FALSE)</f>
        <v>62.771792452830098</v>
      </c>
      <c r="AC104" s="77">
        <f>VLOOKUP($A104,'RevPAR Raw Data'!$B$6:$BE$54,'RevPAR Raw Data'!AL$1,FALSE)</f>
        <v>57.153324648098199</v>
      </c>
      <c r="AD104" s="76">
        <f>VLOOKUP($A104,'RevPAR Raw Data'!$B$6:$BE$54,'RevPAR Raw Data'!AN$1,FALSE)</f>
        <v>82.882188903863394</v>
      </c>
      <c r="AE104" s="76">
        <f>VLOOKUP($A104,'RevPAR Raw Data'!$B$6:$BE$54,'RevPAR Raw Data'!AO$1,FALSE)</f>
        <v>83.299401766996098</v>
      </c>
      <c r="AF104" s="77">
        <f>VLOOKUP($A104,'RevPAR Raw Data'!$B$6:$BE$54,'RevPAR Raw Data'!AP$1,FALSE)</f>
        <v>83.090795335429704</v>
      </c>
      <c r="AG104" s="78">
        <f>VLOOKUP($A104,'RevPAR Raw Data'!$B$6:$BE$54,'RevPAR Raw Data'!AR$1,FALSE)</f>
        <v>64.564030558764301</v>
      </c>
    </row>
    <row r="105" spans="1:33" x14ac:dyDescent="0.25">
      <c r="A105" s="55" t="s">
        <v>126</v>
      </c>
      <c r="B105" s="43">
        <f>(VLOOKUP($A104,'Occupancy Raw Data'!$B$8:$BE$54,'Occupancy Raw Data'!AT$3,FALSE))/100</f>
        <v>7.6508136027010594E-3</v>
      </c>
      <c r="C105" s="44">
        <f>(VLOOKUP($A104,'Occupancy Raw Data'!$B$8:$BE$54,'Occupancy Raw Data'!AU$3,FALSE))/100</f>
        <v>2.24977897933872E-2</v>
      </c>
      <c r="D105" s="44">
        <f>(VLOOKUP($A104,'Occupancy Raw Data'!$B$8:$BE$54,'Occupancy Raw Data'!AV$3,FALSE))/100</f>
        <v>1.31099407881883E-2</v>
      </c>
      <c r="E105" s="44">
        <f>(VLOOKUP($A104,'Occupancy Raw Data'!$B$8:$BE$54,'Occupancy Raw Data'!AW$3,FALSE))/100</f>
        <v>-7.2817843170494903E-3</v>
      </c>
      <c r="F105" s="44">
        <f>(VLOOKUP($A104,'Occupancy Raw Data'!$B$8:$BE$54,'Occupancy Raw Data'!AX$3,FALSE))/100</f>
        <v>1.24288065365348E-2</v>
      </c>
      <c r="G105" s="44">
        <f>(VLOOKUP($A104,'Occupancy Raw Data'!$B$8:$BE$54,'Occupancy Raw Data'!AY$3,FALSE))/100</f>
        <v>9.5633988948637498E-3</v>
      </c>
      <c r="H105" s="45">
        <f>(VLOOKUP($A104,'Occupancy Raw Data'!$B$8:$BE$54,'Occupancy Raw Data'!BA$3,FALSE))/100</f>
        <v>8.9029868422310697E-4</v>
      </c>
      <c r="I105" s="45">
        <f>(VLOOKUP($A104,'Occupancy Raw Data'!$B$8:$BE$54,'Occupancy Raw Data'!BB$3,FALSE))/100</f>
        <v>-1.8240583422231001E-2</v>
      </c>
      <c r="J105" s="44">
        <f>(VLOOKUP($A104,'Occupancy Raw Data'!$B$8:$BE$54,'Occupancy Raw Data'!BC$3,FALSE))/100</f>
        <v>-8.72838986348058E-3</v>
      </c>
      <c r="K105" s="46">
        <f>(VLOOKUP($A104,'Occupancy Raw Data'!$B$8:$BE$54,'Occupancy Raw Data'!BE$3,FALSE))/100</f>
        <v>3.4565936686743099E-3</v>
      </c>
      <c r="M105" s="43">
        <f>(VLOOKUP($A104,'ADR Raw Data'!$B$6:$BE$52,'ADR Raw Data'!AT$1,FALSE))/100</f>
        <v>1.4725309335785199E-2</v>
      </c>
      <c r="N105" s="44">
        <f>(VLOOKUP($A104,'ADR Raw Data'!$B$6:$BE$52,'ADR Raw Data'!AU$1,FALSE))/100</f>
        <v>1.6326923943757198E-3</v>
      </c>
      <c r="O105" s="44">
        <f>(VLOOKUP($A104,'ADR Raw Data'!$B$6:$BE$52,'ADR Raw Data'!AV$1,FALSE))/100</f>
        <v>1.7544981704349399E-2</v>
      </c>
      <c r="P105" s="44">
        <f>(VLOOKUP($A104,'ADR Raw Data'!$B$6:$BE$52,'ADR Raw Data'!AW$1,FALSE))/100</f>
        <v>1.92834826934421E-2</v>
      </c>
      <c r="Q105" s="44">
        <f>(VLOOKUP($A104,'ADR Raw Data'!$B$6:$BE$52,'ADR Raw Data'!AX$1,FALSE))/100</f>
        <v>5.8378834511598199E-3</v>
      </c>
      <c r="R105" s="44">
        <f>(VLOOKUP($A104,'ADR Raw Data'!$B$6:$BE$52,'ADR Raw Data'!AY$1,FALSE))/100</f>
        <v>1.1715858030098501E-2</v>
      </c>
      <c r="S105" s="45">
        <f>(VLOOKUP($A104,'ADR Raw Data'!$B$6:$BE$52,'ADR Raw Data'!BA$1,FALSE))/100</f>
        <v>2.1127560204389901E-2</v>
      </c>
      <c r="T105" s="45">
        <f>(VLOOKUP($A104,'ADR Raw Data'!$B$6:$BE$52,'ADR Raw Data'!BB$1,FALSE))/100</f>
        <v>2.5103362768718399E-2</v>
      </c>
      <c r="U105" s="44">
        <f>(VLOOKUP($A104,'ADR Raw Data'!$B$6:$BE$52,'ADR Raw Data'!BC$1,FALSE))/100</f>
        <v>2.3070681224425803E-2</v>
      </c>
      <c r="V105" s="46">
        <f>(VLOOKUP($A104,'ADR Raw Data'!$B$6:$BE$52,'ADR Raw Data'!BE$1,FALSE))/100</f>
        <v>1.52041641408266E-2</v>
      </c>
      <c r="X105" s="43">
        <f>(VLOOKUP($A104,'RevPAR Raw Data'!$B$6:$BE$52,'RevPAR Raw Data'!AT$1,FALSE))/100</f>
        <v>2.24887835354565E-2</v>
      </c>
      <c r="Y105" s="44">
        <f>(VLOOKUP($A104,'RevPAR Raw Data'!$B$6:$BE$52,'RevPAR Raw Data'!AU$1,FALSE))/100</f>
        <v>2.41672141580489E-2</v>
      </c>
      <c r="Z105" s="44">
        <f>(VLOOKUP($A104,'RevPAR Raw Data'!$B$6:$BE$52,'RevPAR Raw Data'!AV$1,FALSE))/100</f>
        <v>3.0884936163811699E-2</v>
      </c>
      <c r="AA105" s="44">
        <f>(VLOOKUP($A104,'RevPAR Raw Data'!$B$6:$BE$52,'RevPAR Raw Data'!AW$1,FALSE))/100</f>
        <v>1.18612802145374E-2</v>
      </c>
      <c r="AB105" s="44">
        <f>(VLOOKUP($A104,'RevPAR Raw Data'!$B$6:$BE$52,'RevPAR Raw Data'!AX$1,FALSE))/100</f>
        <v>1.8339247911691902E-2</v>
      </c>
      <c r="AC105" s="44">
        <f>(VLOOKUP($A104,'RevPAR Raw Data'!$B$6:$BE$52,'RevPAR Raw Data'!AY$1,FALSE))/100</f>
        <v>2.1391300348699599E-2</v>
      </c>
      <c r="AD105" s="45">
        <f>(VLOOKUP($A104,'RevPAR Raw Data'!$B$6:$BE$52,'RevPAR Raw Data'!BA$1,FALSE))/100</f>
        <v>2.2036668727663803E-2</v>
      </c>
      <c r="AE105" s="45">
        <f>(VLOOKUP($A104,'RevPAR Raw Data'!$B$6:$BE$52,'RevPAR Raw Data'!BB$1,FALSE))/100</f>
        <v>6.4048793637260506E-3</v>
      </c>
      <c r="AF105" s="44">
        <f>(VLOOKUP($A104,'RevPAR Raw Data'!$B$6:$BE$52,'RevPAR Raw Data'!BC$1,FALSE))/100</f>
        <v>1.41409214608023E-2</v>
      </c>
      <c r="AG105" s="46">
        <f>(VLOOKUP($A104,'RevPAR Raw Data'!$B$6:$BE$52,'RevPAR Raw Data'!BE$1,FALSE))/100</f>
        <v>1.8713312427007599E-2</v>
      </c>
    </row>
    <row r="106" spans="1:33" x14ac:dyDescent="0.25">
      <c r="A106" s="93"/>
      <c r="B106" s="71"/>
      <c r="C106" s="72"/>
      <c r="D106" s="72"/>
      <c r="E106" s="72"/>
      <c r="F106" s="72"/>
      <c r="G106" s="73"/>
      <c r="H106" s="53"/>
      <c r="I106" s="53"/>
      <c r="J106" s="73"/>
      <c r="K106" s="74"/>
      <c r="M106" s="75"/>
      <c r="N106" s="76"/>
      <c r="O106" s="76"/>
      <c r="P106" s="76"/>
      <c r="Q106" s="76"/>
      <c r="R106" s="77"/>
      <c r="S106" s="76"/>
      <c r="T106" s="76"/>
      <c r="U106" s="77"/>
      <c r="V106" s="78"/>
      <c r="X106" s="75"/>
      <c r="Y106" s="76"/>
      <c r="Z106" s="76"/>
      <c r="AA106" s="76"/>
      <c r="AB106" s="76"/>
      <c r="AC106" s="77"/>
      <c r="AD106" s="76"/>
      <c r="AE106" s="76"/>
      <c r="AF106" s="77"/>
      <c r="AG106" s="78"/>
    </row>
    <row r="107" spans="1:33" x14ac:dyDescent="0.25">
      <c r="A107" s="70" t="s">
        <v>51</v>
      </c>
      <c r="B107" s="71">
        <f>(VLOOKUP($A107,'Occupancy Raw Data'!$B$8:$BE$45,'Occupancy Raw Data'!AG$3,FALSE))/100</f>
        <v>0.524970523833585</v>
      </c>
      <c r="C107" s="72">
        <f>(VLOOKUP($A107,'Occupancy Raw Data'!$B$8:$BE$45,'Occupancy Raw Data'!AH$3,FALSE))/100</f>
        <v>0.61815731851103206</v>
      </c>
      <c r="D107" s="72">
        <f>(VLOOKUP($A107,'Occupancy Raw Data'!$B$8:$BE$45,'Occupancy Raw Data'!AI$3,FALSE))/100</f>
        <v>0.63327438100050504</v>
      </c>
      <c r="E107" s="72">
        <f>(VLOOKUP($A107,'Occupancy Raw Data'!$B$8:$BE$45,'Occupancy Raw Data'!AJ$3,FALSE))/100</f>
        <v>0.62948458817584596</v>
      </c>
      <c r="F107" s="72">
        <f>(VLOOKUP($A107,'Occupancy Raw Data'!$B$8:$BE$45,'Occupancy Raw Data'!AK$3,FALSE))/100</f>
        <v>0.65083375442142399</v>
      </c>
      <c r="G107" s="73">
        <f>(VLOOKUP($A107,'Occupancy Raw Data'!$B$8:$BE$45,'Occupancy Raw Data'!AL$3,FALSE))/100</f>
        <v>0.61134411318847903</v>
      </c>
      <c r="H107" s="53">
        <f>(VLOOKUP($A107,'Occupancy Raw Data'!$B$8:$BE$45,'Occupancy Raw Data'!AN$3,FALSE))/100</f>
        <v>0.74086238841165497</v>
      </c>
      <c r="I107" s="53">
        <f>(VLOOKUP($A107,'Occupancy Raw Data'!$B$8:$BE$45,'Occupancy Raw Data'!AO$3,FALSE))/100</f>
        <v>0.71151254842513001</v>
      </c>
      <c r="J107" s="73">
        <f>(VLOOKUP($A107,'Occupancy Raw Data'!$B$8:$BE$45,'Occupancy Raw Data'!AP$3,FALSE))/100</f>
        <v>0.72618746841839299</v>
      </c>
      <c r="K107" s="74">
        <f>(VLOOKUP($A107,'Occupancy Raw Data'!$B$8:$BE$45,'Occupancy Raw Data'!AR$3,FALSE))/100</f>
        <v>0.64415650039702499</v>
      </c>
      <c r="M107" s="75">
        <f>VLOOKUP($A107,'ADR Raw Data'!$B$6:$BE$43,'ADR Raw Data'!AG$1,FALSE)</f>
        <v>103.40130905590701</v>
      </c>
      <c r="N107" s="76">
        <f>VLOOKUP($A107,'ADR Raw Data'!$B$6:$BE$43,'ADR Raw Data'!AH$1,FALSE)</f>
        <v>103.588786784741</v>
      </c>
      <c r="O107" s="76">
        <f>VLOOKUP($A107,'ADR Raw Data'!$B$6:$BE$43,'ADR Raw Data'!AI$1,FALSE)</f>
        <v>104.540304541525</v>
      </c>
      <c r="P107" s="76">
        <f>VLOOKUP($A107,'ADR Raw Data'!$B$6:$BE$43,'ADR Raw Data'!AJ$1,FALSE)</f>
        <v>105.025815104689</v>
      </c>
      <c r="Q107" s="76">
        <f>VLOOKUP($A107,'ADR Raw Data'!$B$6:$BE$43,'ADR Raw Data'!AK$1,FALSE)</f>
        <v>110.412899197722</v>
      </c>
      <c r="R107" s="77">
        <f>VLOOKUP($A107,'ADR Raw Data'!$B$6:$BE$43,'ADR Raw Data'!AL$1,FALSE)</f>
        <v>105.502635726191</v>
      </c>
      <c r="S107" s="76">
        <f>VLOOKUP($A107,'ADR Raw Data'!$B$6:$BE$43,'ADR Raw Data'!AN$1,FALSE)</f>
        <v>123.31404001364101</v>
      </c>
      <c r="T107" s="76">
        <f>VLOOKUP($A107,'ADR Raw Data'!$B$6:$BE$43,'ADR Raw Data'!AO$1,FALSE)</f>
        <v>116.93297922708101</v>
      </c>
      <c r="U107" s="77">
        <f>VLOOKUP($A107,'ADR Raw Data'!$B$6:$BE$43,'ADR Raw Data'!AP$1,FALSE)</f>
        <v>120.18798440172699</v>
      </c>
      <c r="V107" s="78">
        <f>VLOOKUP($A107,'ADR Raw Data'!$B$6:$BE$43,'ADR Raw Data'!AR$1,FALSE)</f>
        <v>110.23277114734501</v>
      </c>
      <c r="X107" s="75">
        <f>VLOOKUP($A107,'RevPAR Raw Data'!$B$6:$BE$43,'RevPAR Raw Data'!AG$1,FALSE)</f>
        <v>54.282639380158301</v>
      </c>
      <c r="Y107" s="76">
        <f>VLOOKUP($A107,'RevPAR Raw Data'!$B$6:$BE$43,'RevPAR Raw Data'!AH$1,FALSE)</f>
        <v>64.034166666666593</v>
      </c>
      <c r="Z107" s="76">
        <f>VLOOKUP($A107,'RevPAR Raw Data'!$B$6:$BE$43,'RevPAR Raw Data'!AI$1,FALSE)</f>
        <v>66.202696648138698</v>
      </c>
      <c r="AA107" s="76">
        <f>VLOOKUP($A107,'RevPAR Raw Data'!$B$6:$BE$43,'RevPAR Raw Data'!AJ$1,FALSE)</f>
        <v>66.112131969007905</v>
      </c>
      <c r="AB107" s="76">
        <f>VLOOKUP($A107,'RevPAR Raw Data'!$B$6:$BE$43,'RevPAR Raw Data'!AK$1,FALSE)</f>
        <v>71.860441721408094</v>
      </c>
      <c r="AC107" s="77">
        <f>VLOOKUP($A107,'RevPAR Raw Data'!$B$6:$BE$43,'RevPAR Raw Data'!AL$1,FALSE)</f>
        <v>64.498415277075907</v>
      </c>
      <c r="AD107" s="76">
        <f>VLOOKUP($A107,'RevPAR Raw Data'!$B$6:$BE$43,'RevPAR Raw Data'!AN$1,FALSE)</f>
        <v>91.358734209196498</v>
      </c>
      <c r="AE107" s="76">
        <f>VLOOKUP($A107,'RevPAR Raw Data'!$B$6:$BE$43,'RevPAR Raw Data'!AO$1,FALSE)</f>
        <v>83.199282044803695</v>
      </c>
      <c r="AF107" s="77">
        <f>VLOOKUP($A107,'RevPAR Raw Data'!$B$6:$BE$43,'RevPAR Raw Data'!AP$1,FALSE)</f>
        <v>87.279008127000097</v>
      </c>
      <c r="AG107" s="78">
        <f>VLOOKUP($A107,'RevPAR Raw Data'!$B$6:$BE$43,'RevPAR Raw Data'!AR$1,FALSE)</f>
        <v>71.007156091339994</v>
      </c>
    </row>
    <row r="108" spans="1:33" x14ac:dyDescent="0.25">
      <c r="A108" s="55" t="s">
        <v>126</v>
      </c>
      <c r="B108" s="43">
        <f>(VLOOKUP($A107,'Occupancy Raw Data'!$B$8:$BE$51,'Occupancy Raw Data'!AT$3,FALSE))/100</f>
        <v>-5.98262594336385E-2</v>
      </c>
      <c r="C108" s="44">
        <f>(VLOOKUP($A107,'Occupancy Raw Data'!$B$8:$BE$51,'Occupancy Raw Data'!AU$3,FALSE))/100</f>
        <v>-3.5842219005775305E-2</v>
      </c>
      <c r="D108" s="44">
        <f>(VLOOKUP($A107,'Occupancy Raw Data'!$B$8:$BE$51,'Occupancy Raw Data'!AV$3,FALSE))/100</f>
        <v>-4.1253592438955905E-2</v>
      </c>
      <c r="E108" s="44">
        <f>(VLOOKUP($A107,'Occupancy Raw Data'!$B$8:$BE$51,'Occupancy Raw Data'!AW$3,FALSE))/100</f>
        <v>-3.5503001293804702E-2</v>
      </c>
      <c r="F108" s="44">
        <f>(VLOOKUP($A107,'Occupancy Raw Data'!$B$8:$BE$51,'Occupancy Raw Data'!AX$3,FALSE))/100</f>
        <v>-2.9423649820489797E-2</v>
      </c>
      <c r="G108" s="44">
        <f>(VLOOKUP($A107,'Occupancy Raw Data'!$B$8:$BE$51,'Occupancy Raw Data'!AY$3,FALSE))/100</f>
        <v>-3.97504801039033E-2</v>
      </c>
      <c r="H108" s="45">
        <f>(VLOOKUP($A107,'Occupancy Raw Data'!$B$8:$BE$51,'Occupancy Raw Data'!BA$3,FALSE))/100</f>
        <v>-2.8010097539801403E-2</v>
      </c>
      <c r="I108" s="45">
        <f>(VLOOKUP($A107,'Occupancy Raw Data'!$B$8:$BE$51,'Occupancy Raw Data'!BB$3,FALSE))/100</f>
        <v>-1.21897572155886E-2</v>
      </c>
      <c r="J108" s="44">
        <f>(VLOOKUP($A107,'Occupancy Raw Data'!$B$8:$BE$51,'Occupancy Raw Data'!BC$3,FALSE))/100</f>
        <v>-2.0323595214258597E-2</v>
      </c>
      <c r="K108" s="46">
        <f>(VLOOKUP($A107,'Occupancy Raw Data'!$B$8:$BE$51,'Occupancy Raw Data'!BE$3,FALSE))/100</f>
        <v>-3.3693322151653098E-2</v>
      </c>
      <c r="M108" s="43">
        <f>(VLOOKUP($A107,'ADR Raw Data'!$B$6:$BE$49,'ADR Raw Data'!AT$1,FALSE))/100</f>
        <v>5.3005870378912398E-2</v>
      </c>
      <c r="N108" s="44">
        <f>(VLOOKUP($A107,'ADR Raw Data'!$B$6:$BE$49,'ADR Raw Data'!AU$1,FALSE))/100</f>
        <v>2.8898598036658799E-2</v>
      </c>
      <c r="O108" s="44">
        <f>(VLOOKUP($A107,'ADR Raw Data'!$B$6:$BE$49,'ADR Raw Data'!AV$1,FALSE))/100</f>
        <v>4.5187233097453594E-2</v>
      </c>
      <c r="P108" s="44">
        <f>(VLOOKUP($A107,'ADR Raw Data'!$B$6:$BE$49,'ADR Raw Data'!AW$1,FALSE))/100</f>
        <v>6.14854076200664E-2</v>
      </c>
      <c r="Q108" s="44">
        <f>(VLOOKUP($A107,'ADR Raw Data'!$B$6:$BE$49,'ADR Raw Data'!AX$1,FALSE))/100</f>
        <v>6.02152105822268E-2</v>
      </c>
      <c r="R108" s="44">
        <f>(VLOOKUP($A107,'ADR Raw Data'!$B$6:$BE$49,'ADR Raw Data'!AY$1,FALSE))/100</f>
        <v>4.9982430003779499E-2</v>
      </c>
      <c r="S108" s="45">
        <f>(VLOOKUP($A107,'ADR Raw Data'!$B$6:$BE$49,'ADR Raw Data'!BA$1,FALSE))/100</f>
        <v>2.8825996820352803E-2</v>
      </c>
      <c r="T108" s="45">
        <f>(VLOOKUP($A107,'ADR Raw Data'!$B$6:$BE$49,'ADR Raw Data'!BB$1,FALSE))/100</f>
        <v>1.74896891227008E-2</v>
      </c>
      <c r="U108" s="44">
        <f>(VLOOKUP($A107,'ADR Raw Data'!$B$6:$BE$49,'ADR Raw Data'!BC$1,FALSE))/100</f>
        <v>2.3217972750263601E-2</v>
      </c>
      <c r="V108" s="46">
        <f>(VLOOKUP($A107,'ADR Raw Data'!$B$6:$BE$49,'ADR Raw Data'!BE$1,FALSE))/100</f>
        <v>4.1017017703062902E-2</v>
      </c>
      <c r="X108" s="43">
        <f>(VLOOKUP($A107,'RevPAR Raw Data'!$B$6:$BE$49,'RevPAR Raw Data'!AT$1,FALSE))/100</f>
        <v>-9.9915320075207002E-3</v>
      </c>
      <c r="Y108" s="44">
        <f>(VLOOKUP($A107,'RevPAR Raw Data'!$B$6:$BE$49,'RevPAR Raw Data'!AU$1,FALSE))/100</f>
        <v>-7.9794108489062692E-3</v>
      </c>
      <c r="Z108" s="44">
        <f>(VLOOKUP($A107,'RevPAR Raw Data'!$B$6:$BE$49,'RevPAR Raw Data'!AV$1,FALSE))/100</f>
        <v>2.0695049608511701E-3</v>
      </c>
      <c r="AA108" s="44">
        <f>(VLOOKUP($A107,'RevPAR Raw Data'!$B$6:$BE$49,'RevPAR Raw Data'!AW$1,FALSE))/100</f>
        <v>2.3799489819976302E-2</v>
      </c>
      <c r="AB108" s="44">
        <f>(VLOOKUP($A107,'RevPAR Raw Data'!$B$6:$BE$49,'RevPAR Raw Data'!AX$1,FALSE))/100</f>
        <v>2.9019809491698401E-2</v>
      </c>
      <c r="AC108" s="44">
        <f>(VLOOKUP($A107,'RevPAR Raw Data'!$B$6:$BE$49,'RevPAR Raw Data'!AY$1,FALSE))/100</f>
        <v>8.2451243104662598E-3</v>
      </c>
      <c r="AD108" s="45">
        <f>(VLOOKUP($A107,'RevPAR Raw Data'!$B$6:$BE$49,'RevPAR Raw Data'!BA$1,FALSE))/100</f>
        <v>8.4802979312346706E-6</v>
      </c>
      <c r="AE108" s="45">
        <f>(VLOOKUP($A107,'RevPAR Raw Data'!$B$6:$BE$49,'RevPAR Raw Data'!BB$1,FALSE))/100</f>
        <v>5.0867368429303294E-3</v>
      </c>
      <c r="AF108" s="44">
        <f>(VLOOKUP($A107,'RevPAR Raw Data'!$B$6:$BE$49,'RevPAR Raw Data'!BC$1,FALSE))/100</f>
        <v>2.42250485613291E-3</v>
      </c>
      <c r="AG108" s="46">
        <f>(VLOOKUP($A107,'RevPAR Raw Data'!$B$6:$BE$49,'RevPAR Raw Data'!BE$1,FALSE))/100</f>
        <v>5.9416959602403997E-3</v>
      </c>
    </row>
    <row r="109" spans="1:33" x14ac:dyDescent="0.25">
      <c r="A109" s="88"/>
      <c r="B109" s="71"/>
      <c r="C109" s="72"/>
      <c r="D109" s="72"/>
      <c r="E109" s="72"/>
      <c r="F109" s="72"/>
      <c r="G109" s="73"/>
      <c r="H109" s="53"/>
      <c r="I109" s="53"/>
      <c r="J109" s="73"/>
      <c r="K109" s="74"/>
      <c r="M109" s="75"/>
      <c r="N109" s="76"/>
      <c r="O109" s="76"/>
      <c r="P109" s="76"/>
      <c r="Q109" s="76"/>
      <c r="R109" s="77"/>
      <c r="S109" s="76"/>
      <c r="T109" s="76"/>
      <c r="U109" s="77"/>
      <c r="V109" s="78"/>
      <c r="X109" s="75"/>
      <c r="Y109" s="76"/>
      <c r="Z109" s="76"/>
      <c r="AA109" s="76"/>
      <c r="AB109" s="76"/>
      <c r="AC109" s="77"/>
      <c r="AD109" s="76"/>
      <c r="AE109" s="76"/>
      <c r="AF109" s="77"/>
      <c r="AG109" s="78"/>
    </row>
    <row r="110" spans="1:33" x14ac:dyDescent="0.25">
      <c r="A110" s="70" t="s">
        <v>54</v>
      </c>
      <c r="B110" s="71">
        <f>(VLOOKUP($A110,'Occupancy Raw Data'!$B$8:$BE$45,'Occupancy Raw Data'!AG$3,FALSE))/100</f>
        <v>0.52243829468960301</v>
      </c>
      <c r="C110" s="72">
        <f>(VLOOKUP($A110,'Occupancy Raw Data'!$B$8:$BE$45,'Occupancy Raw Data'!AH$3,FALSE))/100</f>
        <v>0.70100972326103206</v>
      </c>
      <c r="D110" s="72">
        <f>(VLOOKUP($A110,'Occupancy Raw Data'!$B$8:$BE$45,'Occupancy Raw Data'!AI$3,FALSE))/100</f>
        <v>0.7103590127150331</v>
      </c>
      <c r="E110" s="72">
        <f>(VLOOKUP($A110,'Occupancy Raw Data'!$B$8:$BE$45,'Occupancy Raw Data'!AJ$3,FALSE))/100</f>
        <v>0.70694652206432296</v>
      </c>
      <c r="F110" s="72">
        <f>(VLOOKUP($A110,'Occupancy Raw Data'!$B$8:$BE$45,'Occupancy Raw Data'!AK$3,FALSE))/100</f>
        <v>0.69656881077038091</v>
      </c>
      <c r="G110" s="73">
        <f>(VLOOKUP($A110,'Occupancy Raw Data'!$B$8:$BE$45,'Occupancy Raw Data'!AL$3,FALSE))/100</f>
        <v>0.66746447270007392</v>
      </c>
      <c r="H110" s="53">
        <f>(VLOOKUP($A110,'Occupancy Raw Data'!$B$8:$BE$45,'Occupancy Raw Data'!AN$3,FALSE))/100</f>
        <v>0.67628085265519799</v>
      </c>
      <c r="I110" s="53">
        <f>(VLOOKUP($A110,'Occupancy Raw Data'!$B$8:$BE$45,'Occupancy Raw Data'!AO$3,FALSE))/100</f>
        <v>0.67861817501869792</v>
      </c>
      <c r="J110" s="73">
        <f>(VLOOKUP($A110,'Occupancy Raw Data'!$B$8:$BE$45,'Occupancy Raw Data'!AP$3,FALSE))/100</f>
        <v>0.67744951383694796</v>
      </c>
      <c r="K110" s="74">
        <f>(VLOOKUP($A110,'Occupancy Raw Data'!$B$8:$BE$45,'Occupancy Raw Data'!AR$3,FALSE))/100</f>
        <v>0.67031734159632406</v>
      </c>
      <c r="M110" s="75">
        <f>VLOOKUP($A110,'ADR Raw Data'!$B$6:$BE$43,'ADR Raw Data'!AG$1,FALSE)</f>
        <v>142.69969398711501</v>
      </c>
      <c r="N110" s="76">
        <f>VLOOKUP($A110,'ADR Raw Data'!$B$6:$BE$43,'ADR Raw Data'!AH$1,FALSE)</f>
        <v>141.46333889037001</v>
      </c>
      <c r="O110" s="76">
        <f>VLOOKUP($A110,'ADR Raw Data'!$B$6:$BE$43,'ADR Raw Data'!AI$1,FALSE)</f>
        <v>141.67484798631199</v>
      </c>
      <c r="P110" s="76">
        <f>VLOOKUP($A110,'ADR Raw Data'!$B$6:$BE$43,'ADR Raw Data'!AJ$1,FALSE)</f>
        <v>141.57703431858701</v>
      </c>
      <c r="Q110" s="76">
        <f>VLOOKUP($A110,'ADR Raw Data'!$B$6:$BE$43,'ADR Raw Data'!AK$1,FALSE)</f>
        <v>145.910243607811</v>
      </c>
      <c r="R110" s="77">
        <f>VLOOKUP($A110,'ADR Raw Data'!$B$6:$BE$43,'ADR Raw Data'!AL$1,FALSE)</f>
        <v>142.654149344464</v>
      </c>
      <c r="S110" s="76">
        <f>VLOOKUP($A110,'ADR Raw Data'!$B$6:$BE$43,'ADR Raw Data'!AN$1,FALSE)</f>
        <v>180.01634271099701</v>
      </c>
      <c r="T110" s="76">
        <f>VLOOKUP($A110,'ADR Raw Data'!$B$6:$BE$43,'ADR Raw Data'!AO$1,FALSE)</f>
        <v>182.62744644210201</v>
      </c>
      <c r="U110" s="77">
        <f>VLOOKUP($A110,'ADR Raw Data'!$B$6:$BE$43,'ADR Raw Data'!AP$1,FALSE)</f>
        <v>181.32414677063201</v>
      </c>
      <c r="V110" s="78">
        <f>VLOOKUP($A110,'ADR Raw Data'!$B$6:$BE$43,'ADR Raw Data'!AR$1,FALSE)</f>
        <v>153.820276759384</v>
      </c>
      <c r="X110" s="75">
        <f>VLOOKUP($A110,'RevPAR Raw Data'!$B$6:$BE$43,'RevPAR Raw Data'!AG$1,FALSE)</f>
        <v>74.551784779356694</v>
      </c>
      <c r="Y110" s="76">
        <f>VLOOKUP($A110,'RevPAR Raw Data'!$B$6:$BE$43,'RevPAR Raw Data'!AH$1,FALSE)</f>
        <v>99.167176047120407</v>
      </c>
      <c r="Z110" s="76">
        <f>VLOOKUP($A110,'RevPAR Raw Data'!$B$6:$BE$43,'RevPAR Raw Data'!AI$1,FALSE)</f>
        <v>100.640005142109</v>
      </c>
      <c r="AA110" s="76">
        <f>VLOOKUP($A110,'RevPAR Raw Data'!$B$6:$BE$43,'RevPAR Raw Data'!AJ$1,FALSE)</f>
        <v>100.087392015706</v>
      </c>
      <c r="AB110" s="76">
        <f>VLOOKUP($A110,'RevPAR Raw Data'!$B$6:$BE$43,'RevPAR Raw Data'!AK$1,FALSE)</f>
        <v>101.636524869109</v>
      </c>
      <c r="AC110" s="77">
        <f>VLOOKUP($A110,'RevPAR Raw Data'!$B$6:$BE$43,'RevPAR Raw Data'!AL$1,FALSE)</f>
        <v>95.216576570680601</v>
      </c>
      <c r="AD110" s="76">
        <f>VLOOKUP($A110,'RevPAR Raw Data'!$B$6:$BE$43,'RevPAR Raw Data'!AN$1,FALSE)</f>
        <v>121.741605740463</v>
      </c>
      <c r="AE110" s="76">
        <f>VLOOKUP($A110,'RevPAR Raw Data'!$B$6:$BE$43,'RevPAR Raw Data'!AO$1,FALSE)</f>
        <v>123.93430441286399</v>
      </c>
      <c r="AF110" s="77">
        <f>VLOOKUP($A110,'RevPAR Raw Data'!$B$6:$BE$43,'RevPAR Raw Data'!AP$1,FALSE)</f>
        <v>122.837955076664</v>
      </c>
      <c r="AG110" s="78">
        <f>VLOOKUP($A110,'RevPAR Raw Data'!$B$6:$BE$43,'RevPAR Raw Data'!AR$1,FALSE)</f>
        <v>103.108399000961</v>
      </c>
    </row>
    <row r="111" spans="1:33" x14ac:dyDescent="0.25">
      <c r="A111" s="55" t="s">
        <v>126</v>
      </c>
      <c r="B111" s="43">
        <f>(VLOOKUP($A110,'Occupancy Raw Data'!$B$8:$BE$51,'Occupancy Raw Data'!AT$3,FALSE))/100</f>
        <v>-6.0499118530673399E-2</v>
      </c>
      <c r="C111" s="44">
        <f>(VLOOKUP($A110,'Occupancy Raw Data'!$B$8:$BE$51,'Occupancy Raw Data'!AU$3,FALSE))/100</f>
        <v>-1.9389070323785101E-2</v>
      </c>
      <c r="D111" s="44">
        <f>(VLOOKUP($A110,'Occupancy Raw Data'!$B$8:$BE$51,'Occupancy Raw Data'!AV$3,FALSE))/100</f>
        <v>-2.0135198806146101E-2</v>
      </c>
      <c r="E111" s="44">
        <f>(VLOOKUP($A110,'Occupancy Raw Data'!$B$8:$BE$51,'Occupancy Raw Data'!AW$3,FALSE))/100</f>
        <v>-2.36612328343874E-2</v>
      </c>
      <c r="F111" s="44">
        <f>(VLOOKUP($A110,'Occupancy Raw Data'!$B$8:$BE$51,'Occupancy Raw Data'!AX$3,FALSE))/100</f>
        <v>-3.6632191896812001E-2</v>
      </c>
      <c r="G111" s="44">
        <f>(VLOOKUP($A110,'Occupancy Raw Data'!$B$8:$BE$51,'Occupancy Raw Data'!AY$3,FALSE))/100</f>
        <v>-3.07053818937001E-2</v>
      </c>
      <c r="H111" s="45">
        <f>(VLOOKUP($A110,'Occupancy Raw Data'!$B$8:$BE$51,'Occupancy Raw Data'!BA$3,FALSE))/100</f>
        <v>-6.2796203923343105E-2</v>
      </c>
      <c r="I111" s="45">
        <f>(VLOOKUP($A110,'Occupancy Raw Data'!$B$8:$BE$51,'Occupancy Raw Data'!BB$3,FALSE))/100</f>
        <v>-5.13581648219745E-2</v>
      </c>
      <c r="J111" s="44">
        <f>(VLOOKUP($A110,'Occupancy Raw Data'!$B$8:$BE$51,'Occupancy Raw Data'!BC$3,FALSE))/100</f>
        <v>-5.7102005832800097E-2</v>
      </c>
      <c r="K111" s="46">
        <f>(VLOOKUP($A110,'Occupancy Raw Data'!$B$8:$BE$51,'Occupancy Raw Data'!BE$3,FALSE))/100</f>
        <v>-3.8478071103759698E-2</v>
      </c>
      <c r="M111" s="43">
        <f>(VLOOKUP($A110,'ADR Raw Data'!$B$6:$BE$49,'ADR Raw Data'!AT$1,FALSE))/100</f>
        <v>-1.6626183655325401E-2</v>
      </c>
      <c r="N111" s="44">
        <f>(VLOOKUP($A110,'ADR Raw Data'!$B$6:$BE$49,'ADR Raw Data'!AU$1,FALSE))/100</f>
        <v>-2.3588930034442897E-2</v>
      </c>
      <c r="O111" s="44">
        <f>(VLOOKUP($A110,'ADR Raw Data'!$B$6:$BE$49,'ADR Raw Data'!AV$1,FALSE))/100</f>
        <v>-2.4116380209011901E-2</v>
      </c>
      <c r="P111" s="44">
        <f>(VLOOKUP($A110,'ADR Raw Data'!$B$6:$BE$49,'ADR Raw Data'!AW$1,FALSE))/100</f>
        <v>-1.6578804499100701E-2</v>
      </c>
      <c r="Q111" s="44">
        <f>(VLOOKUP($A110,'ADR Raw Data'!$B$6:$BE$49,'ADR Raw Data'!AX$1,FALSE))/100</f>
        <v>-3.1620254389987501E-2</v>
      </c>
      <c r="R111" s="44">
        <f>(VLOOKUP($A110,'ADR Raw Data'!$B$6:$BE$49,'ADR Raw Data'!AY$1,FALSE))/100</f>
        <v>-2.2945244375888699E-2</v>
      </c>
      <c r="S111" s="45">
        <f>(VLOOKUP($A110,'ADR Raw Data'!$B$6:$BE$49,'ADR Raw Data'!BA$1,FALSE))/100</f>
        <v>-4.5847460646490798E-2</v>
      </c>
      <c r="T111" s="45">
        <f>(VLOOKUP($A110,'ADR Raw Data'!$B$6:$BE$49,'ADR Raw Data'!BB$1,FALSE))/100</f>
        <v>-3.1262581132580299E-2</v>
      </c>
      <c r="U111" s="44">
        <f>(VLOOKUP($A110,'ADR Raw Data'!$B$6:$BE$49,'ADR Raw Data'!BC$1,FALSE))/100</f>
        <v>-3.8547489624169803E-2</v>
      </c>
      <c r="V111" s="46">
        <f>(VLOOKUP($A110,'ADR Raw Data'!$B$6:$BE$49,'ADR Raw Data'!BE$1,FALSE))/100</f>
        <v>-2.9801272364531499E-2</v>
      </c>
      <c r="X111" s="43">
        <f>(VLOOKUP($A110,'RevPAR Raw Data'!$B$6:$BE$49,'RevPAR Raw Data'!AT$1,FALSE))/100</f>
        <v>-7.6119432730322595E-2</v>
      </c>
      <c r="Y111" s="44">
        <f>(VLOOKUP($A110,'RevPAR Raw Data'!$B$6:$BE$49,'RevPAR Raw Data'!AU$1,FALSE))/100</f>
        <v>-4.2520632934927402E-2</v>
      </c>
      <c r="Z111" s="44">
        <f>(VLOOKUP($A110,'RevPAR Raw Data'!$B$6:$BE$49,'RevPAR Raw Data'!AV$1,FALSE))/100</f>
        <v>-4.3765990905165107E-2</v>
      </c>
      <c r="AA111" s="44">
        <f>(VLOOKUP($A110,'RevPAR Raw Data'!$B$6:$BE$49,'RevPAR Raw Data'!AW$1,FALSE))/100</f>
        <v>-3.9847762380119098E-2</v>
      </c>
      <c r="AB111" s="44">
        <f>(VLOOKUP($A110,'RevPAR Raw Data'!$B$6:$BE$49,'RevPAR Raw Data'!AX$1,FALSE))/100</f>
        <v>-6.7094127060159506E-2</v>
      </c>
      <c r="AC111" s="44">
        <f>(VLOOKUP($A110,'RevPAR Raw Data'!$B$6:$BE$49,'RevPAR Raw Data'!AY$1,FALSE))/100</f>
        <v>-5.2946083778383002E-2</v>
      </c>
      <c r="AD111" s="45">
        <f>(VLOOKUP($A110,'RevPAR Raw Data'!$B$6:$BE$49,'RevPAR Raw Data'!BA$1,FALSE))/100</f>
        <v>-0.10576461808170899</v>
      </c>
      <c r="AE111" s="45">
        <f>(VLOOKUP($A110,'RevPAR Raw Data'!$B$6:$BE$49,'RevPAR Raw Data'!BB$1,FALSE))/100</f>
        <v>-8.1015157159987486E-2</v>
      </c>
      <c r="AF111" s="44">
        <f>(VLOOKUP($A110,'RevPAR Raw Data'!$B$6:$BE$49,'RevPAR Raw Data'!BC$1,FALSE))/100</f>
        <v>-9.3448356479610806E-2</v>
      </c>
      <c r="AG111" s="46">
        <f>(VLOOKUP($A110,'RevPAR Raw Data'!$B$6:$BE$49,'RevPAR Raw Data'!BE$1,FALSE))/100</f>
        <v>-6.7132647991266406E-2</v>
      </c>
    </row>
    <row r="112" spans="1:33" x14ac:dyDescent="0.25">
      <c r="A112" s="93"/>
      <c r="B112" s="71"/>
      <c r="C112" s="72"/>
      <c r="D112" s="72"/>
      <c r="E112" s="72"/>
      <c r="F112" s="72"/>
      <c r="G112" s="73"/>
      <c r="H112" s="53"/>
      <c r="I112" s="53"/>
      <c r="J112" s="73"/>
      <c r="K112" s="74"/>
      <c r="M112" s="75"/>
      <c r="N112" s="76"/>
      <c r="O112" s="76"/>
      <c r="P112" s="76"/>
      <c r="Q112" s="76"/>
      <c r="R112" s="77"/>
      <c r="S112" s="76"/>
      <c r="T112" s="76"/>
      <c r="U112" s="77"/>
      <c r="V112" s="78"/>
      <c r="X112" s="75"/>
      <c r="Y112" s="76"/>
      <c r="Z112" s="76"/>
      <c r="AA112" s="76"/>
      <c r="AB112" s="76"/>
      <c r="AC112" s="77"/>
      <c r="AD112" s="76"/>
      <c r="AE112" s="76"/>
      <c r="AF112" s="77"/>
      <c r="AG112" s="78"/>
    </row>
    <row r="113" spans="1:33" x14ac:dyDescent="0.25">
      <c r="A113" s="70" t="s">
        <v>53</v>
      </c>
      <c r="B113" s="71">
        <f>(VLOOKUP($A113,'Occupancy Raw Data'!$B$8:$BE$45,'Occupancy Raw Data'!AG$3,FALSE))/100</f>
        <v>0.54718500932677605</v>
      </c>
      <c r="C113" s="72">
        <f>(VLOOKUP($A113,'Occupancy Raw Data'!$B$8:$BE$45,'Occupancy Raw Data'!AH$3,FALSE))/100</f>
        <v>0.68742580973376211</v>
      </c>
      <c r="D113" s="72">
        <f>(VLOOKUP($A113,'Occupancy Raw Data'!$B$8:$BE$45,'Occupancy Raw Data'!AI$3,FALSE))/100</f>
        <v>0.75449381041207308</v>
      </c>
      <c r="E113" s="72">
        <f>(VLOOKUP($A113,'Occupancy Raw Data'!$B$8:$BE$45,'Occupancy Raw Data'!AJ$3,FALSE))/100</f>
        <v>0.73969815160250907</v>
      </c>
      <c r="F113" s="72">
        <f>(VLOOKUP($A113,'Occupancy Raw Data'!$B$8:$BE$45,'Occupancy Raw Data'!AK$3,FALSE))/100</f>
        <v>0.70103442428353402</v>
      </c>
      <c r="G113" s="73">
        <f>(VLOOKUP($A113,'Occupancy Raw Data'!$B$8:$BE$45,'Occupancy Raw Data'!AL$3,FALSE))/100</f>
        <v>0.68596744107173091</v>
      </c>
      <c r="H113" s="53">
        <f>(VLOOKUP($A113,'Occupancy Raw Data'!$B$8:$BE$45,'Occupancy Raw Data'!AN$3,FALSE))/100</f>
        <v>0.71570289977954804</v>
      </c>
      <c r="I113" s="53">
        <f>(VLOOKUP($A113,'Occupancy Raw Data'!$B$8:$BE$45,'Occupancy Raw Data'!AO$3,FALSE))/100</f>
        <v>0.71040359504832906</v>
      </c>
      <c r="J113" s="73">
        <f>(VLOOKUP($A113,'Occupancy Raw Data'!$B$8:$BE$45,'Occupancy Raw Data'!AP$3,FALSE))/100</f>
        <v>0.71305324741393905</v>
      </c>
      <c r="K113" s="74">
        <f>(VLOOKUP($A113,'Occupancy Raw Data'!$B$8:$BE$45,'Occupancy Raw Data'!AR$3,FALSE))/100</f>
        <v>0.69370624288379001</v>
      </c>
      <c r="M113" s="75">
        <f>VLOOKUP($A113,'ADR Raw Data'!$B$6:$BE$43,'ADR Raw Data'!AG$1,FALSE)</f>
        <v>97.237942976679307</v>
      </c>
      <c r="N113" s="76">
        <f>VLOOKUP($A113,'ADR Raw Data'!$B$6:$BE$43,'ADR Raw Data'!AH$1,FALSE)</f>
        <v>106.60487449892</v>
      </c>
      <c r="O113" s="76">
        <f>VLOOKUP($A113,'ADR Raw Data'!$B$6:$BE$43,'ADR Raw Data'!AI$1,FALSE)</f>
        <v>115.862931954823</v>
      </c>
      <c r="P113" s="76">
        <f>VLOOKUP($A113,'ADR Raw Data'!$B$6:$BE$43,'ADR Raw Data'!AJ$1,FALSE)</f>
        <v>110.095060751948</v>
      </c>
      <c r="Q113" s="76">
        <f>VLOOKUP($A113,'ADR Raw Data'!$B$6:$BE$43,'ADR Raw Data'!AK$1,FALSE)</f>
        <v>106.65072327044</v>
      </c>
      <c r="R113" s="77">
        <f>VLOOKUP($A113,'ADR Raw Data'!$B$6:$BE$43,'ADR Raw Data'!AL$1,FALSE)</f>
        <v>107.909172094977</v>
      </c>
      <c r="S113" s="76">
        <f>VLOOKUP($A113,'ADR Raw Data'!$B$6:$BE$43,'ADR Raw Data'!AN$1,FALSE)</f>
        <v>112.42415531335099</v>
      </c>
      <c r="T113" s="76">
        <f>VLOOKUP($A113,'ADR Raw Data'!$B$6:$BE$43,'ADR Raw Data'!AO$1,FALSE)</f>
        <v>112.179774422629</v>
      </c>
      <c r="U113" s="77">
        <f>VLOOKUP($A113,'ADR Raw Data'!$B$6:$BE$43,'ADR Raw Data'!AP$1,FALSE)</f>
        <v>112.30241891851701</v>
      </c>
      <c r="V113" s="78">
        <f>VLOOKUP($A113,'ADR Raw Data'!$B$6:$BE$43,'ADR Raw Data'!AR$1,FALSE)</f>
        <v>109.199392537235</v>
      </c>
      <c r="X113" s="75">
        <f>VLOOKUP($A113,'RevPAR Raw Data'!$B$6:$BE$43,'RevPAR Raw Data'!AG$1,FALSE)</f>
        <v>53.2071447346108</v>
      </c>
      <c r="Y113" s="76">
        <f>VLOOKUP($A113,'RevPAR Raw Data'!$B$6:$BE$43,'RevPAR Raw Data'!AH$1,FALSE)</f>
        <v>73.282942173986697</v>
      </c>
      <c r="Z113" s="76">
        <f>VLOOKUP($A113,'RevPAR Raw Data'!$B$6:$BE$43,'RevPAR Raw Data'!AI$1,FALSE)</f>
        <v>87.417865016109801</v>
      </c>
      <c r="AA113" s="76">
        <f>VLOOKUP($A113,'RevPAR Raw Data'!$B$6:$BE$43,'RevPAR Raw Data'!AJ$1,FALSE)</f>
        <v>81.437112938782406</v>
      </c>
      <c r="AB113" s="76">
        <f>VLOOKUP($A113,'RevPAR Raw Data'!$B$6:$BE$43,'RevPAR Raw Data'!AK$1,FALSE)</f>
        <v>74.765828387315494</v>
      </c>
      <c r="AC113" s="77">
        <f>VLOOKUP($A113,'RevPAR Raw Data'!$B$6:$BE$43,'RevPAR Raw Data'!AL$1,FALSE)</f>
        <v>74.022178650160996</v>
      </c>
      <c r="AD113" s="76">
        <f>VLOOKUP($A113,'RevPAR Raw Data'!$B$6:$BE$43,'RevPAR Raw Data'!AN$1,FALSE)</f>
        <v>80.462293963031996</v>
      </c>
      <c r="AE113" s="76">
        <f>VLOOKUP($A113,'RevPAR Raw Data'!$B$6:$BE$43,'RevPAR Raw Data'!AO$1,FALSE)</f>
        <v>79.692915041546499</v>
      </c>
      <c r="AF113" s="77">
        <f>VLOOKUP($A113,'RevPAR Raw Data'!$B$6:$BE$43,'RevPAR Raw Data'!AP$1,FALSE)</f>
        <v>80.077604502289205</v>
      </c>
      <c r="AG113" s="78">
        <f>VLOOKUP($A113,'RevPAR Raw Data'!$B$6:$BE$43,'RevPAR Raw Data'!AR$1,FALSE)</f>
        <v>75.752300322197698</v>
      </c>
    </row>
    <row r="114" spans="1:33" x14ac:dyDescent="0.25">
      <c r="A114" s="55" t="s">
        <v>126</v>
      </c>
      <c r="B114" s="43">
        <f>(VLOOKUP($A113,'Occupancy Raw Data'!$B$8:$BE$51,'Occupancy Raw Data'!AT$3,FALSE))/100</f>
        <v>3.1822993110760603E-2</v>
      </c>
      <c r="C114" s="44">
        <f>(VLOOKUP($A113,'Occupancy Raw Data'!$B$8:$BE$51,'Occupancy Raw Data'!AU$3,FALSE))/100</f>
        <v>6.0905837887375497E-2</v>
      </c>
      <c r="D114" s="44">
        <f>(VLOOKUP($A113,'Occupancy Raw Data'!$B$8:$BE$51,'Occupancy Raw Data'!AV$3,FALSE))/100</f>
        <v>8.6921417618753605E-2</v>
      </c>
      <c r="E114" s="44">
        <f>(VLOOKUP($A113,'Occupancy Raw Data'!$B$8:$BE$51,'Occupancy Raw Data'!AW$3,FALSE))/100</f>
        <v>5.3541575980073003E-2</v>
      </c>
      <c r="F114" s="44">
        <f>(VLOOKUP($A113,'Occupancy Raw Data'!$B$8:$BE$51,'Occupancy Raw Data'!AX$3,FALSE))/100</f>
        <v>1.7471412780135202E-2</v>
      </c>
      <c r="G114" s="44">
        <f>(VLOOKUP($A113,'Occupancy Raw Data'!$B$8:$BE$51,'Occupancy Raw Data'!AY$3,FALSE))/100</f>
        <v>5.0955728008059503E-2</v>
      </c>
      <c r="H114" s="45">
        <f>(VLOOKUP($A113,'Occupancy Raw Data'!$B$8:$BE$51,'Occupancy Raw Data'!BA$3,FALSE))/100</f>
        <v>4.8117486781548403E-2</v>
      </c>
      <c r="I114" s="45">
        <f>(VLOOKUP($A113,'Occupancy Raw Data'!$B$8:$BE$51,'Occupancy Raw Data'!BB$3,FALSE))/100</f>
        <v>3.7906480995239196E-2</v>
      </c>
      <c r="J114" s="44">
        <f>(VLOOKUP($A113,'Occupancy Raw Data'!$B$8:$BE$51,'Occupancy Raw Data'!BC$3,FALSE))/100</f>
        <v>4.3005964207470805E-2</v>
      </c>
      <c r="K114" s="46">
        <f>(VLOOKUP($A113,'Occupancy Raw Data'!$B$8:$BE$51,'Occupancy Raw Data'!BE$3,FALSE))/100</f>
        <v>4.8578409129241995E-2</v>
      </c>
      <c r="M114" s="43">
        <f>(VLOOKUP($A113,'ADR Raw Data'!$B$6:$BE$49,'ADR Raw Data'!AT$1,FALSE))/100</f>
        <v>-2.0615021572532498E-2</v>
      </c>
      <c r="N114" s="44">
        <f>(VLOOKUP($A113,'ADR Raw Data'!$B$6:$BE$49,'ADR Raw Data'!AU$1,FALSE))/100</f>
        <v>-1.5019783955253501E-2</v>
      </c>
      <c r="O114" s="44">
        <f>(VLOOKUP($A113,'ADR Raw Data'!$B$6:$BE$49,'ADR Raw Data'!AV$1,FALSE))/100</f>
        <v>3.3810526640404098E-2</v>
      </c>
      <c r="P114" s="44">
        <f>(VLOOKUP($A113,'ADR Raw Data'!$B$6:$BE$49,'ADR Raw Data'!AW$1,FALSE))/100</f>
        <v>-2.4851859922673199E-2</v>
      </c>
      <c r="Q114" s="44">
        <f>(VLOOKUP($A113,'ADR Raw Data'!$B$6:$BE$49,'ADR Raw Data'!AX$1,FALSE))/100</f>
        <v>-2.3610377418760698E-2</v>
      </c>
      <c r="R114" s="44">
        <f>(VLOOKUP($A113,'ADR Raw Data'!$B$6:$BE$49,'ADR Raw Data'!AY$1,FALSE))/100</f>
        <v>-8.2800704403802102E-3</v>
      </c>
      <c r="S114" s="45">
        <f>(VLOOKUP($A113,'ADR Raw Data'!$B$6:$BE$49,'ADR Raw Data'!BA$1,FALSE))/100</f>
        <v>-2.18021934614143E-2</v>
      </c>
      <c r="T114" s="45">
        <f>(VLOOKUP($A113,'ADR Raw Data'!$B$6:$BE$49,'ADR Raw Data'!BB$1,FALSE))/100</f>
        <v>-2.9085058300345499E-2</v>
      </c>
      <c r="U114" s="44">
        <f>(VLOOKUP($A113,'ADR Raw Data'!$B$6:$BE$49,'ADR Raw Data'!BC$1,FALSE))/100</f>
        <v>-2.5452373068003097E-2</v>
      </c>
      <c r="V114" s="46">
        <f>(VLOOKUP($A113,'ADR Raw Data'!$B$6:$BE$49,'ADR Raw Data'!BE$1,FALSE))/100</f>
        <v>-1.36561390342342E-2</v>
      </c>
      <c r="X114" s="43">
        <f>(VLOOKUP($A113,'RevPAR Raw Data'!$B$6:$BE$49,'RevPAR Raw Data'!AT$1,FALSE))/100</f>
        <v>1.05519398487471E-2</v>
      </c>
      <c r="Y114" s="44">
        <f>(VLOOKUP($A113,'RevPAR Raw Data'!$B$6:$BE$49,'RevPAR Raw Data'!AU$1,FALSE))/100</f>
        <v>4.4971261405439798E-2</v>
      </c>
      <c r="Z114" s="44">
        <f>(VLOOKUP($A113,'RevPAR Raw Data'!$B$6:$BE$49,'RevPAR Raw Data'!AV$1,FALSE))/100</f>
        <v>0.12367080316517801</v>
      </c>
      <c r="AA114" s="44">
        <f>(VLOOKUP($A113,'RevPAR Raw Data'!$B$6:$BE$49,'RevPAR Raw Data'!AW$1,FALSE))/100</f>
        <v>2.7359108311103802E-2</v>
      </c>
      <c r="AB114" s="44">
        <f>(VLOOKUP($A113,'RevPAR Raw Data'!$B$6:$BE$49,'RevPAR Raw Data'!AX$1,FALSE))/100</f>
        <v>-6.5514712884034501E-3</v>
      </c>
      <c r="AC114" s="44">
        <f>(VLOOKUP($A113,'RevPAR Raw Data'!$B$6:$BE$49,'RevPAR Raw Data'!AY$1,FALSE))/100</f>
        <v>4.2253740550431705E-2</v>
      </c>
      <c r="AD114" s="45">
        <f>(VLOOKUP($A113,'RevPAR Raw Data'!$B$6:$BE$49,'RevPAR Raw Data'!BA$1,FALSE))/100</f>
        <v>2.5266226564445701E-2</v>
      </c>
      <c r="AE114" s="45">
        <f>(VLOOKUP($A113,'RevPAR Raw Data'!$B$6:$BE$49,'RevPAR Raw Data'!BB$1,FALSE))/100</f>
        <v>7.7189104851862903E-3</v>
      </c>
      <c r="AF114" s="44">
        <f>(VLOOKUP($A113,'RevPAR Raw Data'!$B$6:$BE$49,'RevPAR Raw Data'!BC$1,FALSE))/100</f>
        <v>1.6458987294309901E-2</v>
      </c>
      <c r="AG114" s="46">
        <f>(VLOOKUP($A113,'RevPAR Raw Data'!$B$6:$BE$49,'RevPAR Raw Data'!BE$1,FALSE))/100</f>
        <v>3.4258876585876903E-2</v>
      </c>
    </row>
    <row r="115" spans="1:33" x14ac:dyDescent="0.25">
      <c r="A115" s="93"/>
      <c r="B115" s="71"/>
      <c r="C115" s="72"/>
      <c r="D115" s="72"/>
      <c r="E115" s="72"/>
      <c r="F115" s="72"/>
      <c r="G115" s="73"/>
      <c r="H115" s="53"/>
      <c r="I115" s="53"/>
      <c r="J115" s="73"/>
      <c r="K115" s="74"/>
      <c r="M115" s="75"/>
      <c r="N115" s="76"/>
      <c r="O115" s="76"/>
      <c r="P115" s="76"/>
      <c r="Q115" s="76"/>
      <c r="R115" s="77"/>
      <c r="S115" s="76"/>
      <c r="T115" s="76"/>
      <c r="U115" s="77"/>
      <c r="V115" s="78"/>
      <c r="X115" s="75"/>
      <c r="Y115" s="76"/>
      <c r="Z115" s="76"/>
      <c r="AA115" s="76"/>
      <c r="AB115" s="76"/>
      <c r="AC115" s="77"/>
      <c r="AD115" s="76"/>
      <c r="AE115" s="76"/>
      <c r="AF115" s="77"/>
      <c r="AG115" s="78"/>
    </row>
    <row r="116" spans="1:33" x14ac:dyDescent="0.25">
      <c r="A116" s="70" t="s">
        <v>49</v>
      </c>
      <c r="B116" s="71">
        <f>(VLOOKUP($A116,'Occupancy Raw Data'!$B$8:$BE$45,'Occupancy Raw Data'!AG$3,FALSE))/100</f>
        <v>0.44451313755795901</v>
      </c>
      <c r="C116" s="72">
        <f>(VLOOKUP($A116,'Occupancy Raw Data'!$B$8:$BE$45,'Occupancy Raw Data'!AH$3,FALSE))/100</f>
        <v>0.61483771251931896</v>
      </c>
      <c r="D116" s="72">
        <f>(VLOOKUP($A116,'Occupancy Raw Data'!$B$8:$BE$45,'Occupancy Raw Data'!AI$3,FALSE))/100</f>
        <v>0.66723338485316797</v>
      </c>
      <c r="E116" s="72">
        <f>(VLOOKUP($A116,'Occupancy Raw Data'!$B$8:$BE$45,'Occupancy Raw Data'!AJ$3,FALSE))/100</f>
        <v>0.63995363214837697</v>
      </c>
      <c r="F116" s="72">
        <f>(VLOOKUP($A116,'Occupancy Raw Data'!$B$8:$BE$45,'Occupancy Raw Data'!AK$3,FALSE))/100</f>
        <v>0.60270479134466692</v>
      </c>
      <c r="G116" s="73">
        <f>(VLOOKUP($A116,'Occupancy Raw Data'!$B$8:$BE$45,'Occupancy Raw Data'!AL$3,FALSE))/100</f>
        <v>0.59384853168469798</v>
      </c>
      <c r="H116" s="53">
        <f>(VLOOKUP($A116,'Occupancy Raw Data'!$B$8:$BE$45,'Occupancy Raw Data'!AN$3,FALSE))/100</f>
        <v>0.64026275115919606</v>
      </c>
      <c r="I116" s="53">
        <f>(VLOOKUP($A116,'Occupancy Raw Data'!$B$8:$BE$45,'Occupancy Raw Data'!AO$3,FALSE))/100</f>
        <v>0.63330757341576505</v>
      </c>
      <c r="J116" s="73">
        <f>(VLOOKUP($A116,'Occupancy Raw Data'!$B$8:$BE$45,'Occupancy Raw Data'!AP$3,FALSE))/100</f>
        <v>0.63678516228748006</v>
      </c>
      <c r="K116" s="74">
        <f>(VLOOKUP($A116,'Occupancy Raw Data'!$B$8:$BE$45,'Occupancy Raw Data'!AR$3,FALSE))/100</f>
        <v>0.60611614042835005</v>
      </c>
      <c r="M116" s="75">
        <f>VLOOKUP($A116,'ADR Raw Data'!$B$6:$BE$43,'ADR Raw Data'!AG$1,FALSE)</f>
        <v>100.784553198887</v>
      </c>
      <c r="N116" s="76">
        <f>VLOOKUP($A116,'ADR Raw Data'!$B$6:$BE$43,'ADR Raw Data'!AH$1,FALSE)</f>
        <v>108.23532176973301</v>
      </c>
      <c r="O116" s="76">
        <f>VLOOKUP($A116,'ADR Raw Data'!$B$6:$BE$43,'ADR Raw Data'!AI$1,FALSE)</f>
        <v>112.266935371785</v>
      </c>
      <c r="P116" s="76">
        <f>VLOOKUP($A116,'ADR Raw Data'!$B$6:$BE$43,'ADR Raw Data'!AJ$1,FALSE)</f>
        <v>111.07581693032201</v>
      </c>
      <c r="Q116" s="76">
        <f>VLOOKUP($A116,'ADR Raw Data'!$B$6:$BE$43,'ADR Raw Data'!AK$1,FALSE)</f>
        <v>107.374898063854</v>
      </c>
      <c r="R116" s="77">
        <f>VLOOKUP($A116,'ADR Raw Data'!$B$6:$BE$43,'ADR Raw Data'!AL$1,FALSE)</f>
        <v>108.46341575139201</v>
      </c>
      <c r="S116" s="76">
        <f>VLOOKUP($A116,'ADR Raw Data'!$B$6:$BE$43,'ADR Raw Data'!AN$1,FALSE)</f>
        <v>117.9644019312</v>
      </c>
      <c r="T116" s="76">
        <f>VLOOKUP($A116,'ADR Raw Data'!$B$6:$BE$43,'ADR Raw Data'!AO$1,FALSE)</f>
        <v>118.54070042708901</v>
      </c>
      <c r="U116" s="77">
        <f>VLOOKUP($A116,'ADR Raw Data'!$B$6:$BE$43,'ADR Raw Data'!AP$1,FALSE)</f>
        <v>118.25097754854301</v>
      </c>
      <c r="V116" s="78">
        <f>VLOOKUP($A116,'ADR Raw Data'!$B$6:$BE$43,'ADR Raw Data'!AR$1,FALSE)</f>
        <v>111.401360059742</v>
      </c>
      <c r="X116" s="75">
        <f>VLOOKUP($A116,'RevPAR Raw Data'!$B$6:$BE$43,'RevPAR Raw Data'!AG$1,FALSE)</f>
        <v>44.800057959814502</v>
      </c>
      <c r="Y116" s="76">
        <f>VLOOKUP($A116,'RevPAR Raw Data'!$B$6:$BE$43,'RevPAR Raw Data'!AH$1,FALSE)</f>
        <v>66.547157650695496</v>
      </c>
      <c r="Z116" s="76">
        <f>VLOOKUP($A116,'RevPAR Raw Data'!$B$6:$BE$43,'RevPAR Raw Data'!AI$1,FALSE)</f>
        <v>74.908247295208596</v>
      </c>
      <c r="AA116" s="76">
        <f>VLOOKUP($A116,'RevPAR Raw Data'!$B$6:$BE$43,'RevPAR Raw Data'!AJ$1,FALSE)</f>
        <v>71.083372488408003</v>
      </c>
      <c r="AB116" s="76">
        <f>VLOOKUP($A116,'RevPAR Raw Data'!$B$6:$BE$43,'RevPAR Raw Data'!AK$1,FALSE)</f>
        <v>64.715365533230198</v>
      </c>
      <c r="AC116" s="77">
        <f>VLOOKUP($A116,'RevPAR Raw Data'!$B$6:$BE$43,'RevPAR Raw Data'!AL$1,FALSE)</f>
        <v>64.4108401854714</v>
      </c>
      <c r="AD116" s="76">
        <f>VLOOKUP($A116,'RevPAR Raw Data'!$B$6:$BE$43,'RevPAR Raw Data'!AN$1,FALSE)</f>
        <v>75.528212519319894</v>
      </c>
      <c r="AE116" s="76">
        <f>VLOOKUP($A116,'RevPAR Raw Data'!$B$6:$BE$43,'RevPAR Raw Data'!AO$1,FALSE)</f>
        <v>75.072723338485304</v>
      </c>
      <c r="AF116" s="77">
        <f>VLOOKUP($A116,'RevPAR Raw Data'!$B$6:$BE$43,'RevPAR Raw Data'!AP$1,FALSE)</f>
        <v>75.300467928902606</v>
      </c>
      <c r="AG116" s="78">
        <f>VLOOKUP($A116,'RevPAR Raw Data'!$B$6:$BE$43,'RevPAR Raw Data'!AR$1,FALSE)</f>
        <v>67.522162397880294</v>
      </c>
    </row>
    <row r="117" spans="1:33" x14ac:dyDescent="0.25">
      <c r="A117" s="55" t="s">
        <v>126</v>
      </c>
      <c r="B117" s="43">
        <f>(VLOOKUP($A116,'Occupancy Raw Data'!$B$8:$BE$51,'Occupancy Raw Data'!AT$3,FALSE))/100</f>
        <v>-1.49967747571161E-2</v>
      </c>
      <c r="C117" s="44">
        <f>(VLOOKUP($A116,'Occupancy Raw Data'!$B$8:$BE$51,'Occupancy Raw Data'!AU$3,FALSE))/100</f>
        <v>-1.44382476704398E-2</v>
      </c>
      <c r="D117" s="44">
        <f>(VLOOKUP($A116,'Occupancy Raw Data'!$B$8:$BE$51,'Occupancy Raw Data'!AV$3,FALSE))/100</f>
        <v>1.97919514671993E-3</v>
      </c>
      <c r="E117" s="44">
        <f>(VLOOKUP($A116,'Occupancy Raw Data'!$B$8:$BE$51,'Occupancy Raw Data'!AW$3,FALSE))/100</f>
        <v>-2.2780452274056603E-2</v>
      </c>
      <c r="F117" s="44">
        <f>(VLOOKUP($A116,'Occupancy Raw Data'!$B$8:$BE$51,'Occupancy Raw Data'!AX$3,FALSE))/100</f>
        <v>-3.4816713475833504E-2</v>
      </c>
      <c r="G117" s="44">
        <f>(VLOOKUP($A116,'Occupancy Raw Data'!$B$8:$BE$51,'Occupancy Raw Data'!AY$3,FALSE))/100</f>
        <v>-1.6923962136227301E-2</v>
      </c>
      <c r="H117" s="45">
        <f>(VLOOKUP($A116,'Occupancy Raw Data'!$B$8:$BE$51,'Occupancy Raw Data'!BA$3,FALSE))/100</f>
        <v>-6.13780323056618E-2</v>
      </c>
      <c r="I117" s="45">
        <f>(VLOOKUP($A116,'Occupancy Raw Data'!$B$8:$BE$51,'Occupancy Raw Data'!BB$3,FALSE))/100</f>
        <v>-5.5962675084250402E-2</v>
      </c>
      <c r="J117" s="44">
        <f>(VLOOKUP($A116,'Occupancy Raw Data'!$B$8:$BE$51,'Occupancy Raw Data'!BC$3,FALSE))/100</f>
        <v>-5.8692928896226994E-2</v>
      </c>
      <c r="K117" s="46">
        <f>(VLOOKUP($A116,'Occupancy Raw Data'!$B$8:$BE$51,'Occupancy Raw Data'!BE$3,FALSE))/100</f>
        <v>-2.9975117246734403E-2</v>
      </c>
      <c r="M117" s="43">
        <f>(VLOOKUP($A116,'ADR Raw Data'!$B$6:$BE$49,'ADR Raw Data'!AT$1,FALSE))/100</f>
        <v>-6.6472644856834292E-3</v>
      </c>
      <c r="N117" s="44">
        <f>(VLOOKUP($A116,'ADR Raw Data'!$B$6:$BE$49,'ADR Raw Data'!AU$1,FALSE))/100</f>
        <v>-5.4452250830553809E-3</v>
      </c>
      <c r="O117" s="44">
        <f>(VLOOKUP($A116,'ADR Raw Data'!$B$6:$BE$49,'ADR Raw Data'!AV$1,FALSE))/100</f>
        <v>3.5871692884805501E-3</v>
      </c>
      <c r="P117" s="44">
        <f>(VLOOKUP($A116,'ADR Raw Data'!$B$6:$BE$49,'ADR Raw Data'!AW$1,FALSE))/100</f>
        <v>-7.7775690186907701E-3</v>
      </c>
      <c r="Q117" s="44">
        <f>(VLOOKUP($A116,'ADR Raw Data'!$B$6:$BE$49,'ADR Raw Data'!AX$1,FALSE))/100</f>
        <v>-5.0480498589086299E-2</v>
      </c>
      <c r="R117" s="44">
        <f>(VLOOKUP($A116,'ADR Raw Data'!$B$6:$BE$49,'ADR Raw Data'!AY$1,FALSE))/100</f>
        <v>-1.3544033151927799E-2</v>
      </c>
      <c r="S117" s="45">
        <f>(VLOOKUP($A116,'ADR Raw Data'!$B$6:$BE$49,'ADR Raw Data'!BA$1,FALSE))/100</f>
        <v>-8.7139559417929197E-2</v>
      </c>
      <c r="T117" s="45">
        <f>(VLOOKUP($A116,'ADR Raw Data'!$B$6:$BE$49,'ADR Raw Data'!BB$1,FALSE))/100</f>
        <v>-7.7526140948566705E-2</v>
      </c>
      <c r="U117" s="44">
        <f>(VLOOKUP($A116,'ADR Raw Data'!$B$6:$BE$49,'ADR Raw Data'!BC$1,FALSE))/100</f>
        <v>-8.2379958173693299E-2</v>
      </c>
      <c r="V117" s="46">
        <f>(VLOOKUP($A116,'ADR Raw Data'!$B$6:$BE$49,'ADR Raw Data'!BE$1,FALSE))/100</f>
        <v>-3.82082659155559E-2</v>
      </c>
      <c r="X117" s="43">
        <f>(VLOOKUP($A116,'RevPAR Raw Data'!$B$6:$BE$49,'RevPAR Raw Data'!AT$1,FALSE))/100</f>
        <v>-2.1544351714556802E-2</v>
      </c>
      <c r="Y117" s="44">
        <f>(VLOOKUP($A116,'RevPAR Raw Data'!$B$6:$BE$49,'RevPAR Raw Data'!AU$1,FALSE))/100</f>
        <v>-1.9804853245124699E-2</v>
      </c>
      <c r="Z117" s="44">
        <f>(VLOOKUP($A116,'RevPAR Raw Data'!$B$6:$BE$49,'RevPAR Raw Data'!AV$1,FALSE))/100</f>
        <v>5.5734641432467098E-3</v>
      </c>
      <c r="AA117" s="44">
        <f>(VLOOKUP($A116,'RevPAR Raw Data'!$B$6:$BE$49,'RevPAR Raw Data'!AW$1,FALSE))/100</f>
        <v>-3.0380844752908902E-2</v>
      </c>
      <c r="AB117" s="44">
        <f>(VLOOKUP($A116,'RevPAR Raw Data'!$B$6:$BE$49,'RevPAR Raw Data'!AX$1,FALSE))/100</f>
        <v>-8.3539647009426399E-2</v>
      </c>
      <c r="AC117" s="44">
        <f>(VLOOKUP($A116,'RevPAR Raw Data'!$B$6:$BE$49,'RevPAR Raw Data'!AY$1,FALSE))/100</f>
        <v>-3.0238776583920098E-2</v>
      </c>
      <c r="AD117" s="45">
        <f>(VLOOKUP($A116,'RevPAR Raw Data'!$B$6:$BE$49,'RevPAR Raw Data'!BA$1,FALSE))/100</f>
        <v>-0.14316913703053602</v>
      </c>
      <c r="AE117" s="45">
        <f>(VLOOKUP($A116,'RevPAR Raw Data'!$B$6:$BE$49,'RevPAR Raw Data'!BB$1,FALSE))/100</f>
        <v>-0.12915024579637602</v>
      </c>
      <c r="AF117" s="44">
        <f>(VLOOKUP($A116,'RevPAR Raw Data'!$B$6:$BE$49,'RevPAR Raw Data'!BC$1,FALSE))/100</f>
        <v>-0.13623776604235699</v>
      </c>
      <c r="AG117" s="46">
        <f>(VLOOKUP($A116,'RevPAR Raw Data'!$B$6:$BE$49,'RevPAR Raw Data'!BE$1,FALSE))/100</f>
        <v>-6.7038085911677203E-2</v>
      </c>
    </row>
    <row r="118" spans="1:33" x14ac:dyDescent="0.25">
      <c r="A118" s="93"/>
      <c r="B118" s="71"/>
      <c r="C118" s="72"/>
      <c r="D118" s="72"/>
      <c r="E118" s="72"/>
      <c r="F118" s="72"/>
      <c r="G118" s="73"/>
      <c r="H118" s="53"/>
      <c r="I118" s="53"/>
      <c r="J118" s="73"/>
      <c r="K118" s="74"/>
      <c r="M118" s="75"/>
      <c r="N118" s="76"/>
      <c r="O118" s="76"/>
      <c r="P118" s="76"/>
      <c r="Q118" s="76"/>
      <c r="R118" s="77"/>
      <c r="S118" s="76"/>
      <c r="T118" s="76"/>
      <c r="U118" s="77"/>
      <c r="V118" s="78"/>
      <c r="X118" s="75"/>
      <c r="Y118" s="76"/>
      <c r="Z118" s="76"/>
      <c r="AA118" s="76"/>
      <c r="AB118" s="76"/>
      <c r="AC118" s="77"/>
      <c r="AD118" s="76"/>
      <c r="AE118" s="76"/>
      <c r="AF118" s="77"/>
      <c r="AG118" s="78"/>
    </row>
    <row r="119" spans="1:33" x14ac:dyDescent="0.25">
      <c r="A119" s="70" t="s">
        <v>50</v>
      </c>
      <c r="B119" s="71">
        <f>(VLOOKUP($A119,'Occupancy Raw Data'!$B$8:$BE$45,'Occupancy Raw Data'!AG$3,FALSE))/100</f>
        <v>0.47579041558957996</v>
      </c>
      <c r="C119" s="72">
        <f>(VLOOKUP($A119,'Occupancy Raw Data'!$B$8:$BE$45,'Occupancy Raw Data'!AH$3,FALSE))/100</f>
        <v>0.56358122887253903</v>
      </c>
      <c r="D119" s="72">
        <f>(VLOOKUP($A119,'Occupancy Raw Data'!$B$8:$BE$45,'Occupancy Raw Data'!AI$3,FALSE))/100</f>
        <v>0.61180155100417499</v>
      </c>
      <c r="E119" s="72">
        <f>(VLOOKUP($A119,'Occupancy Raw Data'!$B$8:$BE$45,'Occupancy Raw Data'!AJ$3,FALSE))/100</f>
        <v>0.61846291509246298</v>
      </c>
      <c r="F119" s="72">
        <f>(VLOOKUP($A119,'Occupancy Raw Data'!$B$8:$BE$45,'Occupancy Raw Data'!AK$3,FALSE))/100</f>
        <v>0.62731159276198001</v>
      </c>
      <c r="G119" s="73">
        <f>(VLOOKUP($A119,'Occupancy Raw Data'!$B$8:$BE$45,'Occupancy Raw Data'!AL$3,FALSE))/100</f>
        <v>0.57938954066414705</v>
      </c>
      <c r="H119" s="53">
        <f>(VLOOKUP($A119,'Occupancy Raw Data'!$B$8:$BE$45,'Occupancy Raw Data'!AN$3,FALSE))/100</f>
        <v>0.7543249154901569</v>
      </c>
      <c r="I119" s="53">
        <f>(VLOOKUP($A119,'Occupancy Raw Data'!$B$8:$BE$45,'Occupancy Raw Data'!AO$3,FALSE))/100</f>
        <v>0.68955060648240207</v>
      </c>
      <c r="J119" s="73">
        <f>(VLOOKUP($A119,'Occupancy Raw Data'!$B$8:$BE$45,'Occupancy Raw Data'!AP$3,FALSE))/100</f>
        <v>0.72193776098627893</v>
      </c>
      <c r="K119" s="74">
        <f>(VLOOKUP($A119,'Occupancy Raw Data'!$B$8:$BE$45,'Occupancy Raw Data'!AR$3,FALSE))/100</f>
        <v>0.62011760361332802</v>
      </c>
      <c r="M119" s="75">
        <f>VLOOKUP($A119,'ADR Raw Data'!$B$6:$BE$43,'ADR Raw Data'!AG$1,FALSE)</f>
        <v>93.609422212934902</v>
      </c>
      <c r="N119" s="76">
        <f>VLOOKUP($A119,'ADR Raw Data'!$B$6:$BE$43,'ADR Raw Data'!AH$1,FALSE)</f>
        <v>95.261532151362701</v>
      </c>
      <c r="O119" s="76">
        <f>VLOOKUP($A119,'ADR Raw Data'!$B$6:$BE$43,'ADR Raw Data'!AI$1,FALSE)</f>
        <v>97.037368164459195</v>
      </c>
      <c r="P119" s="76">
        <f>VLOOKUP($A119,'ADR Raw Data'!$B$6:$BE$43,'ADR Raw Data'!AJ$1,FALSE)</f>
        <v>97.092220882565698</v>
      </c>
      <c r="Q119" s="76">
        <f>VLOOKUP($A119,'ADR Raw Data'!$B$6:$BE$43,'ADR Raw Data'!AK$1,FALSE)</f>
        <v>97.628654410016594</v>
      </c>
      <c r="R119" s="77">
        <f>VLOOKUP($A119,'ADR Raw Data'!$B$6:$BE$43,'ADR Raw Data'!AL$1,FALSE)</f>
        <v>96.268639553839506</v>
      </c>
      <c r="S119" s="76">
        <f>VLOOKUP($A119,'ADR Raw Data'!$B$6:$BE$43,'ADR Raw Data'!AN$1,FALSE)</f>
        <v>118.562137867404</v>
      </c>
      <c r="T119" s="76">
        <f>VLOOKUP($A119,'ADR Raw Data'!$B$6:$BE$43,'ADR Raw Data'!AO$1,FALSE)</f>
        <v>113.917632470622</v>
      </c>
      <c r="U119" s="77">
        <f>VLOOKUP($A119,'ADR Raw Data'!$B$6:$BE$43,'ADR Raw Data'!AP$1,FALSE)</f>
        <v>116.344064727147</v>
      </c>
      <c r="V119" s="78">
        <f>VLOOKUP($A119,'ADR Raw Data'!$B$6:$BE$43,'ADR Raw Data'!AR$1,FALSE)</f>
        <v>102.94627038479101</v>
      </c>
      <c r="X119" s="75">
        <f>VLOOKUP($A119,'RevPAR Raw Data'!$B$6:$BE$43,'RevPAR Raw Data'!AG$1,FALSE)</f>
        <v>44.538465897792797</v>
      </c>
      <c r="Y119" s="76">
        <f>VLOOKUP($A119,'RevPAR Raw Data'!$B$6:$BE$43,'RevPAR Raw Data'!AH$1,FALSE)</f>
        <v>53.687611354145901</v>
      </c>
      <c r="Z119" s="76">
        <f>VLOOKUP($A119,'RevPAR Raw Data'!$B$6:$BE$43,'RevPAR Raw Data'!AI$1,FALSE)</f>
        <v>59.367612348379303</v>
      </c>
      <c r="AA119" s="76">
        <f>VLOOKUP($A119,'RevPAR Raw Data'!$B$6:$BE$43,'RevPAR Raw Data'!AJ$1,FALSE)</f>
        <v>60.0479379598329</v>
      </c>
      <c r="AB119" s="76">
        <f>VLOOKUP($A119,'RevPAR Raw Data'!$B$6:$BE$43,'RevPAR Raw Data'!AK$1,FALSE)</f>
        <v>61.243586697156402</v>
      </c>
      <c r="AC119" s="77">
        <f>VLOOKUP($A119,'RevPAR Raw Data'!$B$6:$BE$43,'RevPAR Raw Data'!AL$1,FALSE)</f>
        <v>55.777042851461502</v>
      </c>
      <c r="AD119" s="76">
        <f>VLOOKUP($A119,'RevPAR Raw Data'!$B$6:$BE$43,'RevPAR Raw Data'!AN$1,FALSE)</f>
        <v>89.434374627162398</v>
      </c>
      <c r="AE119" s="76">
        <f>VLOOKUP($A119,'RevPAR Raw Data'!$B$6:$BE$43,'RevPAR Raw Data'!AO$1,FALSE)</f>
        <v>78.551972559156795</v>
      </c>
      <c r="AF119" s="77">
        <f>VLOOKUP($A119,'RevPAR Raw Data'!$B$6:$BE$43,'RevPAR Raw Data'!AP$1,FALSE)</f>
        <v>83.993173593159597</v>
      </c>
      <c r="AG119" s="78">
        <f>VLOOKUP($A119,'RevPAR Raw Data'!$B$6:$BE$43,'RevPAR Raw Data'!AR$1,FALSE)</f>
        <v>63.8387944919467</v>
      </c>
    </row>
    <row r="120" spans="1:33" x14ac:dyDescent="0.25">
      <c r="A120" s="55" t="s">
        <v>126</v>
      </c>
      <c r="B120" s="43">
        <f>(VLOOKUP($A119,'Occupancy Raw Data'!$B$8:$BE$51,'Occupancy Raw Data'!AT$3,FALSE))/100</f>
        <v>-7.5236512900022697E-3</v>
      </c>
      <c r="C120" s="44">
        <f>(VLOOKUP($A119,'Occupancy Raw Data'!$B$8:$BE$51,'Occupancy Raw Data'!AU$3,FALSE))/100</f>
        <v>-2.0700199829997001E-2</v>
      </c>
      <c r="D120" s="44">
        <f>(VLOOKUP($A119,'Occupancy Raw Data'!$B$8:$BE$51,'Occupancy Raw Data'!AV$3,FALSE))/100</f>
        <v>9.5274247778018694E-3</v>
      </c>
      <c r="E120" s="44">
        <f>(VLOOKUP($A119,'Occupancy Raw Data'!$B$8:$BE$51,'Occupancy Raw Data'!AW$3,FALSE))/100</f>
        <v>1.9106846981312799E-2</v>
      </c>
      <c r="F120" s="44">
        <f>(VLOOKUP($A119,'Occupancy Raw Data'!$B$8:$BE$51,'Occupancy Raw Data'!AX$3,FALSE))/100</f>
        <v>3.7234428355729501E-2</v>
      </c>
      <c r="G120" s="44">
        <f>(VLOOKUP($A119,'Occupancy Raw Data'!$B$8:$BE$51,'Occupancy Raw Data'!AY$3,FALSE))/100</f>
        <v>8.4831962850960788E-3</v>
      </c>
      <c r="H120" s="45">
        <f>(VLOOKUP($A119,'Occupancy Raw Data'!$B$8:$BE$51,'Occupancy Raw Data'!BA$3,FALSE))/100</f>
        <v>4.5578433743376195E-2</v>
      </c>
      <c r="I120" s="45">
        <f>(VLOOKUP($A119,'Occupancy Raw Data'!$B$8:$BE$51,'Occupancy Raw Data'!BB$3,FALSE))/100</f>
        <v>1.1121350838403101E-3</v>
      </c>
      <c r="J120" s="44">
        <f>(VLOOKUP($A119,'Occupancy Raw Data'!$B$8:$BE$51,'Occupancy Raw Data'!BC$3,FALSE))/100</f>
        <v>2.3860160625182897E-2</v>
      </c>
      <c r="K120" s="46">
        <f>(VLOOKUP($A119,'Occupancy Raw Data'!$B$8:$BE$51,'Occupancy Raw Data'!BE$3,FALSE))/100</f>
        <v>1.3546468551709301E-2</v>
      </c>
      <c r="M120" s="43">
        <f>(VLOOKUP($A119,'ADR Raw Data'!$B$6:$BE$49,'ADR Raw Data'!AT$1,FALSE))/100</f>
        <v>-1.3995902786146599E-2</v>
      </c>
      <c r="N120" s="44">
        <f>(VLOOKUP($A119,'ADR Raw Data'!$B$6:$BE$49,'ADR Raw Data'!AU$1,FALSE))/100</f>
        <v>-1.53706225102954E-2</v>
      </c>
      <c r="O120" s="44">
        <f>(VLOOKUP($A119,'ADR Raw Data'!$B$6:$BE$49,'ADR Raw Data'!AV$1,FALSE))/100</f>
        <v>-9.7423302452866907E-3</v>
      </c>
      <c r="P120" s="44">
        <f>(VLOOKUP($A119,'ADR Raw Data'!$B$6:$BE$49,'ADR Raw Data'!AW$1,FALSE))/100</f>
        <v>5.83493525684875E-4</v>
      </c>
      <c r="Q120" s="44">
        <f>(VLOOKUP($A119,'ADR Raw Data'!$B$6:$BE$49,'ADR Raw Data'!AX$1,FALSE))/100</f>
        <v>8.0121219259926893E-3</v>
      </c>
      <c r="R120" s="44">
        <f>(VLOOKUP($A119,'ADR Raw Data'!$B$6:$BE$49,'ADR Raw Data'!AY$1,FALSE))/100</f>
        <v>-5.4002265204839296E-3</v>
      </c>
      <c r="S120" s="45">
        <f>(VLOOKUP($A119,'ADR Raw Data'!$B$6:$BE$49,'ADR Raw Data'!BA$1,FALSE))/100</f>
        <v>-2.5054419520151701E-2</v>
      </c>
      <c r="T120" s="45">
        <f>(VLOOKUP($A119,'ADR Raw Data'!$B$6:$BE$49,'ADR Raw Data'!BB$1,FALSE))/100</f>
        <v>-2.8810380671153202E-2</v>
      </c>
      <c r="U120" s="44">
        <f>(VLOOKUP($A119,'ADR Raw Data'!$B$6:$BE$49,'ADR Raw Data'!BC$1,FALSE))/100</f>
        <v>-2.6433293557874098E-2</v>
      </c>
      <c r="V120" s="46">
        <f>(VLOOKUP($A119,'ADR Raw Data'!$B$6:$BE$49,'ADR Raw Data'!BE$1,FALSE))/100</f>
        <v>-1.26926076333781E-2</v>
      </c>
      <c r="X120" s="43">
        <f>(VLOOKUP($A119,'RevPAR Raw Data'!$B$6:$BE$49,'RevPAR Raw Data'!AT$1,FALSE))/100</f>
        <v>-2.1414253784097101E-2</v>
      </c>
      <c r="Y120" s="44">
        <f>(VLOOKUP($A119,'RevPAR Raw Data'!$B$6:$BE$49,'RevPAR Raw Data'!AU$1,FALSE))/100</f>
        <v>-3.5752647382817797E-2</v>
      </c>
      <c r="Z120" s="44">
        <f>(VLOOKUP($A119,'RevPAR Raw Data'!$B$6:$BE$49,'RevPAR Raw Data'!AV$1,FALSE))/100</f>
        <v>-3.07724786057288E-4</v>
      </c>
      <c r="AA120" s="44">
        <f>(VLOOKUP($A119,'RevPAR Raw Data'!$B$6:$BE$49,'RevPAR Raw Data'!AW$1,FALSE))/100</f>
        <v>1.97014892285075E-2</v>
      </c>
      <c r="AB120" s="44">
        <f>(VLOOKUP($A119,'RevPAR Raw Data'!$B$6:$BE$49,'RevPAR Raw Data'!AX$1,FALSE))/100</f>
        <v>4.5544877061553003E-2</v>
      </c>
      <c r="AC120" s="44">
        <f>(VLOOKUP($A119,'RevPAR Raw Data'!$B$6:$BE$49,'RevPAR Raw Data'!AY$1,FALSE))/100</f>
        <v>3.0371585830549002E-3</v>
      </c>
      <c r="AD120" s="45">
        <f>(VLOOKUP($A119,'RevPAR Raw Data'!$B$6:$BE$49,'RevPAR Raw Data'!BA$1,FALSE))/100</f>
        <v>1.9382073023146498E-2</v>
      </c>
      <c r="AE120" s="45">
        <f>(VLOOKUP($A119,'RevPAR Raw Data'!$B$6:$BE$49,'RevPAR Raw Data'!BB$1,FALSE))/100</f>
        <v>-2.7730286622436102E-2</v>
      </c>
      <c r="AF120" s="44">
        <f>(VLOOKUP($A119,'RevPAR Raw Data'!$B$6:$BE$49,'RevPAR Raw Data'!BC$1,FALSE))/100</f>
        <v>-3.2038355628346898E-3</v>
      </c>
      <c r="AG120" s="46">
        <f>(VLOOKUP($A119,'RevPAR Raw Data'!$B$6:$BE$49,'RevPAR Raw Data'!BE$1,FALSE))/100</f>
        <v>6.8192090818636197E-4</v>
      </c>
    </row>
    <row r="121" spans="1:33" x14ac:dyDescent="0.25">
      <c r="A121" s="93"/>
      <c r="B121" s="71"/>
      <c r="C121" s="72"/>
      <c r="D121" s="72"/>
      <c r="E121" s="72"/>
      <c r="F121" s="72"/>
      <c r="G121" s="73"/>
      <c r="H121" s="53"/>
      <c r="I121" s="53"/>
      <c r="J121" s="73"/>
      <c r="K121" s="74"/>
      <c r="M121" s="75"/>
      <c r="N121" s="76"/>
      <c r="O121" s="76"/>
      <c r="P121" s="76"/>
      <c r="Q121" s="76"/>
      <c r="R121" s="77"/>
      <c r="S121" s="76"/>
      <c r="T121" s="76"/>
      <c r="U121" s="77"/>
      <c r="V121" s="78"/>
      <c r="X121" s="75"/>
      <c r="Y121" s="76"/>
      <c r="Z121" s="76"/>
      <c r="AA121" s="76"/>
      <c r="AB121" s="76"/>
      <c r="AC121" s="77"/>
      <c r="AD121" s="76"/>
      <c r="AE121" s="76"/>
      <c r="AF121" s="77"/>
      <c r="AG121" s="78"/>
    </row>
    <row r="122" spans="1:33" x14ac:dyDescent="0.25">
      <c r="A122" s="70" t="s">
        <v>47</v>
      </c>
      <c r="B122" s="71">
        <f>(VLOOKUP($A122,'Occupancy Raw Data'!$B$8:$BE$54,'Occupancy Raw Data'!AG$3,FALSE))/100</f>
        <v>0.48629761578514596</v>
      </c>
      <c r="C122" s="72">
        <f>(VLOOKUP($A122,'Occupancy Raw Data'!$B$8:$BE$54,'Occupancy Raw Data'!AH$3,FALSE))/100</f>
        <v>0.64291586736091999</v>
      </c>
      <c r="D122" s="72">
        <f>(VLOOKUP($A122,'Occupancy Raw Data'!$B$8:$BE$54,'Occupancy Raw Data'!AI$3,FALSE))/100</f>
        <v>0.68395450808440605</v>
      </c>
      <c r="E122" s="72">
        <f>(VLOOKUP($A122,'Occupancy Raw Data'!$B$8:$BE$54,'Occupancy Raw Data'!AJ$3,FALSE))/100</f>
        <v>0.66134557412989803</v>
      </c>
      <c r="F122" s="72">
        <f>(VLOOKUP($A122,'Occupancy Raw Data'!$B$8:$BE$54,'Occupancy Raw Data'!AK$3,FALSE))/100</f>
        <v>0.62078651685393194</v>
      </c>
      <c r="G122" s="73">
        <f>(VLOOKUP($A122,'Occupancy Raw Data'!$B$8:$BE$54,'Occupancy Raw Data'!AL$3,FALSE))/100</f>
        <v>0.61906001644286102</v>
      </c>
      <c r="H122" s="53">
        <f>(VLOOKUP($A122,'Occupancy Raw Data'!$B$8:$BE$54,'Occupancy Raw Data'!AN$3,FALSE))/100</f>
        <v>0.66867634968484491</v>
      </c>
      <c r="I122" s="53">
        <f>(VLOOKUP($A122,'Occupancy Raw Data'!$B$8:$BE$54,'Occupancy Raw Data'!AO$3,FALSE))/100</f>
        <v>0.66614140860509707</v>
      </c>
      <c r="J122" s="73">
        <f>(VLOOKUP($A122,'Occupancy Raw Data'!$B$8:$BE$54,'Occupancy Raw Data'!AP$3,FALSE))/100</f>
        <v>0.66740887914497093</v>
      </c>
      <c r="K122" s="74">
        <f>(VLOOKUP($A122,'Occupancy Raw Data'!$B$8:$BE$54,'Occupancy Raw Data'!AR$3,FALSE))/100</f>
        <v>0.63287397721489203</v>
      </c>
      <c r="M122" s="75">
        <f>VLOOKUP($A122,'ADR Raw Data'!$B$6:$BE$54,'ADR Raw Data'!AG$1,FALSE)</f>
        <v>126.505510002817</v>
      </c>
      <c r="N122" s="76">
        <f>VLOOKUP($A122,'ADR Raw Data'!$B$6:$BE$54,'ADR Raw Data'!AH$1,FALSE)</f>
        <v>133.60630328218201</v>
      </c>
      <c r="O122" s="76">
        <f>VLOOKUP($A122,'ADR Raw Data'!$B$6:$BE$54,'ADR Raw Data'!AI$1,FALSE)</f>
        <v>135.57926074326301</v>
      </c>
      <c r="P122" s="76">
        <f>VLOOKUP($A122,'ADR Raw Data'!$B$6:$BE$54,'ADR Raw Data'!AJ$1,FALSE)</f>
        <v>128.31426913912699</v>
      </c>
      <c r="Q122" s="76">
        <f>VLOOKUP($A122,'ADR Raw Data'!$B$6:$BE$54,'ADR Raw Data'!AK$1,FALSE)</f>
        <v>129.72056836993701</v>
      </c>
      <c r="R122" s="77">
        <f>VLOOKUP($A122,'ADR Raw Data'!$B$6:$BE$54,'ADR Raw Data'!AL$1,FALSE)</f>
        <v>131.01664777883499</v>
      </c>
      <c r="S122" s="76">
        <f>VLOOKUP($A122,'ADR Raw Data'!$B$6:$BE$54,'ADR Raw Data'!AN$1,FALSE)</f>
        <v>143.50503893442601</v>
      </c>
      <c r="T122" s="76">
        <f>VLOOKUP($A122,'ADR Raw Data'!$B$6:$BE$54,'ADR Raw Data'!AO$1,FALSE)</f>
        <v>145.51430114162201</v>
      </c>
      <c r="U122" s="77">
        <f>VLOOKUP($A122,'ADR Raw Data'!$B$6:$BE$54,'ADR Raw Data'!AP$1,FALSE)</f>
        <v>144.507762151619</v>
      </c>
      <c r="V122" s="78">
        <f>VLOOKUP($A122,'ADR Raw Data'!$B$6:$BE$54,'ADR Raw Data'!AR$1,FALSE)</f>
        <v>135.08159135195299</v>
      </c>
      <c r="X122" s="75">
        <f>VLOOKUP($A122,'RevPAR Raw Data'!$B$6:$BE$54,'RevPAR Raw Data'!AG$1,FALSE)</f>
        <v>61.5193278980542</v>
      </c>
      <c r="Y122" s="76">
        <f>VLOOKUP($A122,'RevPAR Raw Data'!$B$6:$BE$54,'RevPAR Raw Data'!AH$1,FALSE)</f>
        <v>85.897612359550493</v>
      </c>
      <c r="Z122" s="76">
        <f>VLOOKUP($A122,'RevPAR Raw Data'!$B$6:$BE$54,'RevPAR Raw Data'!AI$1,FALSE)</f>
        <v>92.730046588106305</v>
      </c>
      <c r="AA122" s="76">
        <f>VLOOKUP($A122,'RevPAR Raw Data'!$B$6:$BE$54,'RevPAR Raw Data'!AJ$1,FALSE)</f>
        <v>84.860073992874703</v>
      </c>
      <c r="AB122" s="76">
        <f>VLOOKUP($A122,'RevPAR Raw Data'!$B$6:$BE$54,'RevPAR Raw Data'!AK$1,FALSE)</f>
        <v>80.528779802685605</v>
      </c>
      <c r="AC122" s="77">
        <f>VLOOKUP($A122,'RevPAR Raw Data'!$B$6:$BE$54,'RevPAR Raw Data'!AL$1,FALSE)</f>
        <v>81.107168128254301</v>
      </c>
      <c r="AD122" s="76">
        <f>VLOOKUP($A122,'RevPAR Raw Data'!$B$6:$BE$54,'RevPAR Raw Data'!AN$1,FALSE)</f>
        <v>95.958425596053701</v>
      </c>
      <c r="AE122" s="76">
        <f>VLOOKUP($A122,'RevPAR Raw Data'!$B$6:$BE$54,'RevPAR Raw Data'!AO$1,FALSE)</f>
        <v>96.933101534667003</v>
      </c>
      <c r="AF122" s="77">
        <f>VLOOKUP($A122,'RevPAR Raw Data'!$B$6:$BE$54,'RevPAR Raw Data'!AP$1,FALSE)</f>
        <v>96.445763565360295</v>
      </c>
      <c r="AG122" s="78">
        <f>VLOOKUP($A122,'RevPAR Raw Data'!$B$6:$BE$54,'RevPAR Raw Data'!AR$1,FALSE)</f>
        <v>85.489623967427406</v>
      </c>
    </row>
    <row r="123" spans="1:33" x14ac:dyDescent="0.25">
      <c r="A123" s="55" t="s">
        <v>126</v>
      </c>
      <c r="B123" s="43">
        <f>(VLOOKUP($A122,'Occupancy Raw Data'!$B$8:$BE$54,'Occupancy Raw Data'!AT$3,FALSE))/100</f>
        <v>-5.7116382695033295E-2</v>
      </c>
      <c r="C123" s="44">
        <f>(VLOOKUP($A122,'Occupancy Raw Data'!$B$8:$BE$54,'Occupancy Raw Data'!AU$3,FALSE))/100</f>
        <v>-3.4347099327220104E-2</v>
      </c>
      <c r="D123" s="44">
        <f>(VLOOKUP($A122,'Occupancy Raw Data'!$B$8:$BE$54,'Occupancy Raw Data'!AV$3,FALSE))/100</f>
        <v>-2.5948822084717001E-2</v>
      </c>
      <c r="E123" s="44">
        <f>(VLOOKUP($A122,'Occupancy Raw Data'!$B$8:$BE$54,'Occupancy Raw Data'!AW$3,FALSE))/100</f>
        <v>-6.6672479799363804E-2</v>
      </c>
      <c r="F123" s="44">
        <f>(VLOOKUP($A122,'Occupancy Raw Data'!$B$8:$BE$54,'Occupancy Raw Data'!AX$3,FALSE))/100</f>
        <v>-7.542707945667021E-2</v>
      </c>
      <c r="G123" s="44">
        <f>(VLOOKUP($A122,'Occupancy Raw Data'!$B$8:$BE$54,'Occupancy Raw Data'!AY$3,FALSE))/100</f>
        <v>-5.1607724462629595E-2</v>
      </c>
      <c r="H123" s="45">
        <f>(VLOOKUP($A122,'Occupancy Raw Data'!$B$8:$BE$54,'Occupancy Raw Data'!BA$3,FALSE))/100</f>
        <v>-6.7972640182740296E-2</v>
      </c>
      <c r="I123" s="45">
        <f>(VLOOKUP($A122,'Occupancy Raw Data'!$B$8:$BE$54,'Occupancy Raw Data'!BB$3,FALSE))/100</f>
        <v>-9.5842887487555289E-2</v>
      </c>
      <c r="J123" s="44">
        <f>(VLOOKUP($A122,'Occupancy Raw Data'!$B$8:$BE$54,'Occupancy Raw Data'!BC$3,FALSE))/100</f>
        <v>-8.2092817253418909E-2</v>
      </c>
      <c r="K123" s="46">
        <f>(VLOOKUP($A122,'Occupancy Raw Data'!$B$8:$BE$54,'Occupancy Raw Data'!BE$3,FALSE))/100</f>
        <v>-6.1004073880767597E-2</v>
      </c>
      <c r="M123" s="43">
        <f>(VLOOKUP($A122,'ADR Raw Data'!$B$6:$BE$52,'ADR Raw Data'!AT$1,FALSE))/100</f>
        <v>5.8108631925260099E-2</v>
      </c>
      <c r="N123" s="44">
        <f>(VLOOKUP($A122,'ADR Raw Data'!$B$6:$BE$52,'ADR Raw Data'!AU$1,FALSE))/100</f>
        <v>5.1863493890626701E-2</v>
      </c>
      <c r="O123" s="44">
        <f>(VLOOKUP($A122,'ADR Raw Data'!$B$6:$BE$52,'ADR Raw Data'!AV$1,FALSE))/100</f>
        <v>4.0223586542745202E-2</v>
      </c>
      <c r="P123" s="44">
        <f>(VLOOKUP($A122,'ADR Raw Data'!$B$6:$BE$52,'ADR Raw Data'!AW$1,FALSE))/100</f>
        <v>-2.9551270820123699E-2</v>
      </c>
      <c r="Q123" s="44">
        <f>(VLOOKUP($A122,'ADR Raw Data'!$B$6:$BE$52,'ADR Raw Data'!AX$1,FALSE))/100</f>
        <v>-3.1646786184960696E-2</v>
      </c>
      <c r="R123" s="44">
        <f>(VLOOKUP($A122,'ADR Raw Data'!$B$6:$BE$52,'ADR Raw Data'!AY$1,FALSE))/100</f>
        <v>1.4758508192820501E-2</v>
      </c>
      <c r="S123" s="45">
        <f>(VLOOKUP($A122,'ADR Raw Data'!$B$6:$BE$52,'ADR Raw Data'!BA$1,FALSE))/100</f>
        <v>-4.8292289406111397E-2</v>
      </c>
      <c r="T123" s="45">
        <f>(VLOOKUP($A122,'ADR Raw Data'!$B$6:$BE$52,'ADR Raw Data'!BB$1,FALSE))/100</f>
        <v>-5.6177296505233093E-2</v>
      </c>
      <c r="U123" s="44">
        <f>(VLOOKUP($A122,'ADR Raw Data'!$B$6:$BE$52,'ADR Raw Data'!BC$1,FALSE))/100</f>
        <v>-5.2430931993593298E-2</v>
      </c>
      <c r="V123" s="46">
        <f>(VLOOKUP($A122,'ADR Raw Data'!$B$6:$BE$52,'ADR Raw Data'!BE$1,FALSE))/100</f>
        <v>-9.0945973448645495E-3</v>
      </c>
      <c r="X123" s="43">
        <f>(VLOOKUP($A122,'RevPAR Raw Data'!$B$6:$BE$52,'RevPAR Raw Data'!AT$1,FALSE))/100</f>
        <v>-2.32670562870125E-3</v>
      </c>
      <c r="Y123" s="44">
        <f>(VLOOKUP($A122,'RevPAR Raw Data'!$B$6:$BE$52,'RevPAR Raw Data'!AU$1,FALSE))/100</f>
        <v>1.5735033987288601E-2</v>
      </c>
      <c r="Z123" s="44">
        <f>(VLOOKUP($A122,'RevPAR Raw Data'!$B$6:$BE$52,'RevPAR Raw Data'!AV$1,FALSE))/100</f>
        <v>1.32310097672212E-2</v>
      </c>
      <c r="AA123" s="44">
        <f>(VLOOKUP($A122,'RevPAR Raw Data'!$B$6:$BE$52,'RevPAR Raw Data'!AW$1,FALSE))/100</f>
        <v>-9.4253494112687297E-2</v>
      </c>
      <c r="AB123" s="44">
        <f>(VLOOKUP($A122,'RevPAR Raw Data'!$B$6:$BE$52,'RevPAR Raw Data'!AX$1,FALSE))/100</f>
        <v>-0.10468684098550901</v>
      </c>
      <c r="AC123" s="44">
        <f>(VLOOKUP($A122,'RevPAR Raw Data'!$B$6:$BE$52,'RevPAR Raw Data'!AY$1,FALSE))/100</f>
        <v>-3.7610869294103504E-2</v>
      </c>
      <c r="AD123" s="45">
        <f>(VLOOKUP($A122,'RevPAR Raw Data'!$B$6:$BE$52,'RevPAR Raw Data'!BA$1,FALSE))/100</f>
        <v>-0.112982375177449</v>
      </c>
      <c r="AE123" s="45">
        <f>(VLOOKUP($A122,'RevPAR Raw Data'!$B$6:$BE$52,'RevPAR Raw Data'!BB$1,FALSE))/100</f>
        <v>-0.14663598968448199</v>
      </c>
      <c r="AF123" s="44">
        <f>(VLOOKUP($A122,'RevPAR Raw Data'!$B$6:$BE$52,'RevPAR Raw Data'!BC$1,FALSE))/100</f>
        <v>-0.13021954632843499</v>
      </c>
      <c r="AG123" s="46">
        <f>(VLOOKUP($A122,'RevPAR Raw Data'!$B$6:$BE$52,'RevPAR Raw Data'!BE$1,FALSE))/100</f>
        <v>-6.9543863737290199E-2</v>
      </c>
    </row>
    <row r="124" spans="1:33" x14ac:dyDescent="0.25">
      <c r="A124" s="83"/>
      <c r="B124" s="84"/>
      <c r="C124" s="85"/>
      <c r="D124" s="85"/>
      <c r="E124" s="85"/>
      <c r="F124" s="85"/>
      <c r="G124" s="86"/>
      <c r="H124" s="85"/>
      <c r="I124" s="85"/>
      <c r="J124" s="86"/>
      <c r="K124" s="87"/>
      <c r="M124" s="84"/>
      <c r="N124" s="85"/>
      <c r="O124" s="85"/>
      <c r="P124" s="85"/>
      <c r="Q124" s="85"/>
      <c r="R124" s="86"/>
      <c r="S124" s="85"/>
      <c r="T124" s="85"/>
      <c r="U124" s="86"/>
      <c r="V124" s="87"/>
      <c r="X124" s="84"/>
      <c r="Y124" s="85"/>
      <c r="Z124" s="85"/>
      <c r="AA124" s="85"/>
      <c r="AB124" s="85"/>
      <c r="AC124" s="86"/>
      <c r="AD124" s="85"/>
      <c r="AE124" s="85"/>
      <c r="AF124" s="86"/>
      <c r="AG124" s="87"/>
    </row>
    <row r="125" spans="1:33" x14ac:dyDescent="0.25">
      <c r="A125" s="70" t="s">
        <v>55</v>
      </c>
      <c r="B125" s="71">
        <f>(VLOOKUP($A125,'Occupancy Raw Data'!$B$8:$BE$45,'Occupancy Raw Data'!AG$3,FALSE))/100</f>
        <v>0.47952006619776499</v>
      </c>
      <c r="C125" s="72">
        <f>(VLOOKUP($A125,'Occupancy Raw Data'!$B$8:$BE$45,'Occupancy Raw Data'!AH$3,FALSE))/100</f>
        <v>0.59815887463798001</v>
      </c>
      <c r="D125" s="72">
        <f>(VLOOKUP($A125,'Occupancy Raw Data'!$B$8:$BE$45,'Occupancy Raw Data'!AI$3,FALSE))/100</f>
        <v>0.64894497310715704</v>
      </c>
      <c r="E125" s="72">
        <f>(VLOOKUP($A125,'Occupancy Raw Data'!$B$8:$BE$45,'Occupancy Raw Data'!AJ$3,FALSE))/100</f>
        <v>0.65808164391118396</v>
      </c>
      <c r="F125" s="72">
        <f>(VLOOKUP($A125,'Occupancy Raw Data'!$B$8:$BE$45,'Occupancy Raw Data'!AK$3,FALSE))/100</f>
        <v>0.62443111294993703</v>
      </c>
      <c r="G125" s="73">
        <f>(VLOOKUP($A125,'Occupancy Raw Data'!$B$8:$BE$45,'Occupancy Raw Data'!AL$3,FALSE))/100</f>
        <v>0.60182733416080503</v>
      </c>
      <c r="H125" s="53">
        <f>(VLOOKUP($A125,'Occupancy Raw Data'!$B$8:$BE$45,'Occupancy Raw Data'!AN$3,FALSE))/100</f>
        <v>0.66756309474555198</v>
      </c>
      <c r="I125" s="53">
        <f>(VLOOKUP($A125,'Occupancy Raw Data'!$B$8:$BE$45,'Occupancy Raw Data'!AO$3,FALSE))/100</f>
        <v>0.63632602399668992</v>
      </c>
      <c r="J125" s="73">
        <f>(VLOOKUP($A125,'Occupancy Raw Data'!$B$8:$BE$45,'Occupancy Raw Data'!AP$3,FALSE))/100</f>
        <v>0.65194455937112095</v>
      </c>
      <c r="K125" s="74">
        <f>(VLOOKUP($A125,'Occupancy Raw Data'!$B$8:$BE$45,'Occupancy Raw Data'!AR$3,FALSE))/100</f>
        <v>0.61614654136375202</v>
      </c>
      <c r="M125" s="75">
        <f>VLOOKUP($A125,'ADR Raw Data'!$B$6:$BE$43,'ADR Raw Data'!AG$1,FALSE)</f>
        <v>101.285916738567</v>
      </c>
      <c r="N125" s="76">
        <f>VLOOKUP($A125,'ADR Raw Data'!$B$6:$BE$43,'ADR Raw Data'!AH$1,FALSE)</f>
        <v>107.10942186869499</v>
      </c>
      <c r="O125" s="76">
        <f>VLOOKUP($A125,'ADR Raw Data'!$B$6:$BE$43,'ADR Raw Data'!AI$1,FALSE)</f>
        <v>110.96353256827101</v>
      </c>
      <c r="P125" s="76">
        <f>VLOOKUP($A125,'ADR Raw Data'!$B$6:$BE$43,'ADR Raw Data'!AJ$1,FALSE)</f>
        <v>111.786565725362</v>
      </c>
      <c r="Q125" s="76">
        <f>VLOOKUP($A125,'ADR Raw Data'!$B$6:$BE$43,'ADR Raw Data'!AK$1,FALSE)</f>
        <v>108.10954778863599</v>
      </c>
      <c r="R125" s="77">
        <f>VLOOKUP($A125,'ADR Raw Data'!$B$6:$BE$43,'ADR Raw Data'!AL$1,FALSE)</f>
        <v>108.24299299930099</v>
      </c>
      <c r="S125" s="76">
        <f>VLOOKUP($A125,'ADR Raw Data'!$B$6:$BE$43,'ADR Raw Data'!AN$1,FALSE)</f>
        <v>118.639838343146</v>
      </c>
      <c r="T125" s="76">
        <f>VLOOKUP($A125,'ADR Raw Data'!$B$6:$BE$43,'ADR Raw Data'!AO$1,FALSE)</f>
        <v>116.783911465106</v>
      </c>
      <c r="U125" s="77">
        <f>VLOOKUP($A125,'ADR Raw Data'!$B$6:$BE$43,'ADR Raw Data'!AP$1,FALSE)</f>
        <v>117.73410598127801</v>
      </c>
      <c r="V125" s="78">
        <f>VLOOKUP($A125,'ADR Raw Data'!$B$6:$BE$43,'ADR Raw Data'!AR$1,FALSE)</f>
        <v>111.11229161836999</v>
      </c>
      <c r="X125" s="75">
        <f>VLOOKUP($A125,'RevPAR Raw Data'!$B$6:$BE$43,'RevPAR Raw Data'!AG$1,FALSE)</f>
        <v>48.568629499379298</v>
      </c>
      <c r="Y125" s="76">
        <f>VLOOKUP($A125,'RevPAR Raw Data'!$B$6:$BE$43,'RevPAR Raw Data'!AH$1,FALSE)</f>
        <v>64.068451248103699</v>
      </c>
      <c r="Z125" s="76">
        <f>VLOOKUP($A125,'RevPAR Raw Data'!$B$6:$BE$43,'RevPAR Raw Data'!AI$1,FALSE)</f>
        <v>72.009226658391896</v>
      </c>
      <c r="AA125" s="76">
        <f>VLOOKUP($A125,'RevPAR Raw Data'!$B$6:$BE$43,'RevPAR Raw Data'!AJ$1,FALSE)</f>
        <v>73.564686939732397</v>
      </c>
      <c r="AB125" s="76">
        <f>VLOOKUP($A125,'RevPAR Raw Data'!$B$6:$BE$43,'RevPAR Raw Data'!AK$1,FALSE)</f>
        <v>67.506965246172896</v>
      </c>
      <c r="AC125" s="77">
        <f>VLOOKUP($A125,'RevPAR Raw Data'!$B$6:$BE$43,'RevPAR Raw Data'!AL$1,FALSE)</f>
        <v>65.143591918355995</v>
      </c>
      <c r="AD125" s="76">
        <f>VLOOKUP($A125,'RevPAR Raw Data'!$B$6:$BE$43,'RevPAR Raw Data'!AN$1,FALSE)</f>
        <v>79.199577644462806</v>
      </c>
      <c r="AE125" s="76">
        <f>VLOOKUP($A125,'RevPAR Raw Data'!$B$6:$BE$43,'RevPAR Raw Data'!AO$1,FALSE)</f>
        <v>74.312642049372499</v>
      </c>
      <c r="AF125" s="77">
        <f>VLOOKUP($A125,'RevPAR Raw Data'!$B$6:$BE$43,'RevPAR Raw Data'!AP$1,FALSE)</f>
        <v>76.756109846917596</v>
      </c>
      <c r="AG125" s="78">
        <f>VLOOKUP($A125,'RevPAR Raw Data'!$B$6:$BE$43,'RevPAR Raw Data'!AR$1,FALSE)</f>
        <v>68.461454183659299</v>
      </c>
    </row>
    <row r="126" spans="1:33" x14ac:dyDescent="0.25">
      <c r="A126" s="55" t="s">
        <v>126</v>
      </c>
      <c r="B126" s="43">
        <f>(VLOOKUP($A125,'Occupancy Raw Data'!$B$8:$BE$51,'Occupancy Raw Data'!AT$3,FALSE))/100</f>
        <v>-7.0254790437484699E-2</v>
      </c>
      <c r="C126" s="44">
        <f>(VLOOKUP($A125,'Occupancy Raw Data'!$B$8:$BE$51,'Occupancy Raw Data'!AU$3,FALSE))/100</f>
        <v>-3.8916991497809202E-2</v>
      </c>
      <c r="D126" s="44">
        <f>(VLOOKUP($A125,'Occupancy Raw Data'!$B$8:$BE$51,'Occupancy Raw Data'!AV$3,FALSE))/100</f>
        <v>-3.6612293761902302E-2</v>
      </c>
      <c r="E126" s="44">
        <f>(VLOOKUP($A125,'Occupancy Raw Data'!$B$8:$BE$51,'Occupancy Raw Data'!AW$3,FALSE))/100</f>
        <v>-6.2257094533789602E-2</v>
      </c>
      <c r="F126" s="44">
        <f>(VLOOKUP($A125,'Occupancy Raw Data'!$B$8:$BE$51,'Occupancy Raw Data'!AX$3,FALSE))/100</f>
        <v>-9.1052904232647502E-2</v>
      </c>
      <c r="G126" s="44">
        <f>(VLOOKUP($A125,'Occupancy Raw Data'!$B$8:$BE$51,'Occupancy Raw Data'!AY$3,FALSE))/100</f>
        <v>-5.9790644693201001E-2</v>
      </c>
      <c r="H126" s="45">
        <f>(VLOOKUP($A125,'Occupancy Raw Data'!$B$8:$BE$51,'Occupancy Raw Data'!BA$3,FALSE))/100</f>
        <v>-0.104316824589316</v>
      </c>
      <c r="I126" s="45">
        <f>(VLOOKUP($A125,'Occupancy Raw Data'!$B$8:$BE$51,'Occupancy Raw Data'!BB$3,FALSE))/100</f>
        <v>-0.143097103008403</v>
      </c>
      <c r="J126" s="44">
        <f>(VLOOKUP($A125,'Occupancy Raw Data'!$B$8:$BE$51,'Occupancy Raw Data'!BC$3,FALSE))/100</f>
        <v>-0.123671472939112</v>
      </c>
      <c r="K126" s="46">
        <f>(VLOOKUP($A125,'Occupancy Raw Data'!$B$8:$BE$51,'Occupancy Raw Data'!BE$3,FALSE))/100</f>
        <v>-8.0063734066968706E-2</v>
      </c>
      <c r="M126" s="43">
        <f>(VLOOKUP($A125,'ADR Raw Data'!$B$6:$BE$49,'ADR Raw Data'!AT$1,FALSE))/100</f>
        <v>-0.10313150274090599</v>
      </c>
      <c r="N126" s="44">
        <f>(VLOOKUP($A125,'ADR Raw Data'!$B$6:$BE$49,'ADR Raw Data'!AU$1,FALSE))/100</f>
        <v>-3.9574160237732803E-2</v>
      </c>
      <c r="O126" s="44">
        <f>(VLOOKUP($A125,'ADR Raw Data'!$B$6:$BE$49,'ADR Raw Data'!AV$1,FALSE))/100</f>
        <v>-4.1970393396074307E-2</v>
      </c>
      <c r="P126" s="44">
        <f>(VLOOKUP($A125,'ADR Raw Data'!$B$6:$BE$49,'ADR Raw Data'!AW$1,FALSE))/100</f>
        <v>-5.4793528532582701E-2</v>
      </c>
      <c r="Q126" s="44">
        <f>(VLOOKUP($A125,'ADR Raw Data'!$B$6:$BE$49,'ADR Raw Data'!AX$1,FALSE))/100</f>
        <v>-8.0183361270955905E-2</v>
      </c>
      <c r="R126" s="44">
        <f>(VLOOKUP($A125,'ADR Raw Data'!$B$6:$BE$49,'ADR Raw Data'!AY$1,FALSE))/100</f>
        <v>-6.2218049925636093E-2</v>
      </c>
      <c r="S126" s="45">
        <f>(VLOOKUP($A125,'ADR Raw Data'!$B$6:$BE$49,'ADR Raw Data'!BA$1,FALSE))/100</f>
        <v>-0.20227653486731398</v>
      </c>
      <c r="T126" s="45">
        <f>(VLOOKUP($A125,'ADR Raw Data'!$B$6:$BE$49,'ADR Raw Data'!BB$1,FALSE))/100</f>
        <v>-0.27222807248951503</v>
      </c>
      <c r="U126" s="44">
        <f>(VLOOKUP($A125,'ADR Raw Data'!$B$6:$BE$49,'ADR Raw Data'!BC$1,FALSE))/100</f>
        <v>-0.23838411615513302</v>
      </c>
      <c r="V126" s="46">
        <f>(VLOOKUP($A125,'ADR Raw Data'!$B$6:$BE$49,'ADR Raw Data'!BE$1,FALSE))/100</f>
        <v>-0.13093214867657399</v>
      </c>
      <c r="X126" s="43">
        <f>(VLOOKUP($A125,'RevPAR Raw Data'!$B$6:$BE$49,'RevPAR Raw Data'!AT$1,FALSE))/100</f>
        <v>-0.16614081106582501</v>
      </c>
      <c r="Y126" s="44">
        <f>(VLOOKUP($A125,'RevPAR Raw Data'!$B$6:$BE$49,'RevPAR Raw Data'!AU$1,FALSE))/100</f>
        <v>-7.6951044478037203E-2</v>
      </c>
      <c r="Z126" s="44">
        <f>(VLOOKUP($A125,'RevPAR Raw Data'!$B$6:$BE$49,'RevPAR Raw Data'!AV$1,FALSE))/100</f>
        <v>-7.7046054785656903E-2</v>
      </c>
      <c r="AA126" s="44">
        <f>(VLOOKUP($A125,'RevPAR Raw Data'!$B$6:$BE$49,'RevPAR Raw Data'!AW$1,FALSE))/100</f>
        <v>-0.11363933718067899</v>
      </c>
      <c r="AB126" s="44">
        <f>(VLOOKUP($A125,'RevPAR Raw Data'!$B$6:$BE$49,'RevPAR Raw Data'!AX$1,FALSE))/100</f>
        <v>-0.16393533758874701</v>
      </c>
      <c r="AC126" s="44">
        <f>(VLOOKUP($A125,'RevPAR Raw Data'!$B$6:$BE$49,'RevPAR Raw Data'!AY$1,FALSE))/100</f>
        <v>-0.11828863730222899</v>
      </c>
      <c r="AD126" s="45">
        <f>(VLOOKUP($A125,'RevPAR Raw Data'!$B$6:$BE$49,'RevPAR Raw Data'!BA$1,FALSE))/100</f>
        <v>-0.28549251365034201</v>
      </c>
      <c r="AE126" s="45">
        <f>(VLOOKUP($A125,'RevPAR Raw Data'!$B$6:$BE$49,'RevPAR Raw Data'!BB$1,FALSE))/100</f>
        <v>-0.37637012696710698</v>
      </c>
      <c r="AF126" s="44">
        <f>(VLOOKUP($A125,'RevPAR Raw Data'!$B$6:$BE$49,'RevPAR Raw Data'!BC$1,FALSE))/100</f>
        <v>-0.33257427432405201</v>
      </c>
      <c r="AG126" s="46">
        <f>(VLOOKUP($A125,'RevPAR Raw Data'!$B$6:$BE$49,'RevPAR Raw Data'!BE$1,FALSE))/100</f>
        <v>-0.20051296601108501</v>
      </c>
    </row>
    <row r="127" spans="1:33" x14ac:dyDescent="0.25">
      <c r="A127" s="83"/>
      <c r="B127" s="84"/>
      <c r="C127" s="85"/>
      <c r="D127" s="85"/>
      <c r="E127" s="85"/>
      <c r="F127" s="85"/>
      <c r="G127" s="86"/>
      <c r="H127" s="85"/>
      <c r="I127" s="85"/>
      <c r="J127" s="86"/>
      <c r="K127" s="87"/>
      <c r="M127" s="84"/>
      <c r="N127" s="85"/>
      <c r="O127" s="85"/>
      <c r="P127" s="85"/>
      <c r="Q127" s="85"/>
      <c r="R127" s="86"/>
      <c r="S127" s="85"/>
      <c r="T127" s="85"/>
      <c r="U127" s="86"/>
      <c r="V127" s="87"/>
      <c r="X127" s="84"/>
      <c r="Y127" s="85"/>
      <c r="Z127" s="85"/>
      <c r="AA127" s="85"/>
      <c r="AB127" s="85"/>
      <c r="AC127" s="86"/>
      <c r="AD127" s="85"/>
      <c r="AE127" s="85"/>
      <c r="AF127" s="86"/>
      <c r="AG127" s="87"/>
    </row>
    <row r="128" spans="1:33" x14ac:dyDescent="0.25">
      <c r="A128" s="88" t="s">
        <v>56</v>
      </c>
      <c r="B128" s="71">
        <f>(VLOOKUP($A128,'Occupancy Raw Data'!$B$8:$BE$45,'Occupancy Raw Data'!AG$3,FALSE))/100</f>
        <v>0.54275549267643097</v>
      </c>
      <c r="C128" s="72">
        <f>(VLOOKUP($A128,'Occupancy Raw Data'!$B$8:$BE$45,'Occupancy Raw Data'!AH$3,FALSE))/100</f>
        <v>0.67359146138482007</v>
      </c>
      <c r="D128" s="72">
        <f>(VLOOKUP($A128,'Occupancy Raw Data'!$B$8:$BE$45,'Occupancy Raw Data'!AI$3,FALSE))/100</f>
        <v>0.74777380159786899</v>
      </c>
      <c r="E128" s="72">
        <f>(VLOOKUP($A128,'Occupancy Raw Data'!$B$8:$BE$45,'Occupancy Raw Data'!AJ$3,FALSE))/100</f>
        <v>0.74932381824234295</v>
      </c>
      <c r="F128" s="72">
        <f>(VLOOKUP($A128,'Occupancy Raw Data'!$B$8:$BE$45,'Occupancy Raw Data'!AK$3,FALSE))/100</f>
        <v>0.71610768974700312</v>
      </c>
      <c r="G128" s="73">
        <f>(VLOOKUP($A128,'Occupancy Raw Data'!$B$8:$BE$45,'Occupancy Raw Data'!AL$3,FALSE))/100</f>
        <v>0.68591045272969298</v>
      </c>
      <c r="H128" s="53">
        <f>(VLOOKUP($A128,'Occupancy Raw Data'!$B$8:$BE$45,'Occupancy Raw Data'!AN$3,FALSE))/100</f>
        <v>0.77012941078561892</v>
      </c>
      <c r="I128" s="53">
        <f>(VLOOKUP($A128,'Occupancy Raw Data'!$B$8:$BE$45,'Occupancy Raw Data'!AO$3,FALSE))/100</f>
        <v>0.76956765978695008</v>
      </c>
      <c r="J128" s="73">
        <f>(VLOOKUP($A128,'Occupancy Raw Data'!$B$8:$BE$45,'Occupancy Raw Data'!AP$3,FALSE))/100</f>
        <v>0.76984853528628405</v>
      </c>
      <c r="K128" s="74">
        <f>(VLOOKUP($A128,'Occupancy Raw Data'!$B$8:$BE$45,'Occupancy Raw Data'!AR$3,FALSE))/100</f>
        <v>0.70989276203157603</v>
      </c>
      <c r="M128" s="75">
        <f>VLOOKUP($A128,'ADR Raw Data'!$B$6:$BE$43,'ADR Raw Data'!AG$1,FALSE)</f>
        <v>101.221744504925</v>
      </c>
      <c r="N128" s="76">
        <f>VLOOKUP($A128,'ADR Raw Data'!$B$6:$BE$43,'ADR Raw Data'!AH$1,FALSE)</f>
        <v>110.225214711741</v>
      </c>
      <c r="O128" s="76">
        <f>VLOOKUP($A128,'ADR Raw Data'!$B$6:$BE$43,'ADR Raw Data'!AI$1,FALSE)</f>
        <v>116.07053745583001</v>
      </c>
      <c r="P128" s="76">
        <f>VLOOKUP($A128,'ADR Raw Data'!$B$6:$BE$43,'ADR Raw Data'!AJ$1,FALSE)</f>
        <v>116.761940481181</v>
      </c>
      <c r="Q128" s="76">
        <f>VLOOKUP($A128,'ADR Raw Data'!$B$6:$BE$43,'ADR Raw Data'!AK$1,FALSE)</f>
        <v>112.895137082715</v>
      </c>
      <c r="R128" s="77">
        <f>VLOOKUP($A128,'ADR Raw Data'!$B$6:$BE$43,'ADR Raw Data'!AL$1,FALSE)</f>
        <v>112.060548327145</v>
      </c>
      <c r="S128" s="76">
        <f>VLOOKUP($A128,'ADR Raw Data'!$B$6:$BE$43,'ADR Raw Data'!AN$1,FALSE)</f>
        <v>123.76318846159</v>
      </c>
      <c r="T128" s="76">
        <f>VLOOKUP($A128,'ADR Raw Data'!$B$6:$BE$43,'ADR Raw Data'!AO$1,FALSE)</f>
        <v>123.008622692188</v>
      </c>
      <c r="U128" s="77">
        <f>VLOOKUP($A128,'ADR Raw Data'!$B$6:$BE$43,'ADR Raw Data'!AP$1,FALSE)</f>
        <v>123.38604322671701</v>
      </c>
      <c r="V128" s="78">
        <f>VLOOKUP($A128,'ADR Raw Data'!$B$6:$BE$43,'ADR Raw Data'!AR$1,FALSE)</f>
        <v>115.569696318486</v>
      </c>
      <c r="X128" s="75">
        <f>VLOOKUP($A128,'RevPAR Raw Data'!$B$6:$BE$43,'RevPAR Raw Data'!AG$1,FALSE)</f>
        <v>54.938657808338803</v>
      </c>
      <c r="Y128" s="76">
        <f>VLOOKUP($A128,'RevPAR Raw Data'!$B$6:$BE$43,'RevPAR Raw Data'!AH$1,FALSE)</f>
        <v>74.246763459137796</v>
      </c>
      <c r="Z128" s="76">
        <f>VLOOKUP($A128,'RevPAR Raw Data'!$B$6:$BE$43,'RevPAR Raw Data'!AI$1,FALSE)</f>
        <v>86.794507046854093</v>
      </c>
      <c r="AA128" s="76">
        <f>VLOOKUP($A128,'RevPAR Raw Data'!$B$6:$BE$43,'RevPAR Raw Data'!AJ$1,FALSE)</f>
        <v>87.492503066744305</v>
      </c>
      <c r="AB128" s="76">
        <f>VLOOKUP($A128,'RevPAR Raw Data'!$B$6:$BE$43,'RevPAR Raw Data'!AK$1,FALSE)</f>
        <v>80.845075799975007</v>
      </c>
      <c r="AC128" s="77">
        <f>VLOOKUP($A128,'RevPAR Raw Data'!$B$6:$BE$43,'RevPAR Raw Data'!AL$1,FALSE)</f>
        <v>76.863501436210001</v>
      </c>
      <c r="AD128" s="76">
        <f>VLOOKUP($A128,'RevPAR Raw Data'!$B$6:$BE$43,'RevPAR Raw Data'!AN$1,FALSE)</f>
        <v>95.313671406874107</v>
      </c>
      <c r="AE128" s="76">
        <f>VLOOKUP($A128,'RevPAR Raw Data'!$B$6:$BE$43,'RevPAR Raw Data'!AO$1,FALSE)</f>
        <v>94.663457898843205</v>
      </c>
      <c r="AF128" s="77">
        <f>VLOOKUP($A128,'RevPAR Raw Data'!$B$6:$BE$43,'RevPAR Raw Data'!AP$1,FALSE)</f>
        <v>94.988564652858599</v>
      </c>
      <c r="AG128" s="78">
        <f>VLOOKUP($A128,'RevPAR Raw Data'!$B$6:$BE$43,'RevPAR Raw Data'!AR$1,FALSE)</f>
        <v>82.042090926680999</v>
      </c>
    </row>
    <row r="129" spans="1:33" x14ac:dyDescent="0.25">
      <c r="A129" s="55" t="s">
        <v>126</v>
      </c>
      <c r="B129" s="43">
        <f>(VLOOKUP($A128,'Occupancy Raw Data'!$B$8:$BE$51,'Occupancy Raw Data'!AT$3,FALSE))/100</f>
        <v>-1.4147746211037699E-2</v>
      </c>
      <c r="C129" s="44">
        <f>(VLOOKUP($A128,'Occupancy Raw Data'!$B$8:$BE$51,'Occupancy Raw Data'!AU$3,FALSE))/100</f>
        <v>-3.0162497736096403E-2</v>
      </c>
      <c r="D129" s="44">
        <f>(VLOOKUP($A128,'Occupancy Raw Data'!$B$8:$BE$51,'Occupancy Raw Data'!AV$3,FALSE))/100</f>
        <v>-1.0310533993724899E-2</v>
      </c>
      <c r="E129" s="44">
        <f>(VLOOKUP($A128,'Occupancy Raw Data'!$B$8:$BE$51,'Occupancy Raw Data'!AW$3,FALSE))/100</f>
        <v>-5.8081082362003303E-3</v>
      </c>
      <c r="F129" s="44">
        <f>(VLOOKUP($A128,'Occupancy Raw Data'!$B$8:$BE$51,'Occupancy Raw Data'!AX$3,FALSE))/100</f>
        <v>1.5226098678448301E-2</v>
      </c>
      <c r="G129" s="44">
        <f>(VLOOKUP($A128,'Occupancy Raw Data'!$B$8:$BE$51,'Occupancy Raw Data'!AY$3,FALSE))/100</f>
        <v>-8.7208690698179405E-3</v>
      </c>
      <c r="H129" s="45">
        <f>(VLOOKUP($A128,'Occupancy Raw Data'!$B$8:$BE$51,'Occupancy Raw Data'!BA$3,FALSE))/100</f>
        <v>2.1944324058035602E-2</v>
      </c>
      <c r="I129" s="45">
        <f>(VLOOKUP($A128,'Occupancy Raw Data'!$B$8:$BE$51,'Occupancy Raw Data'!BB$3,FALSE))/100</f>
        <v>1.5276447235533099E-2</v>
      </c>
      <c r="J129" s="44">
        <f>(VLOOKUP($A128,'Occupancy Raw Data'!$B$8:$BE$51,'Occupancy Raw Data'!BC$3,FALSE))/100</f>
        <v>1.86006899388995E-2</v>
      </c>
      <c r="K129" s="46">
        <f>(VLOOKUP($A128,'Occupancy Raw Data'!$B$8:$BE$51,'Occupancy Raw Data'!BE$3,FALSE))/100</f>
        <v>-4.13561505398792E-4</v>
      </c>
      <c r="M129" s="43">
        <f>(VLOOKUP($A128,'ADR Raw Data'!$B$6:$BE$49,'ADR Raw Data'!AT$1,FALSE))/100</f>
        <v>-1.0102680139794601E-2</v>
      </c>
      <c r="N129" s="44">
        <f>(VLOOKUP($A128,'ADR Raw Data'!$B$6:$BE$49,'ADR Raw Data'!AU$1,FALSE))/100</f>
        <v>-8.1266415764125206E-3</v>
      </c>
      <c r="O129" s="44">
        <f>(VLOOKUP($A128,'ADR Raw Data'!$B$6:$BE$49,'ADR Raw Data'!AV$1,FALSE))/100</f>
        <v>-1.71950514483191E-2</v>
      </c>
      <c r="P129" s="44">
        <f>(VLOOKUP($A128,'ADR Raw Data'!$B$6:$BE$49,'ADR Raw Data'!AW$1,FALSE))/100</f>
        <v>-2.0605321512506998E-3</v>
      </c>
      <c r="Q129" s="44">
        <f>(VLOOKUP($A128,'ADR Raw Data'!$B$6:$BE$49,'ADR Raw Data'!AX$1,FALSE))/100</f>
        <v>2.66023267817747E-2</v>
      </c>
      <c r="R129" s="44">
        <f>(VLOOKUP($A128,'ADR Raw Data'!$B$6:$BE$49,'ADR Raw Data'!AY$1,FALSE))/100</f>
        <v>-1.9790386689443702E-3</v>
      </c>
      <c r="S129" s="45">
        <f>(VLOOKUP($A128,'ADR Raw Data'!$B$6:$BE$49,'ADR Raw Data'!BA$1,FALSE))/100</f>
        <v>5.0070895148982802E-2</v>
      </c>
      <c r="T129" s="45">
        <f>(VLOOKUP($A128,'ADR Raw Data'!$B$6:$BE$49,'ADR Raw Data'!BB$1,FALSE))/100</f>
        <v>3.5280181397785201E-2</v>
      </c>
      <c r="U129" s="44">
        <f>(VLOOKUP($A128,'ADR Raw Data'!$B$6:$BE$49,'ADR Raw Data'!BC$1,FALSE))/100</f>
        <v>4.26346262238229E-2</v>
      </c>
      <c r="V129" s="46">
        <f>(VLOOKUP($A128,'ADR Raw Data'!$B$6:$BE$49,'ADR Raw Data'!BE$1,FALSE))/100</f>
        <v>1.2661266547122301E-2</v>
      </c>
      <c r="X129" s="43">
        <f>(VLOOKUP($A128,'RevPAR Raw Data'!$B$6:$BE$49,'RevPAR Raw Data'!AT$1,FALSE))/100</f>
        <v>-2.41074961961633E-2</v>
      </c>
      <c r="Y129" s="44">
        <f>(VLOOKUP($A128,'RevPAR Raw Data'!$B$6:$BE$49,'RevPAR Raw Data'!AU$1,FALSE))/100</f>
        <v>-3.8044019504358297E-2</v>
      </c>
      <c r="Z129" s="44">
        <f>(VLOOKUP($A128,'RevPAR Raw Data'!$B$6:$BE$49,'RevPAR Raw Data'!AV$1,FALSE))/100</f>
        <v>-2.7328295279562299E-2</v>
      </c>
      <c r="AA129" s="44">
        <f>(VLOOKUP($A128,'RevPAR Raw Data'!$B$6:$BE$49,'RevPAR Raw Data'!AW$1,FALSE))/100</f>
        <v>-7.8566725936923994E-3</v>
      </c>
      <c r="AB129" s="44">
        <f>(VLOOKUP($A128,'RevPAR Raw Data'!$B$6:$BE$49,'RevPAR Raw Data'!AX$1,FALSE))/100</f>
        <v>4.2233475112878699E-2</v>
      </c>
      <c r="AC129" s="44">
        <f>(VLOOKUP($A128,'RevPAR Raw Data'!$B$6:$BE$49,'RevPAR Raw Data'!AY$1,FALSE))/100</f>
        <v>-1.0682648801646299E-2</v>
      </c>
      <c r="AD129" s="45">
        <f>(VLOOKUP($A128,'RevPAR Raw Data'!$B$6:$BE$49,'RevPAR Raw Data'!BA$1,FALSE))/100</f>
        <v>7.3113991156043709E-2</v>
      </c>
      <c r="AE129" s="45">
        <f>(VLOOKUP($A128,'RevPAR Raw Data'!$B$6:$BE$49,'RevPAR Raw Data'!BB$1,FALSE))/100</f>
        <v>5.1095584462901605E-2</v>
      </c>
      <c r="AF129" s="44">
        <f>(VLOOKUP($A128,'RevPAR Raw Data'!$B$6:$BE$49,'RevPAR Raw Data'!BC$1,FALSE))/100</f>
        <v>6.2028349625772694E-2</v>
      </c>
      <c r="AG129" s="46">
        <f>(VLOOKUP($A128,'RevPAR Raw Data'!$B$6:$BE$49,'RevPAR Raw Data'!BE$1,FALSE))/100</f>
        <v>1.2242468829269999E-2</v>
      </c>
    </row>
    <row r="130" spans="1:33" x14ac:dyDescent="0.25">
      <c r="A130" s="88"/>
      <c r="B130" s="71"/>
      <c r="C130" s="72"/>
      <c r="D130" s="72"/>
      <c r="E130" s="72"/>
      <c r="F130" s="72"/>
      <c r="G130" s="73"/>
      <c r="H130" s="53"/>
      <c r="I130" s="53"/>
      <c r="J130" s="73"/>
      <c r="K130" s="74"/>
      <c r="M130" s="75"/>
      <c r="N130" s="76"/>
      <c r="O130" s="76"/>
      <c r="P130" s="76"/>
      <c r="Q130" s="76"/>
      <c r="R130" s="77"/>
      <c r="S130" s="76"/>
      <c r="T130" s="76"/>
      <c r="U130" s="77"/>
      <c r="V130" s="78"/>
      <c r="X130" s="75"/>
      <c r="Y130" s="76"/>
      <c r="Z130" s="76"/>
      <c r="AA130" s="76"/>
      <c r="AB130" s="76"/>
      <c r="AC130" s="77"/>
      <c r="AD130" s="76"/>
      <c r="AE130" s="76"/>
      <c r="AF130" s="77"/>
      <c r="AG130" s="78"/>
    </row>
    <row r="131" spans="1:33" x14ac:dyDescent="0.25">
      <c r="A131" s="70" t="s">
        <v>58</v>
      </c>
      <c r="B131" s="71">
        <f>(VLOOKUP($A131,'Occupancy Raw Data'!$B$8:$BE$45,'Occupancy Raw Data'!AG$3,FALSE))/100</f>
        <v>0.46487813134732497</v>
      </c>
      <c r="C131" s="72">
        <f>(VLOOKUP($A131,'Occupancy Raw Data'!$B$8:$BE$45,'Occupancy Raw Data'!AH$3,FALSE))/100</f>
        <v>0.61323628977657396</v>
      </c>
      <c r="D131" s="72">
        <f>(VLOOKUP($A131,'Occupancy Raw Data'!$B$8:$BE$45,'Occupancy Raw Data'!AI$3,FALSE))/100</f>
        <v>0.73392010832769106</v>
      </c>
      <c r="E131" s="72">
        <f>(VLOOKUP($A131,'Occupancy Raw Data'!$B$8:$BE$45,'Occupancy Raw Data'!AJ$3,FALSE))/100</f>
        <v>0.74703791469194303</v>
      </c>
      <c r="F131" s="72">
        <f>(VLOOKUP($A131,'Occupancy Raw Data'!$B$8:$BE$45,'Occupancy Raw Data'!AK$3,FALSE))/100</f>
        <v>0.73730534867975606</v>
      </c>
      <c r="G131" s="73">
        <f>(VLOOKUP($A131,'Occupancy Raw Data'!$B$8:$BE$45,'Occupancy Raw Data'!AL$3,FALSE))/100</f>
        <v>0.65927555856465803</v>
      </c>
      <c r="H131" s="53">
        <f>(VLOOKUP($A131,'Occupancy Raw Data'!$B$8:$BE$45,'Occupancy Raw Data'!AN$3,FALSE))/100</f>
        <v>0.76997291807718293</v>
      </c>
      <c r="I131" s="53">
        <f>(VLOOKUP($A131,'Occupancy Raw Data'!$B$8:$BE$45,'Occupancy Raw Data'!AO$3,FALSE))/100</f>
        <v>0.79366960054163793</v>
      </c>
      <c r="J131" s="73">
        <f>(VLOOKUP($A131,'Occupancy Raw Data'!$B$8:$BE$45,'Occupancy Raw Data'!AP$3,FALSE))/100</f>
        <v>0.78182125930940993</v>
      </c>
      <c r="K131" s="74">
        <f>(VLOOKUP($A131,'Occupancy Raw Data'!$B$8:$BE$45,'Occupancy Raw Data'!AR$3,FALSE))/100</f>
        <v>0.694288615920301</v>
      </c>
      <c r="M131" s="75">
        <f>VLOOKUP($A131,'ADR Raw Data'!$B$6:$BE$43,'ADR Raw Data'!AG$1,FALSE)</f>
        <v>158.43942654287201</v>
      </c>
      <c r="N131" s="76">
        <f>VLOOKUP($A131,'ADR Raw Data'!$B$6:$BE$43,'ADR Raw Data'!AH$1,FALSE)</f>
        <v>169.721745790781</v>
      </c>
      <c r="O131" s="76">
        <f>VLOOKUP($A131,'ADR Raw Data'!$B$6:$BE$43,'ADR Raw Data'!AI$1,FALSE)</f>
        <v>179.29932310885599</v>
      </c>
      <c r="P131" s="76">
        <f>VLOOKUP($A131,'ADR Raw Data'!$B$6:$BE$43,'ADR Raw Data'!AJ$1,FALSE)</f>
        <v>185.33130282088999</v>
      </c>
      <c r="Q131" s="76">
        <f>VLOOKUP($A131,'ADR Raw Data'!$B$6:$BE$43,'ADR Raw Data'!AK$1,FALSE)</f>
        <v>177.828250688705</v>
      </c>
      <c r="R131" s="77">
        <f>VLOOKUP($A131,'ADR Raw Data'!$B$6:$BE$43,'ADR Raw Data'!AL$1,FALSE)</f>
        <v>175.61372015404299</v>
      </c>
      <c r="S131" s="76">
        <f>VLOOKUP($A131,'ADR Raw Data'!$B$6:$BE$43,'ADR Raw Data'!AN$1,FALSE)</f>
        <v>192.35679929654799</v>
      </c>
      <c r="T131" s="76">
        <f>VLOOKUP($A131,'ADR Raw Data'!$B$6:$BE$43,'ADR Raw Data'!AO$1,FALSE)</f>
        <v>190.112338451695</v>
      </c>
      <c r="U131" s="77">
        <f>VLOOKUP($A131,'ADR Raw Data'!$B$6:$BE$43,'ADR Raw Data'!AP$1,FALSE)</f>
        <v>191.21756170166699</v>
      </c>
      <c r="V131" s="78">
        <f>VLOOKUP($A131,'ADR Raw Data'!$B$6:$BE$43,'ADR Raw Data'!AR$1,FALSE)</f>
        <v>180.634034583638</v>
      </c>
      <c r="X131" s="75">
        <f>VLOOKUP($A131,'RevPAR Raw Data'!$B$6:$BE$43,'RevPAR Raw Data'!AG$1,FALSE)</f>
        <v>73.655024542992507</v>
      </c>
      <c r="Y131" s="76">
        <f>VLOOKUP($A131,'RevPAR Raw Data'!$B$6:$BE$43,'RevPAR Raw Data'!AH$1,FALSE)</f>
        <v>104.07953368314099</v>
      </c>
      <c r="Z131" s="76">
        <f>VLOOKUP($A131,'RevPAR Raw Data'!$B$6:$BE$43,'RevPAR Raw Data'!AI$1,FALSE)</f>
        <v>131.59137863913301</v>
      </c>
      <c r="AA131" s="76">
        <f>VLOOKUP($A131,'RevPAR Raw Data'!$B$6:$BE$43,'RevPAR Raw Data'!AJ$1,FALSE)</f>
        <v>138.44950998645899</v>
      </c>
      <c r="AB131" s="76">
        <f>VLOOKUP($A131,'RevPAR Raw Data'!$B$6:$BE$43,'RevPAR Raw Data'!AK$1,FALSE)</f>
        <v>131.113720379146</v>
      </c>
      <c r="AC131" s="77">
        <f>VLOOKUP($A131,'RevPAR Raw Data'!$B$6:$BE$43,'RevPAR Raw Data'!AL$1,FALSE)</f>
        <v>115.777833446174</v>
      </c>
      <c r="AD131" s="76">
        <f>VLOOKUP($A131,'RevPAR Raw Data'!$B$6:$BE$43,'RevPAR Raw Data'!AN$1,FALSE)</f>
        <v>148.10952606635001</v>
      </c>
      <c r="AE131" s="76">
        <f>VLOOKUP($A131,'RevPAR Raw Data'!$B$6:$BE$43,'RevPAR Raw Data'!AO$1,FALSE)</f>
        <v>150.88638371699301</v>
      </c>
      <c r="AF131" s="77">
        <f>VLOOKUP($A131,'RevPAR Raw Data'!$B$6:$BE$43,'RevPAR Raw Data'!AP$1,FALSE)</f>
        <v>149.49795489167201</v>
      </c>
      <c r="AG131" s="78">
        <f>VLOOKUP($A131,'RevPAR Raw Data'!$B$6:$BE$43,'RevPAR Raw Data'!AR$1,FALSE)</f>
        <v>125.412153859174</v>
      </c>
    </row>
    <row r="132" spans="1:33" x14ac:dyDescent="0.25">
      <c r="A132" s="55" t="s">
        <v>126</v>
      </c>
      <c r="B132" s="43">
        <f>(VLOOKUP($A131,'Occupancy Raw Data'!$B$8:$BE$51,'Occupancy Raw Data'!AT$3,FALSE))/100</f>
        <v>3.4073795180722802E-2</v>
      </c>
      <c r="C132" s="44">
        <f>(VLOOKUP($A131,'Occupancy Raw Data'!$B$8:$BE$51,'Occupancy Raw Data'!AU$3,FALSE))/100</f>
        <v>-6.03034625859162E-2</v>
      </c>
      <c r="D132" s="44">
        <f>(VLOOKUP($A131,'Occupancy Raw Data'!$B$8:$BE$51,'Occupancy Raw Data'!AV$3,FALSE))/100</f>
        <v>-6.0047691307175299E-2</v>
      </c>
      <c r="E132" s="44">
        <f>(VLOOKUP($A131,'Occupancy Raw Data'!$B$8:$BE$51,'Occupancy Raw Data'!AW$3,FALSE))/100</f>
        <v>-9.6488275552563604E-3</v>
      </c>
      <c r="F132" s="44">
        <f>(VLOOKUP($A131,'Occupancy Raw Data'!$B$8:$BE$51,'Occupancy Raw Data'!AX$3,FALSE))/100</f>
        <v>0.13526192337763798</v>
      </c>
      <c r="G132" s="44">
        <f>(VLOOKUP($A131,'Occupancy Raw Data'!$B$8:$BE$51,'Occupancy Raw Data'!AY$3,FALSE))/100</f>
        <v>2.9354207436399198E-3</v>
      </c>
      <c r="H132" s="45">
        <f>(VLOOKUP($A131,'Occupancy Raw Data'!$B$8:$BE$51,'Occupancy Raw Data'!BA$3,FALSE))/100</f>
        <v>8.9711342675769495E-2</v>
      </c>
      <c r="I132" s="45">
        <f>(VLOOKUP($A131,'Occupancy Raw Data'!$B$8:$BE$51,'Occupancy Raw Data'!BB$3,FALSE))/100</f>
        <v>1.7799001519426899E-2</v>
      </c>
      <c r="J132" s="44">
        <f>(VLOOKUP($A131,'Occupancy Raw Data'!$B$8:$BE$51,'Occupancy Raw Data'!BC$3,FALSE))/100</f>
        <v>5.1984285144906897E-2</v>
      </c>
      <c r="K132" s="46">
        <f>(VLOOKUP($A131,'Occupancy Raw Data'!$B$8:$BE$51,'Occupancy Raw Data'!BE$3,FALSE))/100</f>
        <v>1.8209542722388602E-2</v>
      </c>
      <c r="M132" s="43">
        <f>(VLOOKUP($A131,'ADR Raw Data'!$B$6:$BE$49,'ADR Raw Data'!AT$1,FALSE))/100</f>
        <v>-9.2200396792883801E-3</v>
      </c>
      <c r="N132" s="44">
        <f>(VLOOKUP($A131,'ADR Raw Data'!$B$6:$BE$49,'ADR Raw Data'!AU$1,FALSE))/100</f>
        <v>-1.10397989460185E-2</v>
      </c>
      <c r="O132" s="44">
        <f>(VLOOKUP($A131,'ADR Raw Data'!$B$6:$BE$49,'ADR Raw Data'!AV$1,FALSE))/100</f>
        <v>-5.4546920132789695E-2</v>
      </c>
      <c r="P132" s="44">
        <f>(VLOOKUP($A131,'ADR Raw Data'!$B$6:$BE$49,'ADR Raw Data'!AW$1,FALSE))/100</f>
        <v>-5.4026263407053396E-3</v>
      </c>
      <c r="Q132" s="44">
        <f>(VLOOKUP($A131,'ADR Raw Data'!$B$6:$BE$49,'ADR Raw Data'!AX$1,FALSE))/100</f>
        <v>7.3838341730221704E-2</v>
      </c>
      <c r="R132" s="44">
        <f>(VLOOKUP($A131,'ADR Raw Data'!$B$6:$BE$49,'ADR Raw Data'!AY$1,FALSE))/100</f>
        <v>-4.9554233335981305E-3</v>
      </c>
      <c r="S132" s="45">
        <f>(VLOOKUP($A131,'ADR Raw Data'!$B$6:$BE$49,'ADR Raw Data'!BA$1,FALSE))/100</f>
        <v>0.110902821356375</v>
      </c>
      <c r="T132" s="45">
        <f>(VLOOKUP($A131,'ADR Raw Data'!$B$6:$BE$49,'ADR Raw Data'!BB$1,FALSE))/100</f>
        <v>5.9942315240799904E-2</v>
      </c>
      <c r="U132" s="44">
        <f>(VLOOKUP($A131,'ADR Raw Data'!$B$6:$BE$49,'ADR Raw Data'!BC$1,FALSE))/100</f>
        <v>8.3937331067432397E-2</v>
      </c>
      <c r="V132" s="46">
        <f>(VLOOKUP($A131,'ADR Raw Data'!$B$6:$BE$49,'ADR Raw Data'!BE$1,FALSE))/100</f>
        <v>2.3631287609125699E-2</v>
      </c>
      <c r="X132" s="43">
        <f>(VLOOKUP($A131,'RevPAR Raw Data'!$B$6:$BE$49,'RevPAR Raw Data'!AT$1,FALSE))/100</f>
        <v>2.45395937578443E-2</v>
      </c>
      <c r="Y132" s="44">
        <f>(VLOOKUP($A131,'RevPAR Raw Data'!$B$6:$BE$49,'RevPAR Raw Data'!AU$1,FALSE))/100</f>
        <v>-7.0677523429237402E-2</v>
      </c>
      <c r="Z132" s="44">
        <f>(VLOOKUP($A131,'RevPAR Raw Data'!$B$6:$BE$49,'RevPAR Raw Data'!AV$1,FALSE))/100</f>
        <v>-0.11131919481807399</v>
      </c>
      <c r="AA132" s="44">
        <f>(VLOOKUP($A131,'RevPAR Raw Data'!$B$6:$BE$49,'RevPAR Raw Data'!AW$1,FALSE))/100</f>
        <v>-1.49993248860547E-2</v>
      </c>
      <c r="AB132" s="44">
        <f>(VLOOKUP($A131,'RevPAR Raw Data'!$B$6:$BE$49,'RevPAR Raw Data'!AX$1,FALSE))/100</f>
        <v>0.219087781229305</v>
      </c>
      <c r="AC132" s="44">
        <f>(VLOOKUP($A131,'RevPAR Raw Data'!$B$6:$BE$49,'RevPAR Raw Data'!AY$1,FALSE))/100</f>
        <v>-2.0345488424051701E-3</v>
      </c>
      <c r="AD132" s="45">
        <f>(VLOOKUP($A131,'RevPAR Raw Data'!$B$6:$BE$49,'RevPAR Raw Data'!BA$1,FALSE))/100</f>
        <v>0.21056340504255602</v>
      </c>
      <c r="AE132" s="45">
        <f>(VLOOKUP($A131,'RevPAR Raw Data'!$B$6:$BE$49,'RevPAR Raw Data'!BB$1,FALSE))/100</f>
        <v>7.8808230120275893E-2</v>
      </c>
      <c r="AF132" s="44">
        <f>(VLOOKUP($A131,'RevPAR Raw Data'!$B$6:$BE$49,'RevPAR Raw Data'!BC$1,FALSE))/100</f>
        <v>0.14028503836485101</v>
      </c>
      <c r="AG132" s="46">
        <f>(VLOOKUP($A131,'RevPAR Raw Data'!$B$6:$BE$49,'RevPAR Raw Data'!BE$1,FALSE))/100</f>
        <v>4.2271145272817903E-2</v>
      </c>
    </row>
    <row r="133" spans="1:33" x14ac:dyDescent="0.25">
      <c r="A133" s="93"/>
      <c r="B133" s="71"/>
      <c r="C133" s="72"/>
      <c r="D133" s="72"/>
      <c r="E133" s="72"/>
      <c r="F133" s="72"/>
      <c r="G133" s="73"/>
      <c r="H133" s="53"/>
      <c r="I133" s="53"/>
      <c r="J133" s="73"/>
      <c r="K133" s="74"/>
      <c r="M133" s="75"/>
      <c r="N133" s="76"/>
      <c r="O133" s="76"/>
      <c r="P133" s="76"/>
      <c r="Q133" s="76"/>
      <c r="R133" s="77"/>
      <c r="S133" s="76"/>
      <c r="T133" s="76"/>
      <c r="U133" s="77"/>
      <c r="V133" s="78"/>
      <c r="X133" s="75"/>
      <c r="Y133" s="76"/>
      <c r="Z133" s="76"/>
      <c r="AA133" s="76"/>
      <c r="AB133" s="76"/>
      <c r="AC133" s="77"/>
      <c r="AD133" s="76"/>
      <c r="AE133" s="76"/>
      <c r="AF133" s="77"/>
      <c r="AG133" s="78"/>
    </row>
    <row r="134" spans="1:33" x14ac:dyDescent="0.25">
      <c r="A134" s="70" t="s">
        <v>60</v>
      </c>
      <c r="B134" s="71">
        <f>(VLOOKUP($A134,'Occupancy Raw Data'!$B$8:$BE$45,'Occupancy Raw Data'!AG$3,FALSE))/100</f>
        <v>0.51047369009049204</v>
      </c>
      <c r="C134" s="72">
        <f>(VLOOKUP($A134,'Occupancy Raw Data'!$B$8:$BE$45,'Occupancy Raw Data'!AH$3,FALSE))/100</f>
        <v>0.66894760361970695</v>
      </c>
      <c r="D134" s="72">
        <f>(VLOOKUP($A134,'Occupancy Raw Data'!$B$8:$BE$45,'Occupancy Raw Data'!AI$3,FALSE))/100</f>
        <v>0.75944028600156399</v>
      </c>
      <c r="E134" s="72">
        <f>(VLOOKUP($A134,'Occupancy Raw Data'!$B$8:$BE$45,'Occupancy Raw Data'!AJ$3,FALSE))/100</f>
        <v>0.75608870517260596</v>
      </c>
      <c r="F134" s="72">
        <f>(VLOOKUP($A134,'Occupancy Raw Data'!$B$8:$BE$45,'Occupancy Raw Data'!AK$3,FALSE))/100</f>
        <v>0.70268685063121394</v>
      </c>
      <c r="G134" s="73">
        <f>(VLOOKUP($A134,'Occupancy Raw Data'!$B$8:$BE$45,'Occupancy Raw Data'!AL$3,FALSE))/100</f>
        <v>0.67952742710311598</v>
      </c>
      <c r="H134" s="53">
        <f>(VLOOKUP($A134,'Occupancy Raw Data'!$B$8:$BE$45,'Occupancy Raw Data'!AN$3,FALSE))/100</f>
        <v>0.77379622388559899</v>
      </c>
      <c r="I134" s="53">
        <f>(VLOOKUP($A134,'Occupancy Raw Data'!$B$8:$BE$45,'Occupancy Raw Data'!AO$3,FALSE))/100</f>
        <v>0.77622611998659297</v>
      </c>
      <c r="J134" s="73">
        <f>(VLOOKUP($A134,'Occupancy Raw Data'!$B$8:$BE$45,'Occupancy Raw Data'!AP$3,FALSE))/100</f>
        <v>0.77501117193609603</v>
      </c>
      <c r="K134" s="74">
        <f>(VLOOKUP($A134,'Occupancy Raw Data'!$B$8:$BE$45,'Occupancy Raw Data'!AR$3,FALSE))/100</f>
        <v>0.70680849705539606</v>
      </c>
      <c r="M134" s="75">
        <f>VLOOKUP($A134,'ADR Raw Data'!$B$6:$BE$43,'ADR Raw Data'!AG$1,FALSE)</f>
        <v>96.297971220659804</v>
      </c>
      <c r="N134" s="76">
        <f>VLOOKUP($A134,'ADR Raw Data'!$B$6:$BE$43,'ADR Raw Data'!AH$1,FALSE)</f>
        <v>108.228674376852</v>
      </c>
      <c r="O134" s="76">
        <f>VLOOKUP($A134,'ADR Raw Data'!$B$6:$BE$43,'ADR Raw Data'!AI$1,FALSE)</f>
        <v>115.222959802875</v>
      </c>
      <c r="P134" s="76">
        <f>VLOOKUP($A134,'ADR Raw Data'!$B$6:$BE$43,'ADR Raw Data'!AJ$1,FALSE)</f>
        <v>114.447028185142</v>
      </c>
      <c r="Q134" s="76">
        <f>VLOOKUP($A134,'ADR Raw Data'!$B$6:$BE$43,'ADR Raw Data'!AK$1,FALSE)</f>
        <v>109.681814460034</v>
      </c>
      <c r="R134" s="77">
        <f>VLOOKUP($A134,'ADR Raw Data'!$B$6:$BE$43,'ADR Raw Data'!AL$1,FALSE)</f>
        <v>109.683850833134</v>
      </c>
      <c r="S134" s="76">
        <f>VLOOKUP($A134,'ADR Raw Data'!$B$6:$BE$43,'ADR Raw Data'!AN$1,FALSE)</f>
        <v>122.94201876917499</v>
      </c>
      <c r="T134" s="76">
        <f>VLOOKUP($A134,'ADR Raw Data'!$B$6:$BE$43,'ADR Raw Data'!AO$1,FALSE)</f>
        <v>122.184636945883</v>
      </c>
      <c r="U134" s="77">
        <f>VLOOKUP($A134,'ADR Raw Data'!$B$6:$BE$43,'ADR Raw Data'!AP$1,FALSE)</f>
        <v>122.562734201848</v>
      </c>
      <c r="V134" s="78">
        <f>VLOOKUP($A134,'ADR Raw Data'!$B$6:$BE$43,'ADR Raw Data'!AR$1,FALSE)</f>
        <v>113.71859838777</v>
      </c>
      <c r="X134" s="75">
        <f>VLOOKUP($A134,'RevPAR Raw Data'!$B$6:$BE$43,'RevPAR Raw Data'!AG$1,FALSE)</f>
        <v>49.157580717238197</v>
      </c>
      <c r="Y134" s="76">
        <f>VLOOKUP($A134,'RevPAR Raw Data'!$B$6:$BE$43,'RevPAR Raw Data'!AH$1,FALSE)</f>
        <v>72.399312367333195</v>
      </c>
      <c r="Z134" s="76">
        <f>VLOOKUP($A134,'RevPAR Raw Data'!$B$6:$BE$43,'RevPAR Raw Data'!AI$1,FALSE)</f>
        <v>87.5049575466428</v>
      </c>
      <c r="AA134" s="76">
        <f>VLOOKUP($A134,'RevPAR Raw Data'!$B$6:$BE$43,'RevPAR Raw Data'!AJ$1,FALSE)</f>
        <v>86.532105351357302</v>
      </c>
      <c r="AB134" s="76">
        <f>VLOOKUP($A134,'RevPAR Raw Data'!$B$6:$BE$43,'RevPAR Raw Data'!AK$1,FALSE)</f>
        <v>77.071968774438602</v>
      </c>
      <c r="AC134" s="77">
        <f>VLOOKUP($A134,'RevPAR Raw Data'!$B$6:$BE$43,'RevPAR Raw Data'!AL$1,FALSE)</f>
        <v>74.533184951402006</v>
      </c>
      <c r="AD134" s="76">
        <f>VLOOKUP($A134,'RevPAR Raw Data'!$B$6:$BE$43,'RevPAR Raw Data'!AN$1,FALSE)</f>
        <v>95.132069880460193</v>
      </c>
      <c r="AE134" s="76">
        <f>VLOOKUP($A134,'RevPAR Raw Data'!$B$6:$BE$43,'RevPAR Raw Data'!AO$1,FALSE)</f>
        <v>94.842906658473893</v>
      </c>
      <c r="AF134" s="77">
        <f>VLOOKUP($A134,'RevPAR Raw Data'!$B$6:$BE$43,'RevPAR Raw Data'!AP$1,FALSE)</f>
        <v>94.987488269466994</v>
      </c>
      <c r="AG134" s="78">
        <f>VLOOKUP($A134,'RevPAR Raw Data'!$B$6:$BE$43,'RevPAR Raw Data'!AR$1,FALSE)</f>
        <v>80.377271613706299</v>
      </c>
    </row>
    <row r="135" spans="1:33" x14ac:dyDescent="0.25">
      <c r="A135" s="55" t="s">
        <v>126</v>
      </c>
      <c r="B135" s="43">
        <f>(VLOOKUP($A134,'Occupancy Raw Data'!$B$8:$BE$51,'Occupancy Raw Data'!AT$3,FALSE))/100</f>
        <v>-5.9416457756581796E-2</v>
      </c>
      <c r="C135" s="44">
        <f>(VLOOKUP($A134,'Occupancy Raw Data'!$B$8:$BE$51,'Occupancy Raw Data'!AU$3,FALSE))/100</f>
        <v>-2.6352756885356002E-2</v>
      </c>
      <c r="D135" s="44">
        <f>(VLOOKUP($A134,'Occupancy Raw Data'!$B$8:$BE$51,'Occupancy Raw Data'!AV$3,FALSE))/100</f>
        <v>-2.4796213231623302E-3</v>
      </c>
      <c r="E135" s="44">
        <f>(VLOOKUP($A134,'Occupancy Raw Data'!$B$8:$BE$51,'Occupancy Raw Data'!AW$3,FALSE))/100</f>
        <v>-1.5528038368276501E-2</v>
      </c>
      <c r="F135" s="44">
        <f>(VLOOKUP($A134,'Occupancy Raw Data'!$B$8:$BE$51,'Occupancy Raw Data'!AX$3,FALSE))/100</f>
        <v>-3.7622082287347802E-3</v>
      </c>
      <c r="G135" s="44">
        <f>(VLOOKUP($A134,'Occupancy Raw Data'!$B$8:$BE$51,'Occupancy Raw Data'!AY$3,FALSE))/100</f>
        <v>-1.92922106187427E-2</v>
      </c>
      <c r="H135" s="45">
        <f>(VLOOKUP($A134,'Occupancy Raw Data'!$B$8:$BE$51,'Occupancy Raw Data'!BA$3,FALSE))/100</f>
        <v>1.4626649765478601E-2</v>
      </c>
      <c r="I135" s="45">
        <f>(VLOOKUP($A134,'Occupancy Raw Data'!$B$8:$BE$51,'Occupancy Raw Data'!BB$3,FALSE))/100</f>
        <v>5.3175175900137804E-4</v>
      </c>
      <c r="J135" s="44">
        <f>(VLOOKUP($A134,'Occupancy Raw Data'!$B$8:$BE$51,'Occupancy Raw Data'!BC$3,FALSE))/100</f>
        <v>7.5188605377910197E-3</v>
      </c>
      <c r="K135" s="46">
        <f>(VLOOKUP($A134,'Occupancy Raw Data'!$B$8:$BE$51,'Occupancy Raw Data'!BE$3,FALSE))/100</f>
        <v>-1.1047887378791098E-2</v>
      </c>
      <c r="M135" s="43">
        <f>(VLOOKUP($A134,'ADR Raw Data'!$B$6:$BE$49,'ADR Raw Data'!AT$1,FALSE))/100</f>
        <v>-4.1391259766847502E-2</v>
      </c>
      <c r="N135" s="44">
        <f>(VLOOKUP($A134,'ADR Raw Data'!$B$6:$BE$49,'ADR Raw Data'!AU$1,FALSE))/100</f>
        <v>-7.0095190969047703E-3</v>
      </c>
      <c r="O135" s="44">
        <f>(VLOOKUP($A134,'ADR Raw Data'!$B$6:$BE$49,'ADR Raw Data'!AV$1,FALSE))/100</f>
        <v>-5.4121975212877106E-3</v>
      </c>
      <c r="P135" s="44">
        <f>(VLOOKUP($A134,'ADR Raw Data'!$B$6:$BE$49,'ADR Raw Data'!AW$1,FALSE))/100</f>
        <v>-4.6699562796140397E-3</v>
      </c>
      <c r="Q135" s="44">
        <f>(VLOOKUP($A134,'ADR Raw Data'!$B$6:$BE$49,'ADR Raw Data'!AX$1,FALSE))/100</f>
        <v>8.3455476903126508E-3</v>
      </c>
      <c r="R135" s="44">
        <f>(VLOOKUP($A134,'ADR Raw Data'!$B$6:$BE$49,'ADR Raw Data'!AY$1,FALSE))/100</f>
        <v>-6.9020958113558198E-3</v>
      </c>
      <c r="S135" s="45">
        <f>(VLOOKUP($A134,'ADR Raw Data'!$B$6:$BE$49,'ADR Raw Data'!BA$1,FALSE))/100</f>
        <v>2.7323594195574601E-2</v>
      </c>
      <c r="T135" s="45">
        <f>(VLOOKUP($A134,'ADR Raw Data'!$B$6:$BE$49,'ADR Raw Data'!BB$1,FALSE))/100</f>
        <v>2.14166267950716E-2</v>
      </c>
      <c r="U135" s="44">
        <f>(VLOOKUP($A134,'ADR Raw Data'!$B$6:$BE$49,'ADR Raw Data'!BC$1,FALSE))/100</f>
        <v>2.4367570280765798E-2</v>
      </c>
      <c r="V135" s="46">
        <f>(VLOOKUP($A134,'ADR Raw Data'!$B$6:$BE$49,'ADR Raw Data'!BE$1,FALSE))/100</f>
        <v>3.9106204279976096E-3</v>
      </c>
      <c r="X135" s="43">
        <f>(VLOOKUP($A134,'RevPAR Raw Data'!$B$6:$BE$49,'RevPAR Raw Data'!AT$1,FALSE))/100</f>
        <v>-9.8348395486000703E-2</v>
      </c>
      <c r="Y135" s="44">
        <f>(VLOOKUP($A134,'RevPAR Raw Data'!$B$6:$BE$49,'RevPAR Raw Data'!AU$1,FALSE))/100</f>
        <v>-3.3177555829616796E-2</v>
      </c>
      <c r="Z135" s="44">
        <f>(VLOOKUP($A134,'RevPAR Raw Data'!$B$6:$BE$49,'RevPAR Raw Data'!AV$1,FALSE))/100</f>
        <v>-7.8783986440711003E-3</v>
      </c>
      <c r="AA135" s="44">
        <f>(VLOOKUP($A134,'RevPAR Raw Data'!$B$6:$BE$49,'RevPAR Raw Data'!AW$1,FALSE))/100</f>
        <v>-2.01254793876025E-2</v>
      </c>
      <c r="AB135" s="44">
        <f>(VLOOKUP($A134,'RevPAR Raw Data'!$B$6:$BE$49,'RevPAR Raw Data'!AX$1,FALSE))/100</f>
        <v>4.5519417733840698E-3</v>
      </c>
      <c r="AC135" s="44">
        <f>(VLOOKUP($A134,'RevPAR Raw Data'!$B$6:$BE$49,'RevPAR Raw Data'!AY$1,FALSE))/100</f>
        <v>-2.6061149743995097E-2</v>
      </c>
      <c r="AD135" s="45">
        <f>(VLOOKUP($A134,'RevPAR Raw Data'!$B$6:$BE$49,'RevPAR Raw Data'!BA$1,FALSE))/100</f>
        <v>4.2349896603686002E-2</v>
      </c>
      <c r="AE135" s="45">
        <f>(VLOOKUP($A134,'RevPAR Raw Data'!$B$6:$BE$49,'RevPAR Raw Data'!BB$1,FALSE))/100</f>
        <v>2.19597668830432E-2</v>
      </c>
      <c r="AF135" s="44">
        <f>(VLOOKUP($A134,'RevPAR Raw Data'!$B$6:$BE$49,'RevPAR Raw Data'!BC$1,FALSE))/100</f>
        <v>3.2069647181142698E-2</v>
      </c>
      <c r="AG135" s="46">
        <f>(VLOOKUP($A134,'RevPAR Raw Data'!$B$6:$BE$49,'RevPAR Raw Data'!BE$1,FALSE))/100</f>
        <v>-7.1804710448632302E-3</v>
      </c>
    </row>
    <row r="136" spans="1:33" x14ac:dyDescent="0.25">
      <c r="A136" s="93"/>
      <c r="B136" s="71"/>
      <c r="C136" s="72"/>
      <c r="D136" s="72"/>
      <c r="E136" s="72"/>
      <c r="F136" s="72"/>
      <c r="G136" s="73"/>
      <c r="H136" s="53"/>
      <c r="I136" s="53"/>
      <c r="J136" s="73"/>
      <c r="K136" s="74"/>
      <c r="M136" s="75"/>
      <c r="N136" s="76"/>
      <c r="O136" s="76"/>
      <c r="P136" s="76"/>
      <c r="Q136" s="76"/>
      <c r="R136" s="77"/>
      <c r="S136" s="76"/>
      <c r="T136" s="76"/>
      <c r="U136" s="77"/>
      <c r="V136" s="78"/>
      <c r="X136" s="75"/>
      <c r="Y136" s="76"/>
      <c r="Z136" s="76"/>
      <c r="AA136" s="76"/>
      <c r="AB136" s="76"/>
      <c r="AC136" s="77"/>
      <c r="AD136" s="76"/>
      <c r="AE136" s="76"/>
      <c r="AF136" s="77"/>
      <c r="AG136" s="78"/>
    </row>
    <row r="137" spans="1:33" x14ac:dyDescent="0.25">
      <c r="A137" s="70" t="s">
        <v>59</v>
      </c>
      <c r="B137" s="71">
        <f>(VLOOKUP($A137,'Occupancy Raw Data'!$B$8:$BE$54,'Occupancy Raw Data'!AG$3,FALSE))/100</f>
        <v>0.61531007751937894</v>
      </c>
      <c r="C137" s="72">
        <f>(VLOOKUP($A137,'Occupancy Raw Data'!$B$8:$BE$54,'Occupancy Raw Data'!AH$3,FALSE))/100</f>
        <v>0.73396758280479202</v>
      </c>
      <c r="D137" s="72">
        <f>(VLOOKUP($A137,'Occupancy Raw Data'!$B$8:$BE$54,'Occupancy Raw Data'!AI$3,FALSE))/100</f>
        <v>0.80840380549682811</v>
      </c>
      <c r="E137" s="72">
        <f>(VLOOKUP($A137,'Occupancy Raw Data'!$B$8:$BE$54,'Occupancy Raw Data'!AJ$3,FALSE))/100</f>
        <v>0.80620155038759611</v>
      </c>
      <c r="F137" s="72">
        <f>(VLOOKUP($A137,'Occupancy Raw Data'!$B$8:$BE$54,'Occupancy Raw Data'!AK$3,FALSE))/100</f>
        <v>0.792195207892882</v>
      </c>
      <c r="G137" s="73">
        <f>(VLOOKUP($A137,'Occupancy Raw Data'!$B$8:$BE$54,'Occupancy Raw Data'!AL$3,FALSE))/100</f>
        <v>0.75121564482029501</v>
      </c>
      <c r="H137" s="53">
        <f>(VLOOKUP($A137,'Occupancy Raw Data'!$B$8:$BE$54,'Occupancy Raw Data'!AN$3,FALSE))/100</f>
        <v>0.80144467935165598</v>
      </c>
      <c r="I137" s="53">
        <f>(VLOOKUP($A137,'Occupancy Raw Data'!$B$8:$BE$54,'Occupancy Raw Data'!AO$3,FALSE))/100</f>
        <v>0.78752642706131004</v>
      </c>
      <c r="J137" s="73">
        <f>(VLOOKUP($A137,'Occupancy Raw Data'!$B$8:$BE$54,'Occupancy Raw Data'!AP$3,FALSE))/100</f>
        <v>0.79448555320648295</v>
      </c>
      <c r="K137" s="74">
        <f>(VLOOKUP($A137,'Occupancy Raw Data'!$B$8:$BE$54,'Occupancy Raw Data'!AR$3,FALSE))/100</f>
        <v>0.76357847578777793</v>
      </c>
      <c r="M137" s="75">
        <f>VLOOKUP($A137,'ADR Raw Data'!$B$6:$BE$54,'ADR Raw Data'!AG$1,FALSE)</f>
        <v>102.351589119541</v>
      </c>
      <c r="N137" s="76">
        <f>VLOOKUP($A137,'ADR Raw Data'!$B$6:$BE$54,'ADR Raw Data'!AH$1,FALSE)</f>
        <v>107.76249279884701</v>
      </c>
      <c r="O137" s="76">
        <f>VLOOKUP($A137,'ADR Raw Data'!$B$6:$BE$54,'ADR Raw Data'!AI$1,FALSE)</f>
        <v>111.461120191783</v>
      </c>
      <c r="P137" s="76">
        <f>VLOOKUP($A137,'ADR Raw Data'!$B$6:$BE$54,'ADR Raw Data'!AJ$1,FALSE)</f>
        <v>112.34518575174801</v>
      </c>
      <c r="Q137" s="76">
        <f>VLOOKUP($A137,'ADR Raw Data'!$B$6:$BE$54,'ADR Raw Data'!AK$1,FALSE)</f>
        <v>108.961058601134</v>
      </c>
      <c r="R137" s="77">
        <f>VLOOKUP($A137,'ADR Raw Data'!$B$6:$BE$54,'ADR Raw Data'!AL$1,FALSE)</f>
        <v>108.908548042871</v>
      </c>
      <c r="S137" s="76">
        <f>VLOOKUP($A137,'ADR Raw Data'!$B$6:$BE$54,'ADR Raw Data'!AN$1,FALSE)</f>
        <v>113.39367113651301</v>
      </c>
      <c r="T137" s="76">
        <f>VLOOKUP($A137,'ADR Raw Data'!$B$6:$BE$54,'ADR Raw Data'!AO$1,FALSE)</f>
        <v>110.808228187919</v>
      </c>
      <c r="U137" s="77">
        <f>VLOOKUP($A137,'ADR Raw Data'!$B$6:$BE$54,'ADR Raw Data'!AP$1,FALSE)</f>
        <v>112.112272979265</v>
      </c>
      <c r="V137" s="78">
        <f>VLOOKUP($A137,'ADR Raw Data'!$B$6:$BE$54,'ADR Raw Data'!AR$1,FALSE)</f>
        <v>109.860948300014</v>
      </c>
      <c r="X137" s="75">
        <f>VLOOKUP($A137,'RevPAR Raw Data'!$B$6:$BE$54,'RevPAR Raw Data'!AG$1,FALSE)</f>
        <v>62.977964235377002</v>
      </c>
      <c r="Y137" s="76">
        <f>VLOOKUP($A137,'RevPAR Raw Data'!$B$6:$BE$54,'RevPAR Raw Data'!AH$1,FALSE)</f>
        <v>79.094176356589102</v>
      </c>
      <c r="Z137" s="76">
        <f>VLOOKUP($A137,'RevPAR Raw Data'!$B$6:$BE$54,'RevPAR Raw Data'!AI$1,FALSE)</f>
        <v>90.105593727977407</v>
      </c>
      <c r="AA137" s="76">
        <f>VLOOKUP($A137,'RevPAR Raw Data'!$B$6:$BE$54,'RevPAR Raw Data'!AJ$1,FALSE)</f>
        <v>90.572862931642007</v>
      </c>
      <c r="AB137" s="76">
        <f>VLOOKUP($A137,'RevPAR Raw Data'!$B$6:$BE$54,'RevPAR Raw Data'!AK$1,FALSE)</f>
        <v>86.318428470754</v>
      </c>
      <c r="AC137" s="77">
        <f>VLOOKUP($A137,'RevPAR Raw Data'!$B$6:$BE$54,'RevPAR Raw Data'!AL$1,FALSE)</f>
        <v>81.813805144467906</v>
      </c>
      <c r="AD137" s="76">
        <f>VLOOKUP($A137,'RevPAR Raw Data'!$B$6:$BE$54,'RevPAR Raw Data'!AN$1,FALSE)</f>
        <v>90.878754404510204</v>
      </c>
      <c r="AE137" s="76">
        <f>VLOOKUP($A137,'RevPAR Raw Data'!$B$6:$BE$54,'RevPAR Raw Data'!AO$1,FALSE)</f>
        <v>87.264408033826598</v>
      </c>
      <c r="AF137" s="77">
        <f>VLOOKUP($A137,'RevPAR Raw Data'!$B$6:$BE$54,'RevPAR Raw Data'!AP$1,FALSE)</f>
        <v>89.071581219168394</v>
      </c>
      <c r="AG137" s="78">
        <f>VLOOKUP($A137,'RevPAR Raw Data'!$B$6:$BE$54,'RevPAR Raw Data'!AR$1,FALSE)</f>
        <v>83.887455451525199</v>
      </c>
    </row>
    <row r="138" spans="1:33" x14ac:dyDescent="0.25">
      <c r="A138" s="55" t="s">
        <v>126</v>
      </c>
      <c r="B138" s="43">
        <f>(VLOOKUP($A137,'Occupancy Raw Data'!$B$8:$BE$54,'Occupancy Raw Data'!AT$3,FALSE))/100</f>
        <v>-5.3891897631942196E-3</v>
      </c>
      <c r="C138" s="44">
        <f>(VLOOKUP($A137,'Occupancy Raw Data'!$B$8:$BE$54,'Occupancy Raw Data'!AU$3,FALSE))/100</f>
        <v>-8.1993510211694196E-2</v>
      </c>
      <c r="D138" s="44">
        <f>(VLOOKUP($A137,'Occupancy Raw Data'!$B$8:$BE$54,'Occupancy Raw Data'!AV$3,FALSE))/100</f>
        <v>-1.8583398492329199E-2</v>
      </c>
      <c r="E138" s="44">
        <f>(VLOOKUP($A137,'Occupancy Raw Data'!$B$8:$BE$54,'Occupancy Raw Data'!AW$3,FALSE))/100</f>
        <v>-1.5665966502403702E-2</v>
      </c>
      <c r="F138" s="44">
        <f>(VLOOKUP($A137,'Occupancy Raw Data'!$B$8:$BE$54,'Occupancy Raw Data'!AX$3,FALSE))/100</f>
        <v>1.3208458282778598E-2</v>
      </c>
      <c r="G138" s="44">
        <f>(VLOOKUP($A137,'Occupancy Raw Data'!$B$8:$BE$54,'Occupancy Raw Data'!AY$3,FALSE))/100</f>
        <v>-2.2561987488880001E-2</v>
      </c>
      <c r="H138" s="45">
        <f>(VLOOKUP($A137,'Occupancy Raw Data'!$B$8:$BE$54,'Occupancy Raw Data'!BA$3,FALSE))/100</f>
        <v>7.4573717984570604E-4</v>
      </c>
      <c r="I138" s="45">
        <f>(VLOOKUP($A137,'Occupancy Raw Data'!$B$8:$BE$54,'Occupancy Raw Data'!BB$3,FALSE))/100</f>
        <v>4.6340530817561405E-2</v>
      </c>
      <c r="J138" s="44">
        <f>(VLOOKUP($A137,'Occupancy Raw Data'!$B$8:$BE$54,'Occupancy Raw Data'!BC$3,FALSE))/100</f>
        <v>2.28358161976411E-2</v>
      </c>
      <c r="K138" s="46">
        <f>(VLOOKUP($A137,'Occupancy Raw Data'!$B$8:$BE$54,'Occupancy Raw Data'!BE$3,FALSE))/100</f>
        <v>-9.4927315011262507E-3</v>
      </c>
      <c r="M138" s="43">
        <f>(VLOOKUP($A137,'ADR Raw Data'!$B$6:$BE$52,'ADR Raw Data'!AT$1,FALSE))/100</f>
        <v>1.8610731103272399E-2</v>
      </c>
      <c r="N138" s="44">
        <f>(VLOOKUP($A137,'ADR Raw Data'!$B$6:$BE$52,'ADR Raw Data'!AU$1,FALSE))/100</f>
        <v>-7.5637929615550306E-3</v>
      </c>
      <c r="O138" s="44">
        <f>(VLOOKUP($A137,'ADR Raw Data'!$B$6:$BE$52,'ADR Raw Data'!AV$1,FALSE))/100</f>
        <v>8.2645938343689496E-3</v>
      </c>
      <c r="P138" s="44">
        <f>(VLOOKUP($A137,'ADR Raw Data'!$B$6:$BE$52,'ADR Raw Data'!AW$1,FALSE))/100</f>
        <v>2.1126006809501302E-2</v>
      </c>
      <c r="Q138" s="44">
        <f>(VLOOKUP($A137,'ADR Raw Data'!$B$6:$BE$52,'ADR Raw Data'!AX$1,FALSE))/100</f>
        <v>2.54515762434805E-2</v>
      </c>
      <c r="R138" s="44">
        <f>(VLOOKUP($A137,'ADR Raw Data'!$B$6:$BE$52,'ADR Raw Data'!AY$1,FALSE))/100</f>
        <v>1.2790400498612299E-2</v>
      </c>
      <c r="S138" s="45">
        <f>(VLOOKUP($A137,'ADR Raw Data'!$B$6:$BE$52,'ADR Raw Data'!BA$1,FALSE))/100</f>
        <v>4.4222303791281996E-2</v>
      </c>
      <c r="T138" s="45">
        <f>(VLOOKUP($A137,'ADR Raw Data'!$B$6:$BE$52,'ADR Raw Data'!BB$1,FALSE))/100</f>
        <v>4.45706006287621E-2</v>
      </c>
      <c r="U138" s="44">
        <f>(VLOOKUP($A137,'ADR Raw Data'!$B$6:$BE$52,'ADR Raw Data'!BC$1,FALSE))/100</f>
        <v>4.4120934920544003E-2</v>
      </c>
      <c r="V138" s="46">
        <f>(VLOOKUP($A137,'ADR Raw Data'!$B$6:$BE$52,'ADR Raw Data'!BE$1,FALSE))/100</f>
        <v>2.20805198108724E-2</v>
      </c>
      <c r="X138" s="43">
        <f>(VLOOKUP($A137,'RevPAR Raw Data'!$B$6:$BE$52,'RevPAR Raw Data'!AT$1,FALSE))/100</f>
        <v>1.31212445785308E-2</v>
      </c>
      <c r="Y138" s="44">
        <f>(VLOOKUP($A137,'RevPAR Raw Data'!$B$6:$BE$52,'RevPAR Raw Data'!AU$1,FALSE))/100</f>
        <v>-8.8937121237816899E-2</v>
      </c>
      <c r="Z138" s="44">
        <f>(VLOOKUP($A137,'RevPAR Raw Data'!$B$6:$BE$52,'RevPAR Raw Data'!AV$1,FALSE))/100</f>
        <v>-1.04723888985615E-2</v>
      </c>
      <c r="AA138" s="44">
        <f>(VLOOKUP($A137,'RevPAR Raw Data'!$B$6:$BE$52,'RevPAR Raw Data'!AW$1,FALSE))/100</f>
        <v>5.1290809920903398E-3</v>
      </c>
      <c r="AB138" s="44">
        <f>(VLOOKUP($A137,'RevPAR Raw Data'!$B$6:$BE$52,'RevPAR Raw Data'!AX$1,FALSE))/100</f>
        <v>3.8996210609302202E-2</v>
      </c>
      <c r="AC138" s="44">
        <f>(VLOOKUP($A137,'RevPAR Raw Data'!$B$6:$BE$52,'RevPAR Raw Data'!AY$1,FALSE))/100</f>
        <v>-1.0060163846295E-2</v>
      </c>
      <c r="AD138" s="45">
        <f>(VLOOKUP($A137,'RevPAR Raw Data'!$B$6:$BE$52,'RevPAR Raw Data'!BA$1,FALSE))/100</f>
        <v>4.50010191872433E-2</v>
      </c>
      <c r="AE138" s="45">
        <f>(VLOOKUP($A137,'RevPAR Raw Data'!$B$6:$BE$52,'RevPAR Raw Data'!BB$1,FALSE))/100</f>
        <v>9.2976556738317895E-2</v>
      </c>
      <c r="AF138" s="44">
        <f>(VLOOKUP($A137,'RevPAR Raw Data'!$B$6:$BE$52,'RevPAR Raw Data'!BC$1,FALSE))/100</f>
        <v>6.7964288678498797E-2</v>
      </c>
      <c r="AG138" s="46">
        <f>(VLOOKUP($A137,'RevPAR Raw Data'!$B$6:$BE$52,'RevPAR Raw Data'!BE$1,FALSE))/100</f>
        <v>1.2378183863776199E-2</v>
      </c>
    </row>
    <row r="139" spans="1:33" x14ac:dyDescent="0.25">
      <c r="A139" s="93"/>
      <c r="B139" s="71"/>
      <c r="C139" s="72"/>
      <c r="D139" s="72"/>
      <c r="E139" s="72"/>
      <c r="F139" s="72"/>
      <c r="G139" s="73"/>
      <c r="H139" s="53"/>
      <c r="I139" s="53"/>
      <c r="J139" s="73"/>
      <c r="K139" s="74"/>
      <c r="M139" s="75"/>
      <c r="N139" s="76"/>
      <c r="O139" s="76"/>
      <c r="P139" s="76"/>
      <c r="Q139" s="76"/>
      <c r="R139" s="77"/>
      <c r="S139" s="76"/>
      <c r="T139" s="76"/>
      <c r="U139" s="77"/>
      <c r="V139" s="78"/>
      <c r="X139" s="75"/>
      <c r="Y139" s="76"/>
      <c r="Z139" s="76"/>
      <c r="AA139" s="76"/>
      <c r="AB139" s="76"/>
      <c r="AC139" s="77"/>
      <c r="AD139" s="76"/>
      <c r="AE139" s="76"/>
      <c r="AF139" s="77"/>
      <c r="AG139" s="78"/>
    </row>
    <row r="140" spans="1:33" x14ac:dyDescent="0.25">
      <c r="A140" s="70" t="s">
        <v>61</v>
      </c>
      <c r="B140" s="71">
        <f>(VLOOKUP($A140,'Occupancy Raw Data'!$B$8:$BE$45,'Occupancy Raw Data'!AG$3,FALSE))/100</f>
        <v>0.51591493005994804</v>
      </c>
      <c r="C140" s="72">
        <f>(VLOOKUP($A140,'Occupancy Raw Data'!$B$8:$BE$45,'Occupancy Raw Data'!AH$3,FALSE))/100</f>
        <v>0.61511561518698199</v>
      </c>
      <c r="D140" s="72">
        <f>(VLOOKUP($A140,'Occupancy Raw Data'!$B$8:$BE$45,'Occupancy Raw Data'!AI$3,FALSE))/100</f>
        <v>0.67677704824436102</v>
      </c>
      <c r="E140" s="72">
        <f>(VLOOKUP($A140,'Occupancy Raw Data'!$B$8:$BE$45,'Occupancy Raw Data'!AJ$3,FALSE))/100</f>
        <v>0.68591207536397303</v>
      </c>
      <c r="F140" s="72">
        <f>(VLOOKUP($A140,'Occupancy Raw Data'!$B$8:$BE$45,'Occupancy Raw Data'!AK$3,FALSE))/100</f>
        <v>0.66821296031972499</v>
      </c>
      <c r="G140" s="73">
        <f>(VLOOKUP($A140,'Occupancy Raw Data'!$B$8:$BE$45,'Occupancy Raw Data'!AL$3,FALSE))/100</f>
        <v>0.63238652583499799</v>
      </c>
      <c r="H140" s="53">
        <f>(VLOOKUP($A140,'Occupancy Raw Data'!$B$8:$BE$45,'Occupancy Raw Data'!AN$3,FALSE))/100</f>
        <v>0.73365686554381893</v>
      </c>
      <c r="I140" s="53">
        <f>(VLOOKUP($A140,'Occupancy Raw Data'!$B$8:$BE$45,'Occupancy Raw Data'!AO$3,FALSE))/100</f>
        <v>0.75292606337424994</v>
      </c>
      <c r="J140" s="73">
        <f>(VLOOKUP($A140,'Occupancy Raw Data'!$B$8:$BE$45,'Occupancy Raw Data'!AP$3,FALSE))/100</f>
        <v>0.74329146445903505</v>
      </c>
      <c r="K140" s="74">
        <f>(VLOOKUP($A140,'Occupancy Raw Data'!$B$8:$BE$45,'Occupancy Raw Data'!AR$3,FALSE))/100</f>
        <v>0.66407365115615091</v>
      </c>
      <c r="M140" s="75">
        <f>VLOOKUP($A140,'ADR Raw Data'!$B$6:$BE$43,'ADR Raw Data'!AG$1,FALSE)</f>
        <v>84.0451484576013</v>
      </c>
      <c r="N140" s="76">
        <f>VLOOKUP($A140,'ADR Raw Data'!$B$6:$BE$43,'ADR Raw Data'!AH$1,FALSE)</f>
        <v>88.318991727578606</v>
      </c>
      <c r="O140" s="76">
        <f>VLOOKUP($A140,'ADR Raw Data'!$B$6:$BE$43,'ADR Raw Data'!AI$1,FALSE)</f>
        <v>92.354680670673801</v>
      </c>
      <c r="P140" s="76">
        <f>VLOOKUP($A140,'ADR Raw Data'!$B$6:$BE$43,'ADR Raw Data'!AJ$1,FALSE)</f>
        <v>93.776237758817999</v>
      </c>
      <c r="Q140" s="76">
        <f>VLOOKUP($A140,'ADR Raw Data'!$B$6:$BE$43,'ADR Raw Data'!AK$1,FALSE)</f>
        <v>92.880980892876195</v>
      </c>
      <c r="R140" s="77">
        <f>VLOOKUP($A140,'ADR Raw Data'!$B$6:$BE$43,'ADR Raw Data'!AL$1,FALSE)</f>
        <v>90.633365306398801</v>
      </c>
      <c r="S140" s="76">
        <f>VLOOKUP($A140,'ADR Raw Data'!$B$6:$BE$43,'ADR Raw Data'!AN$1,FALSE)</f>
        <v>107.01524370622499</v>
      </c>
      <c r="T140" s="76">
        <f>VLOOKUP($A140,'ADR Raw Data'!$B$6:$BE$43,'ADR Raw Data'!AO$1,FALSE)</f>
        <v>107.75481894786699</v>
      </c>
      <c r="U140" s="77">
        <f>VLOOKUP($A140,'ADR Raw Data'!$B$6:$BE$43,'ADR Raw Data'!AP$1,FALSE)</f>
        <v>107.389824541526</v>
      </c>
      <c r="V140" s="78">
        <f>VLOOKUP($A140,'ADR Raw Data'!$B$6:$BE$43,'ADR Raw Data'!AR$1,FALSE)</f>
        <v>95.992036464266505</v>
      </c>
      <c r="X140" s="75">
        <f>VLOOKUP($A140,'RevPAR Raw Data'!$B$6:$BE$43,'RevPAR Raw Data'!AG$1,FALSE)</f>
        <v>43.360146888381301</v>
      </c>
      <c r="Y140" s="76">
        <f>VLOOKUP($A140,'RevPAR Raw Data'!$B$6:$BE$43,'RevPAR Raw Data'!AH$1,FALSE)</f>
        <v>54.326390929203498</v>
      </c>
      <c r="Z140" s="76">
        <f>VLOOKUP($A140,'RevPAR Raw Data'!$B$6:$BE$43,'RevPAR Raw Data'!AI$1,FALSE)</f>
        <v>62.503528175849198</v>
      </c>
      <c r="AA140" s="76">
        <f>VLOOKUP($A140,'RevPAR Raw Data'!$B$6:$BE$43,'RevPAR Raw Data'!AJ$1,FALSE)</f>
        <v>64.322253860976303</v>
      </c>
      <c r="AB140" s="76">
        <f>VLOOKUP($A140,'RevPAR Raw Data'!$B$6:$BE$43,'RevPAR Raw Data'!AK$1,FALSE)</f>
        <v>62.0642751998287</v>
      </c>
      <c r="AC140" s="77">
        <f>VLOOKUP($A140,'RevPAR Raw Data'!$B$6:$BE$43,'RevPAR Raw Data'!AL$1,FALSE)</f>
        <v>57.315319010847801</v>
      </c>
      <c r="AD140" s="76">
        <f>VLOOKUP($A140,'RevPAR Raw Data'!$B$6:$BE$43,'RevPAR Raw Data'!AN$1,FALSE)</f>
        <v>78.512468262917395</v>
      </c>
      <c r="AE140" s="76">
        <f>VLOOKUP($A140,'RevPAR Raw Data'!$B$6:$BE$43,'RevPAR Raw Data'!AO$1,FALSE)</f>
        <v>81.131411640022804</v>
      </c>
      <c r="AF140" s="77">
        <f>VLOOKUP($A140,'RevPAR Raw Data'!$B$6:$BE$43,'RevPAR Raw Data'!AP$1,FALSE)</f>
        <v>79.8219399514701</v>
      </c>
      <c r="AG140" s="78">
        <f>VLOOKUP($A140,'RevPAR Raw Data'!$B$6:$BE$43,'RevPAR Raw Data'!AR$1,FALSE)</f>
        <v>63.745782136739898</v>
      </c>
    </row>
    <row r="141" spans="1:33" x14ac:dyDescent="0.25">
      <c r="A141" s="55" t="s">
        <v>126</v>
      </c>
      <c r="B141" s="43">
        <f>(VLOOKUP($A140,'Occupancy Raw Data'!$B$8:$BE$51,'Occupancy Raw Data'!AT$3,FALSE))/100</f>
        <v>-3.8456784182520402E-2</v>
      </c>
      <c r="C141" s="44">
        <f>(VLOOKUP($A140,'Occupancy Raw Data'!$B$8:$BE$51,'Occupancy Raw Data'!AU$3,FALSE))/100</f>
        <v>-4.7571674046940099E-2</v>
      </c>
      <c r="D141" s="44">
        <f>(VLOOKUP($A140,'Occupancy Raw Data'!$B$8:$BE$51,'Occupancy Raw Data'!AV$3,FALSE))/100</f>
        <v>-2.7613609462804299E-2</v>
      </c>
      <c r="E141" s="44">
        <f>(VLOOKUP($A140,'Occupancy Raw Data'!$B$8:$BE$51,'Occupancy Raw Data'!AW$3,FALSE))/100</f>
        <v>-1.14527271990209E-2</v>
      </c>
      <c r="F141" s="44">
        <f>(VLOOKUP($A140,'Occupancy Raw Data'!$B$8:$BE$51,'Occupancy Raw Data'!AX$3,FALSE))/100</f>
        <v>-2.7978328215600201E-2</v>
      </c>
      <c r="G141" s="44">
        <f>(VLOOKUP($A140,'Occupancy Raw Data'!$B$8:$BE$51,'Occupancy Raw Data'!AY$3,FALSE))/100</f>
        <v>-2.9989587937398601E-2</v>
      </c>
      <c r="H141" s="45">
        <f>(VLOOKUP($A140,'Occupancy Raw Data'!$B$8:$BE$51,'Occupancy Raw Data'!BA$3,FALSE))/100</f>
        <v>1.0262706246743001E-2</v>
      </c>
      <c r="I141" s="45">
        <f>(VLOOKUP($A140,'Occupancy Raw Data'!$B$8:$BE$51,'Occupancy Raw Data'!BB$3,FALSE))/100</f>
        <v>3.1937332830874098E-2</v>
      </c>
      <c r="J141" s="44">
        <f>(VLOOKUP($A140,'Occupancy Raw Data'!$B$8:$BE$51,'Occupancy Raw Data'!BC$3,FALSE))/100</f>
        <v>2.1125476670942202E-2</v>
      </c>
      <c r="K141" s="46">
        <f>(VLOOKUP($A140,'Occupancy Raw Data'!$B$8:$BE$51,'Occupancy Raw Data'!BE$3,FALSE))/100</f>
        <v>-1.4208766473865899E-2</v>
      </c>
      <c r="M141" s="43">
        <f>(VLOOKUP($A140,'ADR Raw Data'!$B$6:$BE$49,'ADR Raw Data'!AT$1,FALSE))/100</f>
        <v>-3.4553348970647602E-2</v>
      </c>
      <c r="N141" s="44">
        <f>(VLOOKUP($A140,'ADR Raw Data'!$B$6:$BE$49,'ADR Raw Data'!AU$1,FALSE))/100</f>
        <v>-4.7001066676551705E-2</v>
      </c>
      <c r="O141" s="44">
        <f>(VLOOKUP($A140,'ADR Raw Data'!$B$6:$BE$49,'ADR Raw Data'!AV$1,FALSE))/100</f>
        <v>-3.9092741466262002E-2</v>
      </c>
      <c r="P141" s="44">
        <f>(VLOOKUP($A140,'ADR Raw Data'!$B$6:$BE$49,'ADR Raw Data'!AW$1,FALSE))/100</f>
        <v>-2.6718425496545902E-2</v>
      </c>
      <c r="Q141" s="44">
        <f>(VLOOKUP($A140,'ADR Raw Data'!$B$6:$BE$49,'ADR Raw Data'!AX$1,FALSE))/100</f>
        <v>-1.39485853091788E-2</v>
      </c>
      <c r="R141" s="44">
        <f>(VLOOKUP($A140,'ADR Raw Data'!$B$6:$BE$49,'ADR Raw Data'!AY$1,FALSE))/100</f>
        <v>-3.1553623513365797E-2</v>
      </c>
      <c r="S141" s="45">
        <f>(VLOOKUP($A140,'ADR Raw Data'!$B$6:$BE$49,'ADR Raw Data'!BA$1,FALSE))/100</f>
        <v>3.7702074237682404E-2</v>
      </c>
      <c r="T141" s="45">
        <f>(VLOOKUP($A140,'ADR Raw Data'!$B$6:$BE$49,'ADR Raw Data'!BB$1,FALSE))/100</f>
        <v>6.3815225669653308E-2</v>
      </c>
      <c r="U141" s="44">
        <f>(VLOOKUP($A140,'ADR Raw Data'!$B$6:$BE$49,'ADR Raw Data'!BC$1,FALSE))/100</f>
        <v>5.0710433752479703E-2</v>
      </c>
      <c r="V141" s="46">
        <f>(VLOOKUP($A140,'ADR Raw Data'!$B$6:$BE$49,'ADR Raw Data'!BE$1,FALSE))/100</f>
        <v>-2.6571076495245801E-3</v>
      </c>
      <c r="X141" s="43">
        <f>(VLOOKUP($A140,'RevPAR Raw Data'!$B$6:$BE$49,'RevPAR Raw Data'!AT$1,FALSE))/100</f>
        <v>-7.1681322469020495E-2</v>
      </c>
      <c r="Y141" s="44">
        <f>(VLOOKUP($A140,'RevPAR Raw Data'!$B$6:$BE$49,'RevPAR Raw Data'!AU$1,FALSE))/100</f>
        <v>-9.2336821299696406E-2</v>
      </c>
      <c r="Z141" s="44">
        <f>(VLOOKUP($A140,'RevPAR Raw Data'!$B$6:$BE$49,'RevPAR Raw Data'!AV$1,FALSE))/100</f>
        <v>-6.5626859233386597E-2</v>
      </c>
      <c r="AA141" s="44">
        <f>(VLOOKUP($A140,'RevPAR Raw Data'!$B$6:$BE$49,'RevPAR Raw Data'!AW$1,FALSE))/100</f>
        <v>-3.7865153857167502E-2</v>
      </c>
      <c r="AB141" s="44">
        <f>(VLOOKUP($A140,'RevPAR Raw Data'!$B$6:$BE$49,'RevPAR Raw Data'!AX$1,FALSE))/100</f>
        <v>-4.1536655426855501E-2</v>
      </c>
      <c r="AC141" s="44">
        <f>(VLOOKUP($A140,'RevPAR Raw Data'!$B$6:$BE$49,'RevPAR Raw Data'!AY$1,FALSE))/100</f>
        <v>-6.0596931283666805E-2</v>
      </c>
      <c r="AD141" s="45">
        <f>(VLOOKUP($A140,'RevPAR Raw Data'!$B$6:$BE$49,'RevPAR Raw Data'!BA$1,FALSE))/100</f>
        <v>4.8351705797219598E-2</v>
      </c>
      <c r="AE141" s="45">
        <f>(VLOOKUP($A140,'RevPAR Raw Data'!$B$6:$BE$49,'RevPAR Raw Data'!BB$1,FALSE))/100</f>
        <v>9.7790646602416501E-2</v>
      </c>
      <c r="AF141" s="44">
        <f>(VLOOKUP($A140,'RevPAR Raw Data'!$B$6:$BE$49,'RevPAR Raw Data'!BC$1,FALSE))/100</f>
        <v>7.2907192508633298E-2</v>
      </c>
      <c r="AG141" s="46">
        <f>(VLOOKUP($A140,'RevPAR Raw Data'!$B$6:$BE$49,'RevPAR Raw Data'!BE$1,FALSE))/100</f>
        <v>-1.68281199013025E-2</v>
      </c>
    </row>
    <row r="142" spans="1:33" x14ac:dyDescent="0.25">
      <c r="A142" s="93"/>
      <c r="B142" s="71"/>
      <c r="C142" s="72"/>
      <c r="D142" s="72"/>
      <c r="E142" s="72"/>
      <c r="F142" s="72"/>
      <c r="G142" s="73"/>
      <c r="H142" s="53"/>
      <c r="I142" s="53"/>
      <c r="J142" s="73"/>
      <c r="K142" s="74"/>
      <c r="M142" s="75"/>
      <c r="N142" s="76"/>
      <c r="O142" s="76"/>
      <c r="P142" s="76"/>
      <c r="Q142" s="76"/>
      <c r="R142" s="77"/>
      <c r="S142" s="76"/>
      <c r="T142" s="76"/>
      <c r="U142" s="77"/>
      <c r="V142" s="78"/>
      <c r="X142" s="75"/>
      <c r="Y142" s="76"/>
      <c r="Z142" s="76"/>
      <c r="AA142" s="76"/>
      <c r="AB142" s="76"/>
      <c r="AC142" s="77"/>
      <c r="AD142" s="76"/>
      <c r="AE142" s="76"/>
      <c r="AF142" s="77"/>
      <c r="AG142" s="78"/>
    </row>
    <row r="143" spans="1:33" x14ac:dyDescent="0.25">
      <c r="A143" s="70" t="s">
        <v>57</v>
      </c>
      <c r="B143" s="71">
        <f>(VLOOKUP($A143,'Occupancy Raw Data'!$B$8:$BE$45,'Occupancy Raw Data'!AG$3,FALSE))/100</f>
        <v>0.61311787072243296</v>
      </c>
      <c r="C143" s="72">
        <f>(VLOOKUP($A143,'Occupancy Raw Data'!$B$8:$BE$45,'Occupancy Raw Data'!AH$3,FALSE))/100</f>
        <v>0.71737815416522599</v>
      </c>
      <c r="D143" s="72">
        <f>(VLOOKUP($A143,'Occupancy Raw Data'!$B$8:$BE$45,'Occupancy Raw Data'!AI$3,FALSE))/100</f>
        <v>0.75004320774282707</v>
      </c>
      <c r="E143" s="72">
        <f>(VLOOKUP($A143,'Occupancy Raw Data'!$B$8:$BE$45,'Occupancy Raw Data'!AJ$3,FALSE))/100</f>
        <v>0.75051849291393002</v>
      </c>
      <c r="F143" s="72">
        <f>(VLOOKUP($A143,'Occupancy Raw Data'!$B$8:$BE$45,'Occupancy Raw Data'!AK$3,FALSE))/100</f>
        <v>0.71772381610784608</v>
      </c>
      <c r="G143" s="73">
        <f>(VLOOKUP($A143,'Occupancy Raw Data'!$B$8:$BE$45,'Occupancy Raw Data'!AL$3,FALSE))/100</f>
        <v>0.709756308330452</v>
      </c>
      <c r="H143" s="53">
        <f>(VLOOKUP($A143,'Occupancy Raw Data'!$B$8:$BE$45,'Occupancy Raw Data'!AN$3,FALSE))/100</f>
        <v>0.77125820947113699</v>
      </c>
      <c r="I143" s="53">
        <f>(VLOOKUP($A143,'Occupancy Raw Data'!$B$8:$BE$45,'Occupancy Raw Data'!AO$3,FALSE))/100</f>
        <v>0.74822848254407104</v>
      </c>
      <c r="J143" s="73">
        <f>(VLOOKUP($A143,'Occupancy Raw Data'!$B$8:$BE$45,'Occupancy Raw Data'!AP$3,FALSE))/100</f>
        <v>0.75974334600760396</v>
      </c>
      <c r="K143" s="74">
        <f>(VLOOKUP($A143,'Occupancy Raw Data'!$B$8:$BE$45,'Occupancy Raw Data'!AR$3,FALSE))/100</f>
        <v>0.72403831909535299</v>
      </c>
      <c r="M143" s="75">
        <f>VLOOKUP($A143,'ADR Raw Data'!$B$6:$BE$43,'ADR Raw Data'!AG$1,FALSE)</f>
        <v>93.608828724453801</v>
      </c>
      <c r="N143" s="76">
        <f>VLOOKUP($A143,'ADR Raw Data'!$B$6:$BE$43,'ADR Raw Data'!AH$1,FALSE)</f>
        <v>99.747373854122699</v>
      </c>
      <c r="O143" s="76">
        <f>VLOOKUP($A143,'ADR Raw Data'!$B$6:$BE$43,'ADR Raw Data'!AI$1,FALSE)</f>
        <v>101.20358353591701</v>
      </c>
      <c r="P143" s="76">
        <f>VLOOKUP($A143,'ADR Raw Data'!$B$6:$BE$43,'ADR Raw Data'!AJ$1,FALSE)</f>
        <v>100.56982519861801</v>
      </c>
      <c r="Q143" s="76">
        <f>VLOOKUP($A143,'ADR Raw Data'!$B$6:$BE$43,'ADR Raw Data'!AK$1,FALSE)</f>
        <v>97.117544542772805</v>
      </c>
      <c r="R143" s="77">
        <f>VLOOKUP($A143,'ADR Raw Data'!$B$6:$BE$43,'ADR Raw Data'!AL$1,FALSE)</f>
        <v>98.636666509198406</v>
      </c>
      <c r="S143" s="76">
        <f>VLOOKUP($A143,'ADR Raw Data'!$B$6:$BE$43,'ADR Raw Data'!AN$1,FALSE)</f>
        <v>105.00669410083999</v>
      </c>
      <c r="T143" s="76">
        <f>VLOOKUP($A143,'ADR Raw Data'!$B$6:$BE$43,'ADR Raw Data'!AO$1,FALSE)</f>
        <v>103.582666801409</v>
      </c>
      <c r="U143" s="77">
        <f>VLOOKUP($A143,'ADR Raw Data'!$B$6:$BE$43,'ADR Raw Data'!AP$1,FALSE)</f>
        <v>104.30547191116599</v>
      </c>
      <c r="V143" s="78">
        <f>VLOOKUP($A143,'ADR Raw Data'!$B$6:$BE$43,'ADR Raw Data'!AR$1,FALSE)</f>
        <v>100.33619659931701</v>
      </c>
      <c r="X143" s="75">
        <f>VLOOKUP($A143,'RevPAR Raw Data'!$B$6:$BE$43,'RevPAR Raw Data'!AG$1,FALSE)</f>
        <v>57.393245748358098</v>
      </c>
      <c r="Y143" s="76">
        <f>VLOOKUP($A143,'RevPAR Raw Data'!$B$6:$BE$43,'RevPAR Raw Data'!AH$1,FALSE)</f>
        <v>71.556586938299304</v>
      </c>
      <c r="Z143" s="76">
        <f>VLOOKUP($A143,'RevPAR Raw Data'!$B$6:$BE$43,'RevPAR Raw Data'!AI$1,FALSE)</f>
        <v>75.907060430349105</v>
      </c>
      <c r="AA143" s="76">
        <f>VLOOKUP($A143,'RevPAR Raw Data'!$B$6:$BE$43,'RevPAR Raw Data'!AJ$1,FALSE)</f>
        <v>75.479513640684402</v>
      </c>
      <c r="AB143" s="76">
        <f>VLOOKUP($A143,'RevPAR Raw Data'!$B$6:$BE$43,'RevPAR Raw Data'!AK$1,FALSE)</f>
        <v>69.703574680262705</v>
      </c>
      <c r="AC143" s="77">
        <f>VLOOKUP($A143,'RevPAR Raw Data'!$B$6:$BE$43,'RevPAR Raw Data'!AL$1,FALSE)</f>
        <v>70.0079962875907</v>
      </c>
      <c r="AD143" s="76">
        <f>VLOOKUP($A143,'RevPAR Raw Data'!$B$6:$BE$43,'RevPAR Raw Data'!AN$1,FALSE)</f>
        <v>80.987274874697505</v>
      </c>
      <c r="AE143" s="76">
        <f>VLOOKUP($A143,'RevPAR Raw Data'!$B$6:$BE$43,'RevPAR Raw Data'!AO$1,FALSE)</f>
        <v>77.503501598686398</v>
      </c>
      <c r="AF143" s="77">
        <f>VLOOKUP($A143,'RevPAR Raw Data'!$B$6:$BE$43,'RevPAR Raw Data'!AP$1,FALSE)</f>
        <v>79.245388236691994</v>
      </c>
      <c r="AG143" s="78">
        <f>VLOOKUP($A143,'RevPAR Raw Data'!$B$6:$BE$43,'RevPAR Raw Data'!AR$1,FALSE)</f>
        <v>72.647251130191094</v>
      </c>
    </row>
    <row r="144" spans="1:33" ht="16" thickBot="1" x14ac:dyDescent="0.3">
      <c r="A144" s="59" t="s">
        <v>126</v>
      </c>
      <c r="B144" s="49">
        <f>(VLOOKUP($A143,'Occupancy Raw Data'!$B$8:$BE$51,'Occupancy Raw Data'!AT$3,FALSE))/100</f>
        <v>3.7111040638733897E-2</v>
      </c>
      <c r="C144" s="50">
        <f>(VLOOKUP($A143,'Occupancy Raw Data'!$B$8:$BE$51,'Occupancy Raw Data'!AU$3,FALSE))/100</f>
        <v>1.6138948954543399E-2</v>
      </c>
      <c r="D144" s="50">
        <f>(VLOOKUP($A143,'Occupancy Raw Data'!$B$8:$BE$51,'Occupancy Raw Data'!AV$3,FALSE))/100</f>
        <v>1.9463563952495301E-2</v>
      </c>
      <c r="E144" s="50">
        <f>(VLOOKUP($A143,'Occupancy Raw Data'!$B$8:$BE$51,'Occupancy Raw Data'!AW$3,FALSE))/100</f>
        <v>2.0869055630041201E-2</v>
      </c>
      <c r="F144" s="50">
        <f>(VLOOKUP($A143,'Occupancy Raw Data'!$B$8:$BE$51,'Occupancy Raw Data'!AX$3,FALSE))/100</f>
        <v>1.44656659369755E-2</v>
      </c>
      <c r="G144" s="50">
        <f>(VLOOKUP($A143,'Occupancy Raw Data'!$B$8:$BE$51,'Occupancy Raw Data'!AY$3,FALSE))/100</f>
        <v>2.1069929908714601E-2</v>
      </c>
      <c r="H144" s="51">
        <f>(VLOOKUP($A143,'Occupancy Raw Data'!$B$8:$BE$51,'Occupancy Raw Data'!BA$3,FALSE))/100</f>
        <v>1.7943831463801799E-2</v>
      </c>
      <c r="I144" s="51">
        <f>(VLOOKUP($A143,'Occupancy Raw Data'!$B$8:$BE$51,'Occupancy Raw Data'!BB$3,FALSE))/100</f>
        <v>1.2727574471924401E-2</v>
      </c>
      <c r="J144" s="50">
        <f>(VLOOKUP($A143,'Occupancy Raw Data'!$B$8:$BE$51,'Occupancy Raw Data'!BC$3,FALSE))/100</f>
        <v>1.53685341138542E-2</v>
      </c>
      <c r="K144" s="52">
        <f>(VLOOKUP($A143,'Occupancy Raw Data'!$B$8:$BE$51,'Occupancy Raw Data'!BE$3,FALSE))/100</f>
        <v>1.9353919976934298E-2</v>
      </c>
      <c r="M144" s="49">
        <f>(VLOOKUP($A143,'ADR Raw Data'!$B$6:$BE$49,'ADR Raw Data'!AT$1,FALSE))/100</f>
        <v>2.8219637113599497E-2</v>
      </c>
      <c r="N144" s="50">
        <f>(VLOOKUP($A143,'ADR Raw Data'!$B$6:$BE$49,'ADR Raw Data'!AU$1,FALSE))/100</f>
        <v>3.26518649602974E-2</v>
      </c>
      <c r="O144" s="50">
        <f>(VLOOKUP($A143,'ADR Raw Data'!$B$6:$BE$49,'ADR Raw Data'!AV$1,FALSE))/100</f>
        <v>2.6708354243967902E-2</v>
      </c>
      <c r="P144" s="50">
        <f>(VLOOKUP($A143,'ADR Raw Data'!$B$6:$BE$49,'ADR Raw Data'!AW$1,FALSE))/100</f>
        <v>2.0885496883802902E-2</v>
      </c>
      <c r="Q144" s="50">
        <f>(VLOOKUP($A143,'ADR Raw Data'!$B$6:$BE$49,'ADR Raw Data'!AX$1,FALSE))/100</f>
        <v>8.756627947395729E-3</v>
      </c>
      <c r="R144" s="50">
        <f>(VLOOKUP($A143,'ADR Raw Data'!$B$6:$BE$49,'ADR Raw Data'!AY$1,FALSE))/100</f>
        <v>2.3113312096738298E-2</v>
      </c>
      <c r="S144" s="51">
        <f>(VLOOKUP($A143,'ADR Raw Data'!$B$6:$BE$49,'ADR Raw Data'!BA$1,FALSE))/100</f>
        <v>3.6804607096704897E-2</v>
      </c>
      <c r="T144" s="51">
        <f>(VLOOKUP($A143,'ADR Raw Data'!$B$6:$BE$49,'ADR Raw Data'!BB$1,FALSE))/100</f>
        <v>2.7438680446832498E-2</v>
      </c>
      <c r="U144" s="50">
        <f>(VLOOKUP($A143,'ADR Raw Data'!$B$6:$BE$49,'ADR Raw Data'!BC$1,FALSE))/100</f>
        <v>3.22094100821863E-2</v>
      </c>
      <c r="V144" s="52">
        <f>(VLOOKUP($A143,'ADR Raw Data'!$B$6:$BE$49,'ADR Raw Data'!BE$1,FALSE))/100</f>
        <v>2.5873693046084098E-2</v>
      </c>
      <c r="X144" s="49">
        <f>(VLOOKUP($A143,'RevPAR Raw Data'!$B$6:$BE$49,'RevPAR Raw Data'!AT$1,FALSE))/100</f>
        <v>6.6377937852066596E-2</v>
      </c>
      <c r="Y144" s="50">
        <f>(VLOOKUP($A143,'RevPAR Raw Data'!$B$6:$BE$49,'RevPAR Raw Data'!AU$1,FALSE))/100</f>
        <v>4.9317780696705803E-2</v>
      </c>
      <c r="Z144" s="50">
        <f>(VLOOKUP($A143,'RevPAR Raw Data'!$B$6:$BE$49,'RevPAR Raw Data'!AV$1,FALSE))/100</f>
        <v>4.6691757957356597E-2</v>
      </c>
      <c r="AA144" s="50">
        <f>(VLOOKUP($A143,'RevPAR Raw Data'!$B$6:$BE$49,'RevPAR Raw Data'!AW$1,FALSE))/100</f>
        <v>4.2190413110173297E-2</v>
      </c>
      <c r="AB144" s="50">
        <f>(VLOOKUP($A143,'RevPAR Raw Data'!$B$6:$BE$49,'RevPAR Raw Data'!AX$1,FALSE))/100</f>
        <v>2.3348964338992601E-2</v>
      </c>
      <c r="AC144" s="50">
        <f>(VLOOKUP($A143,'RevPAR Raw Data'!$B$6:$BE$49,'RevPAR Raw Data'!AY$1,FALSE))/100</f>
        <v>4.4670237871289403E-2</v>
      </c>
      <c r="AD144" s="51">
        <f>(VLOOKUP($A143,'RevPAR Raw Data'!$B$6:$BE$49,'RevPAR Raw Data'!BA$1,FALSE))/100</f>
        <v>5.54088542273415E-2</v>
      </c>
      <c r="AE144" s="51">
        <f>(VLOOKUP($A143,'RevPAR Raw Data'!$B$6:$BE$49,'RevPAR Raw Data'!BB$1,FALSE))/100</f>
        <v>4.0515482767555303E-2</v>
      </c>
      <c r="AF144" s="50">
        <f>(VLOOKUP($A143,'RevPAR Raw Data'!$B$6:$BE$49,'RevPAR Raw Data'!BC$1,FALSE))/100</f>
        <v>4.8072955613675798E-2</v>
      </c>
      <c r="AG144" s="52">
        <f>(VLOOKUP($A143,'RevPAR Raw Data'!$B$6:$BE$49,'RevPAR Raw Data'!BE$1,FALSE))/100</f>
        <v>4.5728370407740096E-2</v>
      </c>
    </row>
    <row r="145" spans="1:33" ht="14.25" customHeight="1" x14ac:dyDescent="0.25">
      <c r="A145" s="277" t="s">
        <v>125</v>
      </c>
      <c r="B145" s="278"/>
      <c r="C145" s="278"/>
      <c r="D145" s="278"/>
      <c r="E145" s="278"/>
      <c r="F145" s="278"/>
      <c r="G145" s="278"/>
      <c r="H145" s="278"/>
      <c r="I145" s="278"/>
      <c r="J145" s="278"/>
      <c r="K145" s="278"/>
      <c r="M145" s="103"/>
      <c r="N145" s="103"/>
      <c r="O145" s="103"/>
      <c r="P145" s="103"/>
      <c r="Q145" s="103"/>
      <c r="R145" s="102"/>
      <c r="S145" s="103"/>
      <c r="T145" s="103"/>
      <c r="U145" s="103"/>
      <c r="V145" s="103"/>
      <c r="W145" s="103"/>
      <c r="X145" s="103"/>
      <c r="Y145" s="103"/>
      <c r="Z145" s="103"/>
      <c r="AA145" s="103"/>
      <c r="AB145" s="102"/>
      <c r="AC145" s="103"/>
      <c r="AD145" s="103"/>
      <c r="AE145" s="103"/>
      <c r="AF145" s="103"/>
      <c r="AG145" s="106"/>
    </row>
    <row r="146" spans="1:33" ht="16.5" customHeight="1" x14ac:dyDescent="0.25">
      <c r="A146" s="277"/>
      <c r="B146" s="278"/>
      <c r="C146" s="278"/>
      <c r="D146" s="278"/>
      <c r="E146" s="278"/>
      <c r="F146" s="278"/>
      <c r="G146" s="278"/>
      <c r="H146" s="278"/>
      <c r="I146" s="278"/>
      <c r="J146" s="278"/>
      <c r="K146" s="278"/>
      <c r="M146" s="103"/>
      <c r="N146" s="103"/>
      <c r="O146" s="103"/>
      <c r="P146" s="103"/>
      <c r="Q146" s="103"/>
      <c r="R146" s="102"/>
      <c r="S146" s="103"/>
      <c r="T146" s="103"/>
      <c r="U146" s="103"/>
      <c r="V146" s="103"/>
      <c r="W146" s="103"/>
      <c r="X146" s="103"/>
      <c r="Y146" s="103"/>
      <c r="Z146" s="103"/>
      <c r="AA146" s="103"/>
      <c r="AB146" s="102"/>
      <c r="AC146" s="103"/>
      <c r="AD146" s="103"/>
      <c r="AE146" s="103"/>
      <c r="AF146" s="103"/>
      <c r="AG146" s="106"/>
    </row>
    <row r="147" spans="1:33" ht="16" thickBot="1" x14ac:dyDescent="0.3">
      <c r="A147" s="279"/>
      <c r="B147" s="280"/>
      <c r="C147" s="280"/>
      <c r="D147" s="280"/>
      <c r="E147" s="280"/>
      <c r="F147" s="280"/>
      <c r="G147" s="280"/>
      <c r="H147" s="280"/>
      <c r="I147" s="280"/>
      <c r="J147" s="280"/>
      <c r="K147" s="280"/>
      <c r="L147" s="99"/>
      <c r="M147" s="104"/>
      <c r="N147" s="104"/>
      <c r="O147" s="104"/>
      <c r="P147" s="104"/>
      <c r="Q147" s="104"/>
      <c r="R147" s="105"/>
      <c r="S147" s="104"/>
      <c r="T147" s="104"/>
      <c r="U147" s="104"/>
      <c r="V147" s="104"/>
      <c r="W147" s="104"/>
      <c r="X147" s="104"/>
      <c r="Y147" s="104"/>
      <c r="Z147" s="104"/>
      <c r="AA147" s="104"/>
      <c r="AB147" s="105"/>
      <c r="AC147" s="104"/>
      <c r="AD147" s="104"/>
      <c r="AE147" s="104"/>
      <c r="AF147" s="104"/>
      <c r="AG147" s="107"/>
    </row>
  </sheetData>
  <sheetProtection algorithmName="SHA-512" hashValue="BFTOrcxQBuoejFJzdWEGiInqFiiiM+VrxkPahISOP19V/5jNUFvi2Pz5UyZ3lFLxM7raXrHdLtnaQbxUMsKaXg==" saltValue="6P4k0xFODCDO+bIw4rt4kg==" spinCount="100000" sheet="1" formatColumns="0" formatRows="0"/>
  <mergeCells count="14">
    <mergeCell ref="A145:K147"/>
    <mergeCell ref="R2:R3"/>
    <mergeCell ref="U2:U3"/>
    <mergeCell ref="V2:V3"/>
    <mergeCell ref="AG2:AG3"/>
    <mergeCell ref="A1:A3"/>
    <mergeCell ref="AC2:AC3"/>
    <mergeCell ref="AF2:AF3"/>
    <mergeCell ref="B1:K1"/>
    <mergeCell ref="M1:V1"/>
    <mergeCell ref="X1:AG1"/>
    <mergeCell ref="G2:G3"/>
    <mergeCell ref="J2:J3"/>
    <mergeCell ref="K2:K3"/>
  </mergeCells>
  <pageMargins left="0.25" right="0.25" top="0.75" bottom="0.75" header="0.3" footer="0.3"/>
  <pageSetup scale="37" orientation="landscape" r:id="rId1"/>
  <rowBreaks count="1" manualBreakCount="1">
    <brk id="57" max="32"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sheetPr>
  <dimension ref="A1:BE54"/>
  <sheetViews>
    <sheetView zoomScale="70" zoomScaleNormal="70" workbookViewId="0">
      <selection activeCell="G19" sqref="G19"/>
    </sheetView>
  </sheetViews>
  <sheetFormatPr defaultRowHeight="12.5" x14ac:dyDescent="0.25"/>
  <cols>
    <col min="1" max="1" width="28" customWidth="1"/>
    <col min="2" max="2" width="19.54296875" customWidth="1"/>
    <col min="3" max="3" width="11.1796875" customWidth="1"/>
    <col min="4" max="4" width="10" customWidth="1"/>
    <col min="5" max="5" width="5.453125" customWidth="1"/>
    <col min="6" max="6" width="4.453125" customWidth="1"/>
  </cols>
  <sheetData>
    <row r="1" spans="1:57" ht="54" x14ac:dyDescent="0.25">
      <c r="A1" s="42" t="s">
        <v>75</v>
      </c>
      <c r="B1" s="42" t="s">
        <v>132</v>
      </c>
    </row>
    <row r="2" spans="1:57" ht="90" x14ac:dyDescent="0.25">
      <c r="A2" s="42" t="s">
        <v>76</v>
      </c>
      <c r="B2" s="42" t="s">
        <v>133</v>
      </c>
    </row>
    <row r="3" spans="1:57" x14ac:dyDescent="0.25">
      <c r="B3">
        <v>1</v>
      </c>
      <c r="C3">
        <v>2</v>
      </c>
      <c r="D3">
        <v>3</v>
      </c>
      <c r="E3">
        <v>4</v>
      </c>
      <c r="F3">
        <v>5</v>
      </c>
      <c r="G3">
        <v>6</v>
      </c>
      <c r="H3">
        <v>7</v>
      </c>
      <c r="I3">
        <v>8</v>
      </c>
      <c r="J3">
        <v>9</v>
      </c>
      <c r="K3">
        <v>10</v>
      </c>
      <c r="L3">
        <v>11</v>
      </c>
      <c r="M3">
        <v>12</v>
      </c>
      <c r="N3">
        <v>13</v>
      </c>
      <c r="O3">
        <v>14</v>
      </c>
      <c r="P3">
        <v>15</v>
      </c>
      <c r="Q3">
        <v>16</v>
      </c>
      <c r="R3">
        <v>17</v>
      </c>
      <c r="S3">
        <v>18</v>
      </c>
      <c r="T3">
        <v>19</v>
      </c>
      <c r="U3">
        <v>20</v>
      </c>
      <c r="V3">
        <v>21</v>
      </c>
      <c r="W3">
        <v>22</v>
      </c>
      <c r="X3">
        <v>23</v>
      </c>
      <c r="Y3">
        <v>24</v>
      </c>
      <c r="Z3">
        <v>25</v>
      </c>
      <c r="AA3">
        <v>26</v>
      </c>
      <c r="AB3">
        <v>27</v>
      </c>
      <c r="AC3">
        <v>28</v>
      </c>
      <c r="AD3">
        <v>29</v>
      </c>
      <c r="AE3">
        <v>30</v>
      </c>
      <c r="AF3">
        <v>31</v>
      </c>
      <c r="AG3">
        <v>32</v>
      </c>
      <c r="AH3">
        <v>33</v>
      </c>
      <c r="AI3">
        <v>34</v>
      </c>
      <c r="AJ3">
        <v>35</v>
      </c>
      <c r="AK3">
        <v>36</v>
      </c>
      <c r="AL3">
        <v>37</v>
      </c>
      <c r="AM3">
        <v>38</v>
      </c>
      <c r="AN3">
        <v>39</v>
      </c>
      <c r="AO3">
        <v>40</v>
      </c>
      <c r="AP3">
        <v>41</v>
      </c>
      <c r="AQ3">
        <v>42</v>
      </c>
      <c r="AR3">
        <v>43</v>
      </c>
      <c r="AS3">
        <v>44</v>
      </c>
      <c r="AT3">
        <v>45</v>
      </c>
      <c r="AU3">
        <v>46</v>
      </c>
      <c r="AV3">
        <v>47</v>
      </c>
      <c r="AW3">
        <v>48</v>
      </c>
      <c r="AX3">
        <v>49</v>
      </c>
      <c r="AY3">
        <v>50</v>
      </c>
      <c r="AZ3">
        <v>51</v>
      </c>
      <c r="BA3">
        <v>52</v>
      </c>
      <c r="BB3">
        <v>53</v>
      </c>
      <c r="BC3">
        <v>54</v>
      </c>
      <c r="BD3">
        <v>55</v>
      </c>
      <c r="BE3">
        <v>56</v>
      </c>
    </row>
    <row r="4" spans="1:57" ht="14" x14ac:dyDescent="0.3">
      <c r="C4" s="2"/>
      <c r="D4" s="284" t="s">
        <v>77</v>
      </c>
      <c r="E4" s="285"/>
      <c r="G4" s="286" t="s">
        <v>78</v>
      </c>
      <c r="H4" s="287"/>
      <c r="I4" s="287"/>
      <c r="J4" s="287"/>
      <c r="K4" s="287"/>
      <c r="L4" s="287"/>
      <c r="M4" s="287"/>
      <c r="N4" s="287"/>
      <c r="O4" s="287"/>
      <c r="P4" s="287"/>
      <c r="Q4" s="287"/>
      <c r="R4" s="287"/>
      <c r="T4" s="286" t="s">
        <v>79</v>
      </c>
      <c r="U4" s="287"/>
      <c r="V4" s="287"/>
      <c r="W4" s="287"/>
      <c r="X4" s="287"/>
      <c r="Y4" s="287"/>
      <c r="Z4" s="287"/>
      <c r="AA4" s="287"/>
      <c r="AB4" s="287"/>
      <c r="AC4" s="287"/>
      <c r="AD4" s="287"/>
      <c r="AE4" s="287"/>
      <c r="AF4" s="3"/>
      <c r="AG4" s="286" t="s">
        <v>80</v>
      </c>
      <c r="AH4" s="287"/>
      <c r="AI4" s="287"/>
      <c r="AJ4" s="287"/>
      <c r="AK4" s="287"/>
      <c r="AL4" s="287"/>
      <c r="AM4" s="287"/>
      <c r="AN4" s="287"/>
      <c r="AO4" s="287"/>
      <c r="AP4" s="287"/>
      <c r="AQ4" s="287"/>
      <c r="AR4" s="287"/>
      <c r="AT4" s="286" t="s">
        <v>81</v>
      </c>
      <c r="AU4" s="287"/>
      <c r="AV4" s="287"/>
      <c r="AW4" s="287"/>
      <c r="AX4" s="287"/>
      <c r="AY4" s="287"/>
      <c r="AZ4" s="287"/>
      <c r="BA4" s="287"/>
      <c r="BB4" s="287"/>
      <c r="BC4" s="287"/>
      <c r="BD4" s="287"/>
      <c r="BE4" s="287"/>
    </row>
    <row r="5" spans="1:57" ht="13" x14ac:dyDescent="0.25">
      <c r="A5" s="31"/>
      <c r="B5" s="31"/>
      <c r="C5" s="2"/>
      <c r="D5" s="288" t="s">
        <v>82</v>
      </c>
      <c r="E5" s="290" t="s">
        <v>83</v>
      </c>
      <c r="F5" s="4"/>
      <c r="G5" s="292" t="s">
        <v>63</v>
      </c>
      <c r="H5" s="294" t="s">
        <v>64</v>
      </c>
      <c r="I5" s="294" t="s">
        <v>84</v>
      </c>
      <c r="J5" s="294" t="s">
        <v>66</v>
      </c>
      <c r="K5" s="294" t="s">
        <v>85</v>
      </c>
      <c r="L5" s="296" t="s">
        <v>86</v>
      </c>
      <c r="M5" s="4"/>
      <c r="N5" s="292" t="s">
        <v>68</v>
      </c>
      <c r="O5" s="294" t="s">
        <v>69</v>
      </c>
      <c r="P5" s="296" t="s">
        <v>87</v>
      </c>
      <c r="Q5" s="2"/>
      <c r="R5" s="298" t="s">
        <v>88</v>
      </c>
      <c r="S5" s="2"/>
      <c r="T5" s="292" t="s">
        <v>63</v>
      </c>
      <c r="U5" s="294" t="s">
        <v>64</v>
      </c>
      <c r="V5" s="294" t="s">
        <v>84</v>
      </c>
      <c r="W5" s="294" t="s">
        <v>66</v>
      </c>
      <c r="X5" s="294" t="s">
        <v>85</v>
      </c>
      <c r="Y5" s="296" t="s">
        <v>86</v>
      </c>
      <c r="Z5" s="2"/>
      <c r="AA5" s="292" t="s">
        <v>68</v>
      </c>
      <c r="AB5" s="294" t="s">
        <v>69</v>
      </c>
      <c r="AC5" s="296" t="s">
        <v>87</v>
      </c>
      <c r="AD5" s="1"/>
      <c r="AE5" s="300" t="s">
        <v>88</v>
      </c>
      <c r="AF5" s="36"/>
      <c r="AG5" s="292" t="s">
        <v>63</v>
      </c>
      <c r="AH5" s="294" t="s">
        <v>64</v>
      </c>
      <c r="AI5" s="294" t="s">
        <v>84</v>
      </c>
      <c r="AJ5" s="294" t="s">
        <v>66</v>
      </c>
      <c r="AK5" s="294" t="s">
        <v>85</v>
      </c>
      <c r="AL5" s="296" t="s">
        <v>86</v>
      </c>
      <c r="AM5" s="4"/>
      <c r="AN5" s="292" t="s">
        <v>68</v>
      </c>
      <c r="AO5" s="294" t="s">
        <v>69</v>
      </c>
      <c r="AP5" s="296" t="s">
        <v>87</v>
      </c>
      <c r="AQ5" s="2"/>
      <c r="AR5" s="298" t="s">
        <v>88</v>
      </c>
      <c r="AS5" s="2"/>
      <c r="AT5" s="292" t="s">
        <v>63</v>
      </c>
      <c r="AU5" s="294" t="s">
        <v>64</v>
      </c>
      <c r="AV5" s="294" t="s">
        <v>84</v>
      </c>
      <c r="AW5" s="294" t="s">
        <v>66</v>
      </c>
      <c r="AX5" s="294" t="s">
        <v>85</v>
      </c>
      <c r="AY5" s="296" t="s">
        <v>86</v>
      </c>
      <c r="AZ5" s="2"/>
      <c r="BA5" s="292" t="s">
        <v>68</v>
      </c>
      <c r="BB5" s="294" t="s">
        <v>69</v>
      </c>
      <c r="BC5" s="296" t="s">
        <v>87</v>
      </c>
      <c r="BD5" s="1"/>
      <c r="BE5" s="300" t="s">
        <v>88</v>
      </c>
    </row>
    <row r="6" spans="1:57" ht="13" x14ac:dyDescent="0.25">
      <c r="A6" s="31"/>
      <c r="B6" s="31"/>
      <c r="C6" s="2"/>
      <c r="D6" s="289"/>
      <c r="E6" s="291"/>
      <c r="F6" s="4"/>
      <c r="G6" s="293"/>
      <c r="H6" s="295"/>
      <c r="I6" s="295"/>
      <c r="J6" s="295"/>
      <c r="K6" s="295"/>
      <c r="L6" s="297"/>
      <c r="M6" s="4"/>
      <c r="N6" s="293"/>
      <c r="O6" s="295"/>
      <c r="P6" s="297"/>
      <c r="Q6" s="2"/>
      <c r="R6" s="299"/>
      <c r="S6" s="2"/>
      <c r="T6" s="293"/>
      <c r="U6" s="295"/>
      <c r="V6" s="295"/>
      <c r="W6" s="295"/>
      <c r="X6" s="295"/>
      <c r="Y6" s="297"/>
      <c r="Z6" s="2"/>
      <c r="AA6" s="293"/>
      <c r="AB6" s="295"/>
      <c r="AC6" s="297"/>
      <c r="AD6" s="1"/>
      <c r="AE6" s="301"/>
      <c r="AF6" s="37"/>
      <c r="AG6" s="293"/>
      <c r="AH6" s="295"/>
      <c r="AI6" s="295"/>
      <c r="AJ6" s="295"/>
      <c r="AK6" s="295"/>
      <c r="AL6" s="297"/>
      <c r="AM6" s="4"/>
      <c r="AN6" s="293"/>
      <c r="AO6" s="295"/>
      <c r="AP6" s="297"/>
      <c r="AQ6" s="2"/>
      <c r="AR6" s="299"/>
      <c r="AS6" s="2"/>
      <c r="AT6" s="293"/>
      <c r="AU6" s="295"/>
      <c r="AV6" s="295"/>
      <c r="AW6" s="295"/>
      <c r="AX6" s="295"/>
      <c r="AY6" s="297"/>
      <c r="AZ6" s="2"/>
      <c r="BA6" s="293"/>
      <c r="BB6" s="295"/>
      <c r="BC6" s="297"/>
      <c r="BD6" s="1"/>
      <c r="BE6" s="301"/>
    </row>
    <row r="7" spans="1:57" ht="14" x14ac:dyDescent="0.3">
      <c r="A7" s="32"/>
      <c r="B7" s="32"/>
      <c r="C7" s="2"/>
      <c r="D7" s="2"/>
      <c r="E7" s="5"/>
      <c r="F7" s="6"/>
      <c r="G7" s="7"/>
      <c r="H7" s="7"/>
      <c r="I7" s="7"/>
      <c r="J7" s="7"/>
      <c r="K7" s="7"/>
      <c r="L7" s="7"/>
      <c r="M7" s="6"/>
      <c r="N7" s="7"/>
      <c r="O7" s="7"/>
      <c r="P7" s="7"/>
      <c r="Q7" s="6"/>
      <c r="R7" s="7"/>
      <c r="S7" s="6"/>
      <c r="T7" s="7"/>
      <c r="U7" s="7"/>
      <c r="V7" s="7"/>
      <c r="W7" s="7"/>
      <c r="X7" s="7"/>
      <c r="Y7" s="7"/>
      <c r="Z7" s="6"/>
      <c r="AA7" s="7"/>
      <c r="AB7" s="7"/>
      <c r="AC7" s="7"/>
      <c r="AD7" s="6"/>
      <c r="AE7" s="7"/>
      <c r="AF7" s="7"/>
      <c r="AG7" s="7"/>
      <c r="AH7" s="7"/>
      <c r="AI7" s="7"/>
      <c r="AJ7" s="7"/>
      <c r="AK7" s="7"/>
      <c r="AL7" s="7"/>
      <c r="AM7" s="6"/>
      <c r="AN7" s="7"/>
      <c r="AO7" s="7"/>
      <c r="AP7" s="7"/>
      <c r="AQ7" s="6"/>
      <c r="AR7" s="7"/>
      <c r="AS7" s="6"/>
      <c r="AT7" s="7"/>
      <c r="AU7" s="7"/>
      <c r="AV7" s="7"/>
      <c r="AW7" s="7"/>
      <c r="AX7" s="7"/>
      <c r="AY7" s="7"/>
      <c r="AZ7" s="6"/>
      <c r="BA7" s="7"/>
      <c r="BB7" s="7"/>
      <c r="BC7" s="7"/>
      <c r="BD7" s="6"/>
      <c r="BE7" s="7"/>
    </row>
    <row r="8" spans="1:57" ht="13" x14ac:dyDescent="0.3">
      <c r="A8" s="18" t="s">
        <v>13</v>
      </c>
      <c r="B8" s="2" t="str">
        <f>TRIM(A8)</f>
        <v>United States</v>
      </c>
      <c r="C8" s="8"/>
      <c r="D8" s="22" t="s">
        <v>89</v>
      </c>
      <c r="E8" s="25" t="s">
        <v>90</v>
      </c>
      <c r="F8" s="2"/>
      <c r="G8" s="225">
        <v>59.000614476735898</v>
      </c>
      <c r="H8" s="226">
        <v>67.445471256210794</v>
      </c>
      <c r="I8" s="226">
        <v>71.360331379258</v>
      </c>
      <c r="J8" s="226">
        <v>71.420691397385099</v>
      </c>
      <c r="K8" s="226">
        <v>69.817036954228001</v>
      </c>
      <c r="L8" s="227">
        <v>67.808904742272006</v>
      </c>
      <c r="M8" s="228"/>
      <c r="N8" s="229">
        <v>74.557940502847899</v>
      </c>
      <c r="O8" s="230">
        <v>76.284240434650101</v>
      </c>
      <c r="P8" s="231">
        <v>75.421107834982294</v>
      </c>
      <c r="Q8" s="228"/>
      <c r="R8" s="232">
        <v>69.9839534781472</v>
      </c>
      <c r="S8" s="233"/>
      <c r="T8" s="225">
        <v>2.7517258858812501</v>
      </c>
      <c r="U8" s="226">
        <v>2.94992511918282</v>
      </c>
      <c r="V8" s="226">
        <v>2.82032221413021</v>
      </c>
      <c r="W8" s="226">
        <v>3.10587828449655</v>
      </c>
      <c r="X8" s="226">
        <v>3.63931389660027</v>
      </c>
      <c r="Y8" s="227">
        <v>3.0621072087572099</v>
      </c>
      <c r="Z8" s="228"/>
      <c r="AA8" s="229">
        <v>3.17555462263747</v>
      </c>
      <c r="AB8" s="230">
        <v>2.5651059466440298</v>
      </c>
      <c r="AC8" s="231">
        <v>2.86595499180283</v>
      </c>
      <c r="AD8" s="228"/>
      <c r="AE8" s="232">
        <v>3.0018307983852899</v>
      </c>
      <c r="AF8" s="28"/>
      <c r="AG8" s="225">
        <v>59.511754147749798</v>
      </c>
      <c r="AH8" s="226">
        <v>68.955633191988298</v>
      </c>
      <c r="AI8" s="226">
        <v>73.230632005228898</v>
      </c>
      <c r="AJ8" s="226">
        <v>73.080176432418995</v>
      </c>
      <c r="AK8" s="226">
        <v>71.374581631006706</v>
      </c>
      <c r="AL8" s="227">
        <v>69.230581389939502</v>
      </c>
      <c r="AM8" s="228"/>
      <c r="AN8" s="229">
        <v>76.430502937204594</v>
      </c>
      <c r="AO8" s="230">
        <v>78.232101412539507</v>
      </c>
      <c r="AP8" s="231">
        <v>77.331326706039803</v>
      </c>
      <c r="AQ8" s="228"/>
      <c r="AR8" s="232">
        <v>71.545160282981101</v>
      </c>
      <c r="AS8" s="233"/>
      <c r="AT8" s="225">
        <v>2.0356864729470399</v>
      </c>
      <c r="AU8" s="226">
        <v>2.38117270615093</v>
      </c>
      <c r="AV8" s="226">
        <v>2.6224690790606</v>
      </c>
      <c r="AW8" s="226">
        <v>2.5416995814224199</v>
      </c>
      <c r="AX8" s="226">
        <v>2.0488901273607398</v>
      </c>
      <c r="AY8" s="227">
        <v>2.33764661724102</v>
      </c>
      <c r="AZ8" s="228"/>
      <c r="BA8" s="229">
        <v>1.36653087824259</v>
      </c>
      <c r="BB8" s="230">
        <v>1.15336330431526</v>
      </c>
      <c r="BC8" s="231">
        <v>1.25862594471265</v>
      </c>
      <c r="BD8" s="228"/>
      <c r="BE8" s="232">
        <v>2.0014944898734002</v>
      </c>
    </row>
    <row r="9" spans="1:57" x14ac:dyDescent="0.25">
      <c r="A9" s="19" t="s">
        <v>91</v>
      </c>
      <c r="B9" s="2" t="str">
        <f>TRIM(A9)</f>
        <v>Virginia</v>
      </c>
      <c r="C9" s="9"/>
      <c r="D9" s="23" t="s">
        <v>89</v>
      </c>
      <c r="E9" s="26" t="s">
        <v>90</v>
      </c>
      <c r="F9" s="2"/>
      <c r="G9" s="234">
        <v>58.430099242382497</v>
      </c>
      <c r="H9" s="228">
        <v>68.710215911800802</v>
      </c>
      <c r="I9" s="228">
        <v>72.536214603244403</v>
      </c>
      <c r="J9" s="228">
        <v>72.914106115360795</v>
      </c>
      <c r="K9" s="228">
        <v>72.065990375384402</v>
      </c>
      <c r="L9" s="235">
        <v>68.931325249634597</v>
      </c>
      <c r="M9" s="228"/>
      <c r="N9" s="236">
        <v>77.843817071157304</v>
      </c>
      <c r="O9" s="237">
        <v>78.936522786613494</v>
      </c>
      <c r="P9" s="238">
        <v>78.390169928885399</v>
      </c>
      <c r="Q9" s="228"/>
      <c r="R9" s="239">
        <v>71.633852300849099</v>
      </c>
      <c r="S9" s="233"/>
      <c r="T9" s="234">
        <v>4.3209887069173298</v>
      </c>
      <c r="U9" s="228">
        <v>2.7552120282721901</v>
      </c>
      <c r="V9" s="228">
        <v>1.4213122930814801</v>
      </c>
      <c r="W9" s="228">
        <v>2.8946924141292398</v>
      </c>
      <c r="X9" s="228">
        <v>5.7493946243896499</v>
      </c>
      <c r="Y9" s="235">
        <v>3.37376350347723</v>
      </c>
      <c r="Z9" s="228"/>
      <c r="AA9" s="236">
        <v>5.0880272522532701</v>
      </c>
      <c r="AB9" s="237">
        <v>5.0037921190799999</v>
      </c>
      <c r="AC9" s="238">
        <v>5.0455992545996198</v>
      </c>
      <c r="AD9" s="228"/>
      <c r="AE9" s="239">
        <v>3.8907364591062699</v>
      </c>
      <c r="AF9" s="29"/>
      <c r="AG9" s="234">
        <v>59.253908853545603</v>
      </c>
      <c r="AH9" s="228">
        <v>70.865206464512994</v>
      </c>
      <c r="AI9" s="228">
        <v>75.906970202826201</v>
      </c>
      <c r="AJ9" s="228">
        <v>75.129326949534899</v>
      </c>
      <c r="AK9" s="228">
        <v>72.679758345104204</v>
      </c>
      <c r="AL9" s="235">
        <v>70.767034163104796</v>
      </c>
      <c r="AM9" s="228"/>
      <c r="AN9" s="236">
        <v>77.6397373103663</v>
      </c>
      <c r="AO9" s="237">
        <v>78.128611523856605</v>
      </c>
      <c r="AP9" s="238">
        <v>77.884174417111495</v>
      </c>
      <c r="AQ9" s="228"/>
      <c r="AR9" s="239">
        <v>72.800502807106696</v>
      </c>
      <c r="AS9" s="233"/>
      <c r="AT9" s="234">
        <v>3.0553538147785</v>
      </c>
      <c r="AU9" s="228">
        <v>2.9358756873924099</v>
      </c>
      <c r="AV9" s="228">
        <v>4.12286864079572</v>
      </c>
      <c r="AW9" s="228">
        <v>3.1215808002290899</v>
      </c>
      <c r="AX9" s="228">
        <v>2.7952835253685699</v>
      </c>
      <c r="AY9" s="235">
        <v>3.2187872020723698</v>
      </c>
      <c r="AZ9" s="228"/>
      <c r="BA9" s="236">
        <v>1.7130247324032599</v>
      </c>
      <c r="BB9" s="237">
        <v>1.8907740982015699</v>
      </c>
      <c r="BC9" s="238">
        <v>1.8021007573200301</v>
      </c>
      <c r="BD9" s="228"/>
      <c r="BE9" s="239">
        <v>2.7789755420843298</v>
      </c>
    </row>
    <row r="10" spans="1:57" x14ac:dyDescent="0.25">
      <c r="A10" s="20" t="s">
        <v>40</v>
      </c>
      <c r="B10" s="2" t="str">
        <f t="shared" ref="B10:B45" si="0">TRIM(A10)</f>
        <v>Norfolk/Virginia Beach, VA</v>
      </c>
      <c r="C10" s="2"/>
      <c r="D10" s="23" t="s">
        <v>89</v>
      </c>
      <c r="E10" s="26" t="s">
        <v>90</v>
      </c>
      <c r="F10" s="2"/>
      <c r="G10" s="234">
        <v>65.8703598826133</v>
      </c>
      <c r="H10" s="228">
        <v>72.285434793801102</v>
      </c>
      <c r="I10" s="228">
        <v>75.003861401431195</v>
      </c>
      <c r="J10" s="228">
        <v>76.242084127065795</v>
      </c>
      <c r="K10" s="228">
        <v>76.607630129228198</v>
      </c>
      <c r="L10" s="235">
        <v>73.201874066827898</v>
      </c>
      <c r="M10" s="228"/>
      <c r="N10" s="236">
        <v>85.169644236214694</v>
      </c>
      <c r="O10" s="237">
        <v>88.287082325078501</v>
      </c>
      <c r="P10" s="238">
        <v>86.728363280646604</v>
      </c>
      <c r="Q10" s="228"/>
      <c r="R10" s="239">
        <v>77.066585270776102</v>
      </c>
      <c r="S10" s="233"/>
      <c r="T10" s="234">
        <v>-1.31006630178002</v>
      </c>
      <c r="U10" s="228">
        <v>-1.6806920814042501</v>
      </c>
      <c r="V10" s="228">
        <v>-9.2805074414232403E-3</v>
      </c>
      <c r="W10" s="228">
        <v>0.34690982657691499</v>
      </c>
      <c r="X10" s="228">
        <v>3.44927880139833</v>
      </c>
      <c r="Y10" s="235">
        <v>0.191853524508662</v>
      </c>
      <c r="Z10" s="228"/>
      <c r="AA10" s="236">
        <v>2.19160228281345</v>
      </c>
      <c r="AB10" s="237">
        <v>3.37673124678737</v>
      </c>
      <c r="AC10" s="238">
        <v>2.79140112179019</v>
      </c>
      <c r="AD10" s="228"/>
      <c r="AE10" s="239">
        <v>1.01323758087893</v>
      </c>
      <c r="AF10" s="29"/>
      <c r="AG10" s="234">
        <v>67.041008083200296</v>
      </c>
      <c r="AH10" s="228">
        <v>74.936286876383605</v>
      </c>
      <c r="AI10" s="228">
        <v>78.304072491376203</v>
      </c>
      <c r="AJ10" s="228">
        <v>78.921253153477807</v>
      </c>
      <c r="AK10" s="228">
        <v>79.330561705194796</v>
      </c>
      <c r="AL10" s="235">
        <v>75.706636461926493</v>
      </c>
      <c r="AM10" s="228"/>
      <c r="AN10" s="236">
        <v>88.140992637594607</v>
      </c>
      <c r="AO10" s="237">
        <v>89.302630901508493</v>
      </c>
      <c r="AP10" s="238">
        <v>88.721811769551493</v>
      </c>
      <c r="AQ10" s="228"/>
      <c r="AR10" s="239">
        <v>79.425257978390803</v>
      </c>
      <c r="AS10" s="233"/>
      <c r="AT10" s="234">
        <v>2.5298507957274001</v>
      </c>
      <c r="AU10" s="228">
        <v>2.2293920218415901</v>
      </c>
      <c r="AV10" s="228">
        <v>2.7036839874698999</v>
      </c>
      <c r="AW10" s="228">
        <v>2.9988680370537999</v>
      </c>
      <c r="AX10" s="228">
        <v>3.1192263356933898</v>
      </c>
      <c r="AY10" s="235">
        <v>2.7266239885900698</v>
      </c>
      <c r="AZ10" s="228"/>
      <c r="BA10" s="236">
        <v>2.1442398632365598</v>
      </c>
      <c r="BB10" s="237">
        <v>1.47944013865029</v>
      </c>
      <c r="BC10" s="238">
        <v>1.8085787742563499</v>
      </c>
      <c r="BD10" s="228"/>
      <c r="BE10" s="239">
        <v>2.4318301840382701</v>
      </c>
    </row>
    <row r="11" spans="1:57" x14ac:dyDescent="0.25">
      <c r="A11" s="20" t="s">
        <v>92</v>
      </c>
      <c r="B11" s="2" t="s">
        <v>56</v>
      </c>
      <c r="C11" s="2"/>
      <c r="D11" s="23" t="s">
        <v>89</v>
      </c>
      <c r="E11" s="26" t="s">
        <v>90</v>
      </c>
      <c r="F11" s="2"/>
      <c r="G11" s="234">
        <v>52.5757323568575</v>
      </c>
      <c r="H11" s="228">
        <v>65.949567243675006</v>
      </c>
      <c r="I11" s="228">
        <v>73.327230359520598</v>
      </c>
      <c r="J11" s="228">
        <v>73.963881491344793</v>
      </c>
      <c r="K11" s="228">
        <v>69.648801597869493</v>
      </c>
      <c r="L11" s="235">
        <v>67.093042609853498</v>
      </c>
      <c r="M11" s="228"/>
      <c r="N11" s="236">
        <v>76.506324900133095</v>
      </c>
      <c r="O11" s="237">
        <v>76.955725699067898</v>
      </c>
      <c r="P11" s="238">
        <v>76.731025299600503</v>
      </c>
      <c r="Q11" s="228"/>
      <c r="R11" s="239">
        <v>69.846751949781194</v>
      </c>
      <c r="S11" s="233"/>
      <c r="T11" s="234">
        <v>3.6075846629641299</v>
      </c>
      <c r="U11" s="228">
        <v>1.49544197480282</v>
      </c>
      <c r="V11" s="228">
        <v>-2.8918591179284601</v>
      </c>
      <c r="W11" s="228">
        <v>-0.98805149500123102</v>
      </c>
      <c r="X11" s="228">
        <v>0.65906054213382803</v>
      </c>
      <c r="Y11" s="235">
        <v>0.10045002986976299</v>
      </c>
      <c r="Z11" s="228"/>
      <c r="AA11" s="236">
        <v>0.75019955451488896</v>
      </c>
      <c r="AB11" s="237">
        <v>-0.73936929051581202</v>
      </c>
      <c r="AC11" s="238">
        <v>-2.3124764458020098E-3</v>
      </c>
      <c r="AD11" s="228"/>
      <c r="AE11" s="239">
        <v>6.8172711768222802E-2</v>
      </c>
      <c r="AF11" s="29"/>
      <c r="AG11" s="234">
        <v>54.2755492676431</v>
      </c>
      <c r="AH11" s="228">
        <v>67.359146138482004</v>
      </c>
      <c r="AI11" s="228">
        <v>74.777380159786901</v>
      </c>
      <c r="AJ11" s="228">
        <v>74.932381824234298</v>
      </c>
      <c r="AK11" s="228">
        <v>71.610768974700306</v>
      </c>
      <c r="AL11" s="235">
        <v>68.591045272969296</v>
      </c>
      <c r="AM11" s="228"/>
      <c r="AN11" s="236">
        <v>77.012941078561894</v>
      </c>
      <c r="AO11" s="237">
        <v>76.956765978695003</v>
      </c>
      <c r="AP11" s="238">
        <v>76.984853528628406</v>
      </c>
      <c r="AQ11" s="228"/>
      <c r="AR11" s="239">
        <v>70.989276203157601</v>
      </c>
      <c r="AS11" s="233"/>
      <c r="AT11" s="234">
        <v>-1.4147746211037699</v>
      </c>
      <c r="AU11" s="228">
        <v>-3.0162497736096401</v>
      </c>
      <c r="AV11" s="228">
        <v>-1.03105339937249</v>
      </c>
      <c r="AW11" s="228">
        <v>-0.580810823620033</v>
      </c>
      <c r="AX11" s="228">
        <v>1.5226098678448301</v>
      </c>
      <c r="AY11" s="235">
        <v>-0.87208690698179403</v>
      </c>
      <c r="AZ11" s="228"/>
      <c r="BA11" s="236">
        <v>2.19443240580356</v>
      </c>
      <c r="BB11" s="237">
        <v>1.5276447235533099</v>
      </c>
      <c r="BC11" s="238">
        <v>1.86006899388995</v>
      </c>
      <c r="BD11" s="228"/>
      <c r="BE11" s="239">
        <v>-4.1356150539879198E-2</v>
      </c>
    </row>
    <row r="12" spans="1:57" x14ac:dyDescent="0.25">
      <c r="A12" s="20" t="s">
        <v>93</v>
      </c>
      <c r="B12" s="2" t="str">
        <f t="shared" si="0"/>
        <v>Virginia Area</v>
      </c>
      <c r="C12" s="2"/>
      <c r="D12" s="23" t="s">
        <v>89</v>
      </c>
      <c r="E12" s="26" t="s">
        <v>90</v>
      </c>
      <c r="F12" s="2"/>
      <c r="G12" s="234">
        <v>48.192983616678703</v>
      </c>
      <c r="H12" s="228">
        <v>59.266609336067503</v>
      </c>
      <c r="I12" s="228">
        <v>62.785826111882798</v>
      </c>
      <c r="J12" s="228">
        <v>63.445128001587598</v>
      </c>
      <c r="K12" s="228">
        <v>64.269806619479098</v>
      </c>
      <c r="L12" s="235">
        <v>59.592070737139203</v>
      </c>
      <c r="M12" s="228"/>
      <c r="N12" s="236">
        <v>71.524332429273798</v>
      </c>
      <c r="O12" s="237">
        <v>71.890366254327304</v>
      </c>
      <c r="P12" s="238">
        <v>71.707349341800594</v>
      </c>
      <c r="Q12" s="228"/>
      <c r="R12" s="239">
        <v>63.053578909899599</v>
      </c>
      <c r="S12" s="233"/>
      <c r="T12" s="234">
        <v>-4.7259830346724803</v>
      </c>
      <c r="U12" s="228">
        <v>-1.4640047396389999</v>
      </c>
      <c r="V12" s="228">
        <v>-1.08934594134527</v>
      </c>
      <c r="W12" s="228">
        <v>0.817867489593604</v>
      </c>
      <c r="X12" s="228">
        <v>2.26922463348656</v>
      </c>
      <c r="Y12" s="235">
        <v>-0.67399389478613703</v>
      </c>
      <c r="Z12" s="228"/>
      <c r="AA12" s="236">
        <v>3.5292674861159998</v>
      </c>
      <c r="AB12" s="237">
        <v>3.3210117006424298</v>
      </c>
      <c r="AC12" s="238">
        <v>3.42476899583869</v>
      </c>
      <c r="AD12" s="228"/>
      <c r="AE12" s="239">
        <v>0.62171014523887203</v>
      </c>
      <c r="AF12" s="29"/>
      <c r="AG12" s="234">
        <v>49.756896209565298</v>
      </c>
      <c r="AH12" s="228">
        <v>61.7042623095411</v>
      </c>
      <c r="AI12" s="228">
        <v>65.096690260413197</v>
      </c>
      <c r="AJ12" s="228">
        <v>64.307292011201497</v>
      </c>
      <c r="AK12" s="228">
        <v>64.007960133183303</v>
      </c>
      <c r="AL12" s="235">
        <v>60.974620184780903</v>
      </c>
      <c r="AM12" s="228"/>
      <c r="AN12" s="236">
        <v>70.299993384930801</v>
      </c>
      <c r="AO12" s="237">
        <v>68.674340146854504</v>
      </c>
      <c r="AP12" s="238">
        <v>69.487166765892695</v>
      </c>
      <c r="AQ12" s="228"/>
      <c r="AR12" s="239">
        <v>63.406776350812798</v>
      </c>
      <c r="AS12" s="233"/>
      <c r="AT12" s="234">
        <v>-1.9079895469102499</v>
      </c>
      <c r="AU12" s="228">
        <v>-0.37476233257573599</v>
      </c>
      <c r="AV12" s="228">
        <v>0.71436178309570397</v>
      </c>
      <c r="AW12" s="228">
        <v>-0.94646721594397099</v>
      </c>
      <c r="AX12" s="228">
        <v>-1.0589362268348499</v>
      </c>
      <c r="AY12" s="235">
        <v>-0.66398565482683303</v>
      </c>
      <c r="AZ12" s="228"/>
      <c r="BA12" s="236">
        <v>-1.20469576867777</v>
      </c>
      <c r="BB12" s="237">
        <v>-2.3151557847049302</v>
      </c>
      <c r="BC12" s="238">
        <v>-1.75656877848235</v>
      </c>
      <c r="BD12" s="228"/>
      <c r="BE12" s="239">
        <v>-1.0124699090806399</v>
      </c>
    </row>
    <row r="13" spans="1:57" x14ac:dyDescent="0.25">
      <c r="A13" s="33" t="s">
        <v>94</v>
      </c>
      <c r="B13" s="2" t="s">
        <v>33</v>
      </c>
      <c r="C13" s="2"/>
      <c r="D13" s="23" t="s">
        <v>89</v>
      </c>
      <c r="E13" s="26" t="s">
        <v>90</v>
      </c>
      <c r="F13" s="2"/>
      <c r="G13" s="234">
        <v>62.278907997762801</v>
      </c>
      <c r="H13" s="228">
        <v>70.447077740492105</v>
      </c>
      <c r="I13" s="228">
        <v>74.933585011185599</v>
      </c>
      <c r="J13" s="228">
        <v>76.537157438478701</v>
      </c>
      <c r="K13" s="228">
        <v>73.923378076062605</v>
      </c>
      <c r="L13" s="235">
        <v>71.624021252796396</v>
      </c>
      <c r="M13" s="228"/>
      <c r="N13" s="236">
        <v>76.3282997762863</v>
      </c>
      <c r="O13" s="237">
        <v>77.0571168903803</v>
      </c>
      <c r="P13" s="238">
        <v>76.6927083333333</v>
      </c>
      <c r="Q13" s="228"/>
      <c r="R13" s="239">
        <v>73.0722175615212</v>
      </c>
      <c r="S13" s="233"/>
      <c r="T13" s="234">
        <v>16.499105381252701</v>
      </c>
      <c r="U13" s="228">
        <v>7.35643952766259</v>
      </c>
      <c r="V13" s="228">
        <v>5.2606611886715404</v>
      </c>
      <c r="W13" s="228">
        <v>10.6415765063504</v>
      </c>
      <c r="X13" s="228">
        <v>11.5502553293767</v>
      </c>
      <c r="Y13" s="235">
        <v>9.9499329738095295</v>
      </c>
      <c r="Z13" s="228"/>
      <c r="AA13" s="236">
        <v>9.8955717675810995</v>
      </c>
      <c r="AB13" s="237">
        <v>8.9557920565051798</v>
      </c>
      <c r="AC13" s="238">
        <v>9.4214315221490796</v>
      </c>
      <c r="AD13" s="228"/>
      <c r="AE13" s="239">
        <v>9.7909158319614296</v>
      </c>
      <c r="AF13" s="29"/>
      <c r="AG13" s="234">
        <v>63.028955177533803</v>
      </c>
      <c r="AH13" s="228">
        <v>75.290021933421201</v>
      </c>
      <c r="AI13" s="228">
        <v>81.390268383727701</v>
      </c>
      <c r="AJ13" s="228">
        <v>79.284834887041697</v>
      </c>
      <c r="AK13" s="228">
        <v>73.332633563163995</v>
      </c>
      <c r="AL13" s="235">
        <v>74.465342788977694</v>
      </c>
      <c r="AM13" s="228"/>
      <c r="AN13" s="236">
        <v>75.835623987246606</v>
      </c>
      <c r="AO13" s="237">
        <v>78.502441860973505</v>
      </c>
      <c r="AP13" s="238">
        <v>77.169244291491097</v>
      </c>
      <c r="AQ13" s="228"/>
      <c r="AR13" s="239">
        <v>75.237973557382901</v>
      </c>
      <c r="AS13" s="233"/>
      <c r="AT13" s="234">
        <v>9.8237574074557301</v>
      </c>
      <c r="AU13" s="228">
        <v>8.63264359132266</v>
      </c>
      <c r="AV13" s="228">
        <v>9.1887293205209204</v>
      </c>
      <c r="AW13" s="228">
        <v>9.5089856059389799</v>
      </c>
      <c r="AX13" s="228">
        <v>8.1579134916806897</v>
      </c>
      <c r="AY13" s="235">
        <v>9.0458058324384805</v>
      </c>
      <c r="AZ13" s="228"/>
      <c r="BA13" s="236">
        <v>5.9901653340688599</v>
      </c>
      <c r="BB13" s="237">
        <v>6.2286277877804599</v>
      </c>
      <c r="BC13" s="238">
        <v>6.1116134678472704</v>
      </c>
      <c r="BD13" s="228"/>
      <c r="BE13" s="239">
        <v>8.1677940247624008</v>
      </c>
    </row>
    <row r="14" spans="1:57" x14ac:dyDescent="0.25">
      <c r="A14" s="20" t="s">
        <v>95</v>
      </c>
      <c r="B14" s="2" t="str">
        <f t="shared" si="0"/>
        <v>Arlington, VA</v>
      </c>
      <c r="C14" s="2"/>
      <c r="D14" s="23" t="s">
        <v>89</v>
      </c>
      <c r="E14" s="26" t="s">
        <v>90</v>
      </c>
      <c r="F14" s="2"/>
      <c r="G14" s="234">
        <v>73.677405451998695</v>
      </c>
      <c r="H14" s="228">
        <v>85.982113996336594</v>
      </c>
      <c r="I14" s="228">
        <v>86.531623747441003</v>
      </c>
      <c r="J14" s="228">
        <v>82.178644542613895</v>
      </c>
      <c r="K14" s="228">
        <v>83.891822001939403</v>
      </c>
      <c r="L14" s="235">
        <v>82.452321948065901</v>
      </c>
      <c r="M14" s="228"/>
      <c r="N14" s="236">
        <v>86.887188880508504</v>
      </c>
      <c r="O14" s="237">
        <v>83.471608662859595</v>
      </c>
      <c r="P14" s="238">
        <v>85.179398771684006</v>
      </c>
      <c r="Q14" s="228"/>
      <c r="R14" s="239">
        <v>83.231486754813901</v>
      </c>
      <c r="S14" s="233"/>
      <c r="T14" s="234">
        <v>38.309184224294</v>
      </c>
      <c r="U14" s="228">
        <v>18.458068495655699</v>
      </c>
      <c r="V14" s="228">
        <v>11.2403520919031</v>
      </c>
      <c r="W14" s="228">
        <v>14.1648327657206</v>
      </c>
      <c r="X14" s="228">
        <v>26.905965031796299</v>
      </c>
      <c r="Y14" s="235">
        <v>20.6394182983002</v>
      </c>
      <c r="Z14" s="228"/>
      <c r="AA14" s="236">
        <v>22.883309988147801</v>
      </c>
      <c r="AB14" s="237">
        <v>18.2233000729316</v>
      </c>
      <c r="AC14" s="238">
        <v>20.554987344588501</v>
      </c>
      <c r="AD14" s="228"/>
      <c r="AE14" s="239">
        <v>20.614718369928401</v>
      </c>
      <c r="AF14" s="29"/>
      <c r="AG14" s="234">
        <v>69.814675142764699</v>
      </c>
      <c r="AH14" s="228">
        <v>85.233272276694294</v>
      </c>
      <c r="AI14" s="228">
        <v>92.519663829328707</v>
      </c>
      <c r="AJ14" s="228">
        <v>88.021226160973995</v>
      </c>
      <c r="AK14" s="228">
        <v>83.792156017670493</v>
      </c>
      <c r="AL14" s="235">
        <v>83.876198685486401</v>
      </c>
      <c r="AM14" s="228"/>
      <c r="AN14" s="236">
        <v>82.197500269367495</v>
      </c>
      <c r="AO14" s="237">
        <v>82.652731386704005</v>
      </c>
      <c r="AP14" s="238">
        <v>82.4251158280357</v>
      </c>
      <c r="AQ14" s="228"/>
      <c r="AR14" s="239">
        <v>83.4616035833577</v>
      </c>
      <c r="AS14" s="233"/>
      <c r="AT14" s="234">
        <v>14.6308246768728</v>
      </c>
      <c r="AU14" s="228">
        <v>15.176594651652101</v>
      </c>
      <c r="AV14" s="228">
        <v>21.1040310558536</v>
      </c>
      <c r="AW14" s="228">
        <v>17.011517980690801</v>
      </c>
      <c r="AX14" s="228">
        <v>15.9729815122865</v>
      </c>
      <c r="AY14" s="235">
        <v>16.891213554708202</v>
      </c>
      <c r="AZ14" s="228"/>
      <c r="BA14" s="236">
        <v>9.2508467957087692</v>
      </c>
      <c r="BB14" s="237">
        <v>12.157221881714801</v>
      </c>
      <c r="BC14" s="238">
        <v>10.688971071728799</v>
      </c>
      <c r="BD14" s="228"/>
      <c r="BE14" s="239">
        <v>15.0642740816577</v>
      </c>
    </row>
    <row r="15" spans="1:57" x14ac:dyDescent="0.25">
      <c r="A15" s="20" t="s">
        <v>37</v>
      </c>
      <c r="B15" s="2" t="str">
        <f t="shared" si="0"/>
        <v>Suburban Virginia Area</v>
      </c>
      <c r="C15" s="2"/>
      <c r="D15" s="23" t="s">
        <v>89</v>
      </c>
      <c r="E15" s="26" t="s">
        <v>90</v>
      </c>
      <c r="F15" s="2"/>
      <c r="G15" s="234">
        <v>66.075207553312694</v>
      </c>
      <c r="H15" s="228">
        <v>74.035487546801207</v>
      </c>
      <c r="I15" s="228">
        <v>74.035487546801207</v>
      </c>
      <c r="J15" s="228">
        <v>74.670356503337104</v>
      </c>
      <c r="K15" s="228">
        <v>69.965814748494196</v>
      </c>
      <c r="L15" s="235">
        <v>71.756470779749307</v>
      </c>
      <c r="M15" s="228"/>
      <c r="N15" s="236">
        <v>69.3960605567312</v>
      </c>
      <c r="O15" s="237">
        <v>81.051603451082499</v>
      </c>
      <c r="P15" s="238">
        <v>75.223832003906793</v>
      </c>
      <c r="Q15" s="228"/>
      <c r="R15" s="239">
        <v>72.747145415222903</v>
      </c>
      <c r="S15" s="233"/>
      <c r="T15" s="234">
        <v>19.339123395348501</v>
      </c>
      <c r="U15" s="228">
        <v>8.1678178321611199</v>
      </c>
      <c r="V15" s="228">
        <v>-2.7829608206462999</v>
      </c>
      <c r="W15" s="228">
        <v>0.19060492852830299</v>
      </c>
      <c r="X15" s="228">
        <v>-2.4603562191060102</v>
      </c>
      <c r="Y15" s="235">
        <v>3.6265109353327798</v>
      </c>
      <c r="Z15" s="228"/>
      <c r="AA15" s="236">
        <v>-2.6808895294745301</v>
      </c>
      <c r="AB15" s="237">
        <v>5.9097254021796797</v>
      </c>
      <c r="AC15" s="238">
        <v>1.76611709979525</v>
      </c>
      <c r="AD15" s="228"/>
      <c r="AE15" s="239">
        <v>3.0698321017130099</v>
      </c>
      <c r="AF15" s="29"/>
      <c r="AG15" s="234">
        <v>60.2108090509523</v>
      </c>
      <c r="AH15" s="228">
        <v>73.974442454826601</v>
      </c>
      <c r="AI15" s="228">
        <v>78.646426827282994</v>
      </c>
      <c r="AJ15" s="228">
        <v>77.576102881328296</v>
      </c>
      <c r="AK15" s="228">
        <v>70.2791795539638</v>
      </c>
      <c r="AL15" s="235">
        <v>72.137392153670802</v>
      </c>
      <c r="AM15" s="228"/>
      <c r="AN15" s="236">
        <v>70.954745238482801</v>
      </c>
      <c r="AO15" s="237">
        <v>77.498779098160497</v>
      </c>
      <c r="AP15" s="238">
        <v>74.226762168321599</v>
      </c>
      <c r="AQ15" s="228"/>
      <c r="AR15" s="239">
        <v>72.734355014999593</v>
      </c>
      <c r="AS15" s="233"/>
      <c r="AT15" s="234">
        <v>5.6765544296921897</v>
      </c>
      <c r="AU15" s="228">
        <v>3.6658734086390901</v>
      </c>
      <c r="AV15" s="228">
        <v>2.35954781163273</v>
      </c>
      <c r="AW15" s="228">
        <v>1.5931894708390499</v>
      </c>
      <c r="AX15" s="228">
        <v>-0.50422723373059297</v>
      </c>
      <c r="AY15" s="235">
        <v>2.4203332653316898</v>
      </c>
      <c r="AZ15" s="228"/>
      <c r="BA15" s="236">
        <v>-0.60659286993325701</v>
      </c>
      <c r="BB15" s="237">
        <v>4.5917788379380404</v>
      </c>
      <c r="BC15" s="238">
        <v>2.0409851836158199</v>
      </c>
      <c r="BD15" s="228"/>
      <c r="BE15" s="239">
        <v>2.3083529135699901</v>
      </c>
    </row>
    <row r="16" spans="1:57" x14ac:dyDescent="0.25">
      <c r="A16" s="20" t="s">
        <v>96</v>
      </c>
      <c r="B16" s="2" t="str">
        <f t="shared" si="0"/>
        <v>Alexandria, VA</v>
      </c>
      <c r="C16" s="2"/>
      <c r="D16" s="23" t="s">
        <v>89</v>
      </c>
      <c r="E16" s="26" t="s">
        <v>90</v>
      </c>
      <c r="F16" s="2"/>
      <c r="G16" s="234">
        <v>58.601901228842998</v>
      </c>
      <c r="H16" s="228">
        <v>67.3892881984697</v>
      </c>
      <c r="I16" s="228">
        <v>72.7567818223974</v>
      </c>
      <c r="J16" s="228">
        <v>72.687224669603495</v>
      </c>
      <c r="K16" s="228">
        <v>72.281474611639197</v>
      </c>
      <c r="L16" s="235">
        <v>68.743334106190503</v>
      </c>
      <c r="M16" s="228"/>
      <c r="N16" s="236">
        <v>75.875260839322905</v>
      </c>
      <c r="O16" s="237">
        <v>76.953396707628102</v>
      </c>
      <c r="P16" s="238">
        <v>76.414328773475503</v>
      </c>
      <c r="Q16" s="228"/>
      <c r="R16" s="239">
        <v>70.935046868271996</v>
      </c>
      <c r="S16" s="233"/>
      <c r="T16" s="234">
        <v>16.864749569298802</v>
      </c>
      <c r="U16" s="228">
        <v>13.616414871104199</v>
      </c>
      <c r="V16" s="228">
        <v>10.4943935431086</v>
      </c>
      <c r="W16" s="228">
        <v>12.631867465918599</v>
      </c>
      <c r="X16" s="228">
        <v>19.870952026269201</v>
      </c>
      <c r="Y16" s="235">
        <v>14.5190639123543</v>
      </c>
      <c r="Z16" s="228"/>
      <c r="AA16" s="236">
        <v>19.331469730324098</v>
      </c>
      <c r="AB16" s="237">
        <v>19.8675740111408</v>
      </c>
      <c r="AC16" s="238">
        <v>19.600812104448</v>
      </c>
      <c r="AD16" s="228"/>
      <c r="AE16" s="239">
        <v>16.036532300463701</v>
      </c>
      <c r="AF16" s="29"/>
      <c r="AG16" s="234">
        <v>63.963598423371202</v>
      </c>
      <c r="AH16" s="228">
        <v>74.446440992348698</v>
      </c>
      <c r="AI16" s="228">
        <v>82.022374217481996</v>
      </c>
      <c r="AJ16" s="228">
        <v>77.831555761650804</v>
      </c>
      <c r="AK16" s="228">
        <v>74.246464178066304</v>
      </c>
      <c r="AL16" s="235">
        <v>74.502086714583797</v>
      </c>
      <c r="AM16" s="228"/>
      <c r="AN16" s="236">
        <v>76.283909111987001</v>
      </c>
      <c r="AO16" s="237">
        <v>78.448875492696402</v>
      </c>
      <c r="AP16" s="238">
        <v>77.366392302341694</v>
      </c>
      <c r="AQ16" s="228"/>
      <c r="AR16" s="239">
        <v>75.320459739657494</v>
      </c>
      <c r="AS16" s="233"/>
      <c r="AT16" s="234">
        <v>24.446675911986802</v>
      </c>
      <c r="AU16" s="228">
        <v>22.787823146917098</v>
      </c>
      <c r="AV16" s="228">
        <v>21.602959031707599</v>
      </c>
      <c r="AW16" s="228">
        <v>16.923730125199601</v>
      </c>
      <c r="AX16" s="228">
        <v>20.118616629410401</v>
      </c>
      <c r="AY16" s="235">
        <v>21.001296972928301</v>
      </c>
      <c r="AZ16" s="228"/>
      <c r="BA16" s="236">
        <v>14.833986079921701</v>
      </c>
      <c r="BB16" s="237">
        <v>13.255532585644501</v>
      </c>
      <c r="BC16" s="238">
        <v>14.028256644022701</v>
      </c>
      <c r="BD16" s="228"/>
      <c r="BE16" s="239">
        <v>18.868025719797998</v>
      </c>
    </row>
    <row r="17" spans="1:57" x14ac:dyDescent="0.25">
      <c r="A17" s="20" t="s">
        <v>36</v>
      </c>
      <c r="B17" s="2" t="str">
        <f t="shared" si="0"/>
        <v>Fairfax/Tysons Corner, VA</v>
      </c>
      <c r="C17" s="2"/>
      <c r="D17" s="23" t="s">
        <v>89</v>
      </c>
      <c r="E17" s="26" t="s">
        <v>90</v>
      </c>
      <c r="F17" s="2"/>
      <c r="G17" s="234">
        <v>61.077083092568998</v>
      </c>
      <c r="H17" s="228">
        <v>75.268692938865101</v>
      </c>
      <c r="I17" s="228">
        <v>80.214954351092103</v>
      </c>
      <c r="J17" s="228">
        <v>78.793482029353896</v>
      </c>
      <c r="K17" s="228">
        <v>74.817982202704201</v>
      </c>
      <c r="L17" s="235">
        <v>74.034438922916905</v>
      </c>
      <c r="M17" s="228"/>
      <c r="N17" s="236">
        <v>73.696983705073293</v>
      </c>
      <c r="O17" s="237">
        <v>73.905004044839899</v>
      </c>
      <c r="P17" s="238">
        <v>73.800993874956603</v>
      </c>
      <c r="Q17" s="228"/>
      <c r="R17" s="239">
        <v>73.967740337785401</v>
      </c>
      <c r="S17" s="233"/>
      <c r="T17" s="234">
        <v>8.9017102822996002</v>
      </c>
      <c r="U17" s="228">
        <v>-0.62557216966737805</v>
      </c>
      <c r="V17" s="228">
        <v>-2.8551434569629102</v>
      </c>
      <c r="W17" s="228">
        <v>2.6343519494204402</v>
      </c>
      <c r="X17" s="228">
        <v>13.0829694323144</v>
      </c>
      <c r="Y17" s="235">
        <v>3.5931435963777401</v>
      </c>
      <c r="Z17" s="228"/>
      <c r="AA17" s="236">
        <v>10.5390882301958</v>
      </c>
      <c r="AB17" s="237">
        <v>6.0706584839940199</v>
      </c>
      <c r="AC17" s="238">
        <v>8.2556365485675496</v>
      </c>
      <c r="AD17" s="228"/>
      <c r="AE17" s="239">
        <v>4.8808464815768504</v>
      </c>
      <c r="AF17" s="29"/>
      <c r="AG17" s="234">
        <v>62.530336299549198</v>
      </c>
      <c r="AH17" s="228">
        <v>78.625910088986402</v>
      </c>
      <c r="AI17" s="228">
        <v>86.126199006125006</v>
      </c>
      <c r="AJ17" s="228">
        <v>82.653415000577795</v>
      </c>
      <c r="AK17" s="228">
        <v>71.301860626372303</v>
      </c>
      <c r="AL17" s="235">
        <v>76.247544204322196</v>
      </c>
      <c r="AM17" s="228"/>
      <c r="AN17" s="236">
        <v>70.643129550444897</v>
      </c>
      <c r="AO17" s="237">
        <v>73.939674101467602</v>
      </c>
      <c r="AP17" s="238">
        <v>72.291401825956299</v>
      </c>
      <c r="AQ17" s="228"/>
      <c r="AR17" s="239">
        <v>75.117217810503305</v>
      </c>
      <c r="AS17" s="233"/>
      <c r="AT17" s="234">
        <v>5.1498809697323003</v>
      </c>
      <c r="AU17" s="228">
        <v>1.59784962293735</v>
      </c>
      <c r="AV17" s="228">
        <v>0.93109869646182397</v>
      </c>
      <c r="AW17" s="228">
        <v>0.56950010546298202</v>
      </c>
      <c r="AX17" s="228">
        <v>0.55412948702277598</v>
      </c>
      <c r="AY17" s="235">
        <v>1.5866905837881899</v>
      </c>
      <c r="AZ17" s="228"/>
      <c r="BA17" s="236">
        <v>-0.83948414307729702</v>
      </c>
      <c r="BB17" s="237">
        <v>0.17614592711472901</v>
      </c>
      <c r="BC17" s="238">
        <v>-0.32267702420077599</v>
      </c>
      <c r="BD17" s="228"/>
      <c r="BE17" s="239">
        <v>1.0544259236637801</v>
      </c>
    </row>
    <row r="18" spans="1:57" x14ac:dyDescent="0.25">
      <c r="A18" s="20" t="s">
        <v>38</v>
      </c>
      <c r="B18" s="2" t="str">
        <f t="shared" si="0"/>
        <v>I-95 Fredericksburg, VA</v>
      </c>
      <c r="C18" s="2"/>
      <c r="D18" s="23" t="s">
        <v>89</v>
      </c>
      <c r="E18" s="26" t="s">
        <v>90</v>
      </c>
      <c r="F18" s="2"/>
      <c r="G18" s="234">
        <v>60.118168389955599</v>
      </c>
      <c r="H18" s="228">
        <v>67.776389046699194</v>
      </c>
      <c r="I18" s="228">
        <v>71.673673446199203</v>
      </c>
      <c r="J18" s="228">
        <v>76.252698556982097</v>
      </c>
      <c r="K18" s="228">
        <v>75.605044881263396</v>
      </c>
      <c r="L18" s="235">
        <v>70.285194864219903</v>
      </c>
      <c r="M18" s="228"/>
      <c r="N18" s="236">
        <v>81.081695261901999</v>
      </c>
      <c r="O18" s="237">
        <v>80.684013180320406</v>
      </c>
      <c r="P18" s="238">
        <v>80.882854221111202</v>
      </c>
      <c r="Q18" s="228"/>
      <c r="R18" s="239">
        <v>73.313097537617395</v>
      </c>
      <c r="S18" s="233"/>
      <c r="T18" s="234">
        <v>9.46428891575761</v>
      </c>
      <c r="U18" s="228">
        <v>10.946702321497099</v>
      </c>
      <c r="V18" s="228">
        <v>13.3637747806129</v>
      </c>
      <c r="W18" s="228">
        <v>16.766891856029201</v>
      </c>
      <c r="X18" s="228">
        <v>17.173919146220101</v>
      </c>
      <c r="Y18" s="235">
        <v>13.7075963705375</v>
      </c>
      <c r="Z18" s="228"/>
      <c r="AA18" s="236">
        <v>10.019022652628401</v>
      </c>
      <c r="AB18" s="237">
        <v>12.6217001512405</v>
      </c>
      <c r="AC18" s="238">
        <v>11.301950048360601</v>
      </c>
      <c r="AD18" s="228"/>
      <c r="AE18" s="239">
        <v>12.9381532146041</v>
      </c>
      <c r="AF18" s="29"/>
      <c r="AG18" s="234">
        <v>60.515850471537298</v>
      </c>
      <c r="AH18" s="228">
        <v>68.605840245426606</v>
      </c>
      <c r="AI18" s="228">
        <v>72.650835132371299</v>
      </c>
      <c r="AJ18" s="228">
        <v>74.775593682535998</v>
      </c>
      <c r="AK18" s="228">
        <v>75</v>
      </c>
      <c r="AL18" s="235">
        <v>70.309623906374199</v>
      </c>
      <c r="AM18" s="228"/>
      <c r="AN18" s="236">
        <v>81.232246335643595</v>
      </c>
      <c r="AO18" s="237">
        <v>80.479490966935501</v>
      </c>
      <c r="AP18" s="238">
        <v>80.855868651289597</v>
      </c>
      <c r="AQ18" s="228"/>
      <c r="AR18" s="239">
        <v>73.322836690635796</v>
      </c>
      <c r="AS18" s="233"/>
      <c r="AT18" s="234">
        <v>9.9508965459461898</v>
      </c>
      <c r="AU18" s="228">
        <v>10.7882306170901</v>
      </c>
      <c r="AV18" s="228">
        <v>11.5117561357181</v>
      </c>
      <c r="AW18" s="228">
        <v>12.696569696330799</v>
      </c>
      <c r="AX18" s="228">
        <v>11.7409418002777</v>
      </c>
      <c r="AY18" s="235">
        <v>11.395414158295599</v>
      </c>
      <c r="AZ18" s="228"/>
      <c r="BA18" s="236">
        <v>5.9358497593608597</v>
      </c>
      <c r="BB18" s="237">
        <v>5.31884003080458</v>
      </c>
      <c r="BC18" s="238">
        <v>5.6278799206766497</v>
      </c>
      <c r="BD18" s="228"/>
      <c r="BE18" s="239">
        <v>9.5114382479985107</v>
      </c>
    </row>
    <row r="19" spans="1:57" x14ac:dyDescent="0.25">
      <c r="A19" s="20" t="s">
        <v>97</v>
      </c>
      <c r="B19" s="2" t="str">
        <f t="shared" si="0"/>
        <v>Dulles Airport Area, VA</v>
      </c>
      <c r="C19" s="2"/>
      <c r="D19" s="23" t="s">
        <v>89</v>
      </c>
      <c r="E19" s="26" t="s">
        <v>90</v>
      </c>
      <c r="F19" s="2"/>
      <c r="G19" s="234">
        <v>68.4379744574439</v>
      </c>
      <c r="H19" s="228">
        <v>82.620344735196895</v>
      </c>
      <c r="I19" s="228">
        <v>86.139144413682203</v>
      </c>
      <c r="J19" s="228">
        <v>83.593819773153498</v>
      </c>
      <c r="K19" s="228">
        <v>81.012771278020793</v>
      </c>
      <c r="L19" s="235">
        <v>80.3608109314995</v>
      </c>
      <c r="M19" s="228"/>
      <c r="N19" s="236">
        <v>81.530767169777604</v>
      </c>
      <c r="O19" s="237">
        <v>80.110743949272106</v>
      </c>
      <c r="P19" s="238">
        <v>80.820755559524798</v>
      </c>
      <c r="Q19" s="228"/>
      <c r="R19" s="239">
        <v>80.4922236823638</v>
      </c>
      <c r="S19" s="233"/>
      <c r="T19" s="234">
        <v>15.499643312748001</v>
      </c>
      <c r="U19" s="228">
        <v>11.451349454065999</v>
      </c>
      <c r="V19" s="228">
        <v>8.31524471749211</v>
      </c>
      <c r="W19" s="228">
        <v>6.1767727107092796</v>
      </c>
      <c r="X19" s="228">
        <v>4.6734010747207604</v>
      </c>
      <c r="Y19" s="235">
        <v>8.8787636090587494</v>
      </c>
      <c r="Z19" s="228"/>
      <c r="AA19" s="236">
        <v>7.0115782247585203</v>
      </c>
      <c r="AB19" s="237">
        <v>5.3880784108312199</v>
      </c>
      <c r="AC19" s="238">
        <v>6.20075491726812</v>
      </c>
      <c r="AD19" s="228"/>
      <c r="AE19" s="239">
        <v>8.09677924551902</v>
      </c>
      <c r="AF19" s="29"/>
      <c r="AG19" s="234">
        <v>66.959899973207101</v>
      </c>
      <c r="AH19" s="228">
        <v>83.256675895329096</v>
      </c>
      <c r="AI19" s="228">
        <v>91.261052067517994</v>
      </c>
      <c r="AJ19" s="228">
        <v>88.530409931231503</v>
      </c>
      <c r="AK19" s="228">
        <v>78.963115120121401</v>
      </c>
      <c r="AL19" s="235">
        <v>81.794230597481402</v>
      </c>
      <c r="AM19" s="228"/>
      <c r="AN19" s="236">
        <v>77.295257658301296</v>
      </c>
      <c r="AO19" s="237">
        <v>79.853978744306502</v>
      </c>
      <c r="AP19" s="238">
        <v>78.574618201303906</v>
      </c>
      <c r="AQ19" s="228"/>
      <c r="AR19" s="239">
        <v>80.874341341430707</v>
      </c>
      <c r="AS19" s="233"/>
      <c r="AT19" s="234">
        <v>1.85823319554809</v>
      </c>
      <c r="AU19" s="228">
        <v>2.0706138202345898</v>
      </c>
      <c r="AV19" s="228">
        <v>4.8317831946132603</v>
      </c>
      <c r="AW19" s="228">
        <v>2.1251171715425001</v>
      </c>
      <c r="AX19" s="228">
        <v>-4.1307418033010004</v>
      </c>
      <c r="AY19" s="235">
        <v>1.37742818265293</v>
      </c>
      <c r="AZ19" s="228"/>
      <c r="BA19" s="236">
        <v>-1.87400427209925</v>
      </c>
      <c r="BB19" s="237">
        <v>4.6798977584185497</v>
      </c>
      <c r="BC19" s="238">
        <v>1.3503763757767</v>
      </c>
      <c r="BD19" s="228"/>
      <c r="BE19" s="239">
        <v>1.3722356740870401</v>
      </c>
    </row>
    <row r="20" spans="1:57" x14ac:dyDescent="0.25">
      <c r="A20" s="20" t="s">
        <v>45</v>
      </c>
      <c r="B20" s="2" t="str">
        <f t="shared" si="0"/>
        <v>Williamsburg, VA</v>
      </c>
      <c r="C20" s="2"/>
      <c r="D20" s="23" t="s">
        <v>89</v>
      </c>
      <c r="E20" s="26" t="s">
        <v>90</v>
      </c>
      <c r="F20" s="2"/>
      <c r="G20" s="234">
        <v>56.554564172958102</v>
      </c>
      <c r="H20" s="228">
        <v>60.068634179821501</v>
      </c>
      <c r="I20" s="228">
        <v>60.974605353466004</v>
      </c>
      <c r="J20" s="228">
        <v>62.196293754289599</v>
      </c>
      <c r="K20" s="228">
        <v>67.536032944406301</v>
      </c>
      <c r="L20" s="235">
        <v>61.4660260809883</v>
      </c>
      <c r="M20" s="228"/>
      <c r="N20" s="236">
        <v>83.376801647220304</v>
      </c>
      <c r="O20" s="237">
        <v>86.314344543582706</v>
      </c>
      <c r="P20" s="238">
        <v>84.845573095401505</v>
      </c>
      <c r="Q20" s="228"/>
      <c r="R20" s="239">
        <v>68.145896656534902</v>
      </c>
      <c r="S20" s="233"/>
      <c r="T20" s="234">
        <v>-3.1554867275217102</v>
      </c>
      <c r="U20" s="228">
        <v>-3.9071094595690199</v>
      </c>
      <c r="V20" s="228">
        <v>0.47411649143893803</v>
      </c>
      <c r="W20" s="228">
        <v>-1.5534968034949499</v>
      </c>
      <c r="X20" s="228">
        <v>4.8523292724776903</v>
      </c>
      <c r="Y20" s="235">
        <v>-0.59945450669808098</v>
      </c>
      <c r="Z20" s="228"/>
      <c r="AA20" s="236">
        <v>4.9670884215638704</v>
      </c>
      <c r="AB20" s="237">
        <v>5.0708613747226501</v>
      </c>
      <c r="AC20" s="238">
        <v>5.0198474829253499</v>
      </c>
      <c r="AD20" s="228"/>
      <c r="AE20" s="239">
        <v>1.3292570390843199</v>
      </c>
      <c r="AF20" s="29"/>
      <c r="AG20" s="234">
        <v>56.667810569663601</v>
      </c>
      <c r="AH20" s="228">
        <v>61.180507892930599</v>
      </c>
      <c r="AI20" s="228">
        <v>62.563486616334899</v>
      </c>
      <c r="AJ20" s="228">
        <v>63.393960192175697</v>
      </c>
      <c r="AK20" s="228">
        <v>68.9670555936856</v>
      </c>
      <c r="AL20" s="235">
        <v>62.554564172958102</v>
      </c>
      <c r="AM20" s="228"/>
      <c r="AN20" s="236">
        <v>83.702814001372602</v>
      </c>
      <c r="AO20" s="237">
        <v>85.288263555250495</v>
      </c>
      <c r="AP20" s="238">
        <v>84.495538778311499</v>
      </c>
      <c r="AQ20" s="228"/>
      <c r="AR20" s="239">
        <v>68.823414060201898</v>
      </c>
      <c r="AS20" s="233"/>
      <c r="AT20" s="234">
        <v>-0.86874423013717095</v>
      </c>
      <c r="AU20" s="228">
        <v>-0.694500537872076</v>
      </c>
      <c r="AV20" s="228">
        <v>1.4311962295016101</v>
      </c>
      <c r="AW20" s="228">
        <v>0.64281796836522198</v>
      </c>
      <c r="AX20" s="228">
        <v>4.93236193209058</v>
      </c>
      <c r="AY20" s="235">
        <v>1.1660337143005099</v>
      </c>
      <c r="AZ20" s="228"/>
      <c r="BA20" s="236">
        <v>4.2016629727749804</v>
      </c>
      <c r="BB20" s="237">
        <v>3.0838038545917499</v>
      </c>
      <c r="BC20" s="238">
        <v>3.6344758137322701</v>
      </c>
      <c r="BD20" s="228"/>
      <c r="BE20" s="239">
        <v>2.01840090447133</v>
      </c>
    </row>
    <row r="21" spans="1:57" x14ac:dyDescent="0.25">
      <c r="A21" s="20" t="s">
        <v>98</v>
      </c>
      <c r="B21" s="2" t="str">
        <f t="shared" si="0"/>
        <v>Virginia Beach, VA</v>
      </c>
      <c r="C21" s="2"/>
      <c r="D21" s="23" t="s">
        <v>89</v>
      </c>
      <c r="E21" s="26" t="s">
        <v>90</v>
      </c>
      <c r="F21" s="2"/>
      <c r="G21" s="234">
        <v>71.041895496626296</v>
      </c>
      <c r="H21" s="228">
        <v>77.177153616820902</v>
      </c>
      <c r="I21" s="228">
        <v>79.797583555625195</v>
      </c>
      <c r="J21" s="228">
        <v>80.393849050682505</v>
      </c>
      <c r="K21" s="228">
        <v>83.084889377059397</v>
      </c>
      <c r="L21" s="235">
        <v>78.299074219362893</v>
      </c>
      <c r="M21" s="228"/>
      <c r="N21" s="236">
        <v>89.863486584026305</v>
      </c>
      <c r="O21" s="237">
        <v>92.530990114545702</v>
      </c>
      <c r="P21" s="238">
        <v>91.197238349285996</v>
      </c>
      <c r="Q21" s="228"/>
      <c r="R21" s="239">
        <v>81.984263970769504</v>
      </c>
      <c r="S21" s="233"/>
      <c r="T21" s="234">
        <v>-3.86272672775018</v>
      </c>
      <c r="U21" s="228">
        <v>-2.6105109494319101</v>
      </c>
      <c r="V21" s="228">
        <v>-0.49728292064746799</v>
      </c>
      <c r="W21" s="228">
        <v>3.02131049075791</v>
      </c>
      <c r="X21" s="228">
        <v>9.4443958785148006</v>
      </c>
      <c r="Y21" s="235">
        <v>1.0858803712314</v>
      </c>
      <c r="Z21" s="228"/>
      <c r="AA21" s="236">
        <v>3.1618887379074301</v>
      </c>
      <c r="AB21" s="237">
        <v>0.40227618122803099</v>
      </c>
      <c r="AC21" s="238">
        <v>1.74320530970697</v>
      </c>
      <c r="AD21" s="228"/>
      <c r="AE21" s="239">
        <v>1.2938696731316399</v>
      </c>
      <c r="AF21" s="29"/>
      <c r="AG21" s="234">
        <v>72.085360112976602</v>
      </c>
      <c r="AH21" s="228">
        <v>78.724697944453098</v>
      </c>
      <c r="AI21" s="228">
        <v>82.655342852659601</v>
      </c>
      <c r="AJ21" s="228">
        <v>83.534049898007197</v>
      </c>
      <c r="AK21" s="228">
        <v>84.744233485014902</v>
      </c>
      <c r="AL21" s="235">
        <v>80.348736858622303</v>
      </c>
      <c r="AM21" s="228"/>
      <c r="AN21" s="236">
        <v>91.948454417072</v>
      </c>
      <c r="AO21" s="237">
        <v>93.146869606150901</v>
      </c>
      <c r="AP21" s="238">
        <v>92.547662011611393</v>
      </c>
      <c r="AQ21" s="228"/>
      <c r="AR21" s="239">
        <v>83.834144045190598</v>
      </c>
      <c r="AS21" s="233"/>
      <c r="AT21" s="234">
        <v>1.4338446666694999</v>
      </c>
      <c r="AU21" s="228">
        <v>2.1575336221089398</v>
      </c>
      <c r="AV21" s="228">
        <v>2.6964853245840898</v>
      </c>
      <c r="AW21" s="228">
        <v>4.8344708632751798</v>
      </c>
      <c r="AX21" s="228">
        <v>4.6813926800484902</v>
      </c>
      <c r="AY21" s="235">
        <v>3.2097333289872099</v>
      </c>
      <c r="AZ21" s="228"/>
      <c r="BA21" s="236">
        <v>1.3576797115863299</v>
      </c>
      <c r="BB21" s="237">
        <v>-0.50056430079912795</v>
      </c>
      <c r="BC21" s="238">
        <v>0.41394706337510001</v>
      </c>
      <c r="BD21" s="228"/>
      <c r="BE21" s="239">
        <v>2.3112504740942299</v>
      </c>
    </row>
    <row r="22" spans="1:57" x14ac:dyDescent="0.25">
      <c r="A22" s="33" t="s">
        <v>99</v>
      </c>
      <c r="B22" s="2" t="str">
        <f t="shared" si="0"/>
        <v>Norfolk/Portsmouth, VA</v>
      </c>
      <c r="C22" s="2"/>
      <c r="D22" s="23" t="s">
        <v>89</v>
      </c>
      <c r="E22" s="26" t="s">
        <v>90</v>
      </c>
      <c r="F22" s="2"/>
      <c r="G22" s="234">
        <v>65.544312630844303</v>
      </c>
      <c r="H22" s="228">
        <v>72.766922540125606</v>
      </c>
      <c r="I22" s="228">
        <v>75.034891835310503</v>
      </c>
      <c r="J22" s="228">
        <v>79.919748778785703</v>
      </c>
      <c r="K22" s="228">
        <v>76.273551988834598</v>
      </c>
      <c r="L22" s="235">
        <v>73.907885554780094</v>
      </c>
      <c r="M22" s="228"/>
      <c r="N22" s="236">
        <v>83.042568039078802</v>
      </c>
      <c r="O22" s="237">
        <v>87.543614794138094</v>
      </c>
      <c r="P22" s="238">
        <v>85.293091416608505</v>
      </c>
      <c r="Q22" s="228"/>
      <c r="R22" s="239">
        <v>77.160801515302495</v>
      </c>
      <c r="S22" s="233"/>
      <c r="T22" s="234">
        <v>-2.7295429013108601</v>
      </c>
      <c r="U22" s="228">
        <v>-0.173931672580666</v>
      </c>
      <c r="V22" s="228">
        <v>-3.6395580048050401E-2</v>
      </c>
      <c r="W22" s="228">
        <v>2.4210721251591498</v>
      </c>
      <c r="X22" s="228">
        <v>2.4140819783254202</v>
      </c>
      <c r="Y22" s="235">
        <v>0.460440717852935</v>
      </c>
      <c r="Z22" s="228"/>
      <c r="AA22" s="236">
        <v>4.1224621769239196</v>
      </c>
      <c r="AB22" s="237">
        <v>7.3496898064126697</v>
      </c>
      <c r="AC22" s="238">
        <v>5.7540346688351498</v>
      </c>
      <c r="AD22" s="228"/>
      <c r="AE22" s="239">
        <v>2.0741244634076401</v>
      </c>
      <c r="AF22" s="29"/>
      <c r="AG22" s="234">
        <v>67.2147592463363</v>
      </c>
      <c r="AH22" s="228">
        <v>77.878576413119305</v>
      </c>
      <c r="AI22" s="228">
        <v>82.475575715282602</v>
      </c>
      <c r="AJ22" s="228">
        <v>84.4033496161898</v>
      </c>
      <c r="AK22" s="228">
        <v>80.613224005582595</v>
      </c>
      <c r="AL22" s="235">
        <v>78.517096999302098</v>
      </c>
      <c r="AM22" s="228"/>
      <c r="AN22" s="236">
        <v>87.927424982554001</v>
      </c>
      <c r="AO22" s="237">
        <v>89.785415212840107</v>
      </c>
      <c r="AP22" s="238">
        <v>88.856420097697097</v>
      </c>
      <c r="AQ22" s="228"/>
      <c r="AR22" s="239">
        <v>81.471189313129202</v>
      </c>
      <c r="AS22" s="233"/>
      <c r="AT22" s="234">
        <v>1.8449328090192101</v>
      </c>
      <c r="AU22" s="228">
        <v>3.91198171474193</v>
      </c>
      <c r="AV22" s="228">
        <v>4.7184809239855596</v>
      </c>
      <c r="AW22" s="228">
        <v>5.1374393757741297</v>
      </c>
      <c r="AX22" s="228">
        <v>2.1866722819598299</v>
      </c>
      <c r="AY22" s="235">
        <v>3.6199875014541099</v>
      </c>
      <c r="AZ22" s="228"/>
      <c r="BA22" s="236">
        <v>4.3132886186618702</v>
      </c>
      <c r="BB22" s="237">
        <v>3.8619812866122998</v>
      </c>
      <c r="BC22" s="238">
        <v>4.0847866058650499</v>
      </c>
      <c r="BD22" s="228"/>
      <c r="BE22" s="239">
        <v>3.76437946798803</v>
      </c>
    </row>
    <row r="23" spans="1:57" x14ac:dyDescent="0.25">
      <c r="A23" s="34" t="s">
        <v>42</v>
      </c>
      <c r="B23" s="2" t="str">
        <f t="shared" si="0"/>
        <v>Newport News/Hampton, VA</v>
      </c>
      <c r="C23" s="2"/>
      <c r="D23" s="23" t="s">
        <v>89</v>
      </c>
      <c r="E23" s="26" t="s">
        <v>90</v>
      </c>
      <c r="F23" s="2"/>
      <c r="G23" s="234">
        <v>63.223609534619698</v>
      </c>
      <c r="H23" s="228">
        <v>69.863791146424504</v>
      </c>
      <c r="I23" s="228">
        <v>74.1061293984108</v>
      </c>
      <c r="J23" s="228">
        <v>74.872304199772898</v>
      </c>
      <c r="K23" s="228">
        <v>70.942111237230407</v>
      </c>
      <c r="L23" s="235">
        <v>70.601589103291701</v>
      </c>
      <c r="M23" s="228"/>
      <c r="N23" s="236">
        <v>79.483541430192901</v>
      </c>
      <c r="O23" s="237">
        <v>84.719069239500499</v>
      </c>
      <c r="P23" s="238">
        <v>82.1013053348467</v>
      </c>
      <c r="Q23" s="228"/>
      <c r="R23" s="239">
        <v>73.887222312307401</v>
      </c>
      <c r="S23" s="233"/>
      <c r="T23" s="234">
        <v>0.271382544584091</v>
      </c>
      <c r="U23" s="228">
        <v>-3.8547708849106601</v>
      </c>
      <c r="V23" s="228">
        <v>-3.8106292936705199</v>
      </c>
      <c r="W23" s="228">
        <v>-7.5207988232132603</v>
      </c>
      <c r="X23" s="228">
        <v>-11.0711314937281</v>
      </c>
      <c r="Y23" s="235">
        <v>-5.4851002602136303</v>
      </c>
      <c r="Z23" s="228"/>
      <c r="AA23" s="236">
        <v>-5.8346995189833901</v>
      </c>
      <c r="AB23" s="237">
        <v>3.5982181307238799</v>
      </c>
      <c r="AC23" s="238">
        <v>-1.1929375803212701</v>
      </c>
      <c r="AD23" s="228"/>
      <c r="AE23" s="239">
        <v>-4.1634022026189497</v>
      </c>
      <c r="AF23" s="29"/>
      <c r="AG23" s="234">
        <v>65.681753688989701</v>
      </c>
      <c r="AH23" s="228">
        <v>74.389897843359805</v>
      </c>
      <c r="AI23" s="228">
        <v>77.298524404086194</v>
      </c>
      <c r="AJ23" s="228">
        <v>76.312429057888707</v>
      </c>
      <c r="AK23" s="228">
        <v>75.269580022701405</v>
      </c>
      <c r="AL23" s="235">
        <v>73.790437003405202</v>
      </c>
      <c r="AM23" s="228"/>
      <c r="AN23" s="236">
        <v>84.896424517593601</v>
      </c>
      <c r="AO23" s="237">
        <v>86.538734392735506</v>
      </c>
      <c r="AP23" s="238">
        <v>85.717579455164497</v>
      </c>
      <c r="AQ23" s="228"/>
      <c r="AR23" s="239">
        <v>77.198191989622103</v>
      </c>
      <c r="AS23" s="233"/>
      <c r="AT23" s="234">
        <v>5.6074379116208704</v>
      </c>
      <c r="AU23" s="228">
        <v>1.76797139531891</v>
      </c>
      <c r="AV23" s="228">
        <v>1.7394800845286398E-2</v>
      </c>
      <c r="AW23" s="228">
        <v>-1.8805110039633299</v>
      </c>
      <c r="AX23" s="228">
        <v>-2.6979227184345298</v>
      </c>
      <c r="AY23" s="235">
        <v>0.33823062081689498</v>
      </c>
      <c r="AZ23" s="228"/>
      <c r="BA23" s="236">
        <v>-1.23788937474046</v>
      </c>
      <c r="BB23" s="237">
        <v>0.99195261490928499</v>
      </c>
      <c r="BC23" s="238">
        <v>-0.12473367149073</v>
      </c>
      <c r="BD23" s="228"/>
      <c r="BE23" s="239">
        <v>0.19089338432739</v>
      </c>
    </row>
    <row r="24" spans="1:57" x14ac:dyDescent="0.25">
      <c r="A24" s="35" t="s">
        <v>100</v>
      </c>
      <c r="B24" s="2" t="str">
        <f t="shared" si="0"/>
        <v>Chesapeake/Suffolk, VA</v>
      </c>
      <c r="C24" s="2"/>
      <c r="D24" s="24" t="s">
        <v>89</v>
      </c>
      <c r="E24" s="27" t="s">
        <v>90</v>
      </c>
      <c r="F24" s="2"/>
      <c r="G24" s="240">
        <v>69.594034797017301</v>
      </c>
      <c r="H24" s="241">
        <v>79.072079536039695</v>
      </c>
      <c r="I24" s="241">
        <v>82.833471416735705</v>
      </c>
      <c r="J24" s="241">
        <v>82.535211267605604</v>
      </c>
      <c r="K24" s="241">
        <v>80.811930405965199</v>
      </c>
      <c r="L24" s="242">
        <v>78.969345484672701</v>
      </c>
      <c r="M24" s="228"/>
      <c r="N24" s="243">
        <v>86.081193040596503</v>
      </c>
      <c r="O24" s="244">
        <v>86.5782932891466</v>
      </c>
      <c r="P24" s="245">
        <v>86.329743164871502</v>
      </c>
      <c r="Q24" s="228"/>
      <c r="R24" s="246">
        <v>81.072316250443805</v>
      </c>
      <c r="S24" s="233"/>
      <c r="T24" s="240">
        <v>4.9180135897488402</v>
      </c>
      <c r="U24" s="241">
        <v>1.94205289634481</v>
      </c>
      <c r="V24" s="241">
        <v>2.77613726052396</v>
      </c>
      <c r="W24" s="241">
        <v>2.06683579739305</v>
      </c>
      <c r="X24" s="241">
        <v>6.5775359493994596</v>
      </c>
      <c r="Y24" s="242">
        <v>3.58483410487313</v>
      </c>
      <c r="Z24" s="228"/>
      <c r="AA24" s="243">
        <v>4.1448179119876398</v>
      </c>
      <c r="AB24" s="244">
        <v>4.05073356460219</v>
      </c>
      <c r="AC24" s="245">
        <v>4.09761904184474</v>
      </c>
      <c r="AD24" s="228"/>
      <c r="AE24" s="246">
        <v>3.7403095561532398</v>
      </c>
      <c r="AF24" s="30"/>
      <c r="AG24" s="240">
        <v>70.331400165700003</v>
      </c>
      <c r="AH24" s="241">
        <v>81.383595691797794</v>
      </c>
      <c r="AI24" s="241">
        <v>85.327257663628799</v>
      </c>
      <c r="AJ24" s="241">
        <v>85.762220381110097</v>
      </c>
      <c r="AK24" s="241">
        <v>83.931234465617194</v>
      </c>
      <c r="AL24" s="242">
        <v>81.347141673570803</v>
      </c>
      <c r="AM24" s="228"/>
      <c r="AN24" s="243">
        <v>89.449047224523596</v>
      </c>
      <c r="AO24" s="244">
        <v>88.798674399337102</v>
      </c>
      <c r="AP24" s="245">
        <v>89.123860811930399</v>
      </c>
      <c r="AQ24" s="228"/>
      <c r="AR24" s="246">
        <v>83.569061427387794</v>
      </c>
      <c r="AS24" s="38"/>
      <c r="AT24" s="240">
        <v>4.37005048191965</v>
      </c>
      <c r="AU24" s="241">
        <v>2.3161896584105501</v>
      </c>
      <c r="AV24" s="241">
        <v>2.81616098948053</v>
      </c>
      <c r="AW24" s="241">
        <v>2.75982795112761</v>
      </c>
      <c r="AX24" s="241">
        <v>3.7126999665129001</v>
      </c>
      <c r="AY24" s="242">
        <v>3.15294558073998</v>
      </c>
      <c r="AZ24" s="228"/>
      <c r="BA24" s="243">
        <v>2.7410526555607002</v>
      </c>
      <c r="BB24" s="244">
        <v>1.82270727341929</v>
      </c>
      <c r="BC24" s="245">
        <v>2.2814939846118198</v>
      </c>
      <c r="BD24" s="228"/>
      <c r="BE24" s="246">
        <v>2.8858404446427799</v>
      </c>
    </row>
    <row r="25" spans="1:57" ht="13" x14ac:dyDescent="0.3">
      <c r="A25" s="34" t="s">
        <v>58</v>
      </c>
      <c r="B25" s="2" t="s">
        <v>58</v>
      </c>
      <c r="C25" s="8"/>
      <c r="D25" s="22" t="s">
        <v>89</v>
      </c>
      <c r="E25" s="25" t="s">
        <v>90</v>
      </c>
      <c r="F25" s="2"/>
      <c r="G25" s="225">
        <v>37.474610697359502</v>
      </c>
      <c r="H25" s="226">
        <v>63.845633039945803</v>
      </c>
      <c r="I25" s="226">
        <v>76.134055517941704</v>
      </c>
      <c r="J25" s="226">
        <v>76.709546377792805</v>
      </c>
      <c r="K25" s="226">
        <v>68.821936357481306</v>
      </c>
      <c r="L25" s="227">
        <v>64.597156398104204</v>
      </c>
      <c r="M25" s="228"/>
      <c r="N25" s="229">
        <v>76.303317535545006</v>
      </c>
      <c r="O25" s="230">
        <v>83.243060257278202</v>
      </c>
      <c r="P25" s="231">
        <v>79.773188896411597</v>
      </c>
      <c r="Q25" s="228"/>
      <c r="R25" s="232">
        <v>68.933165683334906</v>
      </c>
      <c r="S25" s="233"/>
      <c r="T25" s="225">
        <v>-7.5187969924812004</v>
      </c>
      <c r="U25" s="226">
        <v>6.1936936936936897</v>
      </c>
      <c r="V25" s="226">
        <v>-7.6006573541495399</v>
      </c>
      <c r="W25" s="226">
        <v>2.3024830699774199</v>
      </c>
      <c r="X25" s="226">
        <v>6.6631689401888696</v>
      </c>
      <c r="Y25" s="227">
        <v>0.13643996641477699</v>
      </c>
      <c r="Z25" s="228"/>
      <c r="AA25" s="229">
        <v>-1.3998250218722601</v>
      </c>
      <c r="AB25" s="230">
        <v>0.36734693877551</v>
      </c>
      <c r="AC25" s="231">
        <v>-0.485641891891891</v>
      </c>
      <c r="AD25" s="228"/>
      <c r="AE25" s="232">
        <v>-7.0106561974200704E-2</v>
      </c>
      <c r="AG25" s="225">
        <v>46.487813134732498</v>
      </c>
      <c r="AH25" s="226">
        <v>61.3236289776574</v>
      </c>
      <c r="AI25" s="226">
        <v>73.392010832769103</v>
      </c>
      <c r="AJ25" s="226">
        <v>74.7037914691943</v>
      </c>
      <c r="AK25" s="226">
        <v>73.730534867975607</v>
      </c>
      <c r="AL25" s="227">
        <v>65.927555856465801</v>
      </c>
      <c r="AM25" s="228"/>
      <c r="AN25" s="229">
        <v>76.997291807718298</v>
      </c>
      <c r="AO25" s="230">
        <v>79.366960054163798</v>
      </c>
      <c r="AP25" s="231">
        <v>78.182125930940998</v>
      </c>
      <c r="AQ25" s="228"/>
      <c r="AR25" s="232">
        <v>69.428861592030103</v>
      </c>
      <c r="AS25" s="233"/>
      <c r="AT25" s="225">
        <v>3.4073795180722799</v>
      </c>
      <c r="AU25" s="226">
        <v>-6.0303462585916199</v>
      </c>
      <c r="AV25" s="226">
        <v>-6.0047691307175297</v>
      </c>
      <c r="AW25" s="226">
        <v>-0.96488275552563596</v>
      </c>
      <c r="AX25" s="226">
        <v>13.526192337763799</v>
      </c>
      <c r="AY25" s="227">
        <v>0.29354207436399199</v>
      </c>
      <c r="AZ25" s="228"/>
      <c r="BA25" s="229">
        <v>8.9711342675769501</v>
      </c>
      <c r="BB25" s="230">
        <v>1.77990015194269</v>
      </c>
      <c r="BC25" s="231">
        <v>5.1984285144906899</v>
      </c>
      <c r="BD25" s="228"/>
      <c r="BE25" s="232">
        <v>1.8209542722388601</v>
      </c>
    </row>
    <row r="26" spans="1:57" x14ac:dyDescent="0.25">
      <c r="A26" s="34" t="s">
        <v>101</v>
      </c>
      <c r="B26" s="2" t="str">
        <f t="shared" si="0"/>
        <v>Richmond North/Glen Allen, VA</v>
      </c>
      <c r="C26" s="9"/>
      <c r="D26" s="23" t="s">
        <v>89</v>
      </c>
      <c r="E26" s="26" t="s">
        <v>90</v>
      </c>
      <c r="F26" s="2"/>
      <c r="G26" s="234">
        <v>50.0614456485308</v>
      </c>
      <c r="H26" s="228">
        <v>65.467545525639494</v>
      </c>
      <c r="I26" s="228">
        <v>73.477823706848298</v>
      </c>
      <c r="J26" s="228">
        <v>73.790637917551095</v>
      </c>
      <c r="K26" s="228">
        <v>67.1880236845045</v>
      </c>
      <c r="L26" s="235">
        <v>65.997095296614901</v>
      </c>
      <c r="M26" s="228"/>
      <c r="N26" s="236">
        <v>76.740029047033801</v>
      </c>
      <c r="O26" s="237">
        <v>77.812534912300293</v>
      </c>
      <c r="P26" s="238">
        <v>77.276281979667004</v>
      </c>
      <c r="Q26" s="228"/>
      <c r="R26" s="239">
        <v>69.219720063201194</v>
      </c>
      <c r="S26" s="233"/>
      <c r="T26" s="234">
        <v>0.492007947004865</v>
      </c>
      <c r="U26" s="228">
        <v>1.9762661575848599</v>
      </c>
      <c r="V26" s="228">
        <v>-3.5645073615451501</v>
      </c>
      <c r="W26" s="228">
        <v>-4.0930870449492298</v>
      </c>
      <c r="X26" s="228">
        <v>-1.45756526272669</v>
      </c>
      <c r="Y26" s="235">
        <v>-1.59397990276767</v>
      </c>
      <c r="Z26" s="228"/>
      <c r="AA26" s="236">
        <v>0.65629826223410204</v>
      </c>
      <c r="AB26" s="237">
        <v>-0.71722258992966703</v>
      </c>
      <c r="AC26" s="238">
        <v>-3.99452699540358E-2</v>
      </c>
      <c r="AD26" s="228"/>
      <c r="AE26" s="239">
        <v>-1.1035655436635601</v>
      </c>
      <c r="AG26" s="234">
        <v>51.047369009049198</v>
      </c>
      <c r="AH26" s="228">
        <v>66.894760361970697</v>
      </c>
      <c r="AI26" s="228">
        <v>75.9440286001564</v>
      </c>
      <c r="AJ26" s="228">
        <v>75.608870517260598</v>
      </c>
      <c r="AK26" s="228">
        <v>70.268685063121396</v>
      </c>
      <c r="AL26" s="235">
        <v>67.952742710311597</v>
      </c>
      <c r="AM26" s="228"/>
      <c r="AN26" s="236">
        <v>77.379622388559895</v>
      </c>
      <c r="AO26" s="237">
        <v>77.622611998659295</v>
      </c>
      <c r="AP26" s="238">
        <v>77.501117193609602</v>
      </c>
      <c r="AQ26" s="228"/>
      <c r="AR26" s="239">
        <v>70.6808497055396</v>
      </c>
      <c r="AS26" s="233"/>
      <c r="AT26" s="234">
        <v>-5.9416457756581798</v>
      </c>
      <c r="AU26" s="228">
        <v>-2.6352756885356001</v>
      </c>
      <c r="AV26" s="228">
        <v>-0.24796213231623301</v>
      </c>
      <c r="AW26" s="228">
        <v>-1.55280383682765</v>
      </c>
      <c r="AX26" s="228">
        <v>-0.37622082287347802</v>
      </c>
      <c r="AY26" s="235">
        <v>-1.92922106187427</v>
      </c>
      <c r="AZ26" s="228"/>
      <c r="BA26" s="236">
        <v>1.4626649765478601</v>
      </c>
      <c r="BB26" s="237">
        <v>5.3175175900137803E-2</v>
      </c>
      <c r="BC26" s="238">
        <v>0.751886053779102</v>
      </c>
      <c r="BD26" s="228"/>
      <c r="BE26" s="239">
        <v>-1.1047887378791099</v>
      </c>
    </row>
    <row r="27" spans="1:57" x14ac:dyDescent="0.25">
      <c r="A27" s="20" t="s">
        <v>61</v>
      </c>
      <c r="B27" s="2" t="str">
        <f t="shared" si="0"/>
        <v>Richmond West/Midlothian, VA</v>
      </c>
      <c r="C27" s="2"/>
      <c r="D27" s="23" t="s">
        <v>89</v>
      </c>
      <c r="E27" s="26" t="s">
        <v>90</v>
      </c>
      <c r="F27" s="2"/>
      <c r="G27" s="234">
        <v>51.926919783043097</v>
      </c>
      <c r="H27" s="228">
        <v>60.576648586925401</v>
      </c>
      <c r="I27" s="228">
        <v>68.484156437339394</v>
      </c>
      <c r="J27" s="228">
        <v>69.968598344276302</v>
      </c>
      <c r="K27" s="228">
        <v>65.572366542963096</v>
      </c>
      <c r="L27" s="235">
        <v>63.305737938909502</v>
      </c>
      <c r="M27" s="228"/>
      <c r="N27" s="236">
        <v>69.997145304025096</v>
      </c>
      <c r="O27" s="237">
        <v>72.851841278903706</v>
      </c>
      <c r="P27" s="238">
        <v>71.424493291464401</v>
      </c>
      <c r="Q27" s="228"/>
      <c r="R27" s="239">
        <v>65.625382325353698</v>
      </c>
      <c r="S27" s="233"/>
      <c r="T27" s="234">
        <v>0.948233528364686</v>
      </c>
      <c r="U27" s="228">
        <v>-1.4541215152890301</v>
      </c>
      <c r="V27" s="228">
        <v>-3.7601502047961399</v>
      </c>
      <c r="W27" s="228">
        <v>-0.195198540623716</v>
      </c>
      <c r="X27" s="228">
        <v>-6.3137482902044804</v>
      </c>
      <c r="Y27" s="235">
        <v>-2.3561167351061698</v>
      </c>
      <c r="Z27" s="228"/>
      <c r="AA27" s="236">
        <v>-4.2417220772615298</v>
      </c>
      <c r="AB27" s="237">
        <v>-3.6422498877974201</v>
      </c>
      <c r="AC27" s="238">
        <v>-3.9369310234768902</v>
      </c>
      <c r="AD27" s="228"/>
      <c r="AE27" s="239">
        <v>-2.85323533672844</v>
      </c>
      <c r="AG27" s="234">
        <v>51.591493005994799</v>
      </c>
      <c r="AH27" s="228">
        <v>61.511561518698201</v>
      </c>
      <c r="AI27" s="228">
        <v>67.677704824436105</v>
      </c>
      <c r="AJ27" s="228">
        <v>68.591207536397306</v>
      </c>
      <c r="AK27" s="228">
        <v>66.821296031972494</v>
      </c>
      <c r="AL27" s="235">
        <v>63.2386525834998</v>
      </c>
      <c r="AM27" s="228"/>
      <c r="AN27" s="236">
        <v>73.365686554381895</v>
      </c>
      <c r="AO27" s="237">
        <v>75.292606337424999</v>
      </c>
      <c r="AP27" s="238">
        <v>74.329146445903504</v>
      </c>
      <c r="AQ27" s="228"/>
      <c r="AR27" s="239">
        <v>66.407365115615093</v>
      </c>
      <c r="AS27" s="233"/>
      <c r="AT27" s="234">
        <v>-3.84567841825204</v>
      </c>
      <c r="AU27" s="228">
        <v>-4.7571674046940098</v>
      </c>
      <c r="AV27" s="228">
        <v>-2.7613609462804298</v>
      </c>
      <c r="AW27" s="228">
        <v>-1.14527271990209</v>
      </c>
      <c r="AX27" s="228">
        <v>-2.7978328215600201</v>
      </c>
      <c r="AY27" s="235">
        <v>-2.9989587937398601</v>
      </c>
      <c r="AZ27" s="228"/>
      <c r="BA27" s="236">
        <v>1.0262706246743001</v>
      </c>
      <c r="BB27" s="237">
        <v>3.1937332830874099</v>
      </c>
      <c r="BC27" s="238">
        <v>2.11254766709422</v>
      </c>
      <c r="BD27" s="228"/>
      <c r="BE27" s="239">
        <v>-1.4208766473865899</v>
      </c>
    </row>
    <row r="28" spans="1:57" x14ac:dyDescent="0.25">
      <c r="A28" s="20" t="s">
        <v>57</v>
      </c>
      <c r="B28" s="2" t="str">
        <f t="shared" si="0"/>
        <v>Petersburg/Chester, VA</v>
      </c>
      <c r="C28" s="2"/>
      <c r="D28" s="23" t="s">
        <v>89</v>
      </c>
      <c r="E28" s="26" t="s">
        <v>90</v>
      </c>
      <c r="F28" s="2"/>
      <c r="G28" s="234">
        <v>61.216730038022803</v>
      </c>
      <c r="H28" s="228">
        <v>67.870722433460003</v>
      </c>
      <c r="I28" s="228">
        <v>73.211199446940796</v>
      </c>
      <c r="J28" s="228">
        <v>73.505012098167896</v>
      </c>
      <c r="K28" s="228">
        <v>72.156930521949505</v>
      </c>
      <c r="L28" s="235">
        <v>69.592118907708198</v>
      </c>
      <c r="M28" s="228"/>
      <c r="N28" s="236">
        <v>79.173867957137901</v>
      </c>
      <c r="O28" s="237">
        <v>75.423435879709601</v>
      </c>
      <c r="P28" s="238">
        <v>77.298651918423701</v>
      </c>
      <c r="Q28" s="228"/>
      <c r="R28" s="239">
        <v>71.793985482198394</v>
      </c>
      <c r="S28" s="233"/>
      <c r="T28" s="234">
        <v>12.2921343167346</v>
      </c>
      <c r="U28" s="228">
        <v>1.63918843109144</v>
      </c>
      <c r="V28" s="228">
        <v>3.71428900715508</v>
      </c>
      <c r="W28" s="228">
        <v>4.2113221184839</v>
      </c>
      <c r="X28" s="228">
        <v>7.1504026526159201</v>
      </c>
      <c r="Y28" s="235">
        <v>5.5201957876366503</v>
      </c>
      <c r="Z28" s="228"/>
      <c r="AA28" s="236">
        <v>6.1526346069160702</v>
      </c>
      <c r="AB28" s="237">
        <v>2.9372141575419701</v>
      </c>
      <c r="AC28" s="238">
        <v>4.5592080861008704</v>
      </c>
      <c r="AD28" s="228"/>
      <c r="AE28" s="239">
        <v>5.2227000151083498</v>
      </c>
      <c r="AG28" s="234">
        <v>61.311787072243298</v>
      </c>
      <c r="AH28" s="228">
        <v>71.737815416522594</v>
      </c>
      <c r="AI28" s="228">
        <v>75.004320774282704</v>
      </c>
      <c r="AJ28" s="228">
        <v>75.051849291392998</v>
      </c>
      <c r="AK28" s="228">
        <v>71.772381610784606</v>
      </c>
      <c r="AL28" s="235">
        <v>70.975630833045201</v>
      </c>
      <c r="AM28" s="228"/>
      <c r="AN28" s="236">
        <v>77.125820947113695</v>
      </c>
      <c r="AO28" s="237">
        <v>74.822848254407106</v>
      </c>
      <c r="AP28" s="238">
        <v>75.9743346007604</v>
      </c>
      <c r="AQ28" s="228"/>
      <c r="AR28" s="239">
        <v>72.403831909535299</v>
      </c>
      <c r="AS28" s="233"/>
      <c r="AT28" s="234">
        <v>3.7111040638733899</v>
      </c>
      <c r="AU28" s="228">
        <v>1.61389489545434</v>
      </c>
      <c r="AV28" s="228">
        <v>1.94635639524953</v>
      </c>
      <c r="AW28" s="228">
        <v>2.08690556300412</v>
      </c>
      <c r="AX28" s="228">
        <v>1.44656659369755</v>
      </c>
      <c r="AY28" s="235">
        <v>2.10699299087146</v>
      </c>
      <c r="AZ28" s="228"/>
      <c r="BA28" s="236">
        <v>1.79438314638018</v>
      </c>
      <c r="BB28" s="237">
        <v>1.2727574471924401</v>
      </c>
      <c r="BC28" s="238">
        <v>1.53685341138542</v>
      </c>
      <c r="BD28" s="228"/>
      <c r="BE28" s="239">
        <v>1.93539199769343</v>
      </c>
    </row>
    <row r="29" spans="1:57" x14ac:dyDescent="0.25">
      <c r="A29" s="20" t="s">
        <v>102</v>
      </c>
      <c r="B29" s="41" t="s">
        <v>48</v>
      </c>
      <c r="C29" s="2"/>
      <c r="D29" s="23" t="s">
        <v>89</v>
      </c>
      <c r="E29" s="26" t="s">
        <v>90</v>
      </c>
      <c r="F29" s="2"/>
      <c r="G29" s="234">
        <v>46.659010231781103</v>
      </c>
      <c r="H29" s="228">
        <v>56.598454792232097</v>
      </c>
      <c r="I29" s="228">
        <v>59.219043641678802</v>
      </c>
      <c r="J29" s="228">
        <v>59.918563374399596</v>
      </c>
      <c r="K29" s="228">
        <v>59.824598037168499</v>
      </c>
      <c r="L29" s="235">
        <v>56.443934015452001</v>
      </c>
      <c r="M29" s="228"/>
      <c r="N29" s="236">
        <v>70.484443516391707</v>
      </c>
      <c r="O29" s="237">
        <v>70.776780121110804</v>
      </c>
      <c r="P29" s="238">
        <v>70.630611818751305</v>
      </c>
      <c r="Q29" s="228"/>
      <c r="R29" s="239">
        <v>60.497270530680403</v>
      </c>
      <c r="S29" s="233"/>
      <c r="T29" s="234">
        <v>-2.5706530232670799</v>
      </c>
      <c r="U29" s="228">
        <v>5.35367432330566E-2</v>
      </c>
      <c r="V29" s="228">
        <v>-5.81494446207379E-2</v>
      </c>
      <c r="W29" s="228">
        <v>0.36723580168196901</v>
      </c>
      <c r="X29" s="228">
        <v>1.1585287637605599</v>
      </c>
      <c r="Y29" s="235">
        <v>-0.117102675210023</v>
      </c>
      <c r="Z29" s="228"/>
      <c r="AA29" s="236">
        <v>3.5998868813773601</v>
      </c>
      <c r="AB29" s="237">
        <v>3.2585152424919701</v>
      </c>
      <c r="AC29" s="238">
        <v>3.4285661568141399</v>
      </c>
      <c r="AD29" s="228"/>
      <c r="AE29" s="239">
        <v>1.03829857461692</v>
      </c>
      <c r="AG29" s="234">
        <v>47.820526205888399</v>
      </c>
      <c r="AH29" s="228">
        <v>57.8983086239298</v>
      </c>
      <c r="AI29" s="228">
        <v>60.730319482146498</v>
      </c>
      <c r="AJ29" s="228">
        <v>59.597515138859798</v>
      </c>
      <c r="AK29" s="228">
        <v>60.1247650866569</v>
      </c>
      <c r="AL29" s="235">
        <v>57.234286907496298</v>
      </c>
      <c r="AM29" s="228"/>
      <c r="AN29" s="236">
        <v>68.980998120693201</v>
      </c>
      <c r="AO29" s="237">
        <v>67.433180204635605</v>
      </c>
      <c r="AP29" s="238">
        <v>68.207089162664403</v>
      </c>
      <c r="AQ29" s="228"/>
      <c r="AR29" s="239">
        <v>60.369373266115801</v>
      </c>
      <c r="AS29" s="233"/>
      <c r="AT29" s="234">
        <v>-1.44680015901826</v>
      </c>
      <c r="AU29" s="228">
        <v>-1.2241643799764199</v>
      </c>
      <c r="AV29" s="228">
        <v>0.807836056329717</v>
      </c>
      <c r="AW29" s="228">
        <v>-1.8705077010279301</v>
      </c>
      <c r="AX29" s="228">
        <v>-1.1247469291038299</v>
      </c>
      <c r="AY29" s="235">
        <v>-0.95280267293418497</v>
      </c>
      <c r="AZ29" s="228"/>
      <c r="BA29" s="236">
        <v>-1.1886196303291201</v>
      </c>
      <c r="BB29" s="237">
        <v>-2.8647988539430802</v>
      </c>
      <c r="BC29" s="238">
        <v>-2.0243689070074402</v>
      </c>
      <c r="BD29" s="228"/>
      <c r="BE29" s="239">
        <v>-1.3012662062849401</v>
      </c>
    </row>
    <row r="30" spans="1:57" x14ac:dyDescent="0.25">
      <c r="A30" s="20" t="s">
        <v>53</v>
      </c>
      <c r="B30" s="2" t="str">
        <f t="shared" si="0"/>
        <v>Roanoke, VA</v>
      </c>
      <c r="C30" s="2"/>
      <c r="D30" s="23" t="s">
        <v>89</v>
      </c>
      <c r="E30" s="26" t="s">
        <v>90</v>
      </c>
      <c r="F30" s="2"/>
      <c r="G30" s="234">
        <v>49.567576733932498</v>
      </c>
      <c r="H30" s="228">
        <v>63.150754620993702</v>
      </c>
      <c r="I30" s="228">
        <v>67.678480583347394</v>
      </c>
      <c r="J30" s="228">
        <v>70.018653552653802</v>
      </c>
      <c r="K30" s="228">
        <v>68.611158216042</v>
      </c>
      <c r="L30" s="235">
        <v>63.805324741393903</v>
      </c>
      <c r="M30" s="228"/>
      <c r="N30" s="236">
        <v>67.9328472104459</v>
      </c>
      <c r="O30" s="237">
        <v>71.544853315245007</v>
      </c>
      <c r="P30" s="238">
        <v>69.738850262845503</v>
      </c>
      <c r="Q30" s="228"/>
      <c r="R30" s="239">
        <v>65.500617747522895</v>
      </c>
      <c r="S30" s="233"/>
      <c r="T30" s="234">
        <v>-4.3130257831911498</v>
      </c>
      <c r="U30" s="228">
        <v>3.4060016091846101</v>
      </c>
      <c r="V30" s="228">
        <v>2.8271097465337101</v>
      </c>
      <c r="W30" s="228">
        <v>7.5432858717185303</v>
      </c>
      <c r="X30" s="228">
        <v>0.97491209153359004</v>
      </c>
      <c r="Y30" s="235">
        <v>2.33531577395958</v>
      </c>
      <c r="Z30" s="228"/>
      <c r="AA30" s="236">
        <v>5.3488431216266097</v>
      </c>
      <c r="AB30" s="237">
        <v>11.2491630753217</v>
      </c>
      <c r="AC30" s="238">
        <v>8.2950346293097397</v>
      </c>
      <c r="AD30" s="228"/>
      <c r="AE30" s="239">
        <v>4.0776686908493502</v>
      </c>
      <c r="AG30" s="234">
        <v>54.7185009326776</v>
      </c>
      <c r="AH30" s="228">
        <v>68.742580973376207</v>
      </c>
      <c r="AI30" s="228">
        <v>75.449381041207303</v>
      </c>
      <c r="AJ30" s="228">
        <v>73.969815160250903</v>
      </c>
      <c r="AK30" s="228">
        <v>70.103442428353404</v>
      </c>
      <c r="AL30" s="235">
        <v>68.596744107173095</v>
      </c>
      <c r="AM30" s="228"/>
      <c r="AN30" s="236">
        <v>71.570289977954801</v>
      </c>
      <c r="AO30" s="237">
        <v>71.040359504832907</v>
      </c>
      <c r="AP30" s="238">
        <v>71.305324741393903</v>
      </c>
      <c r="AQ30" s="228"/>
      <c r="AR30" s="239">
        <v>69.370624288379005</v>
      </c>
      <c r="AS30" s="233"/>
      <c r="AT30" s="234">
        <v>3.18229931107606</v>
      </c>
      <c r="AU30" s="228">
        <v>6.0905837887375496</v>
      </c>
      <c r="AV30" s="228">
        <v>8.6921417618753605</v>
      </c>
      <c r="AW30" s="228">
        <v>5.3541575980073004</v>
      </c>
      <c r="AX30" s="228">
        <v>1.74714127801352</v>
      </c>
      <c r="AY30" s="235">
        <v>5.0955728008059502</v>
      </c>
      <c r="AZ30" s="228"/>
      <c r="BA30" s="236">
        <v>4.8117486781548404</v>
      </c>
      <c r="BB30" s="237">
        <v>3.7906480995239198</v>
      </c>
      <c r="BC30" s="238">
        <v>4.3005964207470804</v>
      </c>
      <c r="BD30" s="228"/>
      <c r="BE30" s="239">
        <v>4.8578409129241997</v>
      </c>
    </row>
    <row r="31" spans="1:57" x14ac:dyDescent="0.25">
      <c r="A31" s="20" t="s">
        <v>54</v>
      </c>
      <c r="B31" s="2" t="str">
        <f t="shared" si="0"/>
        <v>Charlottesville, VA</v>
      </c>
      <c r="C31" s="2"/>
      <c r="D31" s="23" t="s">
        <v>89</v>
      </c>
      <c r="E31" s="26" t="s">
        <v>90</v>
      </c>
      <c r="F31" s="2"/>
      <c r="G31" s="234">
        <v>51.738967838444204</v>
      </c>
      <c r="H31" s="228">
        <v>64.8653702318623</v>
      </c>
      <c r="I31" s="228">
        <v>71.503365744203407</v>
      </c>
      <c r="J31" s="228">
        <v>69.222139117427005</v>
      </c>
      <c r="K31" s="228">
        <v>70.680628272251298</v>
      </c>
      <c r="L31" s="235">
        <v>65.602094240837602</v>
      </c>
      <c r="M31" s="228"/>
      <c r="N31" s="236">
        <v>69.633507853403103</v>
      </c>
      <c r="O31" s="237">
        <v>70.007479431563198</v>
      </c>
      <c r="P31" s="238">
        <v>69.8204936424831</v>
      </c>
      <c r="Q31" s="228"/>
      <c r="R31" s="239">
        <v>66.807351212736407</v>
      </c>
      <c r="S31" s="233"/>
      <c r="T31" s="234">
        <v>-0.49750975297691402</v>
      </c>
      <c r="U31" s="228">
        <v>1.16237527650026</v>
      </c>
      <c r="V31" s="228">
        <v>3.7567221814219001</v>
      </c>
      <c r="W31" s="228">
        <v>-4.0316682487116102</v>
      </c>
      <c r="X31" s="228">
        <v>4.6946604113514603</v>
      </c>
      <c r="Y31" s="235">
        <v>1.0277764420848201</v>
      </c>
      <c r="Z31" s="228"/>
      <c r="AA31" s="236">
        <v>-0.89056066690387803</v>
      </c>
      <c r="AB31" s="237">
        <v>-3.4386083431852699</v>
      </c>
      <c r="AC31" s="238">
        <v>-2.18458624448296</v>
      </c>
      <c r="AD31" s="228"/>
      <c r="AE31" s="239">
        <v>4.6682517839117803E-2</v>
      </c>
      <c r="AG31" s="234">
        <v>52.2438294689603</v>
      </c>
      <c r="AH31" s="228">
        <v>70.100972326103204</v>
      </c>
      <c r="AI31" s="228">
        <v>71.035901271503306</v>
      </c>
      <c r="AJ31" s="228">
        <v>70.694652206432295</v>
      </c>
      <c r="AK31" s="228">
        <v>69.656881077038094</v>
      </c>
      <c r="AL31" s="235">
        <v>66.746447270007394</v>
      </c>
      <c r="AM31" s="228"/>
      <c r="AN31" s="236">
        <v>67.6280852655198</v>
      </c>
      <c r="AO31" s="237">
        <v>67.861817501869794</v>
      </c>
      <c r="AP31" s="238">
        <v>67.744951383694797</v>
      </c>
      <c r="AQ31" s="228"/>
      <c r="AR31" s="239">
        <v>67.031734159632407</v>
      </c>
      <c r="AS31" s="233"/>
      <c r="AT31" s="234">
        <v>-6.0499118530673401</v>
      </c>
      <c r="AU31" s="228">
        <v>-1.93890703237851</v>
      </c>
      <c r="AV31" s="228">
        <v>-2.0135198806146102</v>
      </c>
      <c r="AW31" s="228">
        <v>-2.36612328343874</v>
      </c>
      <c r="AX31" s="228">
        <v>-3.6632191896811999</v>
      </c>
      <c r="AY31" s="235">
        <v>-3.0705381893700099</v>
      </c>
      <c r="AZ31" s="228"/>
      <c r="BA31" s="236">
        <v>-6.2796203923343104</v>
      </c>
      <c r="BB31" s="237">
        <v>-5.1358164821974501</v>
      </c>
      <c r="BC31" s="238">
        <v>-5.7102005832800096</v>
      </c>
      <c r="BD31" s="228"/>
      <c r="BE31" s="239">
        <v>-3.8478071103759701</v>
      </c>
    </row>
    <row r="32" spans="1:57" x14ac:dyDescent="0.25">
      <c r="A32" s="20" t="s">
        <v>103</v>
      </c>
      <c r="B32" t="s">
        <v>55</v>
      </c>
      <c r="C32" s="2"/>
      <c r="D32" s="23" t="s">
        <v>89</v>
      </c>
      <c r="E32" s="26" t="s">
        <v>90</v>
      </c>
      <c r="F32" s="2"/>
      <c r="G32" s="234">
        <v>45.290304785546802</v>
      </c>
      <c r="H32" s="228">
        <v>56.805957798924197</v>
      </c>
      <c r="I32" s="228">
        <v>61.4673838091297</v>
      </c>
      <c r="J32" s="228">
        <v>61.729416632188602</v>
      </c>
      <c r="K32" s="228">
        <v>58.529857950627402</v>
      </c>
      <c r="L32" s="235">
        <v>56.764584195283398</v>
      </c>
      <c r="M32" s="228"/>
      <c r="N32" s="236">
        <v>62.005240656461098</v>
      </c>
      <c r="O32" s="237">
        <v>61.136394980002699</v>
      </c>
      <c r="P32" s="238">
        <v>61.570817818231902</v>
      </c>
      <c r="Q32" s="228"/>
      <c r="R32" s="239">
        <v>58.137793801840097</v>
      </c>
      <c r="S32" s="233"/>
      <c r="T32" s="234">
        <v>-15.239925082635899</v>
      </c>
      <c r="U32" s="228">
        <v>-4.6175489794399303</v>
      </c>
      <c r="V32" s="228">
        <v>-4.0134652489644402</v>
      </c>
      <c r="W32" s="228">
        <v>-6.9310333853155504</v>
      </c>
      <c r="X32" s="228">
        <v>-5.5499488522584199</v>
      </c>
      <c r="Y32" s="235">
        <v>-7.0416483189876002</v>
      </c>
      <c r="Z32" s="228"/>
      <c r="AA32" s="236">
        <v>-2.9227104402727799</v>
      </c>
      <c r="AB32" s="237">
        <v>-4.3655874902976599</v>
      </c>
      <c r="AC32" s="238">
        <v>-3.6444603327971001</v>
      </c>
      <c r="AD32" s="228"/>
      <c r="AE32" s="239">
        <v>-6.0392561427375702</v>
      </c>
      <c r="AG32" s="234">
        <v>47.952006619776498</v>
      </c>
      <c r="AH32" s="228">
        <v>59.815887463797999</v>
      </c>
      <c r="AI32" s="228">
        <v>64.894497310715707</v>
      </c>
      <c r="AJ32" s="228">
        <v>65.808164391118396</v>
      </c>
      <c r="AK32" s="228">
        <v>62.443111294993699</v>
      </c>
      <c r="AL32" s="235">
        <v>60.182733416080502</v>
      </c>
      <c r="AM32" s="228"/>
      <c r="AN32" s="236">
        <v>66.756309474555195</v>
      </c>
      <c r="AO32" s="237">
        <v>63.632602399668997</v>
      </c>
      <c r="AP32" s="238">
        <v>65.194455937112096</v>
      </c>
      <c r="AQ32" s="228"/>
      <c r="AR32" s="239">
        <v>61.614654136375201</v>
      </c>
      <c r="AS32" s="233"/>
      <c r="AT32" s="234">
        <v>-7.0254790437484704</v>
      </c>
      <c r="AU32" s="228">
        <v>-3.8916991497809201</v>
      </c>
      <c r="AV32" s="228">
        <v>-3.6612293761902301</v>
      </c>
      <c r="AW32" s="228">
        <v>-6.2257094533789603</v>
      </c>
      <c r="AX32" s="228">
        <v>-9.1052904232647496</v>
      </c>
      <c r="AY32" s="235">
        <v>-5.9790644693201003</v>
      </c>
      <c r="AZ32" s="228"/>
      <c r="BA32" s="236">
        <v>-10.431682458931601</v>
      </c>
      <c r="BB32" s="237">
        <v>-14.309710300840299</v>
      </c>
      <c r="BC32" s="238">
        <v>-12.3671472939112</v>
      </c>
      <c r="BD32" s="228"/>
      <c r="BE32" s="239">
        <v>-8.0063734066968699</v>
      </c>
    </row>
    <row r="33" spans="1:57" x14ac:dyDescent="0.25">
      <c r="A33" s="20" t="s">
        <v>51</v>
      </c>
      <c r="B33" s="2" t="str">
        <f t="shared" si="0"/>
        <v>Staunton &amp; Harrisonburg, VA</v>
      </c>
      <c r="C33" s="2"/>
      <c r="D33" s="23" t="s">
        <v>89</v>
      </c>
      <c r="E33" s="26" t="s">
        <v>90</v>
      </c>
      <c r="F33" s="2"/>
      <c r="G33" s="234">
        <v>52.484419740609702</v>
      </c>
      <c r="H33" s="228">
        <v>60.619841670877499</v>
      </c>
      <c r="I33" s="228">
        <v>61.141990904497199</v>
      </c>
      <c r="J33" s="228">
        <v>62.236819942731998</v>
      </c>
      <c r="K33" s="228">
        <v>64.190668687889499</v>
      </c>
      <c r="L33" s="235">
        <v>60.134748189321201</v>
      </c>
      <c r="M33" s="228"/>
      <c r="N33" s="236">
        <v>78.238167424625203</v>
      </c>
      <c r="O33" s="237">
        <v>76.823311436752505</v>
      </c>
      <c r="P33" s="238">
        <v>77.530739430688897</v>
      </c>
      <c r="Q33" s="228"/>
      <c r="R33" s="239">
        <v>65.105031401140494</v>
      </c>
      <c r="S33" s="233"/>
      <c r="T33" s="234">
        <v>-6.3077393457991899</v>
      </c>
      <c r="U33" s="228">
        <v>-6.53101825084204</v>
      </c>
      <c r="V33" s="228">
        <v>-11.870676802836201</v>
      </c>
      <c r="W33" s="228">
        <v>4.6806187653240898E-2</v>
      </c>
      <c r="X33" s="228">
        <v>3.04524678133187</v>
      </c>
      <c r="Y33" s="235">
        <v>-4.4729336094471304</v>
      </c>
      <c r="Z33" s="228"/>
      <c r="AA33" s="236">
        <v>8.0069265942606993</v>
      </c>
      <c r="AB33" s="237">
        <v>8.9235444456735493</v>
      </c>
      <c r="AC33" s="238">
        <v>8.4591173851801909</v>
      </c>
      <c r="AD33" s="228"/>
      <c r="AE33" s="239">
        <v>-0.43364117038300698</v>
      </c>
      <c r="AG33" s="234">
        <v>52.497052383358501</v>
      </c>
      <c r="AH33" s="228">
        <v>61.815731851103202</v>
      </c>
      <c r="AI33" s="228">
        <v>63.3274381000505</v>
      </c>
      <c r="AJ33" s="228">
        <v>62.948458817584601</v>
      </c>
      <c r="AK33" s="228">
        <v>65.083375442142398</v>
      </c>
      <c r="AL33" s="235">
        <v>61.134411318847903</v>
      </c>
      <c r="AM33" s="228"/>
      <c r="AN33" s="236">
        <v>74.086238841165496</v>
      </c>
      <c r="AO33" s="237">
        <v>71.151254842512998</v>
      </c>
      <c r="AP33" s="238">
        <v>72.618746841839297</v>
      </c>
      <c r="AQ33" s="228"/>
      <c r="AR33" s="239">
        <v>64.415650039702498</v>
      </c>
      <c r="AS33" s="233"/>
      <c r="AT33" s="234">
        <v>-5.9826259433638498</v>
      </c>
      <c r="AU33" s="228">
        <v>-3.5842219005775302</v>
      </c>
      <c r="AV33" s="228">
        <v>-4.1253592438955904</v>
      </c>
      <c r="AW33" s="228">
        <v>-3.5503001293804699</v>
      </c>
      <c r="AX33" s="228">
        <v>-2.9423649820489799</v>
      </c>
      <c r="AY33" s="235">
        <v>-3.9750480103903301</v>
      </c>
      <c r="AZ33" s="228"/>
      <c r="BA33" s="236">
        <v>-2.8010097539801402</v>
      </c>
      <c r="BB33" s="237">
        <v>-1.2189757215588599</v>
      </c>
      <c r="BC33" s="238">
        <v>-2.0323595214258598</v>
      </c>
      <c r="BD33" s="228"/>
      <c r="BE33" s="239">
        <v>-3.36933221516531</v>
      </c>
    </row>
    <row r="34" spans="1:57" x14ac:dyDescent="0.25">
      <c r="A34" s="20" t="s">
        <v>50</v>
      </c>
      <c r="B34" s="2" t="str">
        <f t="shared" si="0"/>
        <v>Blacksburg &amp; Wytheville, VA</v>
      </c>
      <c r="C34" s="2"/>
      <c r="D34" s="23" t="s">
        <v>89</v>
      </c>
      <c r="E34" s="26" t="s">
        <v>90</v>
      </c>
      <c r="F34" s="2"/>
      <c r="G34" s="234">
        <v>46.848279976138301</v>
      </c>
      <c r="H34" s="228">
        <v>56.810499105189798</v>
      </c>
      <c r="I34" s="228">
        <v>59.037582024259201</v>
      </c>
      <c r="J34" s="228">
        <v>61.8015510041757</v>
      </c>
      <c r="K34" s="228">
        <v>64.625173990853</v>
      </c>
      <c r="L34" s="235">
        <v>57.824617220123201</v>
      </c>
      <c r="M34" s="228"/>
      <c r="N34" s="236">
        <v>74.328892423941099</v>
      </c>
      <c r="O34" s="237">
        <v>72.499502883276904</v>
      </c>
      <c r="P34" s="238">
        <v>73.414197653608994</v>
      </c>
      <c r="Q34" s="228"/>
      <c r="R34" s="239">
        <v>62.278783058262</v>
      </c>
      <c r="S34" s="233"/>
      <c r="T34" s="234">
        <v>-4.0662498262807398</v>
      </c>
      <c r="U34" s="228">
        <v>0.44064481909884201</v>
      </c>
      <c r="V34" s="228">
        <v>-0.32360192100365698</v>
      </c>
      <c r="W34" s="228">
        <v>5.46908872888008</v>
      </c>
      <c r="X34" s="228">
        <v>7.3550165442273201</v>
      </c>
      <c r="Y34" s="235">
        <v>2.0126083027068602</v>
      </c>
      <c r="Z34" s="228"/>
      <c r="AA34" s="236">
        <v>13.148073304796</v>
      </c>
      <c r="AB34" s="237">
        <v>8.5990185285321399</v>
      </c>
      <c r="AC34" s="238">
        <v>10.855219375488399</v>
      </c>
      <c r="AD34" s="228"/>
      <c r="AE34" s="239">
        <v>4.8288977771060599</v>
      </c>
      <c r="AG34" s="234">
        <v>47.579041558957996</v>
      </c>
      <c r="AH34" s="228">
        <v>56.358122887253899</v>
      </c>
      <c r="AI34" s="228">
        <v>61.180155100417501</v>
      </c>
      <c r="AJ34" s="228">
        <v>61.846291509246299</v>
      </c>
      <c r="AK34" s="228">
        <v>62.731159276197999</v>
      </c>
      <c r="AL34" s="235">
        <v>57.938954066414702</v>
      </c>
      <c r="AM34" s="228"/>
      <c r="AN34" s="236">
        <v>75.432491549015694</v>
      </c>
      <c r="AO34" s="237">
        <v>68.955060648240206</v>
      </c>
      <c r="AP34" s="238">
        <v>72.193776098627893</v>
      </c>
      <c r="AQ34" s="228"/>
      <c r="AR34" s="239">
        <v>62.011760361332797</v>
      </c>
      <c r="AS34" s="233"/>
      <c r="AT34" s="234">
        <v>-0.75236512900022701</v>
      </c>
      <c r="AU34" s="228">
        <v>-2.0700199829997001</v>
      </c>
      <c r="AV34" s="228">
        <v>0.95274247778018695</v>
      </c>
      <c r="AW34" s="228">
        <v>1.9106846981312799</v>
      </c>
      <c r="AX34" s="228">
        <v>3.7234428355729499</v>
      </c>
      <c r="AY34" s="235">
        <v>0.84831962850960796</v>
      </c>
      <c r="AZ34" s="228"/>
      <c r="BA34" s="236">
        <v>4.5578433743376197</v>
      </c>
      <c r="BB34" s="237">
        <v>0.111213508384031</v>
      </c>
      <c r="BC34" s="238">
        <v>2.3860160625182898</v>
      </c>
      <c r="BD34" s="228"/>
      <c r="BE34" s="239">
        <v>1.3546468551709301</v>
      </c>
    </row>
    <row r="35" spans="1:57" x14ac:dyDescent="0.25">
      <c r="A35" s="20" t="s">
        <v>49</v>
      </c>
      <c r="B35" s="2" t="str">
        <f t="shared" si="0"/>
        <v>Lynchburg, VA</v>
      </c>
      <c r="C35" s="2"/>
      <c r="D35" s="23" t="s">
        <v>89</v>
      </c>
      <c r="E35" s="26" t="s">
        <v>90</v>
      </c>
      <c r="F35" s="2"/>
      <c r="G35" s="234">
        <v>44.945904173106598</v>
      </c>
      <c r="H35" s="228">
        <v>59.289026275115901</v>
      </c>
      <c r="I35" s="228">
        <v>66.831530139103506</v>
      </c>
      <c r="J35" s="228">
        <v>65.502318392581103</v>
      </c>
      <c r="K35" s="228">
        <v>59.350850077279702</v>
      </c>
      <c r="L35" s="235">
        <v>59.183925811437398</v>
      </c>
      <c r="M35" s="228"/>
      <c r="N35" s="236">
        <v>64.822256568778897</v>
      </c>
      <c r="O35" s="237">
        <v>67.326120556414196</v>
      </c>
      <c r="P35" s="238">
        <v>66.074188562596504</v>
      </c>
      <c r="Q35" s="228"/>
      <c r="R35" s="239">
        <v>61.152572311768601</v>
      </c>
      <c r="S35" s="233"/>
      <c r="T35" s="234">
        <v>-13.679375867313899</v>
      </c>
      <c r="U35" s="228">
        <v>-11.886664508128099</v>
      </c>
      <c r="V35" s="228">
        <v>-3.9261265969726198</v>
      </c>
      <c r="W35" s="228">
        <v>-0.95627996403280102</v>
      </c>
      <c r="X35" s="228">
        <v>-4.3603444468977601</v>
      </c>
      <c r="Y35" s="235">
        <v>-6.6823199394724702</v>
      </c>
      <c r="Z35" s="228"/>
      <c r="AA35" s="236">
        <v>-0.78764530585795201</v>
      </c>
      <c r="AB35" s="237">
        <v>1.71053212629719</v>
      </c>
      <c r="AC35" s="238">
        <v>0.46958171009970401</v>
      </c>
      <c r="AD35" s="228"/>
      <c r="AE35" s="239">
        <v>-4.5855530943765803</v>
      </c>
      <c r="AG35" s="234">
        <v>44.451313755795901</v>
      </c>
      <c r="AH35" s="228">
        <v>61.483771251931898</v>
      </c>
      <c r="AI35" s="228">
        <v>66.723338485316802</v>
      </c>
      <c r="AJ35" s="228">
        <v>63.995363214837703</v>
      </c>
      <c r="AK35" s="228">
        <v>60.270479134466697</v>
      </c>
      <c r="AL35" s="235">
        <v>59.384853168469803</v>
      </c>
      <c r="AM35" s="228"/>
      <c r="AN35" s="236">
        <v>64.026275115919603</v>
      </c>
      <c r="AO35" s="237">
        <v>63.330757341576501</v>
      </c>
      <c r="AP35" s="238">
        <v>63.678516228748002</v>
      </c>
      <c r="AQ35" s="228"/>
      <c r="AR35" s="239">
        <v>60.611614042835001</v>
      </c>
      <c r="AS35" s="233"/>
      <c r="AT35" s="234">
        <v>-1.49967747571161</v>
      </c>
      <c r="AU35" s="228">
        <v>-1.4438247670439801</v>
      </c>
      <c r="AV35" s="228">
        <v>0.19791951467199301</v>
      </c>
      <c r="AW35" s="228">
        <v>-2.2780452274056602</v>
      </c>
      <c r="AX35" s="228">
        <v>-3.4816713475833501</v>
      </c>
      <c r="AY35" s="235">
        <v>-1.69239621362273</v>
      </c>
      <c r="AZ35" s="228"/>
      <c r="BA35" s="236">
        <v>-6.1378032305661803</v>
      </c>
      <c r="BB35" s="237">
        <v>-5.5962675084250399</v>
      </c>
      <c r="BC35" s="238">
        <v>-5.8692928896226997</v>
      </c>
      <c r="BD35" s="228"/>
      <c r="BE35" s="239">
        <v>-2.9975117246734402</v>
      </c>
    </row>
    <row r="36" spans="1:57" x14ac:dyDescent="0.25">
      <c r="A36" s="20" t="s">
        <v>23</v>
      </c>
      <c r="B36" s="2" t="str">
        <f t="shared" si="0"/>
        <v>Central Virginia</v>
      </c>
      <c r="C36" s="2"/>
      <c r="D36" s="23" t="s">
        <v>89</v>
      </c>
      <c r="E36" s="26" t="s">
        <v>90</v>
      </c>
      <c r="F36" s="2"/>
      <c r="G36" s="234">
        <v>51.721600941730401</v>
      </c>
      <c r="H36" s="228">
        <v>65.103001765744494</v>
      </c>
      <c r="I36" s="228">
        <v>72.1247792819305</v>
      </c>
      <c r="J36" s="228">
        <v>72.110064743967001</v>
      </c>
      <c r="K36" s="228">
        <v>68.719835197174802</v>
      </c>
      <c r="L36" s="235">
        <v>65.955856386109403</v>
      </c>
      <c r="M36" s="228"/>
      <c r="N36" s="236">
        <v>74.308416715715097</v>
      </c>
      <c r="O36" s="237">
        <v>75.067686874632102</v>
      </c>
      <c r="P36" s="238">
        <v>74.688051795173607</v>
      </c>
      <c r="Q36" s="228"/>
      <c r="R36" s="239">
        <v>68.450769360127794</v>
      </c>
      <c r="S36" s="233"/>
      <c r="T36" s="234">
        <v>1.2446087011092299</v>
      </c>
      <c r="U36" s="228">
        <v>0.32976235878355697</v>
      </c>
      <c r="V36" s="228">
        <v>-2.0034175051118801</v>
      </c>
      <c r="W36" s="228">
        <v>-1.6023591632684799</v>
      </c>
      <c r="X36" s="228">
        <v>1.1710370694077501</v>
      </c>
      <c r="Y36" s="235">
        <v>-0.303389828310349</v>
      </c>
      <c r="Z36" s="228"/>
      <c r="AA36" s="236">
        <v>0.750004607643038</v>
      </c>
      <c r="AB36" s="237">
        <v>-0.52241025477024305</v>
      </c>
      <c r="AC36" s="238">
        <v>0.10652060749316999</v>
      </c>
      <c r="AD36" s="228"/>
      <c r="AE36" s="239">
        <v>-0.175961349813615</v>
      </c>
      <c r="AG36" s="234">
        <v>52.984844025897502</v>
      </c>
      <c r="AH36" s="228">
        <v>67.118157739846893</v>
      </c>
      <c r="AI36" s="228">
        <v>73.144496762801595</v>
      </c>
      <c r="AJ36" s="228">
        <v>72.905385520894598</v>
      </c>
      <c r="AK36" s="228">
        <v>69.984549735138302</v>
      </c>
      <c r="AL36" s="235">
        <v>67.227486756915795</v>
      </c>
      <c r="AM36" s="228"/>
      <c r="AN36" s="236">
        <v>74.0832842848734</v>
      </c>
      <c r="AO36" s="237">
        <v>74.078869923484405</v>
      </c>
      <c r="AP36" s="238">
        <v>74.081077104178902</v>
      </c>
      <c r="AQ36" s="228"/>
      <c r="AR36" s="239">
        <v>69.185655427562395</v>
      </c>
      <c r="AS36" s="233"/>
      <c r="AT36" s="234">
        <v>-1.9737310806466699</v>
      </c>
      <c r="AU36" s="228">
        <v>-2.4781409014370799</v>
      </c>
      <c r="AV36" s="228">
        <v>-1.0705708188345999</v>
      </c>
      <c r="AW36" s="228">
        <v>-1.05119023845954</v>
      </c>
      <c r="AX36" s="228">
        <v>0.30059039806558702</v>
      </c>
      <c r="AY36" s="235">
        <v>-1.21348927808278</v>
      </c>
      <c r="AZ36" s="228"/>
      <c r="BA36" s="236">
        <v>0.36803324775915203</v>
      </c>
      <c r="BB36" s="237">
        <v>0.111577724918689</v>
      </c>
      <c r="BC36" s="238">
        <v>0.23964527653197401</v>
      </c>
      <c r="BD36" s="228"/>
      <c r="BE36" s="239">
        <v>-0.77438834213492802</v>
      </c>
    </row>
    <row r="37" spans="1:57" x14ac:dyDescent="0.25">
      <c r="A37" s="20" t="s">
        <v>24</v>
      </c>
      <c r="B37" s="2" t="str">
        <f t="shared" si="0"/>
        <v>Chesapeake Bay</v>
      </c>
      <c r="C37" s="2"/>
      <c r="D37" s="23" t="s">
        <v>89</v>
      </c>
      <c r="E37" s="26" t="s">
        <v>90</v>
      </c>
      <c r="F37" s="2"/>
      <c r="G37" s="234">
        <v>45.096525096524999</v>
      </c>
      <c r="H37" s="228">
        <v>59.5366795366795</v>
      </c>
      <c r="I37" s="228">
        <v>62.239382239382202</v>
      </c>
      <c r="J37" s="228">
        <v>65.096525096524999</v>
      </c>
      <c r="K37" s="228">
        <v>62.084942084942</v>
      </c>
      <c r="L37" s="235">
        <v>58.8108108108108</v>
      </c>
      <c r="M37" s="228"/>
      <c r="N37" s="236">
        <v>76.911196911196896</v>
      </c>
      <c r="O37" s="237">
        <v>79.5366795366795</v>
      </c>
      <c r="P37" s="238">
        <v>78.223938223938205</v>
      </c>
      <c r="Q37" s="228"/>
      <c r="R37" s="239">
        <v>64.357418643132903</v>
      </c>
      <c r="S37" s="233"/>
      <c r="T37" s="234">
        <v>-14.7445255474452</v>
      </c>
      <c r="U37" s="228">
        <v>-5.63035495716034</v>
      </c>
      <c r="V37" s="228">
        <v>-4.9528301886792399</v>
      </c>
      <c r="W37" s="228">
        <v>6.0377358490565998</v>
      </c>
      <c r="X37" s="228">
        <v>1.3871374527112199</v>
      </c>
      <c r="Y37" s="235">
        <v>-3.3011681056373701</v>
      </c>
      <c r="Z37" s="228"/>
      <c r="AA37" s="236">
        <v>8.8524590163934391</v>
      </c>
      <c r="AB37" s="237">
        <v>6.4049586776859497</v>
      </c>
      <c r="AC37" s="238">
        <v>7.5942644715878904</v>
      </c>
      <c r="AD37" s="228"/>
      <c r="AE37" s="239">
        <v>0.22332932485827101</v>
      </c>
      <c r="AG37" s="234">
        <v>47.644787644787598</v>
      </c>
      <c r="AH37" s="228">
        <v>61.061776061776001</v>
      </c>
      <c r="AI37" s="228">
        <v>63.127413127413099</v>
      </c>
      <c r="AJ37" s="228">
        <v>65.289575289575197</v>
      </c>
      <c r="AK37" s="228">
        <v>61.872586872586801</v>
      </c>
      <c r="AL37" s="235">
        <v>59.799227799227701</v>
      </c>
      <c r="AM37" s="228"/>
      <c r="AN37" s="236">
        <v>72.355212355212302</v>
      </c>
      <c r="AO37" s="237">
        <v>74.942084942084904</v>
      </c>
      <c r="AP37" s="238">
        <v>73.648648648648603</v>
      </c>
      <c r="AQ37" s="228"/>
      <c r="AR37" s="239">
        <v>63.756205184776597</v>
      </c>
      <c r="AS37" s="233"/>
      <c r="AT37" s="234">
        <v>-6.1596958174904897</v>
      </c>
      <c r="AU37" s="228">
        <v>-5.3843852826802197</v>
      </c>
      <c r="AV37" s="228">
        <v>-4.7480337896883098</v>
      </c>
      <c r="AW37" s="228">
        <v>-0.79202112056321505</v>
      </c>
      <c r="AX37" s="228">
        <v>-2.7609223300970802</v>
      </c>
      <c r="AY37" s="235">
        <v>-3.86692322016013</v>
      </c>
      <c r="AZ37" s="228"/>
      <c r="BA37" s="236">
        <v>-1.6272965879265</v>
      </c>
      <c r="BB37" s="237">
        <v>-2.0933165195460202</v>
      </c>
      <c r="BC37" s="238">
        <v>-1.86495176848874</v>
      </c>
      <c r="BD37" s="228"/>
      <c r="BE37" s="239">
        <v>-3.2152725445867798</v>
      </c>
    </row>
    <row r="38" spans="1:57" x14ac:dyDescent="0.25">
      <c r="A38" s="20" t="s">
        <v>25</v>
      </c>
      <c r="B38" s="2" t="str">
        <f t="shared" si="0"/>
        <v>Coastal Virginia - Eastern Shore</v>
      </c>
      <c r="C38" s="2"/>
      <c r="D38" s="23" t="s">
        <v>89</v>
      </c>
      <c r="E38" s="26" t="s">
        <v>90</v>
      </c>
      <c r="F38" s="2"/>
      <c r="G38" s="234">
        <v>49.703752468729398</v>
      </c>
      <c r="H38" s="228">
        <v>60.500329163923602</v>
      </c>
      <c r="I38" s="228">
        <v>65.503620803159905</v>
      </c>
      <c r="J38" s="228">
        <v>65.371955233706302</v>
      </c>
      <c r="K38" s="228">
        <v>65.174456879526005</v>
      </c>
      <c r="L38" s="235">
        <v>61.250822909809003</v>
      </c>
      <c r="M38" s="228"/>
      <c r="N38" s="236">
        <v>74.127715602369904</v>
      </c>
      <c r="O38" s="237">
        <v>74.456879526003902</v>
      </c>
      <c r="P38" s="238">
        <v>74.292297564186896</v>
      </c>
      <c r="Q38" s="228"/>
      <c r="R38" s="239">
        <v>64.976958525345594</v>
      </c>
      <c r="S38" s="233"/>
      <c r="T38" s="234">
        <v>-7.8144078144078097</v>
      </c>
      <c r="U38" s="228">
        <v>-8.2834331337325295</v>
      </c>
      <c r="V38" s="228">
        <v>0.30241935483870902</v>
      </c>
      <c r="W38" s="228">
        <v>0.201816347124117</v>
      </c>
      <c r="X38" s="228">
        <v>-4.4401544401544397</v>
      </c>
      <c r="Y38" s="235">
        <v>-3.8842975206611499</v>
      </c>
      <c r="Z38" s="228"/>
      <c r="AA38" s="236">
        <v>-5.21885521885521</v>
      </c>
      <c r="AB38" s="237">
        <v>-6.06312292358803</v>
      </c>
      <c r="AC38" s="238">
        <v>-5.6438127090301</v>
      </c>
      <c r="AD38" s="228"/>
      <c r="AE38" s="239">
        <v>-4.4662610619469003</v>
      </c>
      <c r="AG38" s="234">
        <v>49.851876234364703</v>
      </c>
      <c r="AH38" s="228">
        <v>61.290322580645103</v>
      </c>
      <c r="AI38" s="228">
        <v>67.001316655694495</v>
      </c>
      <c r="AJ38" s="228">
        <v>65.997366688610896</v>
      </c>
      <c r="AK38" s="228">
        <v>67.346938775510196</v>
      </c>
      <c r="AL38" s="235">
        <v>62.297564186965097</v>
      </c>
      <c r="AM38" s="228"/>
      <c r="AN38" s="236">
        <v>76.069782751810394</v>
      </c>
      <c r="AO38" s="237">
        <v>74.275839368005194</v>
      </c>
      <c r="AP38" s="238">
        <v>75.172811059907801</v>
      </c>
      <c r="AQ38" s="228"/>
      <c r="AR38" s="239">
        <v>65.976206150663003</v>
      </c>
      <c r="AS38" s="233"/>
      <c r="AT38" s="234">
        <v>-8.2677165354330704</v>
      </c>
      <c r="AU38" s="228">
        <v>-7.08582834331337</v>
      </c>
      <c r="AV38" s="228">
        <v>-3.3934504034171802</v>
      </c>
      <c r="AW38" s="228">
        <v>-5.6692542931074996</v>
      </c>
      <c r="AX38" s="228">
        <v>-2.7566539923954299</v>
      </c>
      <c r="AY38" s="235">
        <v>-5.2894960716609098</v>
      </c>
      <c r="AZ38" s="228"/>
      <c r="BA38" s="236">
        <v>-3.66819508128386</v>
      </c>
      <c r="BB38" s="237">
        <v>-5.8614935335836398</v>
      </c>
      <c r="BC38" s="238">
        <v>-4.7643869891576296</v>
      </c>
      <c r="BD38" s="228"/>
      <c r="BE38" s="239">
        <v>-5.1191885038038798</v>
      </c>
    </row>
    <row r="39" spans="1:57" x14ac:dyDescent="0.25">
      <c r="A39" s="20" t="s">
        <v>26</v>
      </c>
      <c r="B39" s="2" t="str">
        <f t="shared" si="0"/>
        <v>Coastal Virginia - Hampton Roads</v>
      </c>
      <c r="C39" s="2"/>
      <c r="D39" s="23" t="s">
        <v>89</v>
      </c>
      <c r="E39" s="26" t="s">
        <v>90</v>
      </c>
      <c r="F39" s="2"/>
      <c r="G39" s="234">
        <v>66.136614689033294</v>
      </c>
      <c r="H39" s="228">
        <v>72.284018804428797</v>
      </c>
      <c r="I39" s="228">
        <v>75.001926683278896</v>
      </c>
      <c r="J39" s="228">
        <v>76.1861946720785</v>
      </c>
      <c r="K39" s="228">
        <v>76.607496082410606</v>
      </c>
      <c r="L39" s="235">
        <v>73.243250186246001</v>
      </c>
      <c r="M39" s="228"/>
      <c r="N39" s="236">
        <v>85.102884887096295</v>
      </c>
      <c r="O39" s="237">
        <v>88.141906645772806</v>
      </c>
      <c r="P39" s="238">
        <v>86.622395766434593</v>
      </c>
      <c r="Q39" s="228"/>
      <c r="R39" s="239">
        <v>77.065863209157001</v>
      </c>
      <c r="S39" s="233"/>
      <c r="T39" s="234">
        <v>-0.95740574328485695</v>
      </c>
      <c r="U39" s="228">
        <v>-1.7081207964655201</v>
      </c>
      <c r="V39" s="228">
        <v>-3.9764877615818303E-2</v>
      </c>
      <c r="W39" s="228">
        <v>0.191528993315873</v>
      </c>
      <c r="X39" s="228">
        <v>3.4879651526564999</v>
      </c>
      <c r="Y39" s="235">
        <v>0.21956356974816801</v>
      </c>
      <c r="Z39" s="228"/>
      <c r="AA39" s="236">
        <v>2.1826620651327202</v>
      </c>
      <c r="AB39" s="237">
        <v>3.35617514787238</v>
      </c>
      <c r="AC39" s="238">
        <v>2.7763619998573201</v>
      </c>
      <c r="AD39" s="228"/>
      <c r="AE39" s="239">
        <v>1.0266860748073701</v>
      </c>
      <c r="AG39" s="234">
        <v>67.044082513422495</v>
      </c>
      <c r="AH39" s="228">
        <v>74.873481131348399</v>
      </c>
      <c r="AI39" s="228">
        <v>78.237470136409101</v>
      </c>
      <c r="AJ39" s="228">
        <v>78.812263981298301</v>
      </c>
      <c r="AK39" s="228">
        <v>79.270814601690304</v>
      </c>
      <c r="AL39" s="235">
        <v>75.647622472833703</v>
      </c>
      <c r="AM39" s="228"/>
      <c r="AN39" s="236">
        <v>88.057774809258305</v>
      </c>
      <c r="AO39" s="237">
        <v>89.184884527448801</v>
      </c>
      <c r="AP39" s="238">
        <v>88.621329668353496</v>
      </c>
      <c r="AQ39" s="228"/>
      <c r="AR39" s="239">
        <v>79.354395957267897</v>
      </c>
      <c r="AS39" s="233"/>
      <c r="AT39" s="234">
        <v>2.5597770051011199</v>
      </c>
      <c r="AU39" s="228">
        <v>2.1846484465667002</v>
      </c>
      <c r="AV39" s="228">
        <v>2.6464549060532399</v>
      </c>
      <c r="AW39" s="228">
        <v>2.8553656296276499</v>
      </c>
      <c r="AX39" s="228">
        <v>3.1280541433031899</v>
      </c>
      <c r="AY39" s="235">
        <v>2.68316526529838</v>
      </c>
      <c r="AZ39" s="228"/>
      <c r="BA39" s="236">
        <v>2.1782273545592199</v>
      </c>
      <c r="BB39" s="237">
        <v>1.4952522919028799</v>
      </c>
      <c r="BC39" s="238">
        <v>1.83342322443599</v>
      </c>
      <c r="BD39" s="228"/>
      <c r="BE39" s="239">
        <v>2.41049332547672</v>
      </c>
    </row>
    <row r="40" spans="1:57" x14ac:dyDescent="0.25">
      <c r="A40" s="19" t="s">
        <v>27</v>
      </c>
      <c r="B40" s="2" t="str">
        <f t="shared" si="0"/>
        <v>Northern Virginia</v>
      </c>
      <c r="C40" s="2"/>
      <c r="D40" s="23" t="s">
        <v>89</v>
      </c>
      <c r="E40" s="26" t="s">
        <v>90</v>
      </c>
      <c r="F40" s="2"/>
      <c r="G40" s="234">
        <v>64.717055648543393</v>
      </c>
      <c r="H40" s="228">
        <v>75.773418840388899</v>
      </c>
      <c r="I40" s="228">
        <v>78.914110544825306</v>
      </c>
      <c r="J40" s="228">
        <v>78.235194553626798</v>
      </c>
      <c r="K40" s="228">
        <v>76.632877588249599</v>
      </c>
      <c r="L40" s="235">
        <v>74.854531435126802</v>
      </c>
      <c r="M40" s="228"/>
      <c r="N40" s="236">
        <v>78.564308953792306</v>
      </c>
      <c r="O40" s="237">
        <v>79.169879450096801</v>
      </c>
      <c r="P40" s="238">
        <v>78.867094201944496</v>
      </c>
      <c r="Q40" s="228"/>
      <c r="R40" s="239">
        <v>76.0009779399319</v>
      </c>
      <c r="S40" s="233"/>
      <c r="T40" s="234">
        <v>18.068389519080402</v>
      </c>
      <c r="U40" s="228">
        <v>10.420483207431401</v>
      </c>
      <c r="V40" s="228">
        <v>6.5188117750617502</v>
      </c>
      <c r="W40" s="228">
        <v>8.8583476697417893</v>
      </c>
      <c r="X40" s="228">
        <v>13.2655195308279</v>
      </c>
      <c r="Y40" s="235">
        <v>11.0446454314579</v>
      </c>
      <c r="Z40" s="228"/>
      <c r="AA40" s="236">
        <v>11.5126500048015</v>
      </c>
      <c r="AB40" s="237">
        <v>11.1333389304218</v>
      </c>
      <c r="AC40" s="238">
        <v>11.321943245218399</v>
      </c>
      <c r="AD40" s="228"/>
      <c r="AE40" s="239">
        <v>11.126717006100099</v>
      </c>
      <c r="AG40" s="234">
        <v>64.182479829988907</v>
      </c>
      <c r="AH40" s="228">
        <v>77.567562484719602</v>
      </c>
      <c r="AI40" s="228">
        <v>84.219434675493204</v>
      </c>
      <c r="AJ40" s="228">
        <v>81.814078573712194</v>
      </c>
      <c r="AK40" s="228">
        <v>75.836890903277904</v>
      </c>
      <c r="AL40" s="235">
        <v>76.724089293438297</v>
      </c>
      <c r="AM40" s="228"/>
      <c r="AN40" s="236">
        <v>76.603257292234701</v>
      </c>
      <c r="AO40" s="237">
        <v>78.726045173302197</v>
      </c>
      <c r="AP40" s="238">
        <v>77.664651232768506</v>
      </c>
      <c r="AQ40" s="228"/>
      <c r="AR40" s="239">
        <v>76.992821276104095</v>
      </c>
      <c r="AS40" s="233"/>
      <c r="AT40" s="234">
        <v>9.7386352587551404</v>
      </c>
      <c r="AU40" s="228">
        <v>8.7363732434766792</v>
      </c>
      <c r="AV40" s="228">
        <v>10.1621071045346</v>
      </c>
      <c r="AW40" s="228">
        <v>8.1397861698715008</v>
      </c>
      <c r="AX40" s="228">
        <v>6.6445453629633002</v>
      </c>
      <c r="AY40" s="235">
        <v>8.6619566869851408</v>
      </c>
      <c r="AZ40" s="228"/>
      <c r="BA40" s="236">
        <v>4.2198612317025903</v>
      </c>
      <c r="BB40" s="237">
        <v>6.5855872638347304</v>
      </c>
      <c r="BC40" s="238">
        <v>5.4056156697535904</v>
      </c>
      <c r="BD40" s="228"/>
      <c r="BE40" s="239">
        <v>7.7008081199650098</v>
      </c>
    </row>
    <row r="41" spans="1:57" x14ac:dyDescent="0.25">
      <c r="A41" s="21" t="s">
        <v>28</v>
      </c>
      <c r="B41" s="2" t="str">
        <f t="shared" si="0"/>
        <v>Shenandoah Valley</v>
      </c>
      <c r="C41" s="2"/>
      <c r="D41" s="24" t="s">
        <v>89</v>
      </c>
      <c r="E41" s="27" t="s">
        <v>90</v>
      </c>
      <c r="F41" s="2"/>
      <c r="G41" s="240">
        <v>48.355132778438303</v>
      </c>
      <c r="H41" s="241">
        <v>56.9877130400317</v>
      </c>
      <c r="I41" s="241">
        <v>59.262782401902399</v>
      </c>
      <c r="J41" s="241">
        <v>60.325009908838602</v>
      </c>
      <c r="K41" s="241">
        <v>64.359889021006694</v>
      </c>
      <c r="L41" s="242">
        <v>57.858105430043501</v>
      </c>
      <c r="M41" s="228"/>
      <c r="N41" s="243">
        <v>77.051129607609894</v>
      </c>
      <c r="O41" s="244">
        <v>76.084026952041199</v>
      </c>
      <c r="P41" s="245">
        <v>76.567578279825597</v>
      </c>
      <c r="Q41" s="228"/>
      <c r="R41" s="246">
        <v>63.203669101409801</v>
      </c>
      <c r="S41" s="233"/>
      <c r="T41" s="240">
        <v>-6.3911638394931396</v>
      </c>
      <c r="U41" s="241">
        <v>-4.0927173705611999</v>
      </c>
      <c r="V41" s="241">
        <v>-5.5070930982518602</v>
      </c>
      <c r="W41" s="241">
        <v>-1.2233701268289401</v>
      </c>
      <c r="X41" s="241">
        <v>2.1213127789189699</v>
      </c>
      <c r="Y41" s="242">
        <v>-2.8861259086284101</v>
      </c>
      <c r="Z41" s="228"/>
      <c r="AA41" s="243">
        <v>2.9312150314884602</v>
      </c>
      <c r="AB41" s="244">
        <v>3.0373749279553799</v>
      </c>
      <c r="AC41" s="245">
        <v>2.9839324039072501</v>
      </c>
      <c r="AD41" s="228"/>
      <c r="AE41" s="246">
        <v>-0.93159431720920105</v>
      </c>
      <c r="AG41" s="240">
        <v>50.408244153785098</v>
      </c>
      <c r="AH41" s="241">
        <v>59.183511692429597</v>
      </c>
      <c r="AI41" s="241">
        <v>61.244550138723703</v>
      </c>
      <c r="AJ41" s="241">
        <v>61.1910424098295</v>
      </c>
      <c r="AK41" s="241">
        <v>63.737613951644803</v>
      </c>
      <c r="AL41" s="242">
        <v>59.152992469282601</v>
      </c>
      <c r="AM41" s="228"/>
      <c r="AN41" s="243">
        <v>72.395957193816798</v>
      </c>
      <c r="AO41" s="244">
        <v>70.709472849782003</v>
      </c>
      <c r="AP41" s="245">
        <v>71.552715021799401</v>
      </c>
      <c r="AQ41" s="228"/>
      <c r="AR41" s="246">
        <v>62.695770341430197</v>
      </c>
      <c r="AS41" s="38"/>
      <c r="AT41" s="240">
        <v>-2.5933940920280301</v>
      </c>
      <c r="AU41" s="241">
        <v>-0.638850957019514</v>
      </c>
      <c r="AV41" s="241">
        <v>-1.3556470797245601</v>
      </c>
      <c r="AW41" s="241">
        <v>-2.0776685653242799</v>
      </c>
      <c r="AX41" s="241">
        <v>-0.77532168912911703</v>
      </c>
      <c r="AY41" s="242">
        <v>-1.45293847136891</v>
      </c>
      <c r="AZ41" s="228"/>
      <c r="BA41" s="243">
        <v>-1.2976566401098</v>
      </c>
      <c r="BB41" s="244">
        <v>-1.53641189873217</v>
      </c>
      <c r="BC41" s="245">
        <v>-1.4157719556433199</v>
      </c>
      <c r="BD41" s="228"/>
      <c r="BE41" s="246">
        <v>-1.4477350136431899</v>
      </c>
    </row>
    <row r="42" spans="1:57" ht="13" x14ac:dyDescent="0.3">
      <c r="A42" s="18" t="s">
        <v>29</v>
      </c>
      <c r="B42" s="2" t="str">
        <f t="shared" si="0"/>
        <v>Southern Virginia</v>
      </c>
      <c r="C42" s="8"/>
      <c r="D42" s="22" t="s">
        <v>89</v>
      </c>
      <c r="E42" s="25" t="s">
        <v>90</v>
      </c>
      <c r="F42" s="2"/>
      <c r="G42" s="225">
        <v>47.223466188983402</v>
      </c>
      <c r="H42" s="226">
        <v>59.292431706224797</v>
      </c>
      <c r="I42" s="226">
        <v>61.464397671294201</v>
      </c>
      <c r="J42" s="226">
        <v>62.203313927451802</v>
      </c>
      <c r="K42" s="226">
        <v>60.232870577698101</v>
      </c>
      <c r="L42" s="227">
        <v>58.083296014330401</v>
      </c>
      <c r="M42" s="228"/>
      <c r="N42" s="229">
        <v>65.606806986117306</v>
      </c>
      <c r="O42" s="230">
        <v>65.315718763994596</v>
      </c>
      <c r="P42" s="231">
        <v>65.461262875055894</v>
      </c>
      <c r="Q42" s="228"/>
      <c r="R42" s="232">
        <v>60.1912865459663</v>
      </c>
      <c r="S42" s="233"/>
      <c r="T42" s="225">
        <v>-3.2006882541461601</v>
      </c>
      <c r="U42" s="226">
        <v>-0.395048911671943</v>
      </c>
      <c r="V42" s="226">
        <v>-2.3709441029190201</v>
      </c>
      <c r="W42" s="226">
        <v>1.24997827082089</v>
      </c>
      <c r="X42" s="226">
        <v>3.7173755000410602</v>
      </c>
      <c r="Y42" s="227">
        <v>-0.12467689170617</v>
      </c>
      <c r="Z42" s="228"/>
      <c r="AA42" s="229">
        <v>0.47539866430421102</v>
      </c>
      <c r="AB42" s="230">
        <v>-2.7771772420999499</v>
      </c>
      <c r="AC42" s="231">
        <v>-1.1740303655506601</v>
      </c>
      <c r="AD42" s="228"/>
      <c r="AE42" s="232">
        <v>-0.45312070008430699</v>
      </c>
      <c r="AF42" s="28"/>
      <c r="AG42" s="225">
        <v>46.417375727720497</v>
      </c>
      <c r="AH42" s="226">
        <v>59.8690103000447</v>
      </c>
      <c r="AI42" s="226">
        <v>63.513210927004003</v>
      </c>
      <c r="AJ42" s="226">
        <v>62.399238692342102</v>
      </c>
      <c r="AK42" s="226">
        <v>58.822212270488102</v>
      </c>
      <c r="AL42" s="227">
        <v>58.204209583519898</v>
      </c>
      <c r="AM42" s="228"/>
      <c r="AN42" s="229">
        <v>66.082624272279403</v>
      </c>
      <c r="AO42" s="230">
        <v>64.817510076130702</v>
      </c>
      <c r="AP42" s="231">
        <v>65.450067174205103</v>
      </c>
      <c r="AQ42" s="228"/>
      <c r="AR42" s="232">
        <v>60.274454609429903</v>
      </c>
      <c r="AS42" s="233"/>
      <c r="AT42" s="225">
        <v>-4.9083609030342599</v>
      </c>
      <c r="AU42" s="226">
        <v>-4.2834958783234596</v>
      </c>
      <c r="AV42" s="226">
        <v>-4.2217081217231698</v>
      </c>
      <c r="AW42" s="226">
        <v>-7.1889712144641598</v>
      </c>
      <c r="AX42" s="226">
        <v>-8.1255052759988402</v>
      </c>
      <c r="AY42" s="227">
        <v>-5.7975207056780098</v>
      </c>
      <c r="AZ42" s="228"/>
      <c r="BA42" s="229">
        <v>-6.7205915938618501</v>
      </c>
      <c r="BB42" s="230">
        <v>-9.4857288724377504</v>
      </c>
      <c r="BC42" s="231">
        <v>-8.1105996195862406</v>
      </c>
      <c r="BD42" s="228"/>
      <c r="BE42" s="232">
        <v>-6.5275118610661202</v>
      </c>
    </row>
    <row r="43" spans="1:57" x14ac:dyDescent="0.25">
      <c r="A43" s="19" t="s">
        <v>30</v>
      </c>
      <c r="B43" s="2" t="str">
        <f t="shared" si="0"/>
        <v>Southwest Virginia - Blue Ridge Highlands</v>
      </c>
      <c r="C43" s="9"/>
      <c r="D43" s="23" t="s">
        <v>89</v>
      </c>
      <c r="E43" s="26" t="s">
        <v>90</v>
      </c>
      <c r="F43" s="2"/>
      <c r="G43" s="234">
        <v>47.5333785924417</v>
      </c>
      <c r="H43" s="228">
        <v>56.743607150939098</v>
      </c>
      <c r="I43" s="228">
        <v>60.296447159990898</v>
      </c>
      <c r="J43" s="228">
        <v>62.683865127856897</v>
      </c>
      <c r="K43" s="228">
        <v>65.127856981217406</v>
      </c>
      <c r="L43" s="235">
        <v>58.477031002489198</v>
      </c>
      <c r="M43" s="228"/>
      <c r="N43" s="236">
        <v>74.157049106132604</v>
      </c>
      <c r="O43" s="237">
        <v>72.301425661914394</v>
      </c>
      <c r="P43" s="238">
        <v>73.229237384023506</v>
      </c>
      <c r="Q43" s="228"/>
      <c r="R43" s="239">
        <v>62.691947111498997</v>
      </c>
      <c r="S43" s="233"/>
      <c r="T43" s="234">
        <v>-6.7521489191847603</v>
      </c>
      <c r="U43" s="228">
        <v>-1.2442990930770901</v>
      </c>
      <c r="V43" s="228">
        <v>-0.22962875709706701</v>
      </c>
      <c r="W43" s="228">
        <v>0.33264750387358999</v>
      </c>
      <c r="X43" s="228">
        <v>3.25687586099709</v>
      </c>
      <c r="Y43" s="235">
        <v>-0.690719217011878</v>
      </c>
      <c r="Z43" s="228"/>
      <c r="AA43" s="236">
        <v>7.3794071056800101</v>
      </c>
      <c r="AB43" s="237">
        <v>4.4026936169845801</v>
      </c>
      <c r="AC43" s="238">
        <v>5.8889877490673701</v>
      </c>
      <c r="AD43" s="228"/>
      <c r="AE43" s="239">
        <v>1.41233884476394</v>
      </c>
      <c r="AF43" s="29"/>
      <c r="AG43" s="234">
        <v>48.514935505770502</v>
      </c>
      <c r="AH43" s="228">
        <v>57.275401674587002</v>
      </c>
      <c r="AI43" s="228">
        <v>61.546730029418399</v>
      </c>
      <c r="AJ43" s="228">
        <v>63.045937995021397</v>
      </c>
      <c r="AK43" s="228">
        <v>63.371237836614597</v>
      </c>
      <c r="AL43" s="235">
        <v>58.750848608282404</v>
      </c>
      <c r="AM43" s="228"/>
      <c r="AN43" s="236">
        <v>74.145734329033701</v>
      </c>
      <c r="AO43" s="237">
        <v>69.187033265444597</v>
      </c>
      <c r="AP43" s="238">
        <v>71.666383797239106</v>
      </c>
      <c r="AQ43" s="228"/>
      <c r="AR43" s="239">
        <v>62.4410015194129</v>
      </c>
      <c r="AS43" s="233"/>
      <c r="AT43" s="234">
        <v>-2.6352971656550501</v>
      </c>
      <c r="AU43" s="228">
        <v>-1.5026346498788701</v>
      </c>
      <c r="AV43" s="228">
        <v>1.0520569502313</v>
      </c>
      <c r="AW43" s="228">
        <v>0.76670104124088401</v>
      </c>
      <c r="AX43" s="228">
        <v>0.305984629087592</v>
      </c>
      <c r="AY43" s="235">
        <v>-0.296344060225262</v>
      </c>
      <c r="AZ43" s="228"/>
      <c r="BA43" s="236">
        <v>-0.15206228906771199</v>
      </c>
      <c r="BB43" s="237">
        <v>-3.6476724454378902</v>
      </c>
      <c r="BC43" s="238">
        <v>-1.87052253692316</v>
      </c>
      <c r="BD43" s="228"/>
      <c r="BE43" s="239">
        <v>-0.81809652476109396</v>
      </c>
    </row>
    <row r="44" spans="1:57" x14ac:dyDescent="0.25">
      <c r="A44" s="20" t="s">
        <v>31</v>
      </c>
      <c r="B44" s="2" t="str">
        <f t="shared" si="0"/>
        <v>Southwest Virginia - Heart of Appalachia</v>
      </c>
      <c r="C44" s="2"/>
      <c r="D44" s="23" t="s">
        <v>89</v>
      </c>
      <c r="E44" s="26" t="s">
        <v>90</v>
      </c>
      <c r="F44" s="2"/>
      <c r="G44" s="234">
        <v>40.058055152394701</v>
      </c>
      <c r="H44" s="228">
        <v>53.410740203193001</v>
      </c>
      <c r="I44" s="228">
        <v>54.644412191581999</v>
      </c>
      <c r="J44" s="228">
        <v>53.991291727140698</v>
      </c>
      <c r="K44" s="228">
        <v>49.346879535558699</v>
      </c>
      <c r="L44" s="235">
        <v>50.290275761973803</v>
      </c>
      <c r="M44" s="228"/>
      <c r="N44" s="236">
        <v>56.603773584905603</v>
      </c>
      <c r="O44" s="237">
        <v>57.329462989840302</v>
      </c>
      <c r="P44" s="238">
        <v>56.966618287373002</v>
      </c>
      <c r="Q44" s="228"/>
      <c r="R44" s="239">
        <v>52.197802197802098</v>
      </c>
      <c r="S44" s="233"/>
      <c r="T44" s="234">
        <v>2.41793533644196</v>
      </c>
      <c r="U44" s="228">
        <v>7.71788443776832</v>
      </c>
      <c r="V44" s="228">
        <v>1.6738611358209601</v>
      </c>
      <c r="W44" s="228">
        <v>-0.44061039573272298</v>
      </c>
      <c r="X44" s="228">
        <v>-4.9957272492980396</v>
      </c>
      <c r="Y44" s="235">
        <v>1.14167036090143</v>
      </c>
      <c r="Z44" s="228"/>
      <c r="AA44" s="236">
        <v>-2.8301886792452802</v>
      </c>
      <c r="AB44" s="237">
        <v>2.0605995448762702</v>
      </c>
      <c r="AC44" s="238">
        <v>-0.42925627831288199</v>
      </c>
      <c r="AD44" s="228"/>
      <c r="AE44" s="239">
        <v>0.646535890088898</v>
      </c>
      <c r="AF44" s="29"/>
      <c r="AG44" s="234">
        <v>41.6182873730043</v>
      </c>
      <c r="AH44" s="228">
        <v>56.023222060957899</v>
      </c>
      <c r="AI44" s="228">
        <v>56.984760522496302</v>
      </c>
      <c r="AJ44" s="228">
        <v>56.404208998548597</v>
      </c>
      <c r="AK44" s="228">
        <v>56.313497822931701</v>
      </c>
      <c r="AL44" s="235">
        <v>53.468795355587801</v>
      </c>
      <c r="AM44" s="228"/>
      <c r="AN44" s="236">
        <v>58.708272859216201</v>
      </c>
      <c r="AO44" s="237">
        <v>56.404208998548597</v>
      </c>
      <c r="AP44" s="238">
        <v>57.556240928882403</v>
      </c>
      <c r="AQ44" s="228"/>
      <c r="AR44" s="239">
        <v>54.636636947957697</v>
      </c>
      <c r="AS44" s="233"/>
      <c r="AT44" s="234">
        <v>-0.92683385576181798</v>
      </c>
      <c r="AU44" s="228">
        <v>3.4716442035239199</v>
      </c>
      <c r="AV44" s="228">
        <v>2.2676100478404</v>
      </c>
      <c r="AW44" s="228">
        <v>0.413418982601372</v>
      </c>
      <c r="AX44" s="228">
        <v>-1.2716548806472501</v>
      </c>
      <c r="AY44" s="235">
        <v>0.85284879366595101</v>
      </c>
      <c r="AZ44" s="228"/>
      <c r="BA44" s="236">
        <v>-7.4783284557487999</v>
      </c>
      <c r="BB44" s="237">
        <v>-11.3757892934817</v>
      </c>
      <c r="BC44" s="238">
        <v>-9.4299829006154905</v>
      </c>
      <c r="BD44" s="228"/>
      <c r="BE44" s="239">
        <v>-2.4796050832969199</v>
      </c>
    </row>
    <row r="45" spans="1:57" x14ac:dyDescent="0.25">
      <c r="A45" s="21" t="s">
        <v>32</v>
      </c>
      <c r="B45" s="2" t="str">
        <f t="shared" si="0"/>
        <v>Virginia Mountains</v>
      </c>
      <c r="C45" s="2"/>
      <c r="D45" s="24" t="s">
        <v>89</v>
      </c>
      <c r="E45" s="27" t="s">
        <v>90</v>
      </c>
      <c r="F45" s="2"/>
      <c r="G45" s="234">
        <v>49.4109861019192</v>
      </c>
      <c r="H45" s="228">
        <v>61.826604897418903</v>
      </c>
      <c r="I45" s="228">
        <v>66.128391793514197</v>
      </c>
      <c r="J45" s="228">
        <v>67.610853739245499</v>
      </c>
      <c r="K45" s="228">
        <v>66.538716082064795</v>
      </c>
      <c r="L45" s="235">
        <v>62.303110522832498</v>
      </c>
      <c r="M45" s="228"/>
      <c r="N45" s="236">
        <v>68.722700198544004</v>
      </c>
      <c r="O45" s="237">
        <v>72.468563864990003</v>
      </c>
      <c r="P45" s="238">
        <v>70.595632031766996</v>
      </c>
      <c r="Q45" s="228"/>
      <c r="R45" s="239">
        <v>64.672402382528105</v>
      </c>
      <c r="S45" s="233"/>
      <c r="T45" s="234">
        <v>-4.6434463348830404</v>
      </c>
      <c r="U45" s="228">
        <v>2.4535539377895401</v>
      </c>
      <c r="V45" s="228">
        <v>3.2710822207823198</v>
      </c>
      <c r="W45" s="228">
        <v>6.6358156373844999</v>
      </c>
      <c r="X45" s="228">
        <v>0.31928949129754203</v>
      </c>
      <c r="Y45" s="235">
        <v>1.82665479524008</v>
      </c>
      <c r="Z45" s="228"/>
      <c r="AA45" s="236">
        <v>5.2506008175277596</v>
      </c>
      <c r="AB45" s="237">
        <v>11.0102877447064</v>
      </c>
      <c r="AC45" s="238">
        <v>8.1301485182061803</v>
      </c>
      <c r="AD45" s="228"/>
      <c r="AE45" s="239">
        <v>3.7122805519381101</v>
      </c>
      <c r="AF45" s="30"/>
      <c r="AG45" s="234">
        <v>54.758438120450002</v>
      </c>
      <c r="AH45" s="228">
        <v>67.921906022501602</v>
      </c>
      <c r="AI45" s="228">
        <v>73.590337524817997</v>
      </c>
      <c r="AJ45" s="228">
        <v>70.694904037061505</v>
      </c>
      <c r="AK45" s="228">
        <v>68.206485771012495</v>
      </c>
      <c r="AL45" s="235">
        <v>67.034414295168702</v>
      </c>
      <c r="AM45" s="228"/>
      <c r="AN45" s="236">
        <v>71.283917935142199</v>
      </c>
      <c r="AO45" s="237">
        <v>70.850430178689606</v>
      </c>
      <c r="AP45" s="238">
        <v>71.067174056915903</v>
      </c>
      <c r="AQ45" s="228"/>
      <c r="AR45" s="239">
        <v>68.186631369953602</v>
      </c>
      <c r="AS45" s="233"/>
      <c r="AT45" s="234">
        <v>3.8079805162144198</v>
      </c>
      <c r="AU45" s="228">
        <v>6.5407105641030201</v>
      </c>
      <c r="AV45" s="228">
        <v>10.4600885691007</v>
      </c>
      <c r="AW45" s="228">
        <v>5.5683958662118798</v>
      </c>
      <c r="AX45" s="228">
        <v>1.9500950845389</v>
      </c>
      <c r="AY45" s="235">
        <v>5.7351878133305698</v>
      </c>
      <c r="AZ45" s="228"/>
      <c r="BA45" s="236">
        <v>3.87175144347809</v>
      </c>
      <c r="BB45" s="237">
        <v>3.6112950024859898</v>
      </c>
      <c r="BC45" s="238">
        <v>3.7417569224362102</v>
      </c>
      <c r="BD45" s="228"/>
      <c r="BE45" s="239">
        <v>5.1296911319433001</v>
      </c>
    </row>
    <row r="46" spans="1:57" x14ac:dyDescent="0.25">
      <c r="A46" s="20" t="s">
        <v>104</v>
      </c>
      <c r="B46" s="2" t="s">
        <v>16</v>
      </c>
      <c r="D46" s="24" t="s">
        <v>89</v>
      </c>
      <c r="E46" s="27" t="s">
        <v>90</v>
      </c>
      <c r="G46" s="234">
        <v>56.671220400728501</v>
      </c>
      <c r="H46" s="228">
        <v>69.376138433515393</v>
      </c>
      <c r="I46" s="228">
        <v>76.275045537340603</v>
      </c>
      <c r="J46" s="228">
        <v>74.453551912568301</v>
      </c>
      <c r="K46" s="228">
        <v>71.926229508196698</v>
      </c>
      <c r="L46" s="235">
        <v>69.740437158469902</v>
      </c>
      <c r="M46" s="228"/>
      <c r="N46" s="236">
        <v>76.867030965391606</v>
      </c>
      <c r="O46" s="237">
        <v>81.534608378870601</v>
      </c>
      <c r="P46" s="238">
        <v>79.200819672131104</v>
      </c>
      <c r="Q46" s="228"/>
      <c r="R46" s="239">
        <v>72.443403590944499</v>
      </c>
      <c r="S46" s="233"/>
      <c r="T46" s="234">
        <v>5.9184855044573004</v>
      </c>
      <c r="U46" s="228">
        <v>5.21332097343483</v>
      </c>
      <c r="V46" s="228">
        <v>-2.0462886225150898</v>
      </c>
      <c r="W46" s="228">
        <v>-1.18716238682396</v>
      </c>
      <c r="X46" s="228">
        <v>4.29678807210147</v>
      </c>
      <c r="Y46" s="235">
        <v>2.0723233565857799</v>
      </c>
      <c r="Z46" s="228"/>
      <c r="AA46" s="236">
        <v>7.6758745803031196</v>
      </c>
      <c r="AB46" s="237">
        <v>6.5474211124138098</v>
      </c>
      <c r="AC46" s="238">
        <v>7.0920528250887198</v>
      </c>
      <c r="AD46" s="228"/>
      <c r="AE46" s="239">
        <v>3.5890230224147102</v>
      </c>
      <c r="AG46" s="234">
        <v>58.879781420764999</v>
      </c>
      <c r="AH46" s="228">
        <v>74.140482695810505</v>
      </c>
      <c r="AI46" s="228">
        <v>79.7871129326047</v>
      </c>
      <c r="AJ46" s="228">
        <v>74.658469945355094</v>
      </c>
      <c r="AK46" s="228">
        <v>72.586520947176595</v>
      </c>
      <c r="AL46" s="235">
        <v>72.010473588342407</v>
      </c>
      <c r="AM46" s="228"/>
      <c r="AN46" s="236">
        <v>78.329918032786793</v>
      </c>
      <c r="AO46" s="237">
        <v>82.394125683060096</v>
      </c>
      <c r="AP46" s="238">
        <v>80.362021857923395</v>
      </c>
      <c r="AQ46" s="228"/>
      <c r="AR46" s="239">
        <v>74.396630236794095</v>
      </c>
      <c r="AS46" s="233"/>
      <c r="AT46" s="234">
        <v>8.7977379306978101</v>
      </c>
      <c r="AU46" s="228">
        <v>5.4044649168809498</v>
      </c>
      <c r="AV46" s="228">
        <v>4.6727469829390698</v>
      </c>
      <c r="AW46" s="228">
        <v>5.1829461205442602</v>
      </c>
      <c r="AX46" s="228">
        <v>4.5152420912750202</v>
      </c>
      <c r="AY46" s="235">
        <v>5.5521673221513597</v>
      </c>
      <c r="AZ46" s="228"/>
      <c r="BA46" s="236">
        <v>5.4272515208799197</v>
      </c>
      <c r="BB46" s="237">
        <v>7.8261771010916004</v>
      </c>
      <c r="BC46" s="238">
        <v>6.6435567896562802</v>
      </c>
      <c r="BD46" s="228"/>
      <c r="BE46" s="239">
        <v>5.8814383523790399</v>
      </c>
    </row>
    <row r="47" spans="1:57" x14ac:dyDescent="0.25">
      <c r="A47" s="20" t="s">
        <v>105</v>
      </c>
      <c r="B47" s="2" t="s">
        <v>17</v>
      </c>
      <c r="D47" s="24" t="s">
        <v>89</v>
      </c>
      <c r="E47" s="27" t="s">
        <v>90</v>
      </c>
      <c r="G47" s="234">
        <v>54.835433515140103</v>
      </c>
      <c r="H47" s="228">
        <v>71.329697197667798</v>
      </c>
      <c r="I47" s="228">
        <v>79.018243370321599</v>
      </c>
      <c r="J47" s="228">
        <v>76.738762460033797</v>
      </c>
      <c r="K47" s="228">
        <v>73.624224186571297</v>
      </c>
      <c r="L47" s="235">
        <v>71.109272145946903</v>
      </c>
      <c r="M47" s="228"/>
      <c r="N47" s="236">
        <v>78.254654880571707</v>
      </c>
      <c r="O47" s="237">
        <v>78.9505360165506</v>
      </c>
      <c r="P47" s="238">
        <v>78.602595448561203</v>
      </c>
      <c r="Q47" s="228"/>
      <c r="R47" s="239">
        <v>73.250221660979605</v>
      </c>
      <c r="S47" s="233"/>
      <c r="T47" s="234">
        <v>2.8647600291487598</v>
      </c>
      <c r="U47" s="228">
        <v>-1.71880259018963</v>
      </c>
      <c r="V47" s="228">
        <v>-0.31713508742543001</v>
      </c>
      <c r="W47" s="228">
        <v>0.36886050765462502</v>
      </c>
      <c r="X47" s="228">
        <v>7.9229279253714102</v>
      </c>
      <c r="Y47" s="235">
        <v>1.63372738295286</v>
      </c>
      <c r="Z47" s="228"/>
      <c r="AA47" s="236">
        <v>8.0940891153532295</v>
      </c>
      <c r="AB47" s="237">
        <v>6.3398082771241802</v>
      </c>
      <c r="AC47" s="238">
        <v>7.2058904916745501</v>
      </c>
      <c r="AD47" s="228"/>
      <c r="AE47" s="239">
        <v>3.2795360668754099</v>
      </c>
      <c r="AG47" s="234">
        <v>58.5621591122813</v>
      </c>
      <c r="AH47" s="228">
        <v>76.195222870039402</v>
      </c>
      <c r="AI47" s="228">
        <v>85.303742712055595</v>
      </c>
      <c r="AJ47" s="228">
        <v>81.519653940191802</v>
      </c>
      <c r="AK47" s="228">
        <v>74.111340981756598</v>
      </c>
      <c r="AL47" s="235">
        <v>75.138423923264895</v>
      </c>
      <c r="AM47" s="228"/>
      <c r="AN47" s="236">
        <v>76.631559149896503</v>
      </c>
      <c r="AO47" s="237">
        <v>78.218920443859304</v>
      </c>
      <c r="AP47" s="238">
        <v>77.425239796877904</v>
      </c>
      <c r="AQ47" s="228"/>
      <c r="AR47" s="239">
        <v>75.791799887154397</v>
      </c>
      <c r="AS47" s="233"/>
      <c r="AT47" s="234">
        <v>1.35903967998435</v>
      </c>
      <c r="AU47" s="228">
        <v>1.42293878738844</v>
      </c>
      <c r="AV47" s="228">
        <v>4.9062663981344103</v>
      </c>
      <c r="AW47" s="228">
        <v>2.9427629677254599</v>
      </c>
      <c r="AX47" s="228">
        <v>0.68681956467968097</v>
      </c>
      <c r="AY47" s="235">
        <v>2.36493237366318</v>
      </c>
      <c r="AZ47" s="228"/>
      <c r="BA47" s="236">
        <v>1.10997929213856E-2</v>
      </c>
      <c r="BB47" s="237">
        <v>0.97398887572287096</v>
      </c>
      <c r="BC47" s="238">
        <v>0.49517318951425698</v>
      </c>
      <c r="BD47" s="228"/>
      <c r="BE47" s="239">
        <v>1.80883115057119</v>
      </c>
    </row>
    <row r="48" spans="1:57" x14ac:dyDescent="0.25">
      <c r="A48" s="20" t="s">
        <v>106</v>
      </c>
      <c r="B48" s="2" t="s">
        <v>18</v>
      </c>
      <c r="D48" s="24" t="s">
        <v>89</v>
      </c>
      <c r="E48" s="27" t="s">
        <v>90</v>
      </c>
      <c r="G48" s="234">
        <v>63.333524453872997</v>
      </c>
      <c r="H48" s="228">
        <v>75.583395447508707</v>
      </c>
      <c r="I48" s="228">
        <v>80.153087552319207</v>
      </c>
      <c r="J48" s="228">
        <v>80.345163694742197</v>
      </c>
      <c r="K48" s="228">
        <v>78.490338856716903</v>
      </c>
      <c r="L48" s="235">
        <v>75.581102001031994</v>
      </c>
      <c r="M48" s="228"/>
      <c r="N48" s="236">
        <v>85.270340003440097</v>
      </c>
      <c r="O48" s="237">
        <v>85.198669801043494</v>
      </c>
      <c r="P48" s="238">
        <v>85.234504902241795</v>
      </c>
      <c r="Q48" s="228"/>
      <c r="R48" s="239">
        <v>78.339217115663402</v>
      </c>
      <c r="S48" s="233"/>
      <c r="T48" s="234">
        <v>5.3430105459369601</v>
      </c>
      <c r="U48" s="228">
        <v>4.6247530751900596</v>
      </c>
      <c r="V48" s="228">
        <v>0.66435959279144297</v>
      </c>
      <c r="W48" s="228">
        <v>4.1806840687362898</v>
      </c>
      <c r="X48" s="228">
        <v>9.4041403987479093</v>
      </c>
      <c r="Y48" s="235">
        <v>4.7258543733906899</v>
      </c>
      <c r="Z48" s="228"/>
      <c r="AA48" s="236">
        <v>8.8395658175782703</v>
      </c>
      <c r="AB48" s="237">
        <v>7.2629008117793399</v>
      </c>
      <c r="AC48" s="238">
        <v>8.0458131301783897</v>
      </c>
      <c r="AD48" s="228"/>
      <c r="AE48" s="239">
        <v>5.7358398691163801</v>
      </c>
      <c r="AG48" s="234">
        <v>64.604237142365605</v>
      </c>
      <c r="AH48" s="228">
        <v>78.827188807981102</v>
      </c>
      <c r="AI48" s="228">
        <v>85.021644401123694</v>
      </c>
      <c r="AJ48" s="228">
        <v>83.616191732125401</v>
      </c>
      <c r="AK48" s="228">
        <v>79.596210079697201</v>
      </c>
      <c r="AL48" s="235">
        <v>78.333094432658598</v>
      </c>
      <c r="AM48" s="228"/>
      <c r="AN48" s="236">
        <v>84.193853563442403</v>
      </c>
      <c r="AO48" s="237">
        <v>84.0376125222177</v>
      </c>
      <c r="AP48" s="238">
        <v>84.115733042830101</v>
      </c>
      <c r="AQ48" s="228"/>
      <c r="AR48" s="239">
        <v>79.985276892707603</v>
      </c>
      <c r="AS48" s="233"/>
      <c r="AT48" s="234">
        <v>4.1430875023888598</v>
      </c>
      <c r="AU48" s="228">
        <v>3.7804652467428799</v>
      </c>
      <c r="AV48" s="228">
        <v>4.49863584248493</v>
      </c>
      <c r="AW48" s="228">
        <v>4.1609091511282603</v>
      </c>
      <c r="AX48" s="228">
        <v>5.1009568915847101</v>
      </c>
      <c r="AY48" s="235">
        <v>4.3438486378792396</v>
      </c>
      <c r="AZ48" s="228"/>
      <c r="BA48" s="236">
        <v>4.0179705014756797</v>
      </c>
      <c r="BB48" s="237">
        <v>4.7748372046143501</v>
      </c>
      <c r="BC48" s="238">
        <v>4.3946805899136496</v>
      </c>
      <c r="BD48" s="228"/>
      <c r="BE48" s="239">
        <v>4.3591168417422699</v>
      </c>
    </row>
    <row r="49" spans="1:57" x14ac:dyDescent="0.25">
      <c r="A49" s="20" t="s">
        <v>107</v>
      </c>
      <c r="B49" s="2" t="s">
        <v>19</v>
      </c>
      <c r="D49" s="24" t="s">
        <v>89</v>
      </c>
      <c r="E49" s="27" t="s">
        <v>90</v>
      </c>
      <c r="G49" s="234">
        <v>59.763051813980901</v>
      </c>
      <c r="H49" s="228">
        <v>71.996362206272707</v>
      </c>
      <c r="I49" s="228">
        <v>75.607118277455498</v>
      </c>
      <c r="J49" s="228">
        <v>77.150722642807906</v>
      </c>
      <c r="K49" s="228">
        <v>76.536230459148499</v>
      </c>
      <c r="L49" s="235">
        <v>72.210697079933098</v>
      </c>
      <c r="M49" s="228"/>
      <c r="N49" s="236">
        <v>82.260839642119706</v>
      </c>
      <c r="O49" s="237">
        <v>83.701209320617394</v>
      </c>
      <c r="P49" s="238">
        <v>82.981024481368493</v>
      </c>
      <c r="Q49" s="228"/>
      <c r="R49" s="239">
        <v>75.287933480343199</v>
      </c>
      <c r="S49" s="233"/>
      <c r="T49" s="234">
        <v>6.7971191940750302</v>
      </c>
      <c r="U49" s="228">
        <v>5.4932370293201096</v>
      </c>
      <c r="V49" s="228">
        <v>3.5446976677391802</v>
      </c>
      <c r="W49" s="228">
        <v>4.2281244078090801</v>
      </c>
      <c r="X49" s="228">
        <v>5.6696428768441001</v>
      </c>
      <c r="Y49" s="235">
        <v>5.0562460895626096</v>
      </c>
      <c r="Z49" s="228"/>
      <c r="AA49" s="236">
        <v>3.3788268288366301</v>
      </c>
      <c r="AB49" s="237">
        <v>4.94074389538644</v>
      </c>
      <c r="AC49" s="238">
        <v>4.1607079003049598</v>
      </c>
      <c r="AD49" s="228"/>
      <c r="AE49" s="239">
        <v>4.7725762376793899</v>
      </c>
      <c r="AG49" s="234">
        <v>60.196883295644398</v>
      </c>
      <c r="AH49" s="228">
        <v>74.288418051322296</v>
      </c>
      <c r="AI49" s="228">
        <v>79.158268606823299</v>
      </c>
      <c r="AJ49" s="228">
        <v>79.032912201356694</v>
      </c>
      <c r="AK49" s="228">
        <v>77.071453151115904</v>
      </c>
      <c r="AL49" s="235">
        <v>73.949587061252501</v>
      </c>
      <c r="AM49" s="228"/>
      <c r="AN49" s="236">
        <v>82.273743977976594</v>
      </c>
      <c r="AO49" s="237">
        <v>82.565013273031099</v>
      </c>
      <c r="AP49" s="238">
        <v>82.419378625503796</v>
      </c>
      <c r="AQ49" s="228"/>
      <c r="AR49" s="239">
        <v>76.369527508181505</v>
      </c>
      <c r="AS49" s="233"/>
      <c r="AT49" s="234">
        <v>3.8070250056114601</v>
      </c>
      <c r="AU49" s="228">
        <v>4.10289509555846</v>
      </c>
      <c r="AV49" s="228">
        <v>4.6177031725273601</v>
      </c>
      <c r="AW49" s="228">
        <v>3.3530175810333902</v>
      </c>
      <c r="AX49" s="228">
        <v>3.1864118907657901</v>
      </c>
      <c r="AY49" s="235">
        <v>3.8109020671060301</v>
      </c>
      <c r="AZ49" s="228"/>
      <c r="BA49" s="236">
        <v>1.6591533312403499</v>
      </c>
      <c r="BB49" s="237">
        <v>1.7476263206228</v>
      </c>
      <c r="BC49" s="238">
        <v>1.7034487507245999</v>
      </c>
      <c r="BD49" s="228"/>
      <c r="BE49" s="239">
        <v>3.1506760570084502</v>
      </c>
    </row>
    <row r="50" spans="1:57" x14ac:dyDescent="0.25">
      <c r="A50" s="20" t="s">
        <v>108</v>
      </c>
      <c r="B50" s="2" t="s">
        <v>20</v>
      </c>
      <c r="D50" s="24" t="s">
        <v>89</v>
      </c>
      <c r="E50" s="27" t="s">
        <v>90</v>
      </c>
      <c r="G50" s="234">
        <v>57.854844173441698</v>
      </c>
      <c r="H50" s="228">
        <v>64.155657181571797</v>
      </c>
      <c r="I50" s="228">
        <v>65.646172086720796</v>
      </c>
      <c r="J50" s="228">
        <v>67.699864498644899</v>
      </c>
      <c r="K50" s="228">
        <v>68.296917344173394</v>
      </c>
      <c r="L50" s="235">
        <v>64.730691056910501</v>
      </c>
      <c r="M50" s="228"/>
      <c r="N50" s="236">
        <v>75.393800813008099</v>
      </c>
      <c r="O50" s="237">
        <v>76.757283197831896</v>
      </c>
      <c r="P50" s="238">
        <v>76.075542005420004</v>
      </c>
      <c r="Q50" s="228"/>
      <c r="R50" s="239">
        <v>67.972077042198904</v>
      </c>
      <c r="S50" s="233"/>
      <c r="T50" s="234">
        <v>3.1221147842605799</v>
      </c>
      <c r="U50" s="228">
        <v>0.79227316448084695</v>
      </c>
      <c r="V50" s="228">
        <v>-1.53907365975074</v>
      </c>
      <c r="W50" s="228">
        <v>1.8384863432710099</v>
      </c>
      <c r="X50" s="228">
        <v>3.1304396517722499</v>
      </c>
      <c r="Y50" s="235">
        <v>1.4179383190200501</v>
      </c>
      <c r="Z50" s="228"/>
      <c r="AA50" s="236">
        <v>5.2405198568064701</v>
      </c>
      <c r="AB50" s="237">
        <v>6.4147341846995998</v>
      </c>
      <c r="AC50" s="238">
        <v>5.8296312712244198</v>
      </c>
      <c r="AD50" s="228"/>
      <c r="AE50" s="239">
        <v>2.788149518734</v>
      </c>
      <c r="AG50" s="234">
        <v>57.759569783197797</v>
      </c>
      <c r="AH50" s="228">
        <v>65.158155487804805</v>
      </c>
      <c r="AI50" s="228">
        <v>68.644139566395594</v>
      </c>
      <c r="AJ50" s="228">
        <v>69.288829607045997</v>
      </c>
      <c r="AK50" s="228">
        <v>68.634612127371199</v>
      </c>
      <c r="AL50" s="235">
        <v>65.8970613143631</v>
      </c>
      <c r="AM50" s="228"/>
      <c r="AN50" s="236">
        <v>74.970359078590704</v>
      </c>
      <c r="AO50" s="237">
        <v>75.4139142953929</v>
      </c>
      <c r="AP50" s="238">
        <v>75.192136686991802</v>
      </c>
      <c r="AQ50" s="228"/>
      <c r="AR50" s="239">
        <v>68.552797135114204</v>
      </c>
      <c r="AS50" s="233"/>
      <c r="AT50" s="234">
        <v>3.0659207468507201</v>
      </c>
      <c r="AU50" s="228">
        <v>2.5413905508824599</v>
      </c>
      <c r="AV50" s="228">
        <v>2.9563567523732601</v>
      </c>
      <c r="AW50" s="228">
        <v>2.4479935943448701</v>
      </c>
      <c r="AX50" s="228">
        <v>1.8264677579427999</v>
      </c>
      <c r="AY50" s="235">
        <v>2.5491626585197</v>
      </c>
      <c r="AZ50" s="228"/>
      <c r="BA50" s="236">
        <v>1.6292914782168699</v>
      </c>
      <c r="BB50" s="237">
        <v>2.2423410517090998</v>
      </c>
      <c r="BC50" s="238">
        <v>1.9357986217254799</v>
      </c>
      <c r="BD50" s="228"/>
      <c r="BE50" s="239">
        <v>2.35097096718534</v>
      </c>
    </row>
    <row r="51" spans="1:57" x14ac:dyDescent="0.25">
      <c r="A51" s="21" t="s">
        <v>109</v>
      </c>
      <c r="B51" s="2" t="s">
        <v>21</v>
      </c>
      <c r="D51" s="24" t="s">
        <v>89</v>
      </c>
      <c r="E51" s="27" t="s">
        <v>90</v>
      </c>
      <c r="G51" s="234">
        <v>55.182744158178501</v>
      </c>
      <c r="H51" s="228">
        <v>58.571000599161103</v>
      </c>
      <c r="I51" s="228">
        <v>60.053924505692002</v>
      </c>
      <c r="J51" s="228">
        <v>60.4254044337926</v>
      </c>
      <c r="K51" s="228">
        <v>61.348112642300698</v>
      </c>
      <c r="L51" s="235">
        <v>59.116237267824999</v>
      </c>
      <c r="M51" s="228"/>
      <c r="N51" s="236">
        <v>66.234272019173105</v>
      </c>
      <c r="O51" s="237">
        <v>67.774116237267805</v>
      </c>
      <c r="P51" s="238">
        <v>67.004194128220405</v>
      </c>
      <c r="Q51" s="228"/>
      <c r="R51" s="239">
        <v>61.369939227937998</v>
      </c>
      <c r="S51" s="233"/>
      <c r="T51" s="234">
        <v>1.76104778138868</v>
      </c>
      <c r="U51" s="228">
        <v>1.62121181154283</v>
      </c>
      <c r="V51" s="228">
        <v>3.5144444009849201</v>
      </c>
      <c r="W51" s="228">
        <v>2.7307805764565898</v>
      </c>
      <c r="X51" s="228">
        <v>1.4143278438581399</v>
      </c>
      <c r="Y51" s="235">
        <v>2.2096389827284999</v>
      </c>
      <c r="Z51" s="228"/>
      <c r="AA51" s="236">
        <v>-0.27118871187175497</v>
      </c>
      <c r="AB51" s="237">
        <v>-0.30045198063119499</v>
      </c>
      <c r="AC51" s="238">
        <v>-0.285990620017603</v>
      </c>
      <c r="AD51" s="228"/>
      <c r="AE51" s="239">
        <v>1.41783707412025</v>
      </c>
      <c r="AG51" s="234">
        <v>54.170910724984999</v>
      </c>
      <c r="AH51" s="228">
        <v>57.734421809466703</v>
      </c>
      <c r="AI51" s="228">
        <v>59.563361294188098</v>
      </c>
      <c r="AJ51" s="228">
        <v>60.607399640503203</v>
      </c>
      <c r="AK51" s="228">
        <v>61.833433193528997</v>
      </c>
      <c r="AL51" s="235">
        <v>58.7819053325344</v>
      </c>
      <c r="AM51" s="228"/>
      <c r="AN51" s="236">
        <v>67.743409227081997</v>
      </c>
      <c r="AO51" s="237">
        <v>67.834032354703396</v>
      </c>
      <c r="AP51" s="238">
        <v>67.788720790892697</v>
      </c>
      <c r="AQ51" s="228"/>
      <c r="AR51" s="239">
        <v>61.355281177779602</v>
      </c>
      <c r="AS51" s="233"/>
      <c r="AT51" s="234">
        <v>1.2983117706390099</v>
      </c>
      <c r="AU51" s="228">
        <v>0.97219134880102798</v>
      </c>
      <c r="AV51" s="228">
        <v>2.10883557693281</v>
      </c>
      <c r="AW51" s="228">
        <v>1.2436882806520599</v>
      </c>
      <c r="AX51" s="228">
        <v>1.4652746762362201</v>
      </c>
      <c r="AY51" s="235">
        <v>1.4209455178160599</v>
      </c>
      <c r="AZ51" s="228"/>
      <c r="BA51" s="236">
        <v>-0.186745549466618</v>
      </c>
      <c r="BB51" s="237">
        <v>-1.8679049052819201</v>
      </c>
      <c r="BC51" s="238">
        <v>-1.03502613029594</v>
      </c>
      <c r="BD51" s="228"/>
      <c r="BE51" s="239">
        <v>0.62938854650541998</v>
      </c>
    </row>
    <row r="52" spans="1:57" x14ac:dyDescent="0.25">
      <c r="A52" s="33" t="s">
        <v>47</v>
      </c>
      <c r="B52" t="s">
        <v>47</v>
      </c>
      <c r="D52" s="24" t="s">
        <v>89</v>
      </c>
      <c r="E52" s="27" t="s">
        <v>90</v>
      </c>
      <c r="G52" s="234">
        <v>48.972321183885903</v>
      </c>
      <c r="H52" s="228">
        <v>63.0309673883255</v>
      </c>
      <c r="I52" s="228">
        <v>65.223348862702096</v>
      </c>
      <c r="J52" s="228">
        <v>64.839682104686204</v>
      </c>
      <c r="K52" s="228">
        <v>63.085776925184902</v>
      </c>
      <c r="L52" s="235">
        <v>61.0304192929569</v>
      </c>
      <c r="M52" s="228"/>
      <c r="N52" s="236">
        <v>65.798848999725905</v>
      </c>
      <c r="O52" s="237">
        <v>66.840230200054805</v>
      </c>
      <c r="P52" s="238">
        <v>66.319539599890305</v>
      </c>
      <c r="Q52" s="228"/>
      <c r="R52" s="239">
        <v>62.541596523509298</v>
      </c>
      <c r="S52" s="233"/>
      <c r="T52" s="234">
        <v>-4.34926810162571</v>
      </c>
      <c r="U52" s="228">
        <v>-0.64657184416022395</v>
      </c>
      <c r="V52" s="228">
        <v>-1.4366080819006399</v>
      </c>
      <c r="W52" s="228">
        <v>0.568814890746007</v>
      </c>
      <c r="X52" s="228">
        <v>2.1334519429857002</v>
      </c>
      <c r="Y52" s="235">
        <v>-0.61979675572440696</v>
      </c>
      <c r="Z52" s="228"/>
      <c r="AA52" s="236">
        <v>-0.31488275749164901</v>
      </c>
      <c r="AB52" s="237">
        <v>-3.27317776537669</v>
      </c>
      <c r="AC52" s="238">
        <v>-1.8279178513077701</v>
      </c>
      <c r="AD52" s="228"/>
      <c r="AE52" s="239">
        <v>-0.98895333418690901</v>
      </c>
      <c r="AG52" s="234">
        <v>48.629761578514596</v>
      </c>
      <c r="AH52" s="228">
        <v>64.291586736092</v>
      </c>
      <c r="AI52" s="228">
        <v>68.3954508084406</v>
      </c>
      <c r="AJ52" s="228">
        <v>66.134557412989807</v>
      </c>
      <c r="AK52" s="228">
        <v>62.078651685393197</v>
      </c>
      <c r="AL52" s="235">
        <v>61.9060016442861</v>
      </c>
      <c r="AM52" s="228"/>
      <c r="AN52" s="236">
        <v>66.867634968484495</v>
      </c>
      <c r="AO52" s="237">
        <v>66.614140860509707</v>
      </c>
      <c r="AP52" s="238">
        <v>66.740887914497094</v>
      </c>
      <c r="AQ52" s="228"/>
      <c r="AR52" s="239">
        <v>63.287397721489199</v>
      </c>
      <c r="AS52" s="233"/>
      <c r="AT52" s="234">
        <v>-5.7116382695033296</v>
      </c>
      <c r="AU52" s="228">
        <v>-3.4347099327220101</v>
      </c>
      <c r="AV52" s="228">
        <v>-2.5948822084717</v>
      </c>
      <c r="AW52" s="228">
        <v>-6.6672479799363797</v>
      </c>
      <c r="AX52" s="228">
        <v>-7.5427079456670203</v>
      </c>
      <c r="AY52" s="235">
        <v>-5.1607724462629596</v>
      </c>
      <c r="AZ52" s="228"/>
      <c r="BA52" s="236">
        <v>-6.7972640182740296</v>
      </c>
      <c r="BB52" s="237">
        <v>-9.5842887487555295</v>
      </c>
      <c r="BC52" s="238">
        <v>-8.2092817253418904</v>
      </c>
      <c r="BD52" s="228"/>
      <c r="BE52" s="239">
        <v>-6.1004073880767598</v>
      </c>
    </row>
    <row r="53" spans="1:57" x14ac:dyDescent="0.25">
      <c r="A53" s="109" t="s">
        <v>52</v>
      </c>
      <c r="B53" t="s">
        <v>52</v>
      </c>
      <c r="D53" s="24" t="s">
        <v>89</v>
      </c>
      <c r="E53" s="27" t="s">
        <v>90</v>
      </c>
      <c r="G53" s="234">
        <v>44.684037136867303</v>
      </c>
      <c r="H53" s="228">
        <v>53.758610362383898</v>
      </c>
      <c r="I53" s="228">
        <v>57.592093441149999</v>
      </c>
      <c r="J53" s="228">
        <v>58.625336927223699</v>
      </c>
      <c r="K53" s="228">
        <v>64.5103324348607</v>
      </c>
      <c r="L53" s="235">
        <v>55.834082060497103</v>
      </c>
      <c r="M53" s="228"/>
      <c r="N53" s="236">
        <v>75.9958071278825</v>
      </c>
      <c r="O53" s="237">
        <v>75.426774483378196</v>
      </c>
      <c r="P53" s="238">
        <v>75.711290805630398</v>
      </c>
      <c r="Q53" s="228"/>
      <c r="R53" s="239">
        <v>61.513284559106602</v>
      </c>
      <c r="S53" s="233"/>
      <c r="T53" s="234">
        <v>-6.53234263656545</v>
      </c>
      <c r="U53" s="228">
        <v>-1.5794710536960701</v>
      </c>
      <c r="V53" s="228">
        <v>1.3282519849766701</v>
      </c>
      <c r="W53" s="228">
        <v>-2.40466270503358</v>
      </c>
      <c r="X53" s="228">
        <v>1.32504896622107</v>
      </c>
      <c r="Y53" s="235">
        <v>-1.35389963623753</v>
      </c>
      <c r="Z53" s="228"/>
      <c r="AA53" s="236">
        <v>-1.2938353704674801</v>
      </c>
      <c r="AB53" s="237">
        <v>-1.7423849207237301</v>
      </c>
      <c r="AC53" s="238">
        <v>-1.51777808344706</v>
      </c>
      <c r="AD53" s="228"/>
      <c r="AE53" s="239">
        <v>-1.4115913642478</v>
      </c>
      <c r="AG53" s="234">
        <v>48.5512129380053</v>
      </c>
      <c r="AH53" s="228">
        <v>56.843366277328499</v>
      </c>
      <c r="AI53" s="228">
        <v>59.3927822701407</v>
      </c>
      <c r="AJ53" s="228">
        <v>59.628631326744497</v>
      </c>
      <c r="AK53" s="228">
        <v>62.541179994010101</v>
      </c>
      <c r="AL53" s="235">
        <v>57.391434561245802</v>
      </c>
      <c r="AM53" s="228"/>
      <c r="AN53" s="236">
        <v>70.893231506438994</v>
      </c>
      <c r="AO53" s="237">
        <v>70.316711590296407</v>
      </c>
      <c r="AP53" s="238">
        <v>70.604971548367701</v>
      </c>
      <c r="AQ53" s="228"/>
      <c r="AR53" s="239">
        <v>61.166730843280703</v>
      </c>
      <c r="AS53" s="233"/>
      <c r="AT53" s="234">
        <v>0.76508136027010598</v>
      </c>
      <c r="AU53" s="228">
        <v>2.24977897933872</v>
      </c>
      <c r="AV53" s="228">
        <v>1.3109940788188299</v>
      </c>
      <c r="AW53" s="228">
        <v>-0.728178431704949</v>
      </c>
      <c r="AX53" s="228">
        <v>1.24288065365348</v>
      </c>
      <c r="AY53" s="235">
        <v>0.95633988948637505</v>
      </c>
      <c r="AZ53" s="228"/>
      <c r="BA53" s="236">
        <v>8.9029868422310698E-2</v>
      </c>
      <c r="BB53" s="237">
        <v>-1.8240583422231</v>
      </c>
      <c r="BC53" s="238">
        <v>-0.87283898634805801</v>
      </c>
      <c r="BD53" s="228"/>
      <c r="BE53" s="239">
        <v>0.34565936686743098</v>
      </c>
    </row>
    <row r="54" spans="1:57" x14ac:dyDescent="0.25">
      <c r="A54" s="110" t="s">
        <v>59</v>
      </c>
      <c r="B54" t="s">
        <v>59</v>
      </c>
      <c r="D54" s="24" t="s">
        <v>89</v>
      </c>
      <c r="E54" s="27" t="s">
        <v>90</v>
      </c>
      <c r="G54" s="240">
        <v>59.408033826638402</v>
      </c>
      <c r="H54" s="241">
        <v>72.3749119097956</v>
      </c>
      <c r="I54" s="241">
        <v>76.145172656800497</v>
      </c>
      <c r="J54" s="241">
        <v>77.519379844961193</v>
      </c>
      <c r="K54" s="241">
        <v>78.188865398167707</v>
      </c>
      <c r="L54" s="242">
        <v>72.727272727272705</v>
      </c>
      <c r="M54" s="228"/>
      <c r="N54" s="243">
        <v>78.576462297392496</v>
      </c>
      <c r="O54" s="244">
        <v>75.898520084566499</v>
      </c>
      <c r="P54" s="245">
        <v>77.237491190979497</v>
      </c>
      <c r="Q54" s="228"/>
      <c r="R54" s="246">
        <v>74.015906574046099</v>
      </c>
      <c r="S54" s="233"/>
      <c r="T54" s="240">
        <v>5.8801458760479299</v>
      </c>
      <c r="U54" s="241">
        <v>-1.2689062964637601</v>
      </c>
      <c r="V54" s="241">
        <v>-6.16051829240243</v>
      </c>
      <c r="W54" s="241">
        <v>-4.6329784009859898</v>
      </c>
      <c r="X54" s="241">
        <v>-1.97836794705135</v>
      </c>
      <c r="Y54" s="242">
        <v>-2.14574479112677</v>
      </c>
      <c r="Z54" s="228"/>
      <c r="AA54" s="243">
        <v>-1.3177200770662301</v>
      </c>
      <c r="AB54" s="244">
        <v>-5.0178484845370699</v>
      </c>
      <c r="AC54" s="245">
        <v>-3.1710601802327898</v>
      </c>
      <c r="AD54" s="228"/>
      <c r="AE54" s="246">
        <v>-2.4537074907665102</v>
      </c>
      <c r="AG54" s="240">
        <v>61.531007751937899</v>
      </c>
      <c r="AH54" s="241">
        <v>73.396758280479204</v>
      </c>
      <c r="AI54" s="241">
        <v>80.840380549682806</v>
      </c>
      <c r="AJ54" s="241">
        <v>80.620155038759606</v>
      </c>
      <c r="AK54" s="241">
        <v>79.219520789288197</v>
      </c>
      <c r="AL54" s="242">
        <v>75.121564482029498</v>
      </c>
      <c r="AM54" s="228"/>
      <c r="AN54" s="243">
        <v>80.144467935165594</v>
      </c>
      <c r="AO54" s="244">
        <v>78.752642706130999</v>
      </c>
      <c r="AP54" s="245">
        <v>79.448555320648296</v>
      </c>
      <c r="AQ54" s="228"/>
      <c r="AR54" s="246">
        <v>76.357847578777793</v>
      </c>
      <c r="AS54" s="233"/>
      <c r="AT54" s="240">
        <v>-0.53891897631942198</v>
      </c>
      <c r="AU54" s="241">
        <v>-8.1993510211694201</v>
      </c>
      <c r="AV54" s="241">
        <v>-1.8583398492329199</v>
      </c>
      <c r="AW54" s="241">
        <v>-1.5665966502403701</v>
      </c>
      <c r="AX54" s="241">
        <v>1.3208458282778599</v>
      </c>
      <c r="AY54" s="242">
        <v>-2.256198748888</v>
      </c>
      <c r="AZ54" s="228"/>
      <c r="BA54" s="243">
        <v>7.4573717984570603E-2</v>
      </c>
      <c r="BB54" s="244">
        <v>4.6340530817561403</v>
      </c>
      <c r="BC54" s="245">
        <v>2.2835816197641101</v>
      </c>
      <c r="BD54" s="228"/>
      <c r="BE54" s="246">
        <v>-0.94927315011262503</v>
      </c>
    </row>
  </sheetData>
  <sheetProtection formatCells="0" formatColumns="0" formatRows="0"/>
  <mergeCells count="47">
    <mergeCell ref="AV5:AV6"/>
    <mergeCell ref="AW5:AW6"/>
    <mergeCell ref="AX5:AX6"/>
    <mergeCell ref="AY5:AY6"/>
    <mergeCell ref="BA5:BA6"/>
    <mergeCell ref="AG4:AR4"/>
    <mergeCell ref="AT4:BE4"/>
    <mergeCell ref="AG5:AG6"/>
    <mergeCell ref="AH5:AH6"/>
    <mergeCell ref="AI5:AI6"/>
    <mergeCell ref="AJ5:AJ6"/>
    <mergeCell ref="AK5:AK6"/>
    <mergeCell ref="AL5:AL6"/>
    <mergeCell ref="AN5:AN6"/>
    <mergeCell ref="AO5:AO6"/>
    <mergeCell ref="AP5:AP6"/>
    <mergeCell ref="AR5:AR6"/>
    <mergeCell ref="BB5:BB6"/>
    <mergeCell ref="BC5:BC6"/>
    <mergeCell ref="BE5:BE6"/>
    <mergeCell ref="AU5:AU6"/>
    <mergeCell ref="Y5:Y6"/>
    <mergeCell ref="AT5:AT6"/>
    <mergeCell ref="AB5:AB6"/>
    <mergeCell ref="AC5:AC6"/>
    <mergeCell ref="AE5:AE6"/>
    <mergeCell ref="T5:T6"/>
    <mergeCell ref="U5:U6"/>
    <mergeCell ref="V5:V6"/>
    <mergeCell ref="W5:W6"/>
    <mergeCell ref="X5:X6"/>
    <mergeCell ref="D4:E4"/>
    <mergeCell ref="G4:R4"/>
    <mergeCell ref="T4:AE4"/>
    <mergeCell ref="D5:D6"/>
    <mergeCell ref="E5:E6"/>
    <mergeCell ref="G5:G6"/>
    <mergeCell ref="H5:H6"/>
    <mergeCell ref="I5:I6"/>
    <mergeCell ref="J5:J6"/>
    <mergeCell ref="K5:K6"/>
    <mergeCell ref="AA5:AA6"/>
    <mergeCell ref="L5:L6"/>
    <mergeCell ref="N5:N6"/>
    <mergeCell ref="O5:O6"/>
    <mergeCell ref="P5:P6"/>
    <mergeCell ref="R5:R6"/>
  </mergeCells>
  <phoneticPr fontId="29" type="noConversion"/>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BL52"/>
  <sheetViews>
    <sheetView topLeftCell="A3" zoomScale="70" zoomScaleNormal="70" workbookViewId="0">
      <selection activeCell="G19" sqref="G19"/>
    </sheetView>
  </sheetViews>
  <sheetFormatPr defaultRowHeight="12.5" x14ac:dyDescent="0.25"/>
  <cols>
    <col min="1" max="1" width="38" bestFit="1" customWidth="1"/>
    <col min="2" max="2" width="22.54296875" customWidth="1"/>
    <col min="3" max="3" width="5.54296875" customWidth="1"/>
    <col min="4" max="4" width="8.453125" customWidth="1"/>
    <col min="5" max="5" width="5.81640625" customWidth="1"/>
    <col min="33" max="33" width="10.453125" customWidth="1"/>
  </cols>
  <sheetData>
    <row r="1" spans="1:57" x14ac:dyDescent="0.25">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c r="AC1">
        <v>28</v>
      </c>
      <c r="AD1">
        <v>29</v>
      </c>
      <c r="AE1">
        <v>30</v>
      </c>
      <c r="AF1">
        <v>31</v>
      </c>
      <c r="AG1">
        <v>32</v>
      </c>
      <c r="AH1">
        <v>33</v>
      </c>
      <c r="AI1">
        <v>34</v>
      </c>
      <c r="AJ1">
        <v>35</v>
      </c>
      <c r="AK1">
        <v>36</v>
      </c>
      <c r="AL1">
        <v>37</v>
      </c>
      <c r="AM1">
        <v>38</v>
      </c>
      <c r="AN1">
        <v>39</v>
      </c>
      <c r="AO1">
        <v>40</v>
      </c>
      <c r="AP1">
        <v>41</v>
      </c>
      <c r="AQ1">
        <v>42</v>
      </c>
      <c r="AR1">
        <v>43</v>
      </c>
      <c r="AS1">
        <v>44</v>
      </c>
      <c r="AT1">
        <v>45</v>
      </c>
      <c r="AU1">
        <v>46</v>
      </c>
      <c r="AV1">
        <v>47</v>
      </c>
      <c r="AW1">
        <v>48</v>
      </c>
      <c r="AX1">
        <v>49</v>
      </c>
      <c r="AY1">
        <v>50</v>
      </c>
      <c r="AZ1">
        <v>51</v>
      </c>
      <c r="BA1">
        <v>52</v>
      </c>
      <c r="BB1">
        <v>53</v>
      </c>
      <c r="BC1">
        <v>54</v>
      </c>
      <c r="BD1">
        <v>55</v>
      </c>
      <c r="BE1">
        <v>56</v>
      </c>
    </row>
    <row r="2" spans="1:57" ht="14" x14ac:dyDescent="0.3">
      <c r="C2" s="2"/>
      <c r="D2" s="284" t="s">
        <v>77</v>
      </c>
      <c r="E2" s="285"/>
      <c r="G2" s="286" t="s">
        <v>110</v>
      </c>
      <c r="H2" s="287"/>
      <c r="I2" s="287"/>
      <c r="J2" s="287"/>
      <c r="K2" s="287"/>
      <c r="L2" s="287"/>
      <c r="M2" s="287"/>
      <c r="N2" s="287"/>
      <c r="O2" s="287"/>
      <c r="P2" s="287"/>
      <c r="Q2" s="287"/>
      <c r="R2" s="287"/>
      <c r="T2" s="286" t="s">
        <v>111</v>
      </c>
      <c r="U2" s="287"/>
      <c r="V2" s="287"/>
      <c r="W2" s="287"/>
      <c r="X2" s="287"/>
      <c r="Y2" s="287"/>
      <c r="Z2" s="287"/>
      <c r="AA2" s="287"/>
      <c r="AB2" s="287"/>
      <c r="AC2" s="287"/>
      <c r="AD2" s="287"/>
      <c r="AE2" s="287"/>
      <c r="AF2" s="3"/>
      <c r="AG2" s="286" t="s">
        <v>112</v>
      </c>
      <c r="AH2" s="287"/>
      <c r="AI2" s="287"/>
      <c r="AJ2" s="287"/>
      <c r="AK2" s="287"/>
      <c r="AL2" s="287"/>
      <c r="AM2" s="287"/>
      <c r="AN2" s="287"/>
      <c r="AO2" s="287"/>
      <c r="AP2" s="287"/>
      <c r="AQ2" s="287"/>
      <c r="AR2" s="287"/>
      <c r="AT2" s="286" t="s">
        <v>113</v>
      </c>
      <c r="AU2" s="287"/>
      <c r="AV2" s="287"/>
      <c r="AW2" s="287"/>
      <c r="AX2" s="287"/>
      <c r="AY2" s="287"/>
      <c r="AZ2" s="287"/>
      <c r="BA2" s="287"/>
      <c r="BB2" s="287"/>
      <c r="BC2" s="287"/>
      <c r="BD2" s="287"/>
      <c r="BE2" s="287"/>
    </row>
    <row r="3" spans="1:57" ht="13" x14ac:dyDescent="0.25">
      <c r="A3" s="31"/>
      <c r="B3" s="31"/>
      <c r="C3" s="2"/>
      <c r="D3" s="288" t="s">
        <v>82</v>
      </c>
      <c r="E3" s="290" t="s">
        <v>83</v>
      </c>
      <c r="F3" s="4"/>
      <c r="G3" s="292" t="s">
        <v>63</v>
      </c>
      <c r="H3" s="294" t="s">
        <v>64</v>
      </c>
      <c r="I3" s="294" t="s">
        <v>84</v>
      </c>
      <c r="J3" s="294" t="s">
        <v>66</v>
      </c>
      <c r="K3" s="294" t="s">
        <v>85</v>
      </c>
      <c r="L3" s="296" t="s">
        <v>86</v>
      </c>
      <c r="M3" s="4"/>
      <c r="N3" s="292" t="s">
        <v>68</v>
      </c>
      <c r="O3" s="294" t="s">
        <v>69</v>
      </c>
      <c r="P3" s="296" t="s">
        <v>87</v>
      </c>
      <c r="Q3" s="2"/>
      <c r="R3" s="298" t="s">
        <v>88</v>
      </c>
      <c r="S3" s="2"/>
      <c r="T3" s="292" t="s">
        <v>63</v>
      </c>
      <c r="U3" s="294" t="s">
        <v>64</v>
      </c>
      <c r="V3" s="294" t="s">
        <v>84</v>
      </c>
      <c r="W3" s="294" t="s">
        <v>66</v>
      </c>
      <c r="X3" s="294" t="s">
        <v>85</v>
      </c>
      <c r="Y3" s="296" t="s">
        <v>86</v>
      </c>
      <c r="Z3" s="2"/>
      <c r="AA3" s="292" t="s">
        <v>68</v>
      </c>
      <c r="AB3" s="294" t="s">
        <v>69</v>
      </c>
      <c r="AC3" s="296" t="s">
        <v>87</v>
      </c>
      <c r="AD3" s="1"/>
      <c r="AE3" s="300" t="s">
        <v>88</v>
      </c>
      <c r="AF3" s="36"/>
      <c r="AG3" s="292" t="s">
        <v>63</v>
      </c>
      <c r="AH3" s="294" t="s">
        <v>64</v>
      </c>
      <c r="AI3" s="294" t="s">
        <v>84</v>
      </c>
      <c r="AJ3" s="294" t="s">
        <v>66</v>
      </c>
      <c r="AK3" s="294" t="s">
        <v>85</v>
      </c>
      <c r="AL3" s="296" t="s">
        <v>86</v>
      </c>
      <c r="AM3" s="4"/>
      <c r="AN3" s="292" t="s">
        <v>68</v>
      </c>
      <c r="AO3" s="294" t="s">
        <v>69</v>
      </c>
      <c r="AP3" s="296" t="s">
        <v>87</v>
      </c>
      <c r="AQ3" s="2"/>
      <c r="AR3" s="298" t="s">
        <v>88</v>
      </c>
      <c r="AS3" s="2"/>
      <c r="AT3" s="292" t="s">
        <v>63</v>
      </c>
      <c r="AU3" s="294" t="s">
        <v>64</v>
      </c>
      <c r="AV3" s="294" t="s">
        <v>84</v>
      </c>
      <c r="AW3" s="294" t="s">
        <v>66</v>
      </c>
      <c r="AX3" s="294" t="s">
        <v>85</v>
      </c>
      <c r="AY3" s="296" t="s">
        <v>86</v>
      </c>
      <c r="AZ3" s="2"/>
      <c r="BA3" s="292" t="s">
        <v>68</v>
      </c>
      <c r="BB3" s="294" t="s">
        <v>69</v>
      </c>
      <c r="BC3" s="296" t="s">
        <v>87</v>
      </c>
      <c r="BD3" s="1"/>
      <c r="BE3" s="300" t="s">
        <v>88</v>
      </c>
    </row>
    <row r="4" spans="1:57" ht="13" x14ac:dyDescent="0.25">
      <c r="A4" s="31"/>
      <c r="B4" s="31"/>
      <c r="C4" s="2"/>
      <c r="D4" s="289"/>
      <c r="E4" s="291"/>
      <c r="F4" s="4"/>
      <c r="G4" s="293"/>
      <c r="H4" s="295"/>
      <c r="I4" s="295"/>
      <c r="J4" s="295"/>
      <c r="K4" s="295"/>
      <c r="L4" s="297"/>
      <c r="M4" s="4"/>
      <c r="N4" s="293"/>
      <c r="O4" s="295"/>
      <c r="P4" s="297"/>
      <c r="Q4" s="2"/>
      <c r="R4" s="299"/>
      <c r="S4" s="2"/>
      <c r="T4" s="293"/>
      <c r="U4" s="295"/>
      <c r="V4" s="295"/>
      <c r="W4" s="295"/>
      <c r="X4" s="295"/>
      <c r="Y4" s="297"/>
      <c r="Z4" s="2"/>
      <c r="AA4" s="293"/>
      <c r="AB4" s="295"/>
      <c r="AC4" s="297"/>
      <c r="AD4" s="1"/>
      <c r="AE4" s="301"/>
      <c r="AF4" s="37"/>
      <c r="AG4" s="293"/>
      <c r="AH4" s="295"/>
      <c r="AI4" s="295"/>
      <c r="AJ4" s="295"/>
      <c r="AK4" s="295"/>
      <c r="AL4" s="297"/>
      <c r="AM4" s="4"/>
      <c r="AN4" s="293"/>
      <c r="AO4" s="295"/>
      <c r="AP4" s="297"/>
      <c r="AQ4" s="2"/>
      <c r="AR4" s="299"/>
      <c r="AS4" s="2"/>
      <c r="AT4" s="293"/>
      <c r="AU4" s="295"/>
      <c r="AV4" s="295"/>
      <c r="AW4" s="295"/>
      <c r="AX4" s="295"/>
      <c r="AY4" s="297"/>
      <c r="AZ4" s="2"/>
      <c r="BA4" s="293"/>
      <c r="BB4" s="295"/>
      <c r="BC4" s="297"/>
      <c r="BD4" s="1"/>
      <c r="BE4" s="301"/>
    </row>
    <row r="5" spans="1:57" ht="14" x14ac:dyDescent="0.3">
      <c r="A5" s="32"/>
      <c r="B5" s="32"/>
      <c r="C5" s="2"/>
      <c r="D5" s="2"/>
      <c r="E5" s="5"/>
      <c r="F5" s="6"/>
      <c r="G5" s="7"/>
      <c r="H5" s="7"/>
      <c r="I5" s="7"/>
      <c r="J5" s="7"/>
      <c r="K5" s="7"/>
      <c r="L5" s="7"/>
      <c r="M5" s="6"/>
      <c r="N5" s="7"/>
      <c r="O5" s="7"/>
      <c r="P5" s="7"/>
      <c r="Q5" s="6"/>
      <c r="R5" s="7"/>
      <c r="S5" s="6"/>
      <c r="T5" s="7"/>
      <c r="U5" s="7"/>
      <c r="V5" s="7"/>
      <c r="W5" s="7"/>
      <c r="X5" s="7"/>
      <c r="Y5" s="7"/>
      <c r="Z5" s="6"/>
      <c r="AA5" s="7"/>
      <c r="AB5" s="7"/>
      <c r="AC5" s="7"/>
      <c r="AD5" s="6"/>
      <c r="AE5" s="7"/>
      <c r="AF5" s="7"/>
      <c r="AG5" s="7"/>
      <c r="AH5" s="7"/>
      <c r="AI5" s="7"/>
      <c r="AJ5" s="7"/>
      <c r="AK5" s="7"/>
      <c r="AL5" s="7"/>
      <c r="AM5" s="6"/>
      <c r="AN5" s="7"/>
      <c r="AO5" s="7"/>
      <c r="AP5" s="7"/>
      <c r="AQ5" s="6"/>
      <c r="AR5" s="7"/>
      <c r="AS5" s="6"/>
      <c r="AT5" s="7"/>
      <c r="AU5" s="7"/>
      <c r="AV5" s="7"/>
      <c r="AW5" s="7"/>
      <c r="AX5" s="7"/>
      <c r="AY5" s="7"/>
      <c r="AZ5" s="6"/>
      <c r="BA5" s="7"/>
      <c r="BB5" s="7"/>
      <c r="BC5" s="7"/>
      <c r="BD5" s="6"/>
      <c r="BE5" s="7"/>
    </row>
    <row r="6" spans="1:57" ht="13" x14ac:dyDescent="0.3">
      <c r="A6" s="18" t="s">
        <v>13</v>
      </c>
      <c r="B6" s="2" t="str">
        <f>TRIM(A6)</f>
        <v>United States</v>
      </c>
      <c r="C6" s="8"/>
      <c r="D6" s="22" t="s">
        <v>89</v>
      </c>
      <c r="E6" s="25" t="s">
        <v>90</v>
      </c>
      <c r="F6" s="2"/>
      <c r="G6" s="247">
        <v>154.168797395421</v>
      </c>
      <c r="H6" s="248">
        <v>158.376313617075</v>
      </c>
      <c r="I6" s="248">
        <v>164.05942380557599</v>
      </c>
      <c r="J6" s="248">
        <v>164.412193718472</v>
      </c>
      <c r="K6" s="248">
        <v>160.94808695634401</v>
      </c>
      <c r="L6" s="249">
        <v>160.64138459972</v>
      </c>
      <c r="M6" s="250"/>
      <c r="N6" s="251">
        <v>178.712328586041</v>
      </c>
      <c r="O6" s="252">
        <v>182.856093963478</v>
      </c>
      <c r="P6" s="253">
        <v>180.807964432012</v>
      </c>
      <c r="Q6" s="250"/>
      <c r="R6" s="254">
        <v>166.85129466307399</v>
      </c>
      <c r="S6" s="233"/>
      <c r="T6" s="225">
        <v>2.41605033759999</v>
      </c>
      <c r="U6" s="226">
        <v>3.2336848712055999</v>
      </c>
      <c r="V6" s="226">
        <v>4.0358027394890499</v>
      </c>
      <c r="W6" s="226">
        <v>4.6236238457952599</v>
      </c>
      <c r="X6" s="226">
        <v>4.46313251243983</v>
      </c>
      <c r="Y6" s="227">
        <v>3.8171166807754902</v>
      </c>
      <c r="Z6" s="228"/>
      <c r="AA6" s="229">
        <v>4.6179702240558402</v>
      </c>
      <c r="AB6" s="230">
        <v>4.8519328138271902</v>
      </c>
      <c r="AC6" s="231">
        <v>4.73431042590963</v>
      </c>
      <c r="AD6" s="228"/>
      <c r="AE6" s="232">
        <v>4.1168769632748097</v>
      </c>
      <c r="AF6" s="28"/>
      <c r="AG6" s="247">
        <v>158.78361969459701</v>
      </c>
      <c r="AH6" s="248">
        <v>162.404924942669</v>
      </c>
      <c r="AI6" s="248">
        <v>168.39346061193299</v>
      </c>
      <c r="AJ6" s="248">
        <v>167.81481370250799</v>
      </c>
      <c r="AK6" s="248">
        <v>165.127153961289</v>
      </c>
      <c r="AL6" s="249">
        <v>164.752710473131</v>
      </c>
      <c r="AM6" s="250"/>
      <c r="AN6" s="251">
        <v>183.62656312467499</v>
      </c>
      <c r="AO6" s="252">
        <v>187.92324984498501</v>
      </c>
      <c r="AP6" s="253">
        <v>185.79999011420901</v>
      </c>
      <c r="AQ6" s="250"/>
      <c r="AR6" s="254">
        <v>171.25278268502501</v>
      </c>
      <c r="AS6" s="233"/>
      <c r="AT6" s="225">
        <v>5.5887972530083596</v>
      </c>
      <c r="AU6" s="226">
        <v>4.5292237628588499</v>
      </c>
      <c r="AV6" s="226">
        <v>4.7651487412936602</v>
      </c>
      <c r="AW6" s="226">
        <v>5.1544917695472297</v>
      </c>
      <c r="AX6" s="226">
        <v>5.0256962037781499</v>
      </c>
      <c r="AY6" s="227">
        <v>4.9960167791291097</v>
      </c>
      <c r="AZ6" s="228"/>
      <c r="BA6" s="229">
        <v>4.3301941383846501</v>
      </c>
      <c r="BB6" s="230">
        <v>5.04291078722843</v>
      </c>
      <c r="BC6" s="231">
        <v>4.6927451362867396</v>
      </c>
      <c r="BD6" s="228"/>
      <c r="BE6" s="232">
        <v>4.86375478545229</v>
      </c>
    </row>
    <row r="7" spans="1:57" x14ac:dyDescent="0.25">
      <c r="A7" s="19" t="s">
        <v>91</v>
      </c>
      <c r="B7" s="2" t="str">
        <f>TRIM(A7)</f>
        <v>Virginia</v>
      </c>
      <c r="C7" s="9"/>
      <c r="D7" s="23" t="s">
        <v>89</v>
      </c>
      <c r="E7" s="26" t="s">
        <v>90</v>
      </c>
      <c r="F7" s="2"/>
      <c r="G7" s="255">
        <v>127.768118590146</v>
      </c>
      <c r="H7" s="250">
        <v>134.854110867862</v>
      </c>
      <c r="I7" s="250">
        <v>140.58445934668001</v>
      </c>
      <c r="J7" s="250">
        <v>136.587251075534</v>
      </c>
      <c r="K7" s="250">
        <v>133.97367677504701</v>
      </c>
      <c r="L7" s="256">
        <v>135.041380063443</v>
      </c>
      <c r="M7" s="250"/>
      <c r="N7" s="257">
        <v>150.358372177055</v>
      </c>
      <c r="O7" s="258">
        <v>153.519324047965</v>
      </c>
      <c r="P7" s="259">
        <v>151.949863492942</v>
      </c>
      <c r="Q7" s="250"/>
      <c r="R7" s="260">
        <v>140.32802216951501</v>
      </c>
      <c r="S7" s="233"/>
      <c r="T7" s="234">
        <v>3.4347006600043599</v>
      </c>
      <c r="U7" s="228">
        <v>3.2553402016556898</v>
      </c>
      <c r="V7" s="228">
        <v>3.6345572357338298</v>
      </c>
      <c r="W7" s="228">
        <v>2.6784361558052199</v>
      </c>
      <c r="X7" s="228">
        <v>5.2852944246827702</v>
      </c>
      <c r="Y7" s="235">
        <v>3.6178680301818802</v>
      </c>
      <c r="Z7" s="228"/>
      <c r="AA7" s="236">
        <v>4.7749586822578296</v>
      </c>
      <c r="AB7" s="237">
        <v>4.6910383654382803</v>
      </c>
      <c r="AC7" s="238">
        <v>4.7317992878832902</v>
      </c>
      <c r="AD7" s="228"/>
      <c r="AE7" s="239">
        <v>4.03144403531675</v>
      </c>
      <c r="AF7" s="29"/>
      <c r="AG7" s="255">
        <v>129.298322947114</v>
      </c>
      <c r="AH7" s="250">
        <v>138.03277108067999</v>
      </c>
      <c r="AI7" s="250">
        <v>144.89963747618501</v>
      </c>
      <c r="AJ7" s="250">
        <v>141.98072742566501</v>
      </c>
      <c r="AK7" s="250">
        <v>137.46339293515999</v>
      </c>
      <c r="AL7" s="256">
        <v>138.76451819808199</v>
      </c>
      <c r="AM7" s="250"/>
      <c r="AN7" s="257">
        <v>153.76039032910899</v>
      </c>
      <c r="AO7" s="258">
        <v>154.973829830771</v>
      </c>
      <c r="AP7" s="259">
        <v>154.36901425137901</v>
      </c>
      <c r="AQ7" s="250"/>
      <c r="AR7" s="260">
        <v>143.53427839574101</v>
      </c>
      <c r="AS7" s="233"/>
      <c r="AT7" s="234">
        <v>3.71277171987952</v>
      </c>
      <c r="AU7" s="228">
        <v>3.6702194863024298</v>
      </c>
      <c r="AV7" s="228">
        <v>4.8995651968618699</v>
      </c>
      <c r="AW7" s="228">
        <v>4.0453656114129899</v>
      </c>
      <c r="AX7" s="228">
        <v>4.2059242204803304</v>
      </c>
      <c r="AY7" s="235">
        <v>4.1500995565698897</v>
      </c>
      <c r="AZ7" s="228"/>
      <c r="BA7" s="236">
        <v>3.7484039800607198</v>
      </c>
      <c r="BB7" s="237">
        <v>3.5222038426670399</v>
      </c>
      <c r="BC7" s="238">
        <v>3.6348353379740099</v>
      </c>
      <c r="BD7" s="228"/>
      <c r="BE7" s="239">
        <v>3.9425320438117399</v>
      </c>
    </row>
    <row r="8" spans="1:57" x14ac:dyDescent="0.25">
      <c r="A8" s="20" t="s">
        <v>40</v>
      </c>
      <c r="B8" s="2" t="str">
        <f t="shared" ref="B8:B43" si="0">TRIM(A8)</f>
        <v>Norfolk/Virginia Beach, VA</v>
      </c>
      <c r="C8" s="2"/>
      <c r="D8" s="23" t="s">
        <v>89</v>
      </c>
      <c r="E8" s="26" t="s">
        <v>90</v>
      </c>
      <c r="F8" s="2"/>
      <c r="G8" s="255">
        <v>145.52935086759399</v>
      </c>
      <c r="H8" s="250">
        <v>147.72736289173699</v>
      </c>
      <c r="I8" s="250">
        <v>150.581066035145</v>
      </c>
      <c r="J8" s="250">
        <v>148.484191173987</v>
      </c>
      <c r="K8" s="250">
        <v>153.21206391343699</v>
      </c>
      <c r="L8" s="256">
        <v>149.22220720213801</v>
      </c>
      <c r="M8" s="250"/>
      <c r="N8" s="257">
        <v>192.71828200090599</v>
      </c>
      <c r="O8" s="258">
        <v>199.20544203405601</v>
      </c>
      <c r="P8" s="259">
        <v>196.02015701755599</v>
      </c>
      <c r="Q8" s="250"/>
      <c r="R8" s="260">
        <v>164.26934219630499</v>
      </c>
      <c r="S8" s="233"/>
      <c r="T8" s="234">
        <v>1.76081461276163</v>
      </c>
      <c r="U8" s="228">
        <v>1.8392749889270199</v>
      </c>
      <c r="V8" s="228">
        <v>2.0905153060324899</v>
      </c>
      <c r="W8" s="228">
        <v>1.02434688388284</v>
      </c>
      <c r="X8" s="228">
        <v>6.2443059572916502</v>
      </c>
      <c r="Y8" s="235">
        <v>2.6201080628881401</v>
      </c>
      <c r="Z8" s="228"/>
      <c r="AA8" s="236">
        <v>3.41602527989795</v>
      </c>
      <c r="AB8" s="237">
        <v>2.0600508334972698</v>
      </c>
      <c r="AC8" s="238">
        <v>2.7238703912541</v>
      </c>
      <c r="AD8" s="228"/>
      <c r="AE8" s="239">
        <v>2.8221978002596302</v>
      </c>
      <c r="AF8" s="29"/>
      <c r="AG8" s="255">
        <v>147.55848263624199</v>
      </c>
      <c r="AH8" s="250">
        <v>151.60312841315999</v>
      </c>
      <c r="AI8" s="250">
        <v>156.427878849694</v>
      </c>
      <c r="AJ8" s="250">
        <v>155.904659735303</v>
      </c>
      <c r="AK8" s="250">
        <v>159.08601724062399</v>
      </c>
      <c r="AL8" s="256">
        <v>154.34990080349499</v>
      </c>
      <c r="AM8" s="250"/>
      <c r="AN8" s="257">
        <v>201.858655397679</v>
      </c>
      <c r="AO8" s="258">
        <v>205.64662494414799</v>
      </c>
      <c r="AP8" s="259">
        <v>203.76503918046899</v>
      </c>
      <c r="AQ8" s="250"/>
      <c r="AR8" s="260">
        <v>170.12106449064001</v>
      </c>
      <c r="AS8" s="233"/>
      <c r="AT8" s="234">
        <v>2.0544184967968802</v>
      </c>
      <c r="AU8" s="228">
        <v>2.9648526427235802</v>
      </c>
      <c r="AV8" s="228">
        <v>3.4066561357563399</v>
      </c>
      <c r="AW8" s="228">
        <v>3.4142863129077599</v>
      </c>
      <c r="AX8" s="228">
        <v>4.8190859847133698</v>
      </c>
      <c r="AY8" s="235">
        <v>3.3953276472503102</v>
      </c>
      <c r="AZ8" s="228"/>
      <c r="BA8" s="236">
        <v>4.3431789689132501</v>
      </c>
      <c r="BB8" s="237">
        <v>3.42499250098472</v>
      </c>
      <c r="BC8" s="238">
        <v>3.87013494443603</v>
      </c>
      <c r="BD8" s="228"/>
      <c r="BE8" s="239">
        <v>3.5185781018504301</v>
      </c>
    </row>
    <row r="9" spans="1:57" ht="16" x14ac:dyDescent="0.45">
      <c r="A9" s="20" t="s">
        <v>92</v>
      </c>
      <c r="B9" s="40" t="s">
        <v>56</v>
      </c>
      <c r="C9" s="2"/>
      <c r="D9" s="23" t="s">
        <v>89</v>
      </c>
      <c r="E9" s="26" t="s">
        <v>90</v>
      </c>
      <c r="F9" s="2"/>
      <c r="G9" s="255">
        <v>98.111249703205303</v>
      </c>
      <c r="H9" s="250">
        <v>108.15078301470101</v>
      </c>
      <c r="I9" s="250">
        <v>112.858084212915</v>
      </c>
      <c r="J9" s="250">
        <v>112.35656765119499</v>
      </c>
      <c r="K9" s="250">
        <v>107.47118532680101</v>
      </c>
      <c r="L9" s="256">
        <v>108.392478820129</v>
      </c>
      <c r="M9" s="250"/>
      <c r="N9" s="257">
        <v>118.996928641357</v>
      </c>
      <c r="O9" s="258">
        <v>121.72009246242</v>
      </c>
      <c r="P9" s="259">
        <v>120.362497830802</v>
      </c>
      <c r="Q9" s="250"/>
      <c r="R9" s="260">
        <v>112.14956867718</v>
      </c>
      <c r="S9" s="233"/>
      <c r="T9" s="234">
        <v>0.118347293484022</v>
      </c>
      <c r="U9" s="228">
        <v>0.26872795677484401</v>
      </c>
      <c r="V9" s="228">
        <v>-4.2923180206474498</v>
      </c>
      <c r="W9" s="228">
        <v>-2.0514762573512701</v>
      </c>
      <c r="X9" s="228">
        <v>-0.88129420066611097</v>
      </c>
      <c r="Y9" s="235">
        <v>-1.70885696526042</v>
      </c>
      <c r="Z9" s="228"/>
      <c r="AA9" s="236">
        <v>0.65110838892202605</v>
      </c>
      <c r="AB9" s="237">
        <v>1.8319162758670999</v>
      </c>
      <c r="AC9" s="238">
        <v>1.24234467097101</v>
      </c>
      <c r="AD9" s="228"/>
      <c r="AE9" s="239">
        <v>-0.73579432851676796</v>
      </c>
      <c r="AF9" s="29"/>
      <c r="AG9" s="255">
        <v>101.221744504925</v>
      </c>
      <c r="AH9" s="250">
        <v>110.225214711741</v>
      </c>
      <c r="AI9" s="250">
        <v>116.07053745583001</v>
      </c>
      <c r="AJ9" s="250">
        <v>116.761940481181</v>
      </c>
      <c r="AK9" s="250">
        <v>112.895137082715</v>
      </c>
      <c r="AL9" s="256">
        <v>112.060548327145</v>
      </c>
      <c r="AM9" s="250"/>
      <c r="AN9" s="257">
        <v>123.76318846159</v>
      </c>
      <c r="AO9" s="258">
        <v>123.008622692188</v>
      </c>
      <c r="AP9" s="259">
        <v>123.38604322671701</v>
      </c>
      <c r="AQ9" s="250"/>
      <c r="AR9" s="260">
        <v>115.569696318486</v>
      </c>
      <c r="AS9" s="233"/>
      <c r="AT9" s="234">
        <v>-1.01026801397946</v>
      </c>
      <c r="AU9" s="228">
        <v>-0.81266415764125199</v>
      </c>
      <c r="AV9" s="228">
        <v>-1.7195051448319101</v>
      </c>
      <c r="AW9" s="228">
        <v>-0.20605321512506999</v>
      </c>
      <c r="AX9" s="228">
        <v>2.6602326781774699</v>
      </c>
      <c r="AY9" s="235">
        <v>-0.19790386689443701</v>
      </c>
      <c r="AZ9" s="228"/>
      <c r="BA9" s="236">
        <v>5.0070895148982801</v>
      </c>
      <c r="BB9" s="237">
        <v>3.5280181397785202</v>
      </c>
      <c r="BC9" s="238">
        <v>4.2634626223822902</v>
      </c>
      <c r="BD9" s="228"/>
      <c r="BE9" s="239">
        <v>1.2661266547122301</v>
      </c>
    </row>
    <row r="10" spans="1:57" x14ac:dyDescent="0.25">
      <c r="A10" s="20" t="s">
        <v>93</v>
      </c>
      <c r="B10" s="2" t="str">
        <f t="shared" si="0"/>
        <v>Virginia Area</v>
      </c>
      <c r="C10" s="2"/>
      <c r="D10" s="23" t="s">
        <v>89</v>
      </c>
      <c r="E10" s="26" t="s">
        <v>90</v>
      </c>
      <c r="F10" s="2"/>
      <c r="G10" s="255">
        <v>114.247904465592</v>
      </c>
      <c r="H10" s="250">
        <v>117.141799985117</v>
      </c>
      <c r="I10" s="250">
        <v>117.789805787736</v>
      </c>
      <c r="J10" s="250">
        <v>116.921286970423</v>
      </c>
      <c r="K10" s="250">
        <v>119.81970631625801</v>
      </c>
      <c r="L10" s="256">
        <v>117.34094784204601</v>
      </c>
      <c r="M10" s="250"/>
      <c r="N10" s="257">
        <v>140.62745907451301</v>
      </c>
      <c r="O10" s="258">
        <v>142.03144281201099</v>
      </c>
      <c r="P10" s="259">
        <v>141.331242619926</v>
      </c>
      <c r="Q10" s="250"/>
      <c r="R10" s="260">
        <v>125.136043823188</v>
      </c>
      <c r="S10" s="233"/>
      <c r="T10" s="234">
        <v>-0.80565443070320397</v>
      </c>
      <c r="U10" s="228">
        <v>2.0751899439822399</v>
      </c>
      <c r="V10" s="228">
        <v>1.0152945573782399</v>
      </c>
      <c r="W10" s="228">
        <v>1.5502902269889001</v>
      </c>
      <c r="X10" s="228">
        <v>3.6682247681421898</v>
      </c>
      <c r="Y10" s="235">
        <v>1.6189637081289401</v>
      </c>
      <c r="Z10" s="228"/>
      <c r="AA10" s="236">
        <v>5.12427102595775</v>
      </c>
      <c r="AB10" s="237">
        <v>4.9477057477306898</v>
      </c>
      <c r="AC10" s="238">
        <v>5.0346362492739898</v>
      </c>
      <c r="AD10" s="228"/>
      <c r="AE10" s="239">
        <v>2.9885914713632298</v>
      </c>
      <c r="AF10" s="29"/>
      <c r="AG10" s="255">
        <v>115.001617531381</v>
      </c>
      <c r="AH10" s="250">
        <v>118.487579913163</v>
      </c>
      <c r="AI10" s="250">
        <v>120.83386068017001</v>
      </c>
      <c r="AJ10" s="250">
        <v>117.958961647922</v>
      </c>
      <c r="AK10" s="250">
        <v>119.68689216539001</v>
      </c>
      <c r="AL10" s="256">
        <v>118.55992465446199</v>
      </c>
      <c r="AM10" s="250"/>
      <c r="AN10" s="257">
        <v>138.48252566123199</v>
      </c>
      <c r="AO10" s="258">
        <v>138.41236558621901</v>
      </c>
      <c r="AP10" s="259">
        <v>138.44785597270899</v>
      </c>
      <c r="AQ10" s="250"/>
      <c r="AR10" s="260">
        <v>124.78709143682499</v>
      </c>
      <c r="AS10" s="233"/>
      <c r="AT10" s="234">
        <v>1.3568330258300101</v>
      </c>
      <c r="AU10" s="228">
        <v>1.66908837501947</v>
      </c>
      <c r="AV10" s="228">
        <v>3.2007140738957198</v>
      </c>
      <c r="AW10" s="228">
        <v>0.84217807521320098</v>
      </c>
      <c r="AX10" s="228">
        <v>-2.24290230873469E-2</v>
      </c>
      <c r="AY10" s="235">
        <v>1.4133648934279499</v>
      </c>
      <c r="AZ10" s="228"/>
      <c r="BA10" s="236">
        <v>-0.44198816709771799</v>
      </c>
      <c r="BB10" s="237">
        <v>-0.213733701905259</v>
      </c>
      <c r="BC10" s="238">
        <v>-0.32856782856538702</v>
      </c>
      <c r="BD10" s="228"/>
      <c r="BE10" s="239">
        <v>0.75374790083559595</v>
      </c>
    </row>
    <row r="11" spans="1:57" x14ac:dyDescent="0.25">
      <c r="A11" s="33" t="s">
        <v>94</v>
      </c>
      <c r="B11" s="2" t="str">
        <f t="shared" si="0"/>
        <v>Washington, DC</v>
      </c>
      <c r="C11" s="2"/>
      <c r="D11" s="23" t="s">
        <v>89</v>
      </c>
      <c r="E11" s="26" t="s">
        <v>90</v>
      </c>
      <c r="F11" s="2"/>
      <c r="G11" s="255">
        <v>150.28718256696601</v>
      </c>
      <c r="H11" s="250">
        <v>160.24595045525501</v>
      </c>
      <c r="I11" s="250">
        <v>169.61471637822399</v>
      </c>
      <c r="J11" s="250">
        <v>169.653754609912</v>
      </c>
      <c r="K11" s="250">
        <v>159.99746335350801</v>
      </c>
      <c r="L11" s="256">
        <v>162.43374051985799</v>
      </c>
      <c r="M11" s="250"/>
      <c r="N11" s="257">
        <v>157.42049104689499</v>
      </c>
      <c r="O11" s="258">
        <v>155.90918982059</v>
      </c>
      <c r="P11" s="259">
        <v>156.66124992878301</v>
      </c>
      <c r="Q11" s="250"/>
      <c r="R11" s="260">
        <v>160.702740882858</v>
      </c>
      <c r="S11" s="233"/>
      <c r="T11" s="234">
        <v>7.5136323890121899</v>
      </c>
      <c r="U11" s="228">
        <v>3.6739439613312399</v>
      </c>
      <c r="V11" s="228">
        <v>4.89794980865718</v>
      </c>
      <c r="W11" s="228">
        <v>6.8662249835516302</v>
      </c>
      <c r="X11" s="228">
        <v>5.0164314925039699</v>
      </c>
      <c r="Y11" s="235">
        <v>5.3822271155107604</v>
      </c>
      <c r="Z11" s="228"/>
      <c r="AA11" s="236">
        <v>6.6932975423719698</v>
      </c>
      <c r="AB11" s="237">
        <v>5.1738036771962497</v>
      </c>
      <c r="AC11" s="238">
        <v>5.9270880658882898</v>
      </c>
      <c r="AD11" s="228"/>
      <c r="AE11" s="239">
        <v>5.5453065489197497</v>
      </c>
      <c r="AF11" s="29"/>
      <c r="AG11" s="255">
        <v>157.17329226616499</v>
      </c>
      <c r="AH11" s="250">
        <v>174.01105327973599</v>
      </c>
      <c r="AI11" s="250">
        <v>185.60225480397199</v>
      </c>
      <c r="AJ11" s="250">
        <v>181.77030642865799</v>
      </c>
      <c r="AK11" s="250">
        <v>165.41901889099199</v>
      </c>
      <c r="AL11" s="256">
        <v>173.65453605728499</v>
      </c>
      <c r="AM11" s="250"/>
      <c r="AN11" s="257">
        <v>159.71044756063401</v>
      </c>
      <c r="AO11" s="258">
        <v>161.47763213589499</v>
      </c>
      <c r="AP11" s="259">
        <v>160.609447520934</v>
      </c>
      <c r="AQ11" s="250"/>
      <c r="AR11" s="260">
        <v>169.83126296493799</v>
      </c>
      <c r="AS11" s="233"/>
      <c r="AT11" s="234">
        <v>6.0988373832702099</v>
      </c>
      <c r="AU11" s="228">
        <v>5.3951968282160703</v>
      </c>
      <c r="AV11" s="228">
        <v>6.6997653665096104</v>
      </c>
      <c r="AW11" s="228">
        <v>8.5765706566495599</v>
      </c>
      <c r="AX11" s="228">
        <v>7.5636949439142196</v>
      </c>
      <c r="AY11" s="235">
        <v>6.9135505338336198</v>
      </c>
      <c r="AZ11" s="228"/>
      <c r="BA11" s="236">
        <v>6.9257183813034402</v>
      </c>
      <c r="BB11" s="237">
        <v>7.1287227510290103</v>
      </c>
      <c r="BC11" s="238">
        <v>7.0300772271560996</v>
      </c>
      <c r="BD11" s="228"/>
      <c r="BE11" s="239">
        <v>6.9948785199232599</v>
      </c>
    </row>
    <row r="12" spans="1:57" x14ac:dyDescent="0.25">
      <c r="A12" s="20" t="s">
        <v>95</v>
      </c>
      <c r="B12" s="2" t="str">
        <f t="shared" si="0"/>
        <v>Arlington, VA</v>
      </c>
      <c r="C12" s="2"/>
      <c r="D12" s="23" t="s">
        <v>89</v>
      </c>
      <c r="E12" s="26" t="s">
        <v>90</v>
      </c>
      <c r="F12" s="2"/>
      <c r="G12" s="255">
        <v>166.49397045919801</v>
      </c>
      <c r="H12" s="250">
        <v>186.74883458646599</v>
      </c>
      <c r="I12" s="250">
        <v>222.543614742871</v>
      </c>
      <c r="J12" s="250">
        <v>189.66129015340201</v>
      </c>
      <c r="K12" s="250">
        <v>169.60655407140999</v>
      </c>
      <c r="L12" s="256">
        <v>187.73437170038099</v>
      </c>
      <c r="M12" s="250"/>
      <c r="N12" s="257">
        <v>156.78922123015801</v>
      </c>
      <c r="O12" s="258">
        <v>155.49788950561501</v>
      </c>
      <c r="P12" s="259">
        <v>156.15650053760001</v>
      </c>
      <c r="Q12" s="250"/>
      <c r="R12" s="260">
        <v>178.500970169955</v>
      </c>
      <c r="S12" s="233"/>
      <c r="T12" s="234">
        <v>15.445662862398899</v>
      </c>
      <c r="U12" s="228">
        <v>8.3515466698108902</v>
      </c>
      <c r="V12" s="228">
        <v>26.101700650944199</v>
      </c>
      <c r="W12" s="228">
        <v>11.6380847023534</v>
      </c>
      <c r="X12" s="228">
        <v>15.8305308401146</v>
      </c>
      <c r="Y12" s="235">
        <v>14.9117244399824</v>
      </c>
      <c r="Z12" s="228"/>
      <c r="AA12" s="236">
        <v>22.485529650800402</v>
      </c>
      <c r="AB12" s="237">
        <v>22.819504500917301</v>
      </c>
      <c r="AC12" s="238">
        <v>22.661280933178301</v>
      </c>
      <c r="AD12" s="228"/>
      <c r="AE12" s="239">
        <v>16.803309328581701</v>
      </c>
      <c r="AF12" s="29"/>
      <c r="AG12" s="255">
        <v>168.89303727139401</v>
      </c>
      <c r="AH12" s="250">
        <v>190.92589659313501</v>
      </c>
      <c r="AI12" s="250">
        <v>210.20094797216601</v>
      </c>
      <c r="AJ12" s="250">
        <v>197.57958992563499</v>
      </c>
      <c r="AK12" s="250">
        <v>178.47502619989001</v>
      </c>
      <c r="AL12" s="256">
        <v>190.41916244355801</v>
      </c>
      <c r="AM12" s="250"/>
      <c r="AN12" s="257">
        <v>158.766395870883</v>
      </c>
      <c r="AO12" s="258">
        <v>157.58229891800201</v>
      </c>
      <c r="AP12" s="259">
        <v>158.17271246262101</v>
      </c>
      <c r="AQ12" s="250"/>
      <c r="AR12" s="260">
        <v>181.320308220757</v>
      </c>
      <c r="AS12" s="233"/>
      <c r="AT12" s="234">
        <v>12.031503827562901</v>
      </c>
      <c r="AU12" s="228">
        <v>8.2247510854926098</v>
      </c>
      <c r="AV12" s="228">
        <v>16.4699134851137</v>
      </c>
      <c r="AW12" s="228">
        <v>12.6371891649367</v>
      </c>
      <c r="AX12" s="228">
        <v>14.108477222931301</v>
      </c>
      <c r="AY12" s="235">
        <v>12.884468259976099</v>
      </c>
      <c r="AZ12" s="228"/>
      <c r="BA12" s="236">
        <v>17.2809354907738</v>
      </c>
      <c r="BB12" s="237">
        <v>18.807589002560398</v>
      </c>
      <c r="BC12" s="238">
        <v>18.022759429372599</v>
      </c>
      <c r="BD12" s="228"/>
      <c r="BE12" s="239">
        <v>14.4309013958237</v>
      </c>
    </row>
    <row r="13" spans="1:57" x14ac:dyDescent="0.25">
      <c r="A13" s="20" t="s">
        <v>37</v>
      </c>
      <c r="B13" s="2" t="str">
        <f t="shared" si="0"/>
        <v>Suburban Virginia Area</v>
      </c>
      <c r="C13" s="2"/>
      <c r="D13" s="23" t="s">
        <v>89</v>
      </c>
      <c r="E13" s="26" t="s">
        <v>90</v>
      </c>
      <c r="F13" s="2"/>
      <c r="G13" s="255">
        <v>150.46269278147301</v>
      </c>
      <c r="H13" s="250">
        <v>146.57258795074699</v>
      </c>
      <c r="I13" s="250">
        <v>147.15408311345601</v>
      </c>
      <c r="J13" s="250">
        <v>145.75065402223601</v>
      </c>
      <c r="K13" s="250">
        <v>145.33317356910101</v>
      </c>
      <c r="L13" s="256">
        <v>146.996243194192</v>
      </c>
      <c r="M13" s="250"/>
      <c r="N13" s="257">
        <v>165.00964109781799</v>
      </c>
      <c r="O13" s="258">
        <v>184.445477003414</v>
      </c>
      <c r="P13" s="259">
        <v>175.480429560701</v>
      </c>
      <c r="Q13" s="250"/>
      <c r="R13" s="260">
        <v>155.41165302729999</v>
      </c>
      <c r="S13" s="233"/>
      <c r="T13" s="234">
        <v>16.885792860539102</v>
      </c>
      <c r="U13" s="228">
        <v>7.9880043661009497</v>
      </c>
      <c r="V13" s="228">
        <v>1.06886961690277</v>
      </c>
      <c r="W13" s="228">
        <v>4.8073709331225896</v>
      </c>
      <c r="X13" s="228">
        <v>1.3962624048262999</v>
      </c>
      <c r="Y13" s="235">
        <v>5.6968379355539902</v>
      </c>
      <c r="Z13" s="228"/>
      <c r="AA13" s="236">
        <v>4.2189341313239996</v>
      </c>
      <c r="AB13" s="237">
        <v>11.8776920220664</v>
      </c>
      <c r="AC13" s="238">
        <v>8.5141460698913605</v>
      </c>
      <c r="AD13" s="228"/>
      <c r="AE13" s="239">
        <v>6.5576302537481199</v>
      </c>
      <c r="AF13" s="29"/>
      <c r="AG13" s="255">
        <v>146.157265968232</v>
      </c>
      <c r="AH13" s="250">
        <v>152.52308191670701</v>
      </c>
      <c r="AI13" s="250">
        <v>155.77163053040101</v>
      </c>
      <c r="AJ13" s="250">
        <v>156.071511908509</v>
      </c>
      <c r="AK13" s="250">
        <v>154.477138803636</v>
      </c>
      <c r="AL13" s="256">
        <v>153.312682673647</v>
      </c>
      <c r="AM13" s="250"/>
      <c r="AN13" s="257">
        <v>169.774190995124</v>
      </c>
      <c r="AO13" s="258">
        <v>179.95810534054499</v>
      </c>
      <c r="AP13" s="259">
        <v>175.09060858599699</v>
      </c>
      <c r="AQ13" s="250"/>
      <c r="AR13" s="260">
        <v>159.66261937876601</v>
      </c>
      <c r="AS13" s="233"/>
      <c r="AT13" s="234">
        <v>11.6526590545514</v>
      </c>
      <c r="AU13" s="228">
        <v>8.7904791252479892</v>
      </c>
      <c r="AV13" s="228">
        <v>6.5352272101514197</v>
      </c>
      <c r="AW13" s="228">
        <v>11.137358357849999</v>
      </c>
      <c r="AX13" s="228">
        <v>8.5834777400710607</v>
      </c>
      <c r="AY13" s="235">
        <v>9.1405210325948403</v>
      </c>
      <c r="AZ13" s="228"/>
      <c r="BA13" s="236">
        <v>9.6524128002520708</v>
      </c>
      <c r="BB13" s="237">
        <v>14.708530014910201</v>
      </c>
      <c r="BC13" s="238">
        <v>12.327366141064701</v>
      </c>
      <c r="BD13" s="228"/>
      <c r="BE13" s="239">
        <v>10.1268420879916</v>
      </c>
    </row>
    <row r="14" spans="1:57" x14ac:dyDescent="0.25">
      <c r="A14" s="20" t="s">
        <v>96</v>
      </c>
      <c r="B14" s="2" t="str">
        <f t="shared" si="0"/>
        <v>Alexandria, VA</v>
      </c>
      <c r="C14" s="2"/>
      <c r="D14" s="23" t="s">
        <v>89</v>
      </c>
      <c r="E14" s="26" t="s">
        <v>90</v>
      </c>
      <c r="F14" s="2"/>
      <c r="G14" s="255">
        <v>125.14138278931701</v>
      </c>
      <c r="H14" s="250">
        <v>134.77534319628401</v>
      </c>
      <c r="I14" s="250">
        <v>140.71267527087301</v>
      </c>
      <c r="J14" s="250">
        <v>138.50328229665001</v>
      </c>
      <c r="K14" s="250">
        <v>134.69785725741701</v>
      </c>
      <c r="L14" s="256">
        <v>135.16166582346699</v>
      </c>
      <c r="M14" s="250"/>
      <c r="N14" s="257">
        <v>132.77933231474401</v>
      </c>
      <c r="O14" s="258">
        <v>130.208600482072</v>
      </c>
      <c r="P14" s="259">
        <v>131.48489873321699</v>
      </c>
      <c r="Q14" s="250"/>
      <c r="R14" s="260">
        <v>134.03001610945</v>
      </c>
      <c r="S14" s="233"/>
      <c r="T14" s="234">
        <v>4.5335946246973</v>
      </c>
      <c r="U14" s="228">
        <v>1.4479476659349699</v>
      </c>
      <c r="V14" s="228">
        <v>1.3336416676274701</v>
      </c>
      <c r="W14" s="228">
        <v>-0.58499298034898395</v>
      </c>
      <c r="X14" s="228">
        <v>3.6953656728506701</v>
      </c>
      <c r="Y14" s="235">
        <v>1.79981199277444</v>
      </c>
      <c r="Z14" s="228"/>
      <c r="AA14" s="236">
        <v>6.2458079160494204</v>
      </c>
      <c r="AB14" s="237">
        <v>7.4415224156101596</v>
      </c>
      <c r="AC14" s="238">
        <v>6.8350127450312597</v>
      </c>
      <c r="AD14" s="228"/>
      <c r="AE14" s="239">
        <v>3.1986569448564999</v>
      </c>
      <c r="AF14" s="29"/>
      <c r="AG14" s="255">
        <v>131.840144540099</v>
      </c>
      <c r="AH14" s="250">
        <v>142.129238914626</v>
      </c>
      <c r="AI14" s="250">
        <v>148.10350305642899</v>
      </c>
      <c r="AJ14" s="250">
        <v>145.72642412958399</v>
      </c>
      <c r="AK14" s="250">
        <v>138.55769771254501</v>
      </c>
      <c r="AL14" s="256">
        <v>141.717696197804</v>
      </c>
      <c r="AM14" s="250"/>
      <c r="AN14" s="257">
        <v>136.26787128148601</v>
      </c>
      <c r="AO14" s="258">
        <v>133.97374759863999</v>
      </c>
      <c r="AP14" s="259">
        <v>135.104760156586</v>
      </c>
      <c r="AQ14" s="250"/>
      <c r="AR14" s="260">
        <v>139.776963775285</v>
      </c>
      <c r="AS14" s="233"/>
      <c r="AT14" s="234">
        <v>7.3236233320736304</v>
      </c>
      <c r="AU14" s="228">
        <v>4.4876709517012401</v>
      </c>
      <c r="AV14" s="228">
        <v>2.67944658275414</v>
      </c>
      <c r="AW14" s="228">
        <v>3.2136380240540001</v>
      </c>
      <c r="AX14" s="228">
        <v>5.13409718042859</v>
      </c>
      <c r="AY14" s="235">
        <v>4.2881834983072302</v>
      </c>
      <c r="AZ14" s="228"/>
      <c r="BA14" s="236">
        <v>7.5704452325199503</v>
      </c>
      <c r="BB14" s="237">
        <v>7.0050392135374997</v>
      </c>
      <c r="BC14" s="238">
        <v>7.2897873581848902</v>
      </c>
      <c r="BD14" s="228"/>
      <c r="BE14" s="239">
        <v>5.2206632039466498</v>
      </c>
    </row>
    <row r="15" spans="1:57" x14ac:dyDescent="0.25">
      <c r="A15" s="20" t="s">
        <v>36</v>
      </c>
      <c r="B15" s="2" t="str">
        <f t="shared" si="0"/>
        <v>Fairfax/Tysons Corner, VA</v>
      </c>
      <c r="C15" s="2"/>
      <c r="D15" s="23" t="s">
        <v>89</v>
      </c>
      <c r="E15" s="26" t="s">
        <v>90</v>
      </c>
      <c r="F15" s="2"/>
      <c r="G15" s="255">
        <v>142.725506149479</v>
      </c>
      <c r="H15" s="250">
        <v>163.098653462306</v>
      </c>
      <c r="I15" s="250">
        <v>178.36908802766101</v>
      </c>
      <c r="J15" s="250">
        <v>174.96053974772599</v>
      </c>
      <c r="K15" s="250">
        <v>152.89262434352699</v>
      </c>
      <c r="L15" s="256">
        <v>163.50827261090799</v>
      </c>
      <c r="M15" s="250"/>
      <c r="N15" s="257">
        <v>141.395231299984</v>
      </c>
      <c r="O15" s="258">
        <v>140.564534792806</v>
      </c>
      <c r="P15" s="259">
        <v>140.97929768243</v>
      </c>
      <c r="Q15" s="250"/>
      <c r="R15" s="260">
        <v>157.085933308037</v>
      </c>
      <c r="S15" s="233"/>
      <c r="T15" s="234">
        <v>7.5678507238541801</v>
      </c>
      <c r="U15" s="228">
        <v>1.7201151614601899</v>
      </c>
      <c r="V15" s="228">
        <v>3.2904410426767301</v>
      </c>
      <c r="W15" s="228">
        <v>7.5186728698879</v>
      </c>
      <c r="X15" s="228">
        <v>8.0203341377478292</v>
      </c>
      <c r="Y15" s="235">
        <v>4.8907663284733101</v>
      </c>
      <c r="Z15" s="228"/>
      <c r="AA15" s="236">
        <v>13.350660774685601</v>
      </c>
      <c r="AB15" s="237">
        <v>12.107137420886099</v>
      </c>
      <c r="AC15" s="238">
        <v>12.7204507453338</v>
      </c>
      <c r="AD15" s="228"/>
      <c r="AE15" s="239">
        <v>6.5900729611442301</v>
      </c>
      <c r="AF15" s="29"/>
      <c r="AG15" s="255">
        <v>148.05665018712699</v>
      </c>
      <c r="AH15" s="250">
        <v>174.95910083045399</v>
      </c>
      <c r="AI15" s="250">
        <v>192.122193559208</v>
      </c>
      <c r="AJ15" s="250">
        <v>184.731057046979</v>
      </c>
      <c r="AK15" s="250">
        <v>156.41534827180999</v>
      </c>
      <c r="AL15" s="256">
        <v>173.07432969064899</v>
      </c>
      <c r="AM15" s="250"/>
      <c r="AN15" s="257">
        <v>141.55373318064699</v>
      </c>
      <c r="AO15" s="258">
        <v>141.79428805876799</v>
      </c>
      <c r="AP15" s="259">
        <v>141.676752992426</v>
      </c>
      <c r="AQ15" s="250"/>
      <c r="AR15" s="260">
        <v>164.441061391121</v>
      </c>
      <c r="AS15" s="233"/>
      <c r="AT15" s="234">
        <v>9.5091764158135401</v>
      </c>
      <c r="AU15" s="228">
        <v>7.6534013526412004</v>
      </c>
      <c r="AV15" s="228">
        <v>8.3170518185727396</v>
      </c>
      <c r="AW15" s="228">
        <v>8.1334017744831595</v>
      </c>
      <c r="AX15" s="228">
        <v>8.2884887028012599</v>
      </c>
      <c r="AY15" s="235">
        <v>8.1895015741836001</v>
      </c>
      <c r="AZ15" s="228"/>
      <c r="BA15" s="236">
        <v>8.8386930998747406</v>
      </c>
      <c r="BB15" s="237">
        <v>10.4911143365317</v>
      </c>
      <c r="BC15" s="238">
        <v>9.6744858012981698</v>
      </c>
      <c r="BD15" s="228"/>
      <c r="BE15" s="239">
        <v>8.6215186605921996</v>
      </c>
    </row>
    <row r="16" spans="1:57" x14ac:dyDescent="0.25">
      <c r="A16" s="20" t="s">
        <v>38</v>
      </c>
      <c r="B16" s="2" t="str">
        <f t="shared" si="0"/>
        <v>I-95 Fredericksburg, VA</v>
      </c>
      <c r="C16" s="2"/>
      <c r="D16" s="23" t="s">
        <v>89</v>
      </c>
      <c r="E16" s="26" t="s">
        <v>90</v>
      </c>
      <c r="F16" s="2"/>
      <c r="G16" s="255">
        <v>97.018633528633501</v>
      </c>
      <c r="H16" s="250">
        <v>101.058925398155</v>
      </c>
      <c r="I16" s="250">
        <v>104.819708306911</v>
      </c>
      <c r="J16" s="250">
        <v>107.60342124869599</v>
      </c>
      <c r="K16" s="250">
        <v>109.527921550946</v>
      </c>
      <c r="L16" s="256">
        <v>104.376803323741</v>
      </c>
      <c r="M16" s="250"/>
      <c r="N16" s="257">
        <v>121.311262612107</v>
      </c>
      <c r="O16" s="258">
        <v>121.714761301225</v>
      </c>
      <c r="P16" s="259">
        <v>121.51251597949</v>
      </c>
      <c r="Q16" s="250"/>
      <c r="R16" s="260">
        <v>109.778236726741</v>
      </c>
      <c r="S16" s="233"/>
      <c r="T16" s="234">
        <v>2.6921788865284202</v>
      </c>
      <c r="U16" s="228">
        <v>3.0910332716053102</v>
      </c>
      <c r="V16" s="228">
        <v>2.6686226975595</v>
      </c>
      <c r="W16" s="228">
        <v>7.0691738572661897</v>
      </c>
      <c r="X16" s="228">
        <v>10.036141708022701</v>
      </c>
      <c r="Y16" s="235">
        <v>5.3606305022146996</v>
      </c>
      <c r="Z16" s="228"/>
      <c r="AA16" s="236">
        <v>10.2602003445107</v>
      </c>
      <c r="AB16" s="237">
        <v>11.58567826176</v>
      </c>
      <c r="AC16" s="238">
        <v>10.912856875640699</v>
      </c>
      <c r="AD16" s="228"/>
      <c r="AE16" s="239">
        <v>7.1826918764973797</v>
      </c>
      <c r="AF16" s="29"/>
      <c r="AG16" s="255">
        <v>98.012487795719096</v>
      </c>
      <c r="AH16" s="250">
        <v>101.792112868499</v>
      </c>
      <c r="AI16" s="250">
        <v>104.588911870503</v>
      </c>
      <c r="AJ16" s="250">
        <v>105.97961176113</v>
      </c>
      <c r="AK16" s="250">
        <v>106.629921221073</v>
      </c>
      <c r="AL16" s="256">
        <v>103.642274662852</v>
      </c>
      <c r="AM16" s="250"/>
      <c r="AN16" s="257">
        <v>118.815594992481</v>
      </c>
      <c r="AO16" s="258">
        <v>117.380964280672</v>
      </c>
      <c r="AP16" s="259">
        <v>118.10161868292001</v>
      </c>
      <c r="AQ16" s="250"/>
      <c r="AR16" s="260">
        <v>108.197950721686</v>
      </c>
      <c r="AS16" s="233"/>
      <c r="AT16" s="234">
        <v>2.8947729585344302</v>
      </c>
      <c r="AU16" s="228">
        <v>2.97643724537431</v>
      </c>
      <c r="AV16" s="228">
        <v>3.0381167399751901</v>
      </c>
      <c r="AW16" s="228">
        <v>5.1930559968948797</v>
      </c>
      <c r="AX16" s="228">
        <v>5.2205612549217504</v>
      </c>
      <c r="AY16" s="235">
        <v>3.9545627103865502</v>
      </c>
      <c r="AZ16" s="228"/>
      <c r="BA16" s="236">
        <v>4.39548455046668</v>
      </c>
      <c r="BB16" s="237">
        <v>4.10029404234729</v>
      </c>
      <c r="BC16" s="238">
        <v>4.2506821058339304</v>
      </c>
      <c r="BD16" s="228"/>
      <c r="BE16" s="239">
        <v>3.89894743201631</v>
      </c>
    </row>
    <row r="17" spans="1:57" x14ac:dyDescent="0.25">
      <c r="A17" s="20" t="s">
        <v>97</v>
      </c>
      <c r="B17" s="2" t="str">
        <f t="shared" si="0"/>
        <v>Dulles Airport Area, VA</v>
      </c>
      <c r="C17" s="2"/>
      <c r="D17" s="23" t="s">
        <v>89</v>
      </c>
      <c r="E17" s="26" t="s">
        <v>90</v>
      </c>
      <c r="F17" s="2"/>
      <c r="G17" s="255">
        <v>125.233139762495</v>
      </c>
      <c r="H17" s="250">
        <v>148.79509242244001</v>
      </c>
      <c r="I17" s="250">
        <v>157.88873820632401</v>
      </c>
      <c r="J17" s="250">
        <v>154.176870726495</v>
      </c>
      <c r="K17" s="250">
        <v>137.792246720317</v>
      </c>
      <c r="L17" s="256">
        <v>145.63260302289299</v>
      </c>
      <c r="M17" s="250"/>
      <c r="N17" s="257">
        <v>127.618401796472</v>
      </c>
      <c r="O17" s="258">
        <v>122.84838573021101</v>
      </c>
      <c r="P17" s="259">
        <v>125.25434609646901</v>
      </c>
      <c r="Q17" s="250"/>
      <c r="R17" s="260">
        <v>139.78647973497701</v>
      </c>
      <c r="S17" s="233"/>
      <c r="T17" s="234">
        <v>8.0072400574620506</v>
      </c>
      <c r="U17" s="228">
        <v>10.575234025448999</v>
      </c>
      <c r="V17" s="228">
        <v>8.9430645009551597</v>
      </c>
      <c r="W17" s="228">
        <v>7.13545543726182</v>
      </c>
      <c r="X17" s="228">
        <v>5.7352501823384801</v>
      </c>
      <c r="Y17" s="235">
        <v>7.9466524913960797</v>
      </c>
      <c r="Z17" s="228"/>
      <c r="AA17" s="236">
        <v>3.83412294913692</v>
      </c>
      <c r="AB17" s="237">
        <v>1.2668698923496899</v>
      </c>
      <c r="AC17" s="238">
        <v>2.5752715444209802</v>
      </c>
      <c r="AD17" s="228"/>
      <c r="AE17" s="239">
        <v>6.5661418443480501</v>
      </c>
      <c r="AF17" s="29"/>
      <c r="AG17" s="255">
        <v>125.84797832610801</v>
      </c>
      <c r="AH17" s="250">
        <v>149.04118640886</v>
      </c>
      <c r="AI17" s="250">
        <v>164.67547047022501</v>
      </c>
      <c r="AJ17" s="250">
        <v>158.41165166073901</v>
      </c>
      <c r="AK17" s="250">
        <v>137.92501696544701</v>
      </c>
      <c r="AL17" s="256">
        <v>148.61472621062401</v>
      </c>
      <c r="AM17" s="250"/>
      <c r="AN17" s="257">
        <v>127.01792397238501</v>
      </c>
      <c r="AO17" s="258">
        <v>126.641914721096</v>
      </c>
      <c r="AP17" s="259">
        <v>126.82685823482601</v>
      </c>
      <c r="AQ17" s="250"/>
      <c r="AR17" s="260">
        <v>142.56663665333599</v>
      </c>
      <c r="AS17" s="233"/>
      <c r="AT17" s="234">
        <v>6.02638223561486</v>
      </c>
      <c r="AU17" s="228">
        <v>4.9350062948139204</v>
      </c>
      <c r="AV17" s="228">
        <v>7.7722596573885703</v>
      </c>
      <c r="AW17" s="228">
        <v>4.5350028722990903</v>
      </c>
      <c r="AX17" s="228">
        <v>2.7214865655713298</v>
      </c>
      <c r="AY17" s="235">
        <v>5.3922443455719202</v>
      </c>
      <c r="AZ17" s="228"/>
      <c r="BA17" s="236">
        <v>2.55829719117347</v>
      </c>
      <c r="BB17" s="237">
        <v>4.7204086389230397</v>
      </c>
      <c r="BC17" s="238">
        <v>3.6041727708762199</v>
      </c>
      <c r="BD17" s="228"/>
      <c r="BE17" s="239">
        <v>4.9539115612038804</v>
      </c>
    </row>
    <row r="18" spans="1:57" x14ac:dyDescent="0.25">
      <c r="A18" s="20" t="s">
        <v>45</v>
      </c>
      <c r="B18" s="2" t="str">
        <f t="shared" si="0"/>
        <v>Williamsburg, VA</v>
      </c>
      <c r="C18" s="2"/>
      <c r="D18" s="23" t="s">
        <v>89</v>
      </c>
      <c r="E18" s="26" t="s">
        <v>90</v>
      </c>
      <c r="F18" s="2"/>
      <c r="G18" s="255">
        <v>139.06220388349499</v>
      </c>
      <c r="H18" s="250">
        <v>141.398167276051</v>
      </c>
      <c r="I18" s="250">
        <v>136.76749212066599</v>
      </c>
      <c r="J18" s="250">
        <v>132.48759876406899</v>
      </c>
      <c r="K18" s="250">
        <v>136.904119918699</v>
      </c>
      <c r="L18" s="256">
        <v>137.25871812050499</v>
      </c>
      <c r="M18" s="250"/>
      <c r="N18" s="257">
        <v>183.86392327955201</v>
      </c>
      <c r="O18" s="258">
        <v>194.26825222646301</v>
      </c>
      <c r="P18" s="259">
        <v>189.15614301892799</v>
      </c>
      <c r="Q18" s="250"/>
      <c r="R18" s="260">
        <v>155.72022905815601</v>
      </c>
      <c r="S18" s="233"/>
      <c r="T18" s="234">
        <v>4.6821383472704197</v>
      </c>
      <c r="U18" s="228">
        <v>3.08806092834083</v>
      </c>
      <c r="V18" s="228">
        <v>-1.9495946208550601</v>
      </c>
      <c r="W18" s="228">
        <v>-3.5692924964146</v>
      </c>
      <c r="X18" s="228">
        <v>8.2215273271676898E-3</v>
      </c>
      <c r="Y18" s="235">
        <v>0.34016845289306702</v>
      </c>
      <c r="Z18" s="228"/>
      <c r="AA18" s="236">
        <v>3.9582352371362801</v>
      </c>
      <c r="AB18" s="237">
        <v>4.1782458976829897</v>
      </c>
      <c r="AC18" s="238">
        <v>4.0744127708435496</v>
      </c>
      <c r="AD18" s="228"/>
      <c r="AE18" s="239">
        <v>2.29667752624816</v>
      </c>
      <c r="AF18" s="29"/>
      <c r="AG18" s="255">
        <v>136.654285108702</v>
      </c>
      <c r="AH18" s="250">
        <v>137.40964213596499</v>
      </c>
      <c r="AI18" s="250">
        <v>137.89706818057101</v>
      </c>
      <c r="AJ18" s="250">
        <v>134.91796134899499</v>
      </c>
      <c r="AK18" s="250">
        <v>141.16335771508099</v>
      </c>
      <c r="AL18" s="256">
        <v>137.692965482434</v>
      </c>
      <c r="AM18" s="250"/>
      <c r="AN18" s="257">
        <v>187.81310975359699</v>
      </c>
      <c r="AO18" s="258">
        <v>195.66318271436</v>
      </c>
      <c r="AP18" s="259">
        <v>191.774970351717</v>
      </c>
      <c r="AQ18" s="250"/>
      <c r="AR18" s="260">
        <v>156.663619591697</v>
      </c>
      <c r="AS18" s="233"/>
      <c r="AT18" s="234">
        <v>2.5962455511920202</v>
      </c>
      <c r="AU18" s="228">
        <v>0.79315575747275702</v>
      </c>
      <c r="AV18" s="228">
        <v>0.15183849014443601</v>
      </c>
      <c r="AW18" s="228">
        <v>-1.35667490327033</v>
      </c>
      <c r="AX18" s="228">
        <v>1.5751305642886</v>
      </c>
      <c r="AY18" s="235">
        <v>0.74577958737335304</v>
      </c>
      <c r="AZ18" s="228"/>
      <c r="BA18" s="236">
        <v>6.1131482024833002</v>
      </c>
      <c r="BB18" s="237">
        <v>6.4474025206990397</v>
      </c>
      <c r="BC18" s="238">
        <v>6.2741730747874103</v>
      </c>
      <c r="BD18" s="228"/>
      <c r="BE18" s="239">
        <v>3.2101237353199301</v>
      </c>
    </row>
    <row r="19" spans="1:57" x14ac:dyDescent="0.25">
      <c r="A19" s="20" t="s">
        <v>98</v>
      </c>
      <c r="B19" s="2" t="str">
        <f t="shared" si="0"/>
        <v>Virginia Beach, VA</v>
      </c>
      <c r="C19" s="2"/>
      <c r="D19" s="23" t="s">
        <v>89</v>
      </c>
      <c r="E19" s="26" t="s">
        <v>90</v>
      </c>
      <c r="F19" s="2"/>
      <c r="G19" s="255">
        <v>207.01224075096599</v>
      </c>
      <c r="H19" s="250">
        <v>204.56140896614801</v>
      </c>
      <c r="I19" s="250">
        <v>210.598503588634</v>
      </c>
      <c r="J19" s="250">
        <v>206.95463843076001</v>
      </c>
      <c r="K19" s="250">
        <v>216.33803966005601</v>
      </c>
      <c r="L19" s="256">
        <v>209.227411222444</v>
      </c>
      <c r="M19" s="250"/>
      <c r="N19" s="257">
        <v>277.11854897852203</v>
      </c>
      <c r="O19" s="258">
        <v>285.35776835679098</v>
      </c>
      <c r="P19" s="259">
        <v>281.298407604955</v>
      </c>
      <c r="Q19" s="250"/>
      <c r="R19" s="260">
        <v>232.133116421501</v>
      </c>
      <c r="S19" s="233"/>
      <c r="T19" s="234">
        <v>2.3261515314260399</v>
      </c>
      <c r="U19" s="228">
        <v>0.66896020199536699</v>
      </c>
      <c r="V19" s="228">
        <v>2.3999529872587702</v>
      </c>
      <c r="W19" s="228">
        <v>1.46295560364085</v>
      </c>
      <c r="X19" s="228">
        <v>7.3019998794240601</v>
      </c>
      <c r="Y19" s="235">
        <v>2.8727653402582001</v>
      </c>
      <c r="Z19" s="228"/>
      <c r="AA19" s="236">
        <v>6.1395104621387402</v>
      </c>
      <c r="AB19" s="237">
        <v>3.4520437301817499</v>
      </c>
      <c r="AC19" s="238">
        <v>4.7002899895181898</v>
      </c>
      <c r="AD19" s="228"/>
      <c r="AE19" s="239">
        <v>3.61136545690362</v>
      </c>
      <c r="AF19" s="29"/>
      <c r="AG19" s="255">
        <v>210.336209599477</v>
      </c>
      <c r="AH19" s="250">
        <v>212.39520067767799</v>
      </c>
      <c r="AI19" s="250">
        <v>218.47699308037301</v>
      </c>
      <c r="AJ19" s="250">
        <v>218.31244535678201</v>
      </c>
      <c r="AK19" s="250">
        <v>227.49797477665101</v>
      </c>
      <c r="AL19" s="256">
        <v>217.693190497741</v>
      </c>
      <c r="AM19" s="250"/>
      <c r="AN19" s="257">
        <v>289.89241547814498</v>
      </c>
      <c r="AO19" s="258">
        <v>294.51355469361903</v>
      </c>
      <c r="AP19" s="259">
        <v>292.21794506246698</v>
      </c>
      <c r="AQ19" s="250"/>
      <c r="AR19" s="260">
        <v>241.19909824829301</v>
      </c>
      <c r="AS19" s="233"/>
      <c r="AT19" s="234">
        <v>2.24373459841296</v>
      </c>
      <c r="AU19" s="228">
        <v>3.1376270966406801</v>
      </c>
      <c r="AV19" s="228">
        <v>3.1569018277302101</v>
      </c>
      <c r="AW19" s="228">
        <v>3.2378277996603</v>
      </c>
      <c r="AX19" s="228">
        <v>5.1605396769881002</v>
      </c>
      <c r="AY19" s="235">
        <v>3.4657155877940302</v>
      </c>
      <c r="AZ19" s="228"/>
      <c r="BA19" s="236">
        <v>5.2520892093290996</v>
      </c>
      <c r="BB19" s="237">
        <v>3.7102606753427798</v>
      </c>
      <c r="BC19" s="238">
        <v>4.4496345074777404</v>
      </c>
      <c r="BD19" s="228"/>
      <c r="BE19" s="239">
        <v>3.6550186833624299</v>
      </c>
    </row>
    <row r="20" spans="1:57" x14ac:dyDescent="0.25">
      <c r="A20" s="33" t="s">
        <v>99</v>
      </c>
      <c r="B20" s="2" t="str">
        <f t="shared" si="0"/>
        <v>Norfolk/Portsmouth, VA</v>
      </c>
      <c r="C20" s="2"/>
      <c r="D20" s="23" t="s">
        <v>89</v>
      </c>
      <c r="E20" s="26" t="s">
        <v>90</v>
      </c>
      <c r="F20" s="2"/>
      <c r="G20" s="255">
        <v>117.588304498269</v>
      </c>
      <c r="H20" s="250">
        <v>123.383409254375</v>
      </c>
      <c r="I20" s="250">
        <v>129.16387816786701</v>
      </c>
      <c r="J20" s="250">
        <v>132.06060467146901</v>
      </c>
      <c r="K20" s="250">
        <v>132.94349268069499</v>
      </c>
      <c r="L20" s="256">
        <v>127.37908979322</v>
      </c>
      <c r="M20" s="250"/>
      <c r="N20" s="257">
        <v>153.66718067226799</v>
      </c>
      <c r="O20" s="258">
        <v>163.231060183339</v>
      </c>
      <c r="P20" s="259">
        <v>158.575295561464</v>
      </c>
      <c r="Q20" s="250"/>
      <c r="R20" s="260">
        <v>137.23168992248</v>
      </c>
      <c r="S20" s="233"/>
      <c r="T20" s="234">
        <v>0.71980792311935904</v>
      </c>
      <c r="U20" s="228">
        <v>2.6905421465513499</v>
      </c>
      <c r="V20" s="228">
        <v>5.1628820787415703</v>
      </c>
      <c r="W20" s="228">
        <v>3.8968705772818399</v>
      </c>
      <c r="X20" s="228">
        <v>12.050533762303001</v>
      </c>
      <c r="Y20" s="235">
        <v>5.0603953789617204</v>
      </c>
      <c r="Z20" s="228"/>
      <c r="AA20" s="236">
        <v>2.4876068191812002</v>
      </c>
      <c r="AB20" s="237">
        <v>4.8169879025583899</v>
      </c>
      <c r="AC20" s="238">
        <v>3.73504742168334</v>
      </c>
      <c r="AD20" s="228"/>
      <c r="AE20" s="239">
        <v>4.8504671191800899</v>
      </c>
      <c r="AF20" s="29"/>
      <c r="AG20" s="255">
        <v>120.62834289144099</v>
      </c>
      <c r="AH20" s="250">
        <v>132.51135645161199</v>
      </c>
      <c r="AI20" s="250">
        <v>141.25171773135901</v>
      </c>
      <c r="AJ20" s="250">
        <v>141.54304347870999</v>
      </c>
      <c r="AK20" s="250">
        <v>135.763833879781</v>
      </c>
      <c r="AL20" s="256">
        <v>134.92267780295899</v>
      </c>
      <c r="AM20" s="250"/>
      <c r="AN20" s="257">
        <v>167.717186086309</v>
      </c>
      <c r="AO20" s="258">
        <v>171.64448328961399</v>
      </c>
      <c r="AP20" s="259">
        <v>169.701364661561</v>
      </c>
      <c r="AQ20" s="250"/>
      <c r="AR20" s="260">
        <v>145.76019730265</v>
      </c>
      <c r="AS20" s="233"/>
      <c r="AT20" s="234">
        <v>1.0696744131045799</v>
      </c>
      <c r="AU20" s="228">
        <v>3.87266122587494</v>
      </c>
      <c r="AV20" s="228">
        <v>6.4504041797392402</v>
      </c>
      <c r="AW20" s="228">
        <v>6.3368536467226502</v>
      </c>
      <c r="AX20" s="228">
        <v>6.2293516270814804</v>
      </c>
      <c r="AY20" s="235">
        <v>5.0592023262401904</v>
      </c>
      <c r="AZ20" s="228"/>
      <c r="BA20" s="236">
        <v>5.8732951386120202</v>
      </c>
      <c r="BB20" s="237">
        <v>5.8445150691481302</v>
      </c>
      <c r="BC20" s="238">
        <v>5.8558999380967496</v>
      </c>
      <c r="BD20" s="228"/>
      <c r="BE20" s="239">
        <v>5.3701464253105797</v>
      </c>
    </row>
    <row r="21" spans="1:57" x14ac:dyDescent="0.25">
      <c r="A21" s="34" t="s">
        <v>42</v>
      </c>
      <c r="B21" s="2" t="str">
        <f t="shared" si="0"/>
        <v>Newport News/Hampton, VA</v>
      </c>
      <c r="C21" s="2"/>
      <c r="D21" s="23" t="s">
        <v>89</v>
      </c>
      <c r="E21" s="26" t="s">
        <v>90</v>
      </c>
      <c r="F21" s="2"/>
      <c r="G21" s="255">
        <v>87.6034358168761</v>
      </c>
      <c r="H21" s="250">
        <v>93.646961819658799</v>
      </c>
      <c r="I21" s="250">
        <v>96.605550449932906</v>
      </c>
      <c r="J21" s="250">
        <v>96.940958878150397</v>
      </c>
      <c r="K21" s="250">
        <v>93.910471999999999</v>
      </c>
      <c r="L21" s="256">
        <v>93.937264469453297</v>
      </c>
      <c r="M21" s="250"/>
      <c r="N21" s="257">
        <v>114.75207425919299</v>
      </c>
      <c r="O21" s="258">
        <v>117.460695025958</v>
      </c>
      <c r="P21" s="259">
        <v>116.14956623174599</v>
      </c>
      <c r="Q21" s="250"/>
      <c r="R21" s="260">
        <v>100.989166049433</v>
      </c>
      <c r="S21" s="233"/>
      <c r="T21" s="234">
        <v>1.5161413472454399</v>
      </c>
      <c r="U21" s="228">
        <v>1.1060371184351101</v>
      </c>
      <c r="V21" s="228">
        <v>-1.1057571641750401</v>
      </c>
      <c r="W21" s="228">
        <v>-5.4755534377791397</v>
      </c>
      <c r="X21" s="228">
        <v>-7.2982862405495901</v>
      </c>
      <c r="Y21" s="235">
        <v>-2.7628364623374901</v>
      </c>
      <c r="Z21" s="228"/>
      <c r="AA21" s="236">
        <v>-7.4368448829829301</v>
      </c>
      <c r="AB21" s="237">
        <v>-3.7442018712168101</v>
      </c>
      <c r="AC21" s="238">
        <v>-5.5817955151317102</v>
      </c>
      <c r="AD21" s="228"/>
      <c r="AE21" s="239">
        <v>-3.5799531807137601</v>
      </c>
      <c r="AF21" s="29"/>
      <c r="AG21" s="255">
        <v>91.573233218123804</v>
      </c>
      <c r="AH21" s="250">
        <v>97.876450619874106</v>
      </c>
      <c r="AI21" s="250">
        <v>100.424759393355</v>
      </c>
      <c r="AJ21" s="250">
        <v>98.969256842056296</v>
      </c>
      <c r="AK21" s="250">
        <v>98.266572606032</v>
      </c>
      <c r="AL21" s="256">
        <v>97.593848012305898</v>
      </c>
      <c r="AM21" s="250"/>
      <c r="AN21" s="257">
        <v>122.72788111055399</v>
      </c>
      <c r="AO21" s="258">
        <v>122.527313239332</v>
      </c>
      <c r="AP21" s="259">
        <v>122.62663647762299</v>
      </c>
      <c r="AQ21" s="250"/>
      <c r="AR21" s="260">
        <v>105.53537387657001</v>
      </c>
      <c r="AS21" s="233"/>
      <c r="AT21" s="234">
        <v>3.97977229638684</v>
      </c>
      <c r="AU21" s="228">
        <v>2.5583109160635402</v>
      </c>
      <c r="AV21" s="228">
        <v>2.0728669623056901</v>
      </c>
      <c r="AW21" s="228">
        <v>-0.28412291468115197</v>
      </c>
      <c r="AX21" s="228">
        <v>0.90078878997981904</v>
      </c>
      <c r="AY21" s="235">
        <v>1.6312371991269199</v>
      </c>
      <c r="AZ21" s="228"/>
      <c r="BA21" s="236">
        <v>-1.25449041699164</v>
      </c>
      <c r="BB21" s="237">
        <v>-0.91548256576856302</v>
      </c>
      <c r="BC21" s="238">
        <v>-1.0865869536003301</v>
      </c>
      <c r="BD21" s="228"/>
      <c r="BE21" s="239">
        <v>0.58531360297969504</v>
      </c>
    </row>
    <row r="22" spans="1:57" x14ac:dyDescent="0.25">
      <c r="A22" s="35" t="s">
        <v>100</v>
      </c>
      <c r="B22" s="2" t="str">
        <f t="shared" si="0"/>
        <v>Chesapeake/Suffolk, VA</v>
      </c>
      <c r="C22" s="2"/>
      <c r="D22" s="24" t="s">
        <v>89</v>
      </c>
      <c r="E22" s="27" t="s">
        <v>90</v>
      </c>
      <c r="F22" s="2"/>
      <c r="G22" s="261">
        <v>105.7697</v>
      </c>
      <c r="H22" s="262">
        <v>113.454641659681</v>
      </c>
      <c r="I22" s="262">
        <v>115.564458891778</v>
      </c>
      <c r="J22" s="262">
        <v>112.460094358562</v>
      </c>
      <c r="K22" s="262">
        <v>111.558004921058</v>
      </c>
      <c r="L22" s="263">
        <v>111.94666750598</v>
      </c>
      <c r="M22" s="250"/>
      <c r="N22" s="264">
        <v>136.839678537054</v>
      </c>
      <c r="O22" s="265">
        <v>138.64694354066901</v>
      </c>
      <c r="P22" s="266">
        <v>137.74591266794599</v>
      </c>
      <c r="Q22" s="250"/>
      <c r="R22" s="267">
        <v>119.795893310753</v>
      </c>
      <c r="S22" s="233"/>
      <c r="T22" s="240">
        <v>3.32004102381527</v>
      </c>
      <c r="U22" s="241">
        <v>6.5582952137440804</v>
      </c>
      <c r="V22" s="241">
        <v>5.4891634297056502</v>
      </c>
      <c r="W22" s="241">
        <v>2.3793446597567698</v>
      </c>
      <c r="X22" s="241">
        <v>4.7921709419386902</v>
      </c>
      <c r="Y22" s="242">
        <v>4.50379096132668</v>
      </c>
      <c r="Z22" s="228"/>
      <c r="AA22" s="243">
        <v>-1.0413773861306199</v>
      </c>
      <c r="AB22" s="244">
        <v>1.3385367650264</v>
      </c>
      <c r="AC22" s="245">
        <v>0.145913451775254</v>
      </c>
      <c r="AD22" s="228"/>
      <c r="AE22" s="246">
        <v>2.9648998308635601</v>
      </c>
      <c r="AF22" s="30"/>
      <c r="AG22" s="261">
        <v>107.77483553422</v>
      </c>
      <c r="AH22" s="262">
        <v>114.98949895653</v>
      </c>
      <c r="AI22" s="262">
        <v>119.06622589571801</v>
      </c>
      <c r="AJ22" s="262">
        <v>118.839323943389</v>
      </c>
      <c r="AK22" s="262">
        <v>115.950791012289</v>
      </c>
      <c r="AL22" s="263">
        <v>115.607321568248</v>
      </c>
      <c r="AM22" s="250"/>
      <c r="AN22" s="264">
        <v>146.18590210253299</v>
      </c>
      <c r="AO22" s="265">
        <v>147.59745213659201</v>
      </c>
      <c r="AP22" s="266">
        <v>146.88910195681899</v>
      </c>
      <c r="AQ22" s="250"/>
      <c r="AR22" s="267">
        <v>125.13905494175501</v>
      </c>
      <c r="AS22" s="233"/>
      <c r="AT22" s="240">
        <v>3.2515815533130499</v>
      </c>
      <c r="AU22" s="241">
        <v>4.1006776079463396</v>
      </c>
      <c r="AV22" s="241">
        <v>4.5469437286484098</v>
      </c>
      <c r="AW22" s="241">
        <v>4.7568577582198799</v>
      </c>
      <c r="AX22" s="241">
        <v>4.63891565884503</v>
      </c>
      <c r="AY22" s="242">
        <v>4.2956220159514</v>
      </c>
      <c r="AZ22" s="228"/>
      <c r="BA22" s="243">
        <v>1.8507826395875799</v>
      </c>
      <c r="BB22" s="244">
        <v>2.70312859217375</v>
      </c>
      <c r="BC22" s="245">
        <v>2.2753796014830998</v>
      </c>
      <c r="BD22" s="228"/>
      <c r="BE22" s="246">
        <v>3.5133962607125402</v>
      </c>
    </row>
    <row r="23" spans="1:57" ht="13" x14ac:dyDescent="0.3">
      <c r="A23" s="34" t="s">
        <v>58</v>
      </c>
      <c r="B23" s="2" t="s">
        <v>58</v>
      </c>
      <c r="C23" s="8"/>
      <c r="D23" s="22" t="s">
        <v>89</v>
      </c>
      <c r="E23" s="25" t="s">
        <v>90</v>
      </c>
      <c r="F23" s="2"/>
      <c r="G23" s="247">
        <v>150.249864498644</v>
      </c>
      <c r="H23" s="248">
        <v>165.61698303287301</v>
      </c>
      <c r="I23" s="248">
        <v>171.12820809248501</v>
      </c>
      <c r="J23" s="248">
        <v>168.92333627537499</v>
      </c>
      <c r="K23" s="248">
        <v>163.40384653221801</v>
      </c>
      <c r="L23" s="249">
        <v>165.44679488523201</v>
      </c>
      <c r="M23" s="250"/>
      <c r="N23" s="251">
        <v>184.71064330079801</v>
      </c>
      <c r="O23" s="252">
        <v>191.10331842212199</v>
      </c>
      <c r="P23" s="253">
        <v>188.046011033312</v>
      </c>
      <c r="Q23" s="250"/>
      <c r="R23" s="254">
        <v>172.919090781535</v>
      </c>
      <c r="S23" s="233"/>
      <c r="T23" s="225">
        <v>-1.7682150673203501</v>
      </c>
      <c r="U23" s="226">
        <v>1.87505951204405E-2</v>
      </c>
      <c r="V23" s="226">
        <v>-7.1656464002427596</v>
      </c>
      <c r="W23" s="226">
        <v>-5.0759100964546198</v>
      </c>
      <c r="X23" s="226">
        <v>-0.67881668291419395</v>
      </c>
      <c r="Y23" s="227">
        <v>-3.5024663108127299</v>
      </c>
      <c r="Z23" s="228"/>
      <c r="AA23" s="229">
        <v>3.9722436814574702</v>
      </c>
      <c r="AB23" s="230">
        <v>1.13998607945516</v>
      </c>
      <c r="AC23" s="231">
        <v>2.4789903818351098</v>
      </c>
      <c r="AD23" s="228"/>
      <c r="AE23" s="232">
        <v>-1.44318373630163</v>
      </c>
      <c r="AF23" s="28"/>
      <c r="AG23" s="247">
        <v>158.43942654287201</v>
      </c>
      <c r="AH23" s="248">
        <v>169.721745790781</v>
      </c>
      <c r="AI23" s="248">
        <v>179.29932310885599</v>
      </c>
      <c r="AJ23" s="248">
        <v>185.33130282088999</v>
      </c>
      <c r="AK23" s="248">
        <v>177.828250688705</v>
      </c>
      <c r="AL23" s="249">
        <v>175.61372015404299</v>
      </c>
      <c r="AM23" s="250"/>
      <c r="AN23" s="251">
        <v>192.35679929654799</v>
      </c>
      <c r="AO23" s="252">
        <v>190.112338451695</v>
      </c>
      <c r="AP23" s="253">
        <v>191.21756170166699</v>
      </c>
      <c r="AQ23" s="250"/>
      <c r="AR23" s="254">
        <v>180.634034583638</v>
      </c>
      <c r="AS23" s="233"/>
      <c r="AT23" s="225">
        <v>-0.92200396792883799</v>
      </c>
      <c r="AU23" s="226">
        <v>-1.10397989460185</v>
      </c>
      <c r="AV23" s="226">
        <v>-5.4546920132789696</v>
      </c>
      <c r="AW23" s="226">
        <v>-0.54026263407053399</v>
      </c>
      <c r="AX23" s="226">
        <v>7.3838341730221702</v>
      </c>
      <c r="AY23" s="227">
        <v>-0.49554233335981301</v>
      </c>
      <c r="AZ23" s="228"/>
      <c r="BA23" s="229">
        <v>11.0902821356375</v>
      </c>
      <c r="BB23" s="230">
        <v>5.9942315240799902</v>
      </c>
      <c r="BC23" s="231">
        <v>8.3937331067432392</v>
      </c>
      <c r="BD23" s="228"/>
      <c r="BE23" s="232">
        <v>2.36312876091257</v>
      </c>
    </row>
    <row r="24" spans="1:57" x14ac:dyDescent="0.25">
      <c r="A24" s="34" t="s">
        <v>101</v>
      </c>
      <c r="B24" s="2" t="str">
        <f t="shared" si="0"/>
        <v>Richmond North/Glen Allen, VA</v>
      </c>
      <c r="C24" s="9"/>
      <c r="D24" s="23" t="s">
        <v>89</v>
      </c>
      <c r="E24" s="26" t="s">
        <v>90</v>
      </c>
      <c r="F24" s="2"/>
      <c r="G24" s="255">
        <v>94.511461727292996</v>
      </c>
      <c r="H24" s="250">
        <v>105.027445392491</v>
      </c>
      <c r="I24" s="250">
        <v>111.95770716131901</v>
      </c>
      <c r="J24" s="250">
        <v>109.51077062831099</v>
      </c>
      <c r="K24" s="250">
        <v>103.819890256069</v>
      </c>
      <c r="L24" s="256">
        <v>105.731929105867</v>
      </c>
      <c r="M24" s="250"/>
      <c r="N24" s="257">
        <v>117.48005240937501</v>
      </c>
      <c r="O24" s="258">
        <v>119.516097631012</v>
      </c>
      <c r="P24" s="259">
        <v>118.50513951134801</v>
      </c>
      <c r="Q24" s="250"/>
      <c r="R24" s="260">
        <v>109.806185930691</v>
      </c>
      <c r="S24" s="233"/>
      <c r="T24" s="234">
        <v>-0.45231056538266901</v>
      </c>
      <c r="U24" s="228">
        <v>0.149817990208332</v>
      </c>
      <c r="V24" s="228">
        <v>-2.7206262978068501</v>
      </c>
      <c r="W24" s="228">
        <v>-1.9167372136051799</v>
      </c>
      <c r="X24" s="228">
        <v>-0.79175491168678103</v>
      </c>
      <c r="Y24" s="235">
        <v>-1.39495458628911</v>
      </c>
      <c r="Z24" s="228"/>
      <c r="AA24" s="236">
        <v>8.9047039644969794E-2</v>
      </c>
      <c r="AB24" s="237">
        <v>1.18429021958057</v>
      </c>
      <c r="AC24" s="238">
        <v>0.64001620173930296</v>
      </c>
      <c r="AD24" s="228"/>
      <c r="AE24" s="239">
        <v>-0.67171228793018001</v>
      </c>
      <c r="AF24" s="29"/>
      <c r="AG24" s="255">
        <v>96.297971220659804</v>
      </c>
      <c r="AH24" s="250">
        <v>108.228674376852</v>
      </c>
      <c r="AI24" s="250">
        <v>115.222959802875</v>
      </c>
      <c r="AJ24" s="250">
        <v>114.447028185142</v>
      </c>
      <c r="AK24" s="250">
        <v>109.681814460034</v>
      </c>
      <c r="AL24" s="256">
        <v>109.683850833134</v>
      </c>
      <c r="AM24" s="250"/>
      <c r="AN24" s="257">
        <v>122.94201876917499</v>
      </c>
      <c r="AO24" s="258">
        <v>122.184636945883</v>
      </c>
      <c r="AP24" s="259">
        <v>122.562734201848</v>
      </c>
      <c r="AQ24" s="250"/>
      <c r="AR24" s="260">
        <v>113.71859838777</v>
      </c>
      <c r="AS24" s="233"/>
      <c r="AT24" s="234">
        <v>-4.1391259766847499</v>
      </c>
      <c r="AU24" s="228">
        <v>-0.70095190969047705</v>
      </c>
      <c r="AV24" s="228">
        <v>-0.54121975212877105</v>
      </c>
      <c r="AW24" s="228">
        <v>-0.46699562796140398</v>
      </c>
      <c r="AX24" s="228">
        <v>0.83455476903126502</v>
      </c>
      <c r="AY24" s="235">
        <v>-0.69020958113558195</v>
      </c>
      <c r="AZ24" s="228"/>
      <c r="BA24" s="236">
        <v>2.7323594195574601</v>
      </c>
      <c r="BB24" s="237">
        <v>2.14166267950716</v>
      </c>
      <c r="BC24" s="238">
        <v>2.4367570280765798</v>
      </c>
      <c r="BD24" s="228"/>
      <c r="BE24" s="239">
        <v>0.39106204279976098</v>
      </c>
    </row>
    <row r="25" spans="1:57" x14ac:dyDescent="0.25">
      <c r="A25" s="34" t="s">
        <v>61</v>
      </c>
      <c r="B25" s="2" t="str">
        <f t="shared" si="0"/>
        <v>Richmond West/Midlothian, VA</v>
      </c>
      <c r="C25" s="2"/>
      <c r="D25" s="23" t="s">
        <v>89</v>
      </c>
      <c r="E25" s="26" t="s">
        <v>90</v>
      </c>
      <c r="F25" s="2"/>
      <c r="G25" s="255">
        <v>82.781066520065906</v>
      </c>
      <c r="H25" s="250">
        <v>86.357766258246897</v>
      </c>
      <c r="I25" s="250">
        <v>88.646990412671897</v>
      </c>
      <c r="J25" s="250">
        <v>90.437649938800405</v>
      </c>
      <c r="K25" s="250">
        <v>88.091771876360397</v>
      </c>
      <c r="L25" s="256">
        <v>87.527376443001401</v>
      </c>
      <c r="M25" s="250"/>
      <c r="N25" s="257">
        <v>97.061835236541498</v>
      </c>
      <c r="O25" s="258">
        <v>100.479670846394</v>
      </c>
      <c r="P25" s="259">
        <v>98.804904076738595</v>
      </c>
      <c r="Q25" s="250"/>
      <c r="R25" s="260">
        <v>91.034258637832394</v>
      </c>
      <c r="S25" s="233"/>
      <c r="T25" s="234">
        <v>-0.521061947682395</v>
      </c>
      <c r="U25" s="228">
        <v>-3.8476593834377399</v>
      </c>
      <c r="V25" s="228">
        <v>-9.9384678163146294</v>
      </c>
      <c r="W25" s="228">
        <v>-8.3238476147451408</v>
      </c>
      <c r="X25" s="228">
        <v>-6.8656359341001902</v>
      </c>
      <c r="Y25" s="235">
        <v>-6.4867350271860298</v>
      </c>
      <c r="Z25" s="228"/>
      <c r="AA25" s="236">
        <v>-4.6266495038103201</v>
      </c>
      <c r="AB25" s="237">
        <v>2.0162384688842701</v>
      </c>
      <c r="AC25" s="238">
        <v>-1.2982081416997999</v>
      </c>
      <c r="AD25" s="228"/>
      <c r="AE25" s="239">
        <v>-4.8203813548353196</v>
      </c>
      <c r="AF25" s="29"/>
      <c r="AG25" s="255">
        <v>84.0451484576013</v>
      </c>
      <c r="AH25" s="250">
        <v>88.318991727578606</v>
      </c>
      <c r="AI25" s="250">
        <v>92.354680670673801</v>
      </c>
      <c r="AJ25" s="250">
        <v>93.776237758817999</v>
      </c>
      <c r="AK25" s="250">
        <v>92.880980892876195</v>
      </c>
      <c r="AL25" s="256">
        <v>90.633365306398801</v>
      </c>
      <c r="AM25" s="250"/>
      <c r="AN25" s="257">
        <v>107.01524370622499</v>
      </c>
      <c r="AO25" s="258">
        <v>107.75481894786699</v>
      </c>
      <c r="AP25" s="259">
        <v>107.389824541526</v>
      </c>
      <c r="AQ25" s="250"/>
      <c r="AR25" s="260">
        <v>95.992036464266505</v>
      </c>
      <c r="AS25" s="233"/>
      <c r="AT25" s="234">
        <v>-3.4553348970647599</v>
      </c>
      <c r="AU25" s="228">
        <v>-4.7001066676551702</v>
      </c>
      <c r="AV25" s="228">
        <v>-3.9092741466262</v>
      </c>
      <c r="AW25" s="228">
        <v>-2.6718425496545901</v>
      </c>
      <c r="AX25" s="228">
        <v>-1.39485853091788</v>
      </c>
      <c r="AY25" s="235">
        <v>-3.1553623513365801</v>
      </c>
      <c r="AZ25" s="228"/>
      <c r="BA25" s="236">
        <v>3.7702074237682401</v>
      </c>
      <c r="BB25" s="237">
        <v>6.3815225669653302</v>
      </c>
      <c r="BC25" s="238">
        <v>5.07104337524797</v>
      </c>
      <c r="BD25" s="228"/>
      <c r="BE25" s="239">
        <v>-0.26571076495245799</v>
      </c>
    </row>
    <row r="26" spans="1:57" x14ac:dyDescent="0.25">
      <c r="A26" s="34" t="s">
        <v>57</v>
      </c>
      <c r="B26" s="2" t="str">
        <f t="shared" si="0"/>
        <v>Petersburg/Chester, VA</v>
      </c>
      <c r="C26" s="2"/>
      <c r="D26" s="23" t="s">
        <v>89</v>
      </c>
      <c r="E26" s="26" t="s">
        <v>90</v>
      </c>
      <c r="F26" s="2"/>
      <c r="G26" s="255">
        <v>92.501239412761095</v>
      </c>
      <c r="H26" s="250">
        <v>97.501448943213603</v>
      </c>
      <c r="I26" s="250">
        <v>99.241843720491005</v>
      </c>
      <c r="J26" s="250">
        <v>100.634342816835</v>
      </c>
      <c r="K26" s="250">
        <v>97.703358083832299</v>
      </c>
      <c r="L26" s="256">
        <v>97.691621218894298</v>
      </c>
      <c r="M26" s="250"/>
      <c r="N26" s="257">
        <v>105.774837371752</v>
      </c>
      <c r="O26" s="258">
        <v>104.31981897341799</v>
      </c>
      <c r="P26" s="259">
        <v>105.064977082168</v>
      </c>
      <c r="Q26" s="250"/>
      <c r="R26" s="260">
        <v>99.959819451131395</v>
      </c>
      <c r="S26" s="233"/>
      <c r="T26" s="234">
        <v>2.6338184014502901</v>
      </c>
      <c r="U26" s="228">
        <v>1.10322976358456</v>
      </c>
      <c r="V26" s="228">
        <v>0.249506153051027</v>
      </c>
      <c r="W26" s="228">
        <v>3.8805255667248</v>
      </c>
      <c r="X26" s="228">
        <v>1.7611346066040101</v>
      </c>
      <c r="Y26" s="235">
        <v>1.8166660458205299</v>
      </c>
      <c r="Z26" s="228"/>
      <c r="AA26" s="236">
        <v>4.2827022049807697</v>
      </c>
      <c r="AB26" s="237">
        <v>4.6244251717367799</v>
      </c>
      <c r="AC26" s="238">
        <v>4.4617042435312504</v>
      </c>
      <c r="AD26" s="228"/>
      <c r="AE26" s="239">
        <v>2.6475912900180099</v>
      </c>
      <c r="AF26" s="29"/>
      <c r="AG26" s="255">
        <v>93.608828724453801</v>
      </c>
      <c r="AH26" s="250">
        <v>99.747373854122699</v>
      </c>
      <c r="AI26" s="250">
        <v>101.20358353591701</v>
      </c>
      <c r="AJ26" s="250">
        <v>100.56982519861801</v>
      </c>
      <c r="AK26" s="250">
        <v>97.117544542772805</v>
      </c>
      <c r="AL26" s="256">
        <v>98.636666509198406</v>
      </c>
      <c r="AM26" s="250"/>
      <c r="AN26" s="257">
        <v>105.00669410083999</v>
      </c>
      <c r="AO26" s="258">
        <v>103.582666801409</v>
      </c>
      <c r="AP26" s="259">
        <v>104.30547191116599</v>
      </c>
      <c r="AQ26" s="250"/>
      <c r="AR26" s="260">
        <v>100.33619659931701</v>
      </c>
      <c r="AS26" s="233"/>
      <c r="AT26" s="234">
        <v>2.8219637113599498</v>
      </c>
      <c r="AU26" s="228">
        <v>3.2651864960297399</v>
      </c>
      <c r="AV26" s="228">
        <v>2.67083542439679</v>
      </c>
      <c r="AW26" s="228">
        <v>2.0885496883802901</v>
      </c>
      <c r="AX26" s="228">
        <v>0.87566279473957298</v>
      </c>
      <c r="AY26" s="235">
        <v>2.3113312096738299</v>
      </c>
      <c r="AZ26" s="228"/>
      <c r="BA26" s="236">
        <v>3.68046070967049</v>
      </c>
      <c r="BB26" s="237">
        <v>2.74386804468325</v>
      </c>
      <c r="BC26" s="238">
        <v>3.2209410082186301</v>
      </c>
      <c r="BD26" s="228"/>
      <c r="BE26" s="239">
        <v>2.5873693046084099</v>
      </c>
    </row>
    <row r="27" spans="1:57" x14ac:dyDescent="0.25">
      <c r="A27" s="34" t="s">
        <v>102</v>
      </c>
      <c r="B27" s="2" t="s">
        <v>48</v>
      </c>
      <c r="C27" s="2"/>
      <c r="D27" s="23" t="s">
        <v>89</v>
      </c>
      <c r="E27" s="26" t="s">
        <v>90</v>
      </c>
      <c r="F27" s="2"/>
      <c r="G27" s="255">
        <v>139.80137614678799</v>
      </c>
      <c r="H27" s="250">
        <v>141.17950009223301</v>
      </c>
      <c r="I27" s="250">
        <v>140.78842912552801</v>
      </c>
      <c r="J27" s="250">
        <v>139.672927339257</v>
      </c>
      <c r="K27" s="250">
        <v>142.61585340314099</v>
      </c>
      <c r="L27" s="256">
        <v>140.854210351078</v>
      </c>
      <c r="M27" s="250"/>
      <c r="N27" s="257">
        <v>179.914329728929</v>
      </c>
      <c r="O27" s="258">
        <v>183.26966514235099</v>
      </c>
      <c r="P27" s="259">
        <v>181.59546932742001</v>
      </c>
      <c r="Q27" s="250"/>
      <c r="R27" s="260">
        <v>154.444339636596</v>
      </c>
      <c r="S27" s="233"/>
      <c r="T27" s="234">
        <v>-2.7235027031927399</v>
      </c>
      <c r="U27" s="228">
        <v>5.2138515719877399</v>
      </c>
      <c r="V27" s="228">
        <v>6.3195240773773298</v>
      </c>
      <c r="W27" s="228">
        <v>7.4510300952220696</v>
      </c>
      <c r="X27" s="228">
        <v>5.3542523171835699</v>
      </c>
      <c r="Y27" s="235">
        <v>4.4985276234516203</v>
      </c>
      <c r="Z27" s="228"/>
      <c r="AA27" s="236">
        <v>9.1724886488960902</v>
      </c>
      <c r="AB27" s="237">
        <v>9.3002040081637407</v>
      </c>
      <c r="AC27" s="238">
        <v>9.2354710805737898</v>
      </c>
      <c r="AD27" s="228"/>
      <c r="AE27" s="239">
        <v>6.4843145792235202</v>
      </c>
      <c r="AF27" s="29"/>
      <c r="AG27" s="255">
        <v>142.724097483761</v>
      </c>
      <c r="AH27" s="250">
        <v>143.619388693535</v>
      </c>
      <c r="AI27" s="250">
        <v>144.974891047406</v>
      </c>
      <c r="AJ27" s="250">
        <v>138.46689659703</v>
      </c>
      <c r="AK27" s="250">
        <v>144.62020533969999</v>
      </c>
      <c r="AL27" s="256">
        <v>142.89466553567101</v>
      </c>
      <c r="AM27" s="250"/>
      <c r="AN27" s="257">
        <v>173.962375132435</v>
      </c>
      <c r="AO27" s="258">
        <v>175.91632746274399</v>
      </c>
      <c r="AP27" s="259">
        <v>174.928266077339</v>
      </c>
      <c r="AQ27" s="250"/>
      <c r="AR27" s="260">
        <v>153.23538032501301</v>
      </c>
      <c r="AS27" s="233"/>
      <c r="AT27" s="234">
        <v>3.97553003902155</v>
      </c>
      <c r="AU27" s="228">
        <v>7.4398806869321303</v>
      </c>
      <c r="AV27" s="228">
        <v>9.5796656497370503</v>
      </c>
      <c r="AW27" s="228">
        <v>4.6350887861132302</v>
      </c>
      <c r="AX27" s="228">
        <v>3.5415683836566898</v>
      </c>
      <c r="AY27" s="235">
        <v>5.8698591104184503</v>
      </c>
      <c r="AZ27" s="228"/>
      <c r="BA27" s="236">
        <v>6.1446915915527098</v>
      </c>
      <c r="BB27" s="237">
        <v>6.9129703408799301</v>
      </c>
      <c r="BC27" s="238">
        <v>6.5234293107601804</v>
      </c>
      <c r="BD27" s="228"/>
      <c r="BE27" s="239">
        <v>6.0586005881867004</v>
      </c>
    </row>
    <row r="28" spans="1:57" x14ac:dyDescent="0.25">
      <c r="A28" s="34" t="s">
        <v>53</v>
      </c>
      <c r="B28" s="2" t="str">
        <f t="shared" si="0"/>
        <v>Roanoke, VA</v>
      </c>
      <c r="C28" s="2"/>
      <c r="D28" s="23" t="s">
        <v>89</v>
      </c>
      <c r="E28" s="26" t="s">
        <v>90</v>
      </c>
      <c r="F28" s="2"/>
      <c r="G28" s="255">
        <v>95.921926103318498</v>
      </c>
      <c r="H28" s="250">
        <v>102.20267991407</v>
      </c>
      <c r="I28" s="250">
        <v>107.86178150839299</v>
      </c>
      <c r="J28" s="250">
        <v>111.16810365705901</v>
      </c>
      <c r="K28" s="250">
        <v>107.29004695995999</v>
      </c>
      <c r="L28" s="256">
        <v>105.489160155211</v>
      </c>
      <c r="M28" s="250"/>
      <c r="N28" s="257">
        <v>107.00429855217099</v>
      </c>
      <c r="O28" s="258">
        <v>112.49320692107101</v>
      </c>
      <c r="P28" s="259">
        <v>109.819824924012</v>
      </c>
      <c r="Q28" s="250"/>
      <c r="R28" s="260">
        <v>106.806554848731</v>
      </c>
      <c r="S28" s="233"/>
      <c r="T28" s="234">
        <v>-3.90426274060371</v>
      </c>
      <c r="U28" s="228">
        <v>-1.4199671008729999</v>
      </c>
      <c r="V28" s="228">
        <v>-1.2188243260579199</v>
      </c>
      <c r="W28" s="228">
        <v>0.217383737428993</v>
      </c>
      <c r="X28" s="228">
        <v>-0.44624441851020902</v>
      </c>
      <c r="Y28" s="235">
        <v>-1.04808434935234</v>
      </c>
      <c r="Z28" s="228"/>
      <c r="AA28" s="236">
        <v>-3.27739022809889</v>
      </c>
      <c r="AB28" s="237">
        <v>0.75488304417239804</v>
      </c>
      <c r="AC28" s="238">
        <v>-1.18744090297157</v>
      </c>
      <c r="AD28" s="228"/>
      <c r="AE28" s="239">
        <v>-1.04250331977921</v>
      </c>
      <c r="AF28" s="29"/>
      <c r="AG28" s="255">
        <v>97.237942976679307</v>
      </c>
      <c r="AH28" s="250">
        <v>106.60487449892</v>
      </c>
      <c r="AI28" s="250">
        <v>115.862931954823</v>
      </c>
      <c r="AJ28" s="250">
        <v>110.095060751948</v>
      </c>
      <c r="AK28" s="250">
        <v>106.65072327044</v>
      </c>
      <c r="AL28" s="256">
        <v>107.909172094977</v>
      </c>
      <c r="AM28" s="250"/>
      <c r="AN28" s="257">
        <v>112.42415531335099</v>
      </c>
      <c r="AO28" s="258">
        <v>112.179774422629</v>
      </c>
      <c r="AP28" s="259">
        <v>112.30241891851701</v>
      </c>
      <c r="AQ28" s="250"/>
      <c r="AR28" s="260">
        <v>109.199392537235</v>
      </c>
      <c r="AS28" s="233"/>
      <c r="AT28" s="234">
        <v>-2.0615021572532499</v>
      </c>
      <c r="AU28" s="228">
        <v>-1.5019783955253501</v>
      </c>
      <c r="AV28" s="228">
        <v>3.3810526640404102</v>
      </c>
      <c r="AW28" s="228">
        <v>-2.4851859922673198</v>
      </c>
      <c r="AX28" s="228">
        <v>-2.36103774187607</v>
      </c>
      <c r="AY28" s="235">
        <v>-0.82800704403802095</v>
      </c>
      <c r="AZ28" s="228"/>
      <c r="BA28" s="236">
        <v>-2.1802193461414299</v>
      </c>
      <c r="BB28" s="237">
        <v>-2.9085058300345499</v>
      </c>
      <c r="BC28" s="238">
        <v>-2.5452373068003098</v>
      </c>
      <c r="BD28" s="228"/>
      <c r="BE28" s="239">
        <v>-1.36561390342342</v>
      </c>
    </row>
    <row r="29" spans="1:57" x14ac:dyDescent="0.25">
      <c r="A29" s="34" t="s">
        <v>54</v>
      </c>
      <c r="B29" s="2" t="str">
        <f t="shared" si="0"/>
        <v>Charlottesville, VA</v>
      </c>
      <c r="C29" s="2"/>
      <c r="D29" s="23" t="s">
        <v>89</v>
      </c>
      <c r="E29" s="26" t="s">
        <v>90</v>
      </c>
      <c r="F29" s="2"/>
      <c r="G29" s="255">
        <v>142.20457173834399</v>
      </c>
      <c r="H29" s="250">
        <v>140.55597002017799</v>
      </c>
      <c r="I29" s="250">
        <v>139.73415010460201</v>
      </c>
      <c r="J29" s="250">
        <v>138.34331172339199</v>
      </c>
      <c r="K29" s="250">
        <v>148.58563227513201</v>
      </c>
      <c r="L29" s="256">
        <v>141.90016702770399</v>
      </c>
      <c r="M29" s="250"/>
      <c r="N29" s="257">
        <v>176.74479323308199</v>
      </c>
      <c r="O29" s="258">
        <v>187.81169604700801</v>
      </c>
      <c r="P29" s="259">
        <v>182.293063738618</v>
      </c>
      <c r="Q29" s="250"/>
      <c r="R29" s="260">
        <v>153.961508596561</v>
      </c>
      <c r="S29" s="233"/>
      <c r="T29" s="234">
        <v>-2.7353845359367002</v>
      </c>
      <c r="U29" s="228">
        <v>-2.6997842978399098</v>
      </c>
      <c r="V29" s="228">
        <v>-5.9583356047779796</v>
      </c>
      <c r="W29" s="228">
        <v>-1.33581990738853</v>
      </c>
      <c r="X29" s="228">
        <v>4.3195454764374803</v>
      </c>
      <c r="Y29" s="235">
        <v>-1.62923447912214</v>
      </c>
      <c r="Z29" s="228"/>
      <c r="AA29" s="236">
        <v>0.77402877096330502</v>
      </c>
      <c r="AB29" s="237">
        <v>5.4917375787335301</v>
      </c>
      <c r="AC29" s="238">
        <v>3.14680826542671</v>
      </c>
      <c r="AD29" s="228"/>
      <c r="AE29" s="239">
        <v>-0.135574501311822</v>
      </c>
      <c r="AF29" s="29"/>
      <c r="AG29" s="255">
        <v>142.69969398711501</v>
      </c>
      <c r="AH29" s="250">
        <v>141.46333889037001</v>
      </c>
      <c r="AI29" s="250">
        <v>141.67484798631199</v>
      </c>
      <c r="AJ29" s="250">
        <v>141.57703431858701</v>
      </c>
      <c r="AK29" s="250">
        <v>145.910243607811</v>
      </c>
      <c r="AL29" s="256">
        <v>142.654149344464</v>
      </c>
      <c r="AM29" s="250"/>
      <c r="AN29" s="257">
        <v>180.01634271099701</v>
      </c>
      <c r="AO29" s="258">
        <v>182.62744644210201</v>
      </c>
      <c r="AP29" s="259">
        <v>181.32414677063201</v>
      </c>
      <c r="AQ29" s="250"/>
      <c r="AR29" s="260">
        <v>153.820276759384</v>
      </c>
      <c r="AS29" s="233"/>
      <c r="AT29" s="234">
        <v>-1.6626183655325399</v>
      </c>
      <c r="AU29" s="228">
        <v>-2.3588930034442899</v>
      </c>
      <c r="AV29" s="228">
        <v>-2.4116380209011901</v>
      </c>
      <c r="AW29" s="228">
        <v>-1.6578804499100701</v>
      </c>
      <c r="AX29" s="228">
        <v>-3.1620254389987501</v>
      </c>
      <c r="AY29" s="235">
        <v>-2.29452443758887</v>
      </c>
      <c r="AZ29" s="228"/>
      <c r="BA29" s="236">
        <v>-4.5847460646490799</v>
      </c>
      <c r="BB29" s="237">
        <v>-3.12625811325803</v>
      </c>
      <c r="BC29" s="238">
        <v>-3.8547489624169802</v>
      </c>
      <c r="BD29" s="228"/>
      <c r="BE29" s="239">
        <v>-2.9801272364531499</v>
      </c>
    </row>
    <row r="30" spans="1:57" x14ac:dyDescent="0.25">
      <c r="A30" s="20" t="s">
        <v>103</v>
      </c>
      <c r="B30" t="s">
        <v>55</v>
      </c>
      <c r="C30" s="2"/>
      <c r="D30" s="23" t="s">
        <v>89</v>
      </c>
      <c r="E30" s="26" t="s">
        <v>90</v>
      </c>
      <c r="F30" s="2"/>
      <c r="G30" s="255">
        <v>99.409394031668597</v>
      </c>
      <c r="H30" s="250">
        <v>104.076596261228</v>
      </c>
      <c r="I30" s="250">
        <v>107.44367063046801</v>
      </c>
      <c r="J30" s="250">
        <v>105.929617962466</v>
      </c>
      <c r="K30" s="250">
        <v>104.959377945334</v>
      </c>
      <c r="L30" s="256">
        <v>104.64611078717201</v>
      </c>
      <c r="M30" s="250"/>
      <c r="N30" s="257">
        <v>115.778494217081</v>
      </c>
      <c r="O30" s="258">
        <v>116.104752988946</v>
      </c>
      <c r="P30" s="259">
        <v>115.940472617314</v>
      </c>
      <c r="Q30" s="250"/>
      <c r="R30" s="260">
        <v>108.06362262360599</v>
      </c>
      <c r="S30" s="233"/>
      <c r="T30" s="234">
        <v>-21.081018349919599</v>
      </c>
      <c r="U30" s="228">
        <v>-4.9750846650175804</v>
      </c>
      <c r="V30" s="228">
        <v>-5.76049009614177</v>
      </c>
      <c r="W30" s="228">
        <v>-8.4186410740957403</v>
      </c>
      <c r="X30" s="228">
        <v>-3.3661605906359999</v>
      </c>
      <c r="Y30" s="235">
        <v>-8.6001760804598302</v>
      </c>
      <c r="Z30" s="228"/>
      <c r="AA30" s="236">
        <v>-2.9180776760172402</v>
      </c>
      <c r="AB30" s="237">
        <v>-2.4512921500520601</v>
      </c>
      <c r="AC30" s="238">
        <v>-2.68584071958445</v>
      </c>
      <c r="AD30" s="228"/>
      <c r="AE30" s="239">
        <v>-6.7324055686871702</v>
      </c>
      <c r="AF30" s="29"/>
      <c r="AG30" s="255">
        <v>101.285916738567</v>
      </c>
      <c r="AH30" s="250">
        <v>107.10942186869499</v>
      </c>
      <c r="AI30" s="250">
        <v>110.96353256827101</v>
      </c>
      <c r="AJ30" s="250">
        <v>111.786565725362</v>
      </c>
      <c r="AK30" s="250">
        <v>108.10954778863599</v>
      </c>
      <c r="AL30" s="256">
        <v>108.24299299930099</v>
      </c>
      <c r="AM30" s="250"/>
      <c r="AN30" s="257">
        <v>118.639838343146</v>
      </c>
      <c r="AO30" s="258">
        <v>116.783911465106</v>
      </c>
      <c r="AP30" s="259">
        <v>117.73410598127801</v>
      </c>
      <c r="AQ30" s="250"/>
      <c r="AR30" s="260">
        <v>111.11229161836999</v>
      </c>
      <c r="AS30" s="233"/>
      <c r="AT30" s="234">
        <v>-10.313150274090599</v>
      </c>
      <c r="AU30" s="228">
        <v>-3.9574160237732801</v>
      </c>
      <c r="AV30" s="228">
        <v>-4.1970393396074304</v>
      </c>
      <c r="AW30" s="228">
        <v>-5.4793528532582698</v>
      </c>
      <c r="AX30" s="228">
        <v>-8.0183361270955906</v>
      </c>
      <c r="AY30" s="235">
        <v>-6.2218049925636096</v>
      </c>
      <c r="AZ30" s="228"/>
      <c r="BA30" s="236">
        <v>-20.227653486731398</v>
      </c>
      <c r="BB30" s="237">
        <v>-27.222807248951501</v>
      </c>
      <c r="BC30" s="238">
        <v>-23.838411615513301</v>
      </c>
      <c r="BD30" s="228"/>
      <c r="BE30" s="239">
        <v>-13.0932148676574</v>
      </c>
    </row>
    <row r="31" spans="1:57" x14ac:dyDescent="0.25">
      <c r="A31" s="20" t="s">
        <v>51</v>
      </c>
      <c r="B31" s="2" t="str">
        <f t="shared" si="0"/>
        <v>Staunton &amp; Harrisonburg, VA</v>
      </c>
      <c r="C31" s="2"/>
      <c r="D31" s="23" t="s">
        <v>89</v>
      </c>
      <c r="E31" s="26" t="s">
        <v>90</v>
      </c>
      <c r="F31" s="2"/>
      <c r="G31" s="255">
        <v>104.388440308087</v>
      </c>
      <c r="H31" s="250">
        <v>106.237782717421</v>
      </c>
      <c r="I31" s="250">
        <v>101.554964187327</v>
      </c>
      <c r="J31" s="250">
        <v>103.95986468200201</v>
      </c>
      <c r="K31" s="250">
        <v>104.943686696405</v>
      </c>
      <c r="L31" s="256">
        <v>104.21493305697101</v>
      </c>
      <c r="M31" s="250"/>
      <c r="N31" s="257">
        <v>124.125877287405</v>
      </c>
      <c r="O31" s="258">
        <v>119.183784257838</v>
      </c>
      <c r="P31" s="259">
        <v>121.677377797088</v>
      </c>
      <c r="Q31" s="250"/>
      <c r="R31" s="260">
        <v>110.156436781609</v>
      </c>
      <c r="S31" s="233"/>
      <c r="T31" s="234">
        <v>1.5280783511518901</v>
      </c>
      <c r="U31" s="228">
        <v>8.62673281227001</v>
      </c>
      <c r="V31" s="228">
        <v>1.2921894039267099</v>
      </c>
      <c r="W31" s="228">
        <v>7.4540917650535103</v>
      </c>
      <c r="X31" s="228">
        <v>8.07886575985445</v>
      </c>
      <c r="Y31" s="235">
        <v>5.3861633049983197</v>
      </c>
      <c r="Z31" s="228"/>
      <c r="AA31" s="236">
        <v>13.4029365170907</v>
      </c>
      <c r="AB31" s="237">
        <v>10.8384388160644</v>
      </c>
      <c r="AC31" s="238">
        <v>12.139563355712699</v>
      </c>
      <c r="AD31" s="228"/>
      <c r="AE31" s="239">
        <v>8.1105801997530804</v>
      </c>
      <c r="AF31" s="29"/>
      <c r="AG31" s="255">
        <v>103.40130905590701</v>
      </c>
      <c r="AH31" s="250">
        <v>103.588786784741</v>
      </c>
      <c r="AI31" s="250">
        <v>104.540304541525</v>
      </c>
      <c r="AJ31" s="250">
        <v>105.025815104689</v>
      </c>
      <c r="AK31" s="250">
        <v>110.412899197722</v>
      </c>
      <c r="AL31" s="256">
        <v>105.502635726191</v>
      </c>
      <c r="AM31" s="250"/>
      <c r="AN31" s="257">
        <v>123.31404001364101</v>
      </c>
      <c r="AO31" s="258">
        <v>116.93297922708101</v>
      </c>
      <c r="AP31" s="259">
        <v>120.18798440172699</v>
      </c>
      <c r="AQ31" s="250"/>
      <c r="AR31" s="260">
        <v>110.23277114734501</v>
      </c>
      <c r="AS31" s="233"/>
      <c r="AT31" s="234">
        <v>5.3005870378912396</v>
      </c>
      <c r="AU31" s="228">
        <v>2.88985980366588</v>
      </c>
      <c r="AV31" s="228">
        <v>4.5187233097453596</v>
      </c>
      <c r="AW31" s="228">
        <v>6.1485407620066397</v>
      </c>
      <c r="AX31" s="228">
        <v>6.0215210582226799</v>
      </c>
      <c r="AY31" s="235">
        <v>4.9982430003779497</v>
      </c>
      <c r="AZ31" s="228"/>
      <c r="BA31" s="236">
        <v>2.8825996820352802</v>
      </c>
      <c r="BB31" s="237">
        <v>1.74896891227008</v>
      </c>
      <c r="BC31" s="238">
        <v>2.32179727502636</v>
      </c>
      <c r="BD31" s="228"/>
      <c r="BE31" s="239">
        <v>4.1017017703062901</v>
      </c>
    </row>
    <row r="32" spans="1:57" x14ac:dyDescent="0.25">
      <c r="A32" s="20" t="s">
        <v>50</v>
      </c>
      <c r="B32" s="2" t="str">
        <f t="shared" si="0"/>
        <v>Blacksburg &amp; Wytheville, VA</v>
      </c>
      <c r="C32" s="2"/>
      <c r="D32" s="23" t="s">
        <v>89</v>
      </c>
      <c r="E32" s="26" t="s">
        <v>90</v>
      </c>
      <c r="F32" s="2"/>
      <c r="G32" s="255">
        <v>94.015814940577201</v>
      </c>
      <c r="H32" s="250">
        <v>95.609985999299894</v>
      </c>
      <c r="I32" s="250">
        <v>96.718046480296294</v>
      </c>
      <c r="J32" s="250">
        <v>98.741998069497996</v>
      </c>
      <c r="K32" s="250">
        <v>100.317396923076</v>
      </c>
      <c r="L32" s="256">
        <v>97.299624484181507</v>
      </c>
      <c r="M32" s="250"/>
      <c r="N32" s="257">
        <v>119.96472177635</v>
      </c>
      <c r="O32" s="258">
        <v>116.138447613823</v>
      </c>
      <c r="P32" s="259">
        <v>118.075421180931</v>
      </c>
      <c r="Q32" s="250"/>
      <c r="R32" s="260">
        <v>104.296909779237</v>
      </c>
      <c r="S32" s="233"/>
      <c r="T32" s="234">
        <v>-0.85533229447134396</v>
      </c>
      <c r="U32" s="228">
        <v>0.49498322731684802</v>
      </c>
      <c r="V32" s="228">
        <v>0.32515942276145299</v>
      </c>
      <c r="W32" s="228">
        <v>0.43292266060528101</v>
      </c>
      <c r="X32" s="228">
        <v>2.1956701342140499</v>
      </c>
      <c r="Y32" s="235">
        <v>0.67345877662952502</v>
      </c>
      <c r="Z32" s="228"/>
      <c r="AA32" s="236">
        <v>4.6446312758736399</v>
      </c>
      <c r="AB32" s="237">
        <v>3.7883141725032301</v>
      </c>
      <c r="AC32" s="238">
        <v>4.2528593572741</v>
      </c>
      <c r="AD32" s="228"/>
      <c r="AE32" s="239">
        <v>2.3132091774221002</v>
      </c>
      <c r="AF32" s="29"/>
      <c r="AG32" s="255">
        <v>93.609422212934902</v>
      </c>
      <c r="AH32" s="250">
        <v>95.261532151362701</v>
      </c>
      <c r="AI32" s="250">
        <v>97.037368164459195</v>
      </c>
      <c r="AJ32" s="250">
        <v>97.092220882565698</v>
      </c>
      <c r="AK32" s="250">
        <v>97.628654410016594</v>
      </c>
      <c r="AL32" s="256">
        <v>96.268639553839506</v>
      </c>
      <c r="AM32" s="250"/>
      <c r="AN32" s="257">
        <v>118.562137867404</v>
      </c>
      <c r="AO32" s="258">
        <v>113.917632470622</v>
      </c>
      <c r="AP32" s="259">
        <v>116.344064727147</v>
      </c>
      <c r="AQ32" s="250"/>
      <c r="AR32" s="260">
        <v>102.94627038479101</v>
      </c>
      <c r="AS32" s="233"/>
      <c r="AT32" s="234">
        <v>-1.3995902786146599</v>
      </c>
      <c r="AU32" s="228">
        <v>-1.53706225102954</v>
      </c>
      <c r="AV32" s="228">
        <v>-0.974233024528669</v>
      </c>
      <c r="AW32" s="228">
        <v>5.83493525684875E-2</v>
      </c>
      <c r="AX32" s="228">
        <v>0.80121219259926901</v>
      </c>
      <c r="AY32" s="235">
        <v>-0.54002265204839295</v>
      </c>
      <c r="AZ32" s="228"/>
      <c r="BA32" s="236">
        <v>-2.5054419520151701</v>
      </c>
      <c r="BB32" s="237">
        <v>-2.8810380671153202</v>
      </c>
      <c r="BC32" s="238">
        <v>-2.6433293557874098</v>
      </c>
      <c r="BD32" s="228"/>
      <c r="BE32" s="239">
        <v>-1.2692607633378099</v>
      </c>
    </row>
    <row r="33" spans="1:64" x14ac:dyDescent="0.25">
      <c r="A33" s="20" t="s">
        <v>49</v>
      </c>
      <c r="B33" s="2" t="str">
        <f t="shared" si="0"/>
        <v>Lynchburg, VA</v>
      </c>
      <c r="C33" s="2"/>
      <c r="D33" s="23" t="s">
        <v>89</v>
      </c>
      <c r="E33" s="26" t="s">
        <v>90</v>
      </c>
      <c r="F33" s="2"/>
      <c r="G33" s="255">
        <v>99.560123796423596</v>
      </c>
      <c r="H33" s="250">
        <v>108.15839937434799</v>
      </c>
      <c r="I33" s="250">
        <v>111.41054116558701</v>
      </c>
      <c r="J33" s="250">
        <v>110.395724398301</v>
      </c>
      <c r="K33" s="250">
        <v>106.888260416666</v>
      </c>
      <c r="L33" s="256">
        <v>107.827412514363</v>
      </c>
      <c r="M33" s="250"/>
      <c r="N33" s="257">
        <v>116.283195040534</v>
      </c>
      <c r="O33" s="258">
        <v>120.78293847566501</v>
      </c>
      <c r="P33" s="259">
        <v>118.575695906432</v>
      </c>
      <c r="Q33" s="250"/>
      <c r="R33" s="260">
        <v>111.145502599653</v>
      </c>
      <c r="S33" s="233"/>
      <c r="T33" s="234">
        <v>-1.2612570203180999</v>
      </c>
      <c r="U33" s="228">
        <v>0.77822454483397696</v>
      </c>
      <c r="V33" s="228">
        <v>-0.19192306189628999</v>
      </c>
      <c r="W33" s="228">
        <v>6.4794468412460005E-2</v>
      </c>
      <c r="X33" s="228">
        <v>0.46209263157687402</v>
      </c>
      <c r="Y33" s="235">
        <v>0.16898878933029099</v>
      </c>
      <c r="Z33" s="228"/>
      <c r="AA33" s="236">
        <v>-1.70357853162088</v>
      </c>
      <c r="AB33" s="237">
        <v>-0.50981354262914602</v>
      </c>
      <c r="AC33" s="238">
        <v>-1.0717445624307</v>
      </c>
      <c r="AD33" s="228"/>
      <c r="AE33" s="239">
        <v>-7.2901153016548204E-2</v>
      </c>
      <c r="AF33" s="29"/>
      <c r="AG33" s="255">
        <v>100.784553198887</v>
      </c>
      <c r="AH33" s="250">
        <v>108.23532176973301</v>
      </c>
      <c r="AI33" s="250">
        <v>112.266935371785</v>
      </c>
      <c r="AJ33" s="250">
        <v>111.07581693032201</v>
      </c>
      <c r="AK33" s="250">
        <v>107.374898063854</v>
      </c>
      <c r="AL33" s="256">
        <v>108.46341575139201</v>
      </c>
      <c r="AM33" s="250"/>
      <c r="AN33" s="257">
        <v>117.9644019312</v>
      </c>
      <c r="AO33" s="258">
        <v>118.54070042708901</v>
      </c>
      <c r="AP33" s="259">
        <v>118.25097754854301</v>
      </c>
      <c r="AQ33" s="250"/>
      <c r="AR33" s="260">
        <v>111.401360059742</v>
      </c>
      <c r="AS33" s="233"/>
      <c r="AT33" s="234">
        <v>-0.66472644856834295</v>
      </c>
      <c r="AU33" s="228">
        <v>-0.54452250830553806</v>
      </c>
      <c r="AV33" s="228">
        <v>0.35871692884805501</v>
      </c>
      <c r="AW33" s="228">
        <v>-0.77775690186907698</v>
      </c>
      <c r="AX33" s="228">
        <v>-5.0480498589086302</v>
      </c>
      <c r="AY33" s="235">
        <v>-1.3544033151927799</v>
      </c>
      <c r="AZ33" s="228"/>
      <c r="BA33" s="236">
        <v>-8.7139559417929195</v>
      </c>
      <c r="BB33" s="237">
        <v>-7.7526140948566704</v>
      </c>
      <c r="BC33" s="238">
        <v>-8.2379958173693293</v>
      </c>
      <c r="BD33" s="228"/>
      <c r="BE33" s="239">
        <v>-3.8208265915555901</v>
      </c>
    </row>
    <row r="34" spans="1:64" x14ac:dyDescent="0.25">
      <c r="A34" s="20" t="s">
        <v>23</v>
      </c>
      <c r="B34" s="2" t="str">
        <f t="shared" si="0"/>
        <v>Central Virginia</v>
      </c>
      <c r="C34" s="2"/>
      <c r="D34" s="23" t="s">
        <v>89</v>
      </c>
      <c r="E34" s="26" t="s">
        <v>90</v>
      </c>
      <c r="F34" s="2"/>
      <c r="G34" s="255">
        <v>106.823578378378</v>
      </c>
      <c r="H34" s="250">
        <v>114.520919898743</v>
      </c>
      <c r="I34" s="250">
        <v>117.833126326097</v>
      </c>
      <c r="J34" s="250">
        <v>117.10230706444101</v>
      </c>
      <c r="K34" s="250">
        <v>115.33789602158301</v>
      </c>
      <c r="L34" s="256">
        <v>114.772784693777</v>
      </c>
      <c r="M34" s="250"/>
      <c r="N34" s="257">
        <v>129.832311683168</v>
      </c>
      <c r="O34" s="258">
        <v>133.80948839579699</v>
      </c>
      <c r="P34" s="259">
        <v>131.831007919933</v>
      </c>
      <c r="Q34" s="250"/>
      <c r="R34" s="260">
        <v>120.090664856863</v>
      </c>
      <c r="S34" s="233"/>
      <c r="T34" s="234">
        <v>-0.68144578163243397</v>
      </c>
      <c r="U34" s="228">
        <v>0.383509859106617</v>
      </c>
      <c r="V34" s="228">
        <v>-3.4119327484464499</v>
      </c>
      <c r="W34" s="228">
        <v>-1.18638549097912</v>
      </c>
      <c r="X34" s="228">
        <v>0.99199983714034601</v>
      </c>
      <c r="Y34" s="235">
        <v>-0.92225453049804695</v>
      </c>
      <c r="Z34" s="228"/>
      <c r="AA34" s="236">
        <v>1.2227293414929801</v>
      </c>
      <c r="AB34" s="237">
        <v>2.8337292699228098</v>
      </c>
      <c r="AC34" s="238">
        <v>2.0334534355303302</v>
      </c>
      <c r="AD34" s="228"/>
      <c r="AE34" s="239">
        <v>7.9601926831719502E-2</v>
      </c>
      <c r="AF34" s="29"/>
      <c r="AG34" s="255">
        <v>109.332144215949</v>
      </c>
      <c r="AH34" s="250">
        <v>116.48478794655</v>
      </c>
      <c r="AI34" s="250">
        <v>120.745839787563</v>
      </c>
      <c r="AJ34" s="250">
        <v>120.896561210176</v>
      </c>
      <c r="AK34" s="250">
        <v>118.810208992567</v>
      </c>
      <c r="AL34" s="256">
        <v>117.72557910426799</v>
      </c>
      <c r="AM34" s="250"/>
      <c r="AN34" s="257">
        <v>133.388188472004</v>
      </c>
      <c r="AO34" s="258">
        <v>133.33481656205299</v>
      </c>
      <c r="AP34" s="259">
        <v>133.361503312113</v>
      </c>
      <c r="AQ34" s="250"/>
      <c r="AR34" s="260">
        <v>122.509089706195</v>
      </c>
      <c r="AS34" s="233"/>
      <c r="AT34" s="234">
        <v>-0.84673806884091196</v>
      </c>
      <c r="AU34" s="228">
        <v>-0.453530699827976</v>
      </c>
      <c r="AV34" s="228">
        <v>-0.98856057031670097</v>
      </c>
      <c r="AW34" s="228">
        <v>-0.10875288186422501</v>
      </c>
      <c r="AX34" s="228">
        <v>0.96649954459932097</v>
      </c>
      <c r="AY34" s="235">
        <v>-0.24909325594234699</v>
      </c>
      <c r="AZ34" s="228"/>
      <c r="BA34" s="236">
        <v>1.6162134092349001</v>
      </c>
      <c r="BB34" s="237">
        <v>1.1636740505657499</v>
      </c>
      <c r="BC34" s="238">
        <v>1.38922729564081</v>
      </c>
      <c r="BD34" s="228"/>
      <c r="BE34" s="239">
        <v>0.323594597102211</v>
      </c>
    </row>
    <row r="35" spans="1:64" x14ac:dyDescent="0.25">
      <c r="A35" s="20" t="s">
        <v>24</v>
      </c>
      <c r="B35" s="2" t="str">
        <f t="shared" si="0"/>
        <v>Chesapeake Bay</v>
      </c>
      <c r="C35" s="2"/>
      <c r="D35" s="23" t="s">
        <v>89</v>
      </c>
      <c r="E35" s="26" t="s">
        <v>90</v>
      </c>
      <c r="F35" s="2"/>
      <c r="G35" s="255">
        <v>116.646198630136</v>
      </c>
      <c r="H35" s="250">
        <v>124.397341115434</v>
      </c>
      <c r="I35" s="250">
        <v>123.349342431761</v>
      </c>
      <c r="J35" s="250">
        <v>128.134946619217</v>
      </c>
      <c r="K35" s="250">
        <v>127.326940298507</v>
      </c>
      <c r="L35" s="256">
        <v>124.43275210084001</v>
      </c>
      <c r="M35" s="250"/>
      <c r="N35" s="257">
        <v>164.81703815261</v>
      </c>
      <c r="O35" s="258">
        <v>169.235058252427</v>
      </c>
      <c r="P35" s="259">
        <v>167.06311944718601</v>
      </c>
      <c r="Q35" s="250"/>
      <c r="R35" s="260">
        <v>139.23719574905701</v>
      </c>
      <c r="S35" s="233"/>
      <c r="T35" s="234">
        <v>-5.0061119092665596</v>
      </c>
      <c r="U35" s="228">
        <v>-2.2059548314330502</v>
      </c>
      <c r="V35" s="228">
        <v>-3.8787301746811602</v>
      </c>
      <c r="W35" s="228">
        <v>10.871766325971199</v>
      </c>
      <c r="X35" s="228">
        <v>13.4011121262124</v>
      </c>
      <c r="Y35" s="235">
        <v>2.5618256333871501</v>
      </c>
      <c r="Z35" s="228"/>
      <c r="AA35" s="236">
        <v>9.6113563785464091</v>
      </c>
      <c r="AB35" s="237">
        <v>6.8611945920003699</v>
      </c>
      <c r="AC35" s="238">
        <v>8.1457248398731608</v>
      </c>
      <c r="AD35" s="228"/>
      <c r="AE35" s="239">
        <v>5.4429921132207797</v>
      </c>
      <c r="AF35" s="29"/>
      <c r="AG35" s="255">
        <v>123.333723662884</v>
      </c>
      <c r="AH35" s="250">
        <v>122.866398988302</v>
      </c>
      <c r="AI35" s="250">
        <v>124.30680428134499</v>
      </c>
      <c r="AJ35" s="250">
        <v>125.287578356002</v>
      </c>
      <c r="AK35" s="250">
        <v>128.39151326052999</v>
      </c>
      <c r="AL35" s="256">
        <v>124.917012525826</v>
      </c>
      <c r="AM35" s="250"/>
      <c r="AN35" s="257">
        <v>157.52847385272099</v>
      </c>
      <c r="AO35" s="258">
        <v>161.681020092735</v>
      </c>
      <c r="AP35" s="259">
        <v>159.64121100917399</v>
      </c>
      <c r="AQ35" s="250"/>
      <c r="AR35" s="260">
        <v>136.37759018946201</v>
      </c>
      <c r="AS35" s="233"/>
      <c r="AT35" s="234">
        <v>3.9777013040459299</v>
      </c>
      <c r="AU35" s="228">
        <v>1.98520446355988</v>
      </c>
      <c r="AV35" s="228">
        <v>-1.12632739927479E-2</v>
      </c>
      <c r="AW35" s="228">
        <v>4.46251484264147</v>
      </c>
      <c r="AX35" s="228">
        <v>6.6669586479133303</v>
      </c>
      <c r="AY35" s="235">
        <v>3.3614368487506101</v>
      </c>
      <c r="AZ35" s="228"/>
      <c r="BA35" s="236">
        <v>10.407713568622</v>
      </c>
      <c r="BB35" s="237">
        <v>10.875411977444999</v>
      </c>
      <c r="BC35" s="238">
        <v>10.645355603569699</v>
      </c>
      <c r="BD35" s="228"/>
      <c r="BE35" s="239">
        <v>6.1467240918867203</v>
      </c>
    </row>
    <row r="36" spans="1:64" x14ac:dyDescent="0.25">
      <c r="A36" s="20" t="s">
        <v>25</v>
      </c>
      <c r="B36" s="2" t="str">
        <f t="shared" si="0"/>
        <v>Coastal Virginia - Eastern Shore</v>
      </c>
      <c r="C36" s="2"/>
      <c r="D36" s="23" t="s">
        <v>89</v>
      </c>
      <c r="E36" s="26" t="s">
        <v>90</v>
      </c>
      <c r="F36" s="2"/>
      <c r="G36" s="255">
        <v>160.980900662251</v>
      </c>
      <c r="H36" s="250">
        <v>156.98513601741001</v>
      </c>
      <c r="I36" s="250">
        <v>167.14939698492401</v>
      </c>
      <c r="J36" s="250">
        <v>160.02950654582</v>
      </c>
      <c r="K36" s="250">
        <v>155.72936363636299</v>
      </c>
      <c r="L36" s="256">
        <v>160.190227858985</v>
      </c>
      <c r="M36" s="250"/>
      <c r="N36" s="257">
        <v>198.142584369449</v>
      </c>
      <c r="O36" s="258">
        <v>194.31034482758599</v>
      </c>
      <c r="P36" s="259">
        <v>196.222219760744</v>
      </c>
      <c r="Q36" s="250"/>
      <c r="R36" s="260">
        <v>171.960991460413</v>
      </c>
      <c r="S36" s="233"/>
      <c r="T36" s="234">
        <v>4.1386867362208299</v>
      </c>
      <c r="U36" s="228">
        <v>0.127624483402525</v>
      </c>
      <c r="V36" s="228">
        <v>8.6864652499258792</v>
      </c>
      <c r="W36" s="228">
        <v>3.2237620472993198</v>
      </c>
      <c r="X36" s="228">
        <v>-3.0243934308256502</v>
      </c>
      <c r="Y36" s="235">
        <v>2.5195835985329298</v>
      </c>
      <c r="Z36" s="228"/>
      <c r="AA36" s="236">
        <v>7.7782161613284</v>
      </c>
      <c r="AB36" s="237">
        <v>4.0176273890637999</v>
      </c>
      <c r="AC36" s="238">
        <v>5.8749433799585704</v>
      </c>
      <c r="AD36" s="228"/>
      <c r="AE36" s="239">
        <v>3.6710302883983501</v>
      </c>
      <c r="AF36" s="29"/>
      <c r="AG36" s="255">
        <v>150.54111257840799</v>
      </c>
      <c r="AH36" s="250">
        <v>157.268600966702</v>
      </c>
      <c r="AI36" s="250">
        <v>166.42632522721601</v>
      </c>
      <c r="AJ36" s="250">
        <v>164.51630423940099</v>
      </c>
      <c r="AK36" s="250">
        <v>163.43004154447701</v>
      </c>
      <c r="AL36" s="256">
        <v>161.02953503117399</v>
      </c>
      <c r="AM36" s="250"/>
      <c r="AN36" s="257">
        <v>193.29197533535199</v>
      </c>
      <c r="AO36" s="258">
        <v>190.747312209173</v>
      </c>
      <c r="AP36" s="259">
        <v>192.034825396825</v>
      </c>
      <c r="AQ36" s="250"/>
      <c r="AR36" s="260">
        <v>171.123021631445</v>
      </c>
      <c r="AS36" s="233"/>
      <c r="AT36" s="234">
        <v>-3.7044694649205101</v>
      </c>
      <c r="AU36" s="228">
        <v>-1.88438519895474</v>
      </c>
      <c r="AV36" s="228">
        <v>0.96061863819414095</v>
      </c>
      <c r="AW36" s="228">
        <v>-2.5926397898217299</v>
      </c>
      <c r="AX36" s="228">
        <v>-2.2119949907768199</v>
      </c>
      <c r="AY36" s="235">
        <v>-1.73110634314027</v>
      </c>
      <c r="AZ36" s="228"/>
      <c r="BA36" s="236">
        <v>3.2952858442859001</v>
      </c>
      <c r="BB36" s="237">
        <v>3.10676801705144</v>
      </c>
      <c r="BC36" s="238">
        <v>3.2094789437786799</v>
      </c>
      <c r="BD36" s="228"/>
      <c r="BE36" s="239">
        <v>3.37305418681976E-2</v>
      </c>
    </row>
    <row r="37" spans="1:64" x14ac:dyDescent="0.25">
      <c r="A37" s="20" t="s">
        <v>26</v>
      </c>
      <c r="B37" s="2" t="str">
        <f t="shared" si="0"/>
        <v>Coastal Virginia - Hampton Roads</v>
      </c>
      <c r="C37" s="2"/>
      <c r="D37" s="23" t="s">
        <v>89</v>
      </c>
      <c r="E37" s="26" t="s">
        <v>90</v>
      </c>
      <c r="F37" s="2"/>
      <c r="G37" s="255">
        <v>145.556974946591</v>
      </c>
      <c r="H37" s="250">
        <v>147.38263451560101</v>
      </c>
      <c r="I37" s="250">
        <v>150.22371078229801</v>
      </c>
      <c r="J37" s="250">
        <v>148.13290184442101</v>
      </c>
      <c r="K37" s="250">
        <v>152.89950504677901</v>
      </c>
      <c r="L37" s="256">
        <v>148.944927011651</v>
      </c>
      <c r="M37" s="250"/>
      <c r="N37" s="257">
        <v>192.24322597198699</v>
      </c>
      <c r="O37" s="258">
        <v>198.71660604470799</v>
      </c>
      <c r="P37" s="259">
        <v>195.536693308026</v>
      </c>
      <c r="Q37" s="250"/>
      <c r="R37" s="260">
        <v>163.90760309720099</v>
      </c>
      <c r="S37" s="233"/>
      <c r="T37" s="234">
        <v>2.00477413617888</v>
      </c>
      <c r="U37" s="228">
        <v>1.8489904245498401</v>
      </c>
      <c r="V37" s="228">
        <v>2.0973822617566502</v>
      </c>
      <c r="W37" s="228">
        <v>1.07699896267919</v>
      </c>
      <c r="X37" s="228">
        <v>6.2512936913247596</v>
      </c>
      <c r="Y37" s="235">
        <v>2.6778893087691502</v>
      </c>
      <c r="Z37" s="228"/>
      <c r="AA37" s="236">
        <v>3.39962439347158</v>
      </c>
      <c r="AB37" s="237">
        <v>2.0333158232255699</v>
      </c>
      <c r="AC37" s="238">
        <v>2.7022434296453501</v>
      </c>
      <c r="AD37" s="228"/>
      <c r="AE37" s="239">
        <v>2.8469065711176098</v>
      </c>
      <c r="AF37" s="29"/>
      <c r="AG37" s="255">
        <v>147.346251664383</v>
      </c>
      <c r="AH37" s="250">
        <v>151.284814039662</v>
      </c>
      <c r="AI37" s="250">
        <v>156.11036323488301</v>
      </c>
      <c r="AJ37" s="250">
        <v>155.594819136712</v>
      </c>
      <c r="AK37" s="250">
        <v>158.75950847031899</v>
      </c>
      <c r="AL37" s="256">
        <v>154.049442462564</v>
      </c>
      <c r="AM37" s="250"/>
      <c r="AN37" s="257">
        <v>201.42965313281701</v>
      </c>
      <c r="AO37" s="258">
        <v>205.22756387360599</v>
      </c>
      <c r="AP37" s="259">
        <v>203.34068421376799</v>
      </c>
      <c r="AQ37" s="250"/>
      <c r="AR37" s="260">
        <v>169.777278987383</v>
      </c>
      <c r="AS37" s="233"/>
      <c r="AT37" s="234">
        <v>2.12418852781656</v>
      </c>
      <c r="AU37" s="228">
        <v>2.98359443375002</v>
      </c>
      <c r="AV37" s="228">
        <v>3.45119916076318</v>
      </c>
      <c r="AW37" s="228">
        <v>3.4370730726315299</v>
      </c>
      <c r="AX37" s="228">
        <v>4.7969433622251403</v>
      </c>
      <c r="AY37" s="235">
        <v>3.4198645355560102</v>
      </c>
      <c r="AZ37" s="228"/>
      <c r="BA37" s="236">
        <v>4.3303748582738697</v>
      </c>
      <c r="BB37" s="237">
        <v>3.42182420164171</v>
      </c>
      <c r="BC37" s="238">
        <v>3.86220758789054</v>
      </c>
      <c r="BD37" s="228"/>
      <c r="BE37" s="239">
        <v>3.5349802878858201</v>
      </c>
    </row>
    <row r="38" spans="1:64" x14ac:dyDescent="0.25">
      <c r="A38" s="19" t="s">
        <v>27</v>
      </c>
      <c r="B38" s="2" t="str">
        <f t="shared" si="0"/>
        <v>Northern Virginia</v>
      </c>
      <c r="C38" s="2"/>
      <c r="D38" s="23" t="s">
        <v>89</v>
      </c>
      <c r="E38" s="26" t="s">
        <v>90</v>
      </c>
      <c r="F38" s="2"/>
      <c r="G38" s="255">
        <v>134.343389515285</v>
      </c>
      <c r="H38" s="250">
        <v>148.80937901764599</v>
      </c>
      <c r="I38" s="250">
        <v>161.45901813588799</v>
      </c>
      <c r="J38" s="250">
        <v>152.78289855769199</v>
      </c>
      <c r="K38" s="250">
        <v>141.56127613625199</v>
      </c>
      <c r="L38" s="256">
        <v>148.32167271320299</v>
      </c>
      <c r="M38" s="250"/>
      <c r="N38" s="257">
        <v>138.55368138839</v>
      </c>
      <c r="O38" s="258">
        <v>139.47086704515701</v>
      </c>
      <c r="P38" s="259">
        <v>139.014034838801</v>
      </c>
      <c r="Q38" s="250"/>
      <c r="R38" s="260">
        <v>145.56206027912501</v>
      </c>
      <c r="S38" s="233"/>
      <c r="T38" s="234">
        <v>10.2252698293898</v>
      </c>
      <c r="U38" s="228">
        <v>5.8462516454865403</v>
      </c>
      <c r="V38" s="228">
        <v>8.5682013432629098</v>
      </c>
      <c r="W38" s="228">
        <v>6.3149991021132497</v>
      </c>
      <c r="X38" s="228">
        <v>7.8567059652416402</v>
      </c>
      <c r="Y38" s="235">
        <v>7.3833982684470296</v>
      </c>
      <c r="Z38" s="228"/>
      <c r="AA38" s="236">
        <v>10.025157843231</v>
      </c>
      <c r="AB38" s="237">
        <v>10.829240085772399</v>
      </c>
      <c r="AC38" s="238">
        <v>10.4286693506427</v>
      </c>
      <c r="AD38" s="228"/>
      <c r="AE38" s="239">
        <v>8.2233717353622104</v>
      </c>
      <c r="AF38" s="29"/>
      <c r="AG38" s="255">
        <v>136.000801034348</v>
      </c>
      <c r="AH38" s="250">
        <v>153.31361371075201</v>
      </c>
      <c r="AI38" s="250">
        <v>165.322433790362</v>
      </c>
      <c r="AJ38" s="250">
        <v>159.477612118704</v>
      </c>
      <c r="AK38" s="250">
        <v>144.934223832757</v>
      </c>
      <c r="AL38" s="256">
        <v>152.71153882073199</v>
      </c>
      <c r="AM38" s="250"/>
      <c r="AN38" s="257">
        <v>139.43759287787901</v>
      </c>
      <c r="AO38" s="258">
        <v>139.991318470652</v>
      </c>
      <c r="AP38" s="259">
        <v>139.71823938396901</v>
      </c>
      <c r="AQ38" s="250"/>
      <c r="AR38" s="260">
        <v>148.966773854731</v>
      </c>
      <c r="AS38" s="233"/>
      <c r="AT38" s="234">
        <v>8.4940696731480401</v>
      </c>
      <c r="AU38" s="228">
        <v>6.2243059240964103</v>
      </c>
      <c r="AV38" s="228">
        <v>8.40885321370809</v>
      </c>
      <c r="AW38" s="228">
        <v>7.3471570779718798</v>
      </c>
      <c r="AX38" s="228">
        <v>7.4117032779979404</v>
      </c>
      <c r="AY38" s="235">
        <v>7.5664564951018498</v>
      </c>
      <c r="AZ38" s="228"/>
      <c r="BA38" s="236">
        <v>8.3128527250783009</v>
      </c>
      <c r="BB38" s="237">
        <v>9.9867207000132296</v>
      </c>
      <c r="BC38" s="238">
        <v>9.1495006929429898</v>
      </c>
      <c r="BD38" s="228"/>
      <c r="BE38" s="239">
        <v>8.0638119475305707</v>
      </c>
    </row>
    <row r="39" spans="1:64" x14ac:dyDescent="0.25">
      <c r="A39" s="21" t="s">
        <v>28</v>
      </c>
      <c r="B39" s="2" t="str">
        <f t="shared" si="0"/>
        <v>Shenandoah Valley</v>
      </c>
      <c r="C39" s="2"/>
      <c r="D39" s="24" t="s">
        <v>89</v>
      </c>
      <c r="E39" s="27" t="s">
        <v>90</v>
      </c>
      <c r="F39" s="2"/>
      <c r="G39" s="261">
        <v>99.755163934426207</v>
      </c>
      <c r="H39" s="262">
        <v>101.525358186117</v>
      </c>
      <c r="I39" s="262">
        <v>98.974150615302307</v>
      </c>
      <c r="J39" s="262">
        <v>101.111508541392</v>
      </c>
      <c r="K39" s="262">
        <v>102.91897647493499</v>
      </c>
      <c r="L39" s="263">
        <v>100.930585849728</v>
      </c>
      <c r="M39" s="250"/>
      <c r="N39" s="264">
        <v>124.29740946502</v>
      </c>
      <c r="O39" s="265">
        <v>121.550536570118</v>
      </c>
      <c r="P39" s="266">
        <v>122.93264675432199</v>
      </c>
      <c r="Q39" s="250"/>
      <c r="R39" s="267">
        <v>108.546077366874</v>
      </c>
      <c r="S39" s="233"/>
      <c r="T39" s="240">
        <v>0.80442346077354399</v>
      </c>
      <c r="U39" s="241">
        <v>3.9250367733265299</v>
      </c>
      <c r="V39" s="241">
        <v>0.207841813940739</v>
      </c>
      <c r="W39" s="241">
        <v>3.3806984984553501</v>
      </c>
      <c r="X39" s="241">
        <v>3.9526605634230298</v>
      </c>
      <c r="Y39" s="242">
        <v>2.5307531512006798</v>
      </c>
      <c r="Z39" s="228"/>
      <c r="AA39" s="243">
        <v>9.6006472325733103</v>
      </c>
      <c r="AB39" s="244">
        <v>7.1472282961450704</v>
      </c>
      <c r="AC39" s="245">
        <v>8.38151370663177</v>
      </c>
      <c r="AD39" s="228"/>
      <c r="AE39" s="246">
        <v>4.9470913514028902</v>
      </c>
      <c r="AF39" s="30"/>
      <c r="AG39" s="261">
        <v>99.931839125648594</v>
      </c>
      <c r="AH39" s="262">
        <v>101.532931288507</v>
      </c>
      <c r="AI39" s="262">
        <v>102.380118754853</v>
      </c>
      <c r="AJ39" s="262">
        <v>102.686046895747</v>
      </c>
      <c r="AK39" s="262">
        <v>105.19563117965301</v>
      </c>
      <c r="AL39" s="263">
        <v>102.46336424488899</v>
      </c>
      <c r="AM39" s="250"/>
      <c r="AN39" s="264">
        <v>119.99497002545699</v>
      </c>
      <c r="AO39" s="265">
        <v>117.738513733183</v>
      </c>
      <c r="AP39" s="266">
        <v>118.880037944357</v>
      </c>
      <c r="AQ39" s="250"/>
      <c r="AR39" s="267">
        <v>107.81645980655099</v>
      </c>
      <c r="AS39" s="233"/>
      <c r="AT39" s="240">
        <v>3.3375933709134098</v>
      </c>
      <c r="AU39" s="241">
        <v>1.49909641524128</v>
      </c>
      <c r="AV39" s="241">
        <v>3.0959803462146902</v>
      </c>
      <c r="AW39" s="241">
        <v>3.9743349503068499</v>
      </c>
      <c r="AX39" s="241">
        <v>3.2286858586510401</v>
      </c>
      <c r="AY39" s="242">
        <v>3.03570152766686</v>
      </c>
      <c r="AZ39" s="228"/>
      <c r="BA39" s="243">
        <v>2.4750879887568602</v>
      </c>
      <c r="BB39" s="244">
        <v>2.1479005888325902</v>
      </c>
      <c r="BC39" s="245">
        <v>2.3156907912719902</v>
      </c>
      <c r="BD39" s="228"/>
      <c r="BE39" s="246">
        <v>2.7707502709686902</v>
      </c>
    </row>
    <row r="40" spans="1:64" ht="13" x14ac:dyDescent="0.3">
      <c r="A40" s="18" t="s">
        <v>29</v>
      </c>
      <c r="B40" s="2" t="str">
        <f t="shared" si="0"/>
        <v>Southern Virginia</v>
      </c>
      <c r="C40" s="8"/>
      <c r="D40" s="22" t="s">
        <v>89</v>
      </c>
      <c r="E40" s="25" t="s">
        <v>90</v>
      </c>
      <c r="F40" s="2"/>
      <c r="G40" s="247">
        <v>99.661645329539994</v>
      </c>
      <c r="H40" s="248">
        <v>109.828844410876</v>
      </c>
      <c r="I40" s="248">
        <v>109.994619307832</v>
      </c>
      <c r="J40" s="248">
        <v>106.706108711303</v>
      </c>
      <c r="K40" s="248">
        <v>106.556200743494</v>
      </c>
      <c r="L40" s="249">
        <v>106.863081727062</v>
      </c>
      <c r="M40" s="250"/>
      <c r="N40" s="251">
        <v>121.688003412969</v>
      </c>
      <c r="O40" s="252">
        <v>120.375107987658</v>
      </c>
      <c r="P40" s="253">
        <v>121.03301522148099</v>
      </c>
      <c r="Q40" s="250"/>
      <c r="R40" s="254">
        <v>111.266100334803</v>
      </c>
      <c r="S40" s="233"/>
      <c r="T40" s="225">
        <v>-1.0492110574484801</v>
      </c>
      <c r="U40" s="226">
        <v>1.0494159290420499</v>
      </c>
      <c r="V40" s="226">
        <v>-0.57748397623320502</v>
      </c>
      <c r="W40" s="226">
        <v>-3.8051665312677501</v>
      </c>
      <c r="X40" s="226">
        <v>0.88621402281003403</v>
      </c>
      <c r="Y40" s="227">
        <v>-0.71490960171731499</v>
      </c>
      <c r="Z40" s="228"/>
      <c r="AA40" s="229">
        <v>2.87848489960228</v>
      </c>
      <c r="AB40" s="230">
        <v>0.31533978759728798</v>
      </c>
      <c r="AC40" s="231">
        <v>1.57852771763424</v>
      </c>
      <c r="AD40" s="228"/>
      <c r="AE40" s="232">
        <v>2.5124324378638301E-2</v>
      </c>
      <c r="AF40" s="28"/>
      <c r="AG40" s="247">
        <v>100.16605885190501</v>
      </c>
      <c r="AH40" s="248">
        <v>110.943627863487</v>
      </c>
      <c r="AI40" s="248">
        <v>113.543668253128</v>
      </c>
      <c r="AJ40" s="248">
        <v>110.280372297479</v>
      </c>
      <c r="AK40" s="248">
        <v>106.15341263799</v>
      </c>
      <c r="AL40" s="249">
        <v>108.681635954451</v>
      </c>
      <c r="AM40" s="250"/>
      <c r="AN40" s="251">
        <v>118.871275730622</v>
      </c>
      <c r="AO40" s="252">
        <v>118.841272130581</v>
      </c>
      <c r="AP40" s="253">
        <v>118.856418918918</v>
      </c>
      <c r="AQ40" s="250"/>
      <c r="AR40" s="254">
        <v>111.83834036512199</v>
      </c>
      <c r="AS40" s="233"/>
      <c r="AT40" s="225">
        <v>-2.0410117336531899</v>
      </c>
      <c r="AU40" s="226">
        <v>1.5509858098900799</v>
      </c>
      <c r="AV40" s="226">
        <v>0.82923394354706004</v>
      </c>
      <c r="AW40" s="226">
        <v>-5.0361132766808501</v>
      </c>
      <c r="AX40" s="226">
        <v>-7.9352107819387498</v>
      </c>
      <c r="AY40" s="227">
        <v>-2.6297959875247701</v>
      </c>
      <c r="AZ40" s="228"/>
      <c r="BA40" s="229">
        <v>-7.5726706350348696</v>
      </c>
      <c r="BB40" s="230">
        <v>-9.6826809748654004</v>
      </c>
      <c r="BC40" s="231">
        <v>-8.6452262309446208</v>
      </c>
      <c r="BD40" s="228"/>
      <c r="BE40" s="232">
        <v>-4.7790405956770696</v>
      </c>
      <c r="BF40" s="39"/>
      <c r="BG40" s="39"/>
      <c r="BH40" s="39"/>
      <c r="BI40" s="39"/>
      <c r="BJ40" s="39"/>
      <c r="BK40" s="39"/>
      <c r="BL40" s="39"/>
    </row>
    <row r="41" spans="1:64" x14ac:dyDescent="0.25">
      <c r="A41" s="19" t="s">
        <v>30</v>
      </c>
      <c r="B41" s="2" t="str">
        <f t="shared" si="0"/>
        <v>Southwest Virginia - Blue Ridge Highlands</v>
      </c>
      <c r="C41" s="9"/>
      <c r="D41" s="23" t="s">
        <v>89</v>
      </c>
      <c r="E41" s="26" t="s">
        <v>90</v>
      </c>
      <c r="F41" s="2"/>
      <c r="G41" s="255">
        <v>108.212525589145</v>
      </c>
      <c r="H41" s="250">
        <v>108.181900299102</v>
      </c>
      <c r="I41" s="250">
        <v>111.896764871458</v>
      </c>
      <c r="J41" s="250">
        <v>106.176220216606</v>
      </c>
      <c r="K41" s="250">
        <v>113.513618832522</v>
      </c>
      <c r="L41" s="256">
        <v>109.71059788707799</v>
      </c>
      <c r="M41" s="250"/>
      <c r="N41" s="257">
        <v>133.250460787305</v>
      </c>
      <c r="O41" s="258">
        <v>132.47102503912299</v>
      </c>
      <c r="P41" s="259">
        <v>132.865680624227</v>
      </c>
      <c r="Q41" s="250"/>
      <c r="R41" s="260">
        <v>117.438311976279</v>
      </c>
      <c r="S41" s="233"/>
      <c r="T41" s="234">
        <v>-6.7526207052550502</v>
      </c>
      <c r="U41" s="228">
        <v>-1.47775532640597</v>
      </c>
      <c r="V41" s="228">
        <v>-0.27829195267335</v>
      </c>
      <c r="W41" s="228">
        <v>-5.9772058603202396</v>
      </c>
      <c r="X41" s="228">
        <v>1.1279424451719999</v>
      </c>
      <c r="Y41" s="235">
        <v>-2.53577788866526</v>
      </c>
      <c r="Z41" s="228"/>
      <c r="AA41" s="236">
        <v>0.34793935737630299</v>
      </c>
      <c r="AB41" s="237">
        <v>-9.8946138869267803E-3</v>
      </c>
      <c r="AC41" s="238">
        <v>0.173109608068725</v>
      </c>
      <c r="AD41" s="228"/>
      <c r="AE41" s="239">
        <v>-1.2959806757605601</v>
      </c>
      <c r="AF41" s="29"/>
      <c r="AG41" s="255">
        <v>107.70596816512101</v>
      </c>
      <c r="AH41" s="250">
        <v>108.84623962860501</v>
      </c>
      <c r="AI41" s="250">
        <v>110.40407528265401</v>
      </c>
      <c r="AJ41" s="250">
        <v>108.630469759511</v>
      </c>
      <c r="AK41" s="250">
        <v>110.17985493014299</v>
      </c>
      <c r="AL41" s="256">
        <v>109.225702854171</v>
      </c>
      <c r="AM41" s="250"/>
      <c r="AN41" s="257">
        <v>131.37368151991399</v>
      </c>
      <c r="AO41" s="258">
        <v>129.82876568952099</v>
      </c>
      <c r="AP41" s="259">
        <v>130.62794734660801</v>
      </c>
      <c r="AQ41" s="250"/>
      <c r="AR41" s="260">
        <v>116.244083316614</v>
      </c>
      <c r="AS41" s="233"/>
      <c r="AT41" s="234">
        <v>-2.3344924331300598</v>
      </c>
      <c r="AU41" s="228">
        <v>-0.66475495460950795</v>
      </c>
      <c r="AV41" s="228">
        <v>-0.96111959005834802</v>
      </c>
      <c r="AW41" s="228">
        <v>-2.1087876569230102</v>
      </c>
      <c r="AX41" s="228">
        <v>-1.8950317606162601</v>
      </c>
      <c r="AY41" s="235">
        <v>-1.57146578530248</v>
      </c>
      <c r="AZ41" s="228"/>
      <c r="BA41" s="236">
        <v>-7.9797315118090504</v>
      </c>
      <c r="BB41" s="237">
        <v>-10.381580822697201</v>
      </c>
      <c r="BC41" s="238">
        <v>-9.1597044912143097</v>
      </c>
      <c r="BD41" s="228"/>
      <c r="BE41" s="239">
        <v>-4.6013521481737598</v>
      </c>
      <c r="BF41" s="39"/>
      <c r="BG41" s="39"/>
      <c r="BH41" s="39"/>
      <c r="BI41" s="39"/>
      <c r="BJ41" s="39"/>
      <c r="BK41" s="39"/>
      <c r="BL41" s="39"/>
    </row>
    <row r="42" spans="1:64" x14ac:dyDescent="0.25">
      <c r="A42" s="20" t="s">
        <v>31</v>
      </c>
      <c r="B42" s="2" t="str">
        <f t="shared" si="0"/>
        <v>Southwest Virginia - Heart of Appalachia</v>
      </c>
      <c r="C42" s="2"/>
      <c r="D42" s="23" t="s">
        <v>89</v>
      </c>
      <c r="E42" s="26" t="s">
        <v>90</v>
      </c>
      <c r="F42" s="2"/>
      <c r="G42" s="255">
        <v>89.410271739130394</v>
      </c>
      <c r="H42" s="250">
        <v>92.895665760869505</v>
      </c>
      <c r="I42" s="250">
        <v>91.587171314740999</v>
      </c>
      <c r="J42" s="250">
        <v>92.279247311827902</v>
      </c>
      <c r="K42" s="250">
        <v>90.654132352941105</v>
      </c>
      <c r="L42" s="256">
        <v>91.483806637806595</v>
      </c>
      <c r="M42" s="250"/>
      <c r="N42" s="257">
        <v>95.992282051282004</v>
      </c>
      <c r="O42" s="258">
        <v>96.174303797468298</v>
      </c>
      <c r="P42" s="259">
        <v>96.083872611464898</v>
      </c>
      <c r="Q42" s="250"/>
      <c r="R42" s="260">
        <v>92.918186693147902</v>
      </c>
      <c r="S42" s="233"/>
      <c r="T42" s="234">
        <v>2.3073877357666301</v>
      </c>
      <c r="U42" s="228">
        <v>3.2240153045101501</v>
      </c>
      <c r="V42" s="228">
        <v>-1.8202551800917599</v>
      </c>
      <c r="W42" s="228">
        <v>-0.319941755041458</v>
      </c>
      <c r="X42" s="228">
        <v>0.81253653507616996</v>
      </c>
      <c r="Y42" s="235">
        <v>0.703388670457191</v>
      </c>
      <c r="Z42" s="228"/>
      <c r="AA42" s="236">
        <v>-1.0014258916611101</v>
      </c>
      <c r="AB42" s="237">
        <v>-0.26756297841156201</v>
      </c>
      <c r="AC42" s="238">
        <v>-0.63986234030334299</v>
      </c>
      <c r="AD42" s="228"/>
      <c r="AE42" s="239">
        <v>0.24497201664593199</v>
      </c>
      <c r="AF42" s="29"/>
      <c r="AG42" s="255">
        <v>87.740392327811605</v>
      </c>
      <c r="AH42" s="250">
        <v>94.048947538860105</v>
      </c>
      <c r="AI42" s="250">
        <v>94.158373129576503</v>
      </c>
      <c r="AJ42" s="250">
        <v>93.678752010292598</v>
      </c>
      <c r="AK42" s="250">
        <v>93.010170747422606</v>
      </c>
      <c r="AL42" s="256">
        <v>92.793286509229006</v>
      </c>
      <c r="AM42" s="250"/>
      <c r="AN42" s="257">
        <v>98.105339925834301</v>
      </c>
      <c r="AO42" s="258">
        <v>97.2343647475072</v>
      </c>
      <c r="AP42" s="259">
        <v>97.6785689519306</v>
      </c>
      <c r="AQ42" s="250"/>
      <c r="AR42" s="260">
        <v>94.263668232057299</v>
      </c>
      <c r="AS42" s="233"/>
      <c r="AT42" s="234">
        <v>-0.360187877378215</v>
      </c>
      <c r="AU42" s="228">
        <v>1.5700205522294199</v>
      </c>
      <c r="AV42" s="228">
        <v>1.8732323840894101</v>
      </c>
      <c r="AW42" s="228">
        <v>1.5793730492923801</v>
      </c>
      <c r="AX42" s="228">
        <v>-0.14364410585090601</v>
      </c>
      <c r="AY42" s="235">
        <v>0.99421060454950405</v>
      </c>
      <c r="AZ42" s="228"/>
      <c r="BA42" s="236">
        <v>-5.1036401179032502</v>
      </c>
      <c r="BB42" s="237">
        <v>-9.6205348457898694</v>
      </c>
      <c r="BC42" s="238">
        <v>-7.4015864094202097</v>
      </c>
      <c r="BD42" s="228"/>
      <c r="BE42" s="239">
        <v>-2.1037611514505499</v>
      </c>
      <c r="BF42" s="39"/>
      <c r="BG42" s="39"/>
      <c r="BH42" s="39"/>
      <c r="BI42" s="39"/>
      <c r="BJ42" s="39"/>
      <c r="BK42" s="39"/>
      <c r="BL42" s="39"/>
    </row>
    <row r="43" spans="1:64" x14ac:dyDescent="0.25">
      <c r="A43" s="21" t="s">
        <v>32</v>
      </c>
      <c r="B43" s="2" t="str">
        <f t="shared" si="0"/>
        <v>Virginia Mountains</v>
      </c>
      <c r="C43" s="2"/>
      <c r="D43" s="24" t="s">
        <v>89</v>
      </c>
      <c r="E43" s="27" t="s">
        <v>90</v>
      </c>
      <c r="F43" s="2"/>
      <c r="G43" s="255">
        <v>128.19831770693801</v>
      </c>
      <c r="H43" s="250">
        <v>131.54862984371599</v>
      </c>
      <c r="I43" s="250">
        <v>133.13519215372199</v>
      </c>
      <c r="J43" s="250">
        <v>134.53069694596701</v>
      </c>
      <c r="K43" s="250">
        <v>136.00645713148899</v>
      </c>
      <c r="L43" s="256">
        <v>132.95341618865501</v>
      </c>
      <c r="M43" s="250"/>
      <c r="N43" s="257">
        <v>157.341862480739</v>
      </c>
      <c r="O43" s="258">
        <v>162.98982831050199</v>
      </c>
      <c r="P43" s="259">
        <v>160.240766851035</v>
      </c>
      <c r="Q43" s="250"/>
      <c r="R43" s="260">
        <v>141.46385913104399</v>
      </c>
      <c r="S43" s="233"/>
      <c r="T43" s="234">
        <v>-5.1948414571564401</v>
      </c>
      <c r="U43" s="228">
        <v>3.37311742477659</v>
      </c>
      <c r="V43" s="228">
        <v>2.6656371474401901</v>
      </c>
      <c r="W43" s="228">
        <v>2.8556160213486499</v>
      </c>
      <c r="X43" s="228">
        <v>3.1404218122321401</v>
      </c>
      <c r="Y43" s="235">
        <v>1.6110637709123701</v>
      </c>
      <c r="Z43" s="228"/>
      <c r="AA43" s="236">
        <v>3.6921997928857802</v>
      </c>
      <c r="AB43" s="237">
        <v>6.0057920169010099</v>
      </c>
      <c r="AC43" s="238">
        <v>4.9057510137548404</v>
      </c>
      <c r="AD43" s="228"/>
      <c r="AE43" s="239">
        <v>2.9598151188842401</v>
      </c>
      <c r="AF43" s="30"/>
      <c r="AG43" s="255">
        <v>130.82816352429199</v>
      </c>
      <c r="AH43" s="250">
        <v>135.39204082626901</v>
      </c>
      <c r="AI43" s="250">
        <v>140.19667835783901</v>
      </c>
      <c r="AJ43" s="250">
        <v>130.71758284965301</v>
      </c>
      <c r="AK43" s="250">
        <v>134.61883902580999</v>
      </c>
      <c r="AL43" s="256">
        <v>134.55804045849001</v>
      </c>
      <c r="AM43" s="250"/>
      <c r="AN43" s="257">
        <v>154.724726116423</v>
      </c>
      <c r="AO43" s="258">
        <v>155.83973611694901</v>
      </c>
      <c r="AP43" s="259">
        <v>155.280530812748</v>
      </c>
      <c r="AQ43" s="250"/>
      <c r="AR43" s="260">
        <v>140.728872311809</v>
      </c>
      <c r="AS43" s="233"/>
      <c r="AT43" s="234">
        <v>1.3475655252396099</v>
      </c>
      <c r="AU43" s="228">
        <v>3.9993954072610101</v>
      </c>
      <c r="AV43" s="228">
        <v>8.2593232819293405</v>
      </c>
      <c r="AW43" s="228">
        <v>0.41261404928786499</v>
      </c>
      <c r="AX43" s="228">
        <v>-0.30268808828902299</v>
      </c>
      <c r="AY43" s="235">
        <v>2.8102552168709698</v>
      </c>
      <c r="AZ43" s="228"/>
      <c r="BA43" s="236">
        <v>1.1570185196581599</v>
      </c>
      <c r="BB43" s="237">
        <v>1.4429841580695499</v>
      </c>
      <c r="BC43" s="238">
        <v>1.29959973084192</v>
      </c>
      <c r="BD43" s="228"/>
      <c r="BE43" s="239">
        <v>2.2342601411050902</v>
      </c>
      <c r="BF43" s="39"/>
      <c r="BG43" s="39"/>
      <c r="BH43" s="39"/>
      <c r="BI43" s="39"/>
      <c r="BJ43" s="39"/>
      <c r="BK43" s="39"/>
      <c r="BL43" s="39"/>
    </row>
    <row r="44" spans="1:64" x14ac:dyDescent="0.25">
      <c r="A44" s="20" t="s">
        <v>104</v>
      </c>
      <c r="B44" s="2" t="s">
        <v>16</v>
      </c>
      <c r="D44" s="24" t="s">
        <v>89</v>
      </c>
      <c r="E44" s="27" t="s">
        <v>90</v>
      </c>
      <c r="G44" s="255">
        <v>316.57557251908298</v>
      </c>
      <c r="H44" s="250">
        <v>312.83548080078702</v>
      </c>
      <c r="I44" s="250">
        <v>311.36190447761101</v>
      </c>
      <c r="J44" s="250">
        <v>295.51780122324101</v>
      </c>
      <c r="K44" s="250">
        <v>313.84344412788801</v>
      </c>
      <c r="L44" s="256">
        <v>309.63129872673801</v>
      </c>
      <c r="M44" s="250"/>
      <c r="N44" s="257">
        <v>381.63597748815101</v>
      </c>
      <c r="O44" s="258">
        <v>398.59405194079801</v>
      </c>
      <c r="P44" s="259">
        <v>390.36486416558802</v>
      </c>
      <c r="Q44" s="250"/>
      <c r="R44" s="260">
        <v>334.84966325430997</v>
      </c>
      <c r="S44" s="233"/>
      <c r="T44" s="234">
        <v>1.17100820869223</v>
      </c>
      <c r="U44" s="228">
        <v>2.0847019036702701</v>
      </c>
      <c r="V44" s="228">
        <v>2.6113471965328499</v>
      </c>
      <c r="W44" s="228">
        <v>2.2217221054150098</v>
      </c>
      <c r="X44" s="228">
        <v>4.3812059117103903</v>
      </c>
      <c r="Y44" s="235">
        <v>2.6015536300195401</v>
      </c>
      <c r="Z44" s="228"/>
      <c r="AA44" s="236">
        <v>5.5519905436255002</v>
      </c>
      <c r="AB44" s="237">
        <v>8.6138801433866092</v>
      </c>
      <c r="AC44" s="238">
        <v>7.1352317636573499</v>
      </c>
      <c r="AD44" s="228"/>
      <c r="AE44" s="239">
        <v>4.4151844493178496</v>
      </c>
      <c r="AG44" s="255">
        <v>320.21293020108197</v>
      </c>
      <c r="AH44" s="250">
        <v>317.38713320537403</v>
      </c>
      <c r="AI44" s="250">
        <v>321.78368267104202</v>
      </c>
      <c r="AJ44" s="250">
        <v>316.93365965233301</v>
      </c>
      <c r="AK44" s="250">
        <v>324.96644761606001</v>
      </c>
      <c r="AL44" s="256">
        <v>320.25746767002801</v>
      </c>
      <c r="AM44" s="250"/>
      <c r="AN44" s="257">
        <v>382.00448731923501</v>
      </c>
      <c r="AO44" s="258">
        <v>385.63479999999998</v>
      </c>
      <c r="AP44" s="259">
        <v>383.86554327808398</v>
      </c>
      <c r="AQ44" s="250"/>
      <c r="AR44" s="260">
        <v>339.888439610886</v>
      </c>
      <c r="AS44" s="233"/>
      <c r="AT44" s="234">
        <v>4.9443808523717898</v>
      </c>
      <c r="AU44" s="228">
        <v>7.3799729925317896</v>
      </c>
      <c r="AV44" s="228">
        <v>7.0479097225889697</v>
      </c>
      <c r="AW44" s="228">
        <v>6.5038998909158101</v>
      </c>
      <c r="AX44" s="228">
        <v>5.4684145431981497</v>
      </c>
      <c r="AY44" s="235">
        <v>6.3331093727444197</v>
      </c>
      <c r="AZ44" s="228"/>
      <c r="BA44" s="236">
        <v>3.9340011687105001</v>
      </c>
      <c r="BB44" s="237">
        <v>5.0089935323329797</v>
      </c>
      <c r="BC44" s="238">
        <v>4.4843771729201096</v>
      </c>
      <c r="BD44" s="228"/>
      <c r="BE44" s="239">
        <v>5.7181211789970403</v>
      </c>
    </row>
    <row r="45" spans="1:64" x14ac:dyDescent="0.25">
      <c r="A45" s="20" t="s">
        <v>105</v>
      </c>
      <c r="B45" s="2" t="s">
        <v>17</v>
      </c>
      <c r="D45" s="24" t="s">
        <v>89</v>
      </c>
      <c r="E45" s="27" t="s">
        <v>90</v>
      </c>
      <c r="G45" s="255">
        <v>177.740825216079</v>
      </c>
      <c r="H45" s="250">
        <v>190.98707641196</v>
      </c>
      <c r="I45" s="250">
        <v>197.96885942780901</v>
      </c>
      <c r="J45" s="250">
        <v>194.775352188618</v>
      </c>
      <c r="K45" s="250">
        <v>188.71826853318299</v>
      </c>
      <c r="L45" s="256">
        <v>190.84361460823899</v>
      </c>
      <c r="M45" s="250"/>
      <c r="N45" s="257">
        <v>196.35028456066101</v>
      </c>
      <c r="O45" s="258">
        <v>201.21163037781599</v>
      </c>
      <c r="P45" s="259">
        <v>198.79171703395301</v>
      </c>
      <c r="Q45" s="250"/>
      <c r="R45" s="260">
        <v>193.28043406814999</v>
      </c>
      <c r="S45" s="233"/>
      <c r="T45" s="234">
        <v>3.3339431426060999</v>
      </c>
      <c r="U45" s="228">
        <v>3.16808228688196</v>
      </c>
      <c r="V45" s="228">
        <v>2.6574013656079898</v>
      </c>
      <c r="W45" s="228">
        <v>1.93188357655472</v>
      </c>
      <c r="X45" s="228">
        <v>7.4121418268062396</v>
      </c>
      <c r="Y45" s="235">
        <v>3.5291840425360501</v>
      </c>
      <c r="Z45" s="228"/>
      <c r="AA45" s="236">
        <v>4.2128290037536296</v>
      </c>
      <c r="AB45" s="237">
        <v>3.02779219058502</v>
      </c>
      <c r="AC45" s="238">
        <v>3.5918503159134598</v>
      </c>
      <c r="AD45" s="228"/>
      <c r="AE45" s="239">
        <v>3.5960572861603901</v>
      </c>
      <c r="AG45" s="255">
        <v>178.06226206342799</v>
      </c>
      <c r="AH45" s="250">
        <v>196.36469984943099</v>
      </c>
      <c r="AI45" s="250">
        <v>207.956555031307</v>
      </c>
      <c r="AJ45" s="250">
        <v>203.56331845238</v>
      </c>
      <c r="AK45" s="250">
        <v>192.57699264052701</v>
      </c>
      <c r="AL45" s="256">
        <v>196.95857761112899</v>
      </c>
      <c r="AM45" s="250"/>
      <c r="AN45" s="257">
        <v>202.89284329365501</v>
      </c>
      <c r="AO45" s="258">
        <v>202.64832455697399</v>
      </c>
      <c r="AP45" s="259">
        <v>202.76933065319301</v>
      </c>
      <c r="AQ45" s="250"/>
      <c r="AR45" s="260">
        <v>198.65457317624299</v>
      </c>
      <c r="AS45" s="233"/>
      <c r="AT45" s="234">
        <v>2.4899841422586002</v>
      </c>
      <c r="AU45" s="228">
        <v>3.44533884882873</v>
      </c>
      <c r="AV45" s="228">
        <v>5.1163617442554301</v>
      </c>
      <c r="AW45" s="228">
        <v>3.7665568363367901</v>
      </c>
      <c r="AX45" s="228">
        <v>5.19488696205027</v>
      </c>
      <c r="AY45" s="235">
        <v>4.1660579458083298</v>
      </c>
      <c r="AZ45" s="228"/>
      <c r="BA45" s="236">
        <v>4.6986133862420001</v>
      </c>
      <c r="BB45" s="237">
        <v>2.9915251466373198</v>
      </c>
      <c r="BC45" s="238">
        <v>3.8336081486909102</v>
      </c>
      <c r="BD45" s="228"/>
      <c r="BE45" s="239">
        <v>4.0516336876894403</v>
      </c>
    </row>
    <row r="46" spans="1:64" x14ac:dyDescent="0.25">
      <c r="A46" s="20" t="s">
        <v>106</v>
      </c>
      <c r="B46" s="2" t="s">
        <v>18</v>
      </c>
      <c r="D46" s="24" t="s">
        <v>89</v>
      </c>
      <c r="E46" s="27" t="s">
        <v>90</v>
      </c>
      <c r="G46" s="255">
        <v>151.957138330617</v>
      </c>
      <c r="H46" s="250">
        <v>156.794983880144</v>
      </c>
      <c r="I46" s="250">
        <v>166.63424872134101</v>
      </c>
      <c r="J46" s="250">
        <v>159.101006922143</v>
      </c>
      <c r="K46" s="250">
        <v>152.188772416815</v>
      </c>
      <c r="L46" s="256">
        <v>157.604668679497</v>
      </c>
      <c r="M46" s="250"/>
      <c r="N46" s="257">
        <v>167.40831293706199</v>
      </c>
      <c r="O46" s="258">
        <v>170.40386385813699</v>
      </c>
      <c r="P46" s="259">
        <v>168.90545868859601</v>
      </c>
      <c r="Q46" s="250"/>
      <c r="R46" s="260">
        <v>161.11765918738601</v>
      </c>
      <c r="S46" s="233"/>
      <c r="T46" s="234">
        <v>5.0907256235013296</v>
      </c>
      <c r="U46" s="228">
        <v>4.6435980213105097</v>
      </c>
      <c r="V46" s="228">
        <v>7.2792576528317401</v>
      </c>
      <c r="W46" s="228">
        <v>4.0574684728719799</v>
      </c>
      <c r="X46" s="228">
        <v>4.05409973158695</v>
      </c>
      <c r="Y46" s="235">
        <v>4.9871190873987503</v>
      </c>
      <c r="Z46" s="228"/>
      <c r="AA46" s="236">
        <v>5.2456457609840301</v>
      </c>
      <c r="AB46" s="237">
        <v>6.2849189411418198</v>
      </c>
      <c r="AC46" s="238">
        <v>5.7640672838073499</v>
      </c>
      <c r="AD46" s="228"/>
      <c r="AE46" s="239">
        <v>5.2828551339006502</v>
      </c>
      <c r="AG46" s="255">
        <v>152.338243085832</v>
      </c>
      <c r="AH46" s="250">
        <v>158.195383139672</v>
      </c>
      <c r="AI46" s="250">
        <v>167.19082728506501</v>
      </c>
      <c r="AJ46" s="250">
        <v>164.12784868172901</v>
      </c>
      <c r="AK46" s="250">
        <v>158.90632177491199</v>
      </c>
      <c r="AL46" s="256">
        <v>160.592963861638</v>
      </c>
      <c r="AM46" s="250"/>
      <c r="AN46" s="257">
        <v>172.11131629126399</v>
      </c>
      <c r="AO46" s="258">
        <v>173.20677696663699</v>
      </c>
      <c r="AP46" s="259">
        <v>172.65853793720399</v>
      </c>
      <c r="AQ46" s="250"/>
      <c r="AR46" s="260">
        <v>164.21829037663201</v>
      </c>
      <c r="AS46" s="233"/>
      <c r="AT46" s="234">
        <v>5.0793107175660204</v>
      </c>
      <c r="AU46" s="228">
        <v>3.6501533539473399</v>
      </c>
      <c r="AV46" s="228">
        <v>5.3315809079884602</v>
      </c>
      <c r="AW46" s="228">
        <v>4.24311109260913</v>
      </c>
      <c r="AX46" s="228">
        <v>4.5563759629855198</v>
      </c>
      <c r="AY46" s="235">
        <v>4.5630244059062299</v>
      </c>
      <c r="AZ46" s="228"/>
      <c r="BA46" s="236">
        <v>4.5872700154415602</v>
      </c>
      <c r="BB46" s="237">
        <v>4.7130878595588799</v>
      </c>
      <c r="BC46" s="238">
        <v>4.6512576622748902</v>
      </c>
      <c r="BD46" s="228"/>
      <c r="BE46" s="239">
        <v>4.5916595531490003</v>
      </c>
    </row>
    <row r="47" spans="1:64" x14ac:dyDescent="0.25">
      <c r="A47" s="20" t="s">
        <v>107</v>
      </c>
      <c r="B47" s="2" t="s">
        <v>19</v>
      </c>
      <c r="D47" s="24" t="s">
        <v>89</v>
      </c>
      <c r="E47" s="27" t="s">
        <v>90</v>
      </c>
      <c r="G47" s="255">
        <v>122.43840955827901</v>
      </c>
      <c r="H47" s="250">
        <v>126.683575501007</v>
      </c>
      <c r="I47" s="250">
        <v>129.65278446033801</v>
      </c>
      <c r="J47" s="250">
        <v>127.918432840576</v>
      </c>
      <c r="K47" s="250">
        <v>128.57186942000101</v>
      </c>
      <c r="L47" s="256">
        <v>127.266819546466</v>
      </c>
      <c r="M47" s="250"/>
      <c r="N47" s="257">
        <v>149.94120267726399</v>
      </c>
      <c r="O47" s="258">
        <v>150.94799254103799</v>
      </c>
      <c r="P47" s="259">
        <v>150.44896652843599</v>
      </c>
      <c r="Q47" s="250"/>
      <c r="R47" s="260">
        <v>134.56709128729401</v>
      </c>
      <c r="S47" s="233"/>
      <c r="T47" s="234">
        <v>1.2750251143282301</v>
      </c>
      <c r="U47" s="228">
        <v>1.5272222019572199</v>
      </c>
      <c r="V47" s="228">
        <v>1.3609912456105999</v>
      </c>
      <c r="W47" s="228">
        <v>1.4984465341515201</v>
      </c>
      <c r="X47" s="228">
        <v>2.6533271415527402</v>
      </c>
      <c r="Y47" s="235">
        <v>1.66647038204112</v>
      </c>
      <c r="Z47" s="228"/>
      <c r="AA47" s="236">
        <v>2.2445684780617499</v>
      </c>
      <c r="AB47" s="237">
        <v>2.70061196727641</v>
      </c>
      <c r="AC47" s="238">
        <v>2.4756859360907701</v>
      </c>
      <c r="AD47" s="228"/>
      <c r="AE47" s="239">
        <v>1.91901263061297</v>
      </c>
      <c r="AG47" s="255">
        <v>123.438682346215</v>
      </c>
      <c r="AH47" s="250">
        <v>128.352155193806</v>
      </c>
      <c r="AI47" s="250">
        <v>132.51674388094901</v>
      </c>
      <c r="AJ47" s="250">
        <v>131.99340356879</v>
      </c>
      <c r="AK47" s="250">
        <v>131.08633081651601</v>
      </c>
      <c r="AL47" s="256">
        <v>129.792031333875</v>
      </c>
      <c r="AM47" s="250"/>
      <c r="AN47" s="257">
        <v>153.27029315328301</v>
      </c>
      <c r="AO47" s="258">
        <v>152.670546951169</v>
      </c>
      <c r="AP47" s="259">
        <v>152.96989017789201</v>
      </c>
      <c r="AQ47" s="250"/>
      <c r="AR47" s="260">
        <v>136.93887861005899</v>
      </c>
      <c r="AS47" s="233"/>
      <c r="AT47" s="234">
        <v>1.6584091135655299</v>
      </c>
      <c r="AU47" s="228">
        <v>1.5971795638400099</v>
      </c>
      <c r="AV47" s="228">
        <v>2.2996748113214101</v>
      </c>
      <c r="AW47" s="228">
        <v>2.04823425029414</v>
      </c>
      <c r="AX47" s="228">
        <v>2.0116406088012</v>
      </c>
      <c r="AY47" s="235">
        <v>1.9446383422232301</v>
      </c>
      <c r="AZ47" s="228"/>
      <c r="BA47" s="236">
        <v>1.9188368438131</v>
      </c>
      <c r="BB47" s="237">
        <v>1.6233700587726501</v>
      </c>
      <c r="BC47" s="238">
        <v>1.7708950420548999</v>
      </c>
      <c r="BD47" s="228"/>
      <c r="BE47" s="239">
        <v>1.8067172123524999</v>
      </c>
    </row>
    <row r="48" spans="1:64" x14ac:dyDescent="0.25">
      <c r="A48" s="20" t="s">
        <v>108</v>
      </c>
      <c r="B48" s="2" t="s">
        <v>20</v>
      </c>
      <c r="D48" s="24" t="s">
        <v>89</v>
      </c>
      <c r="E48" s="27" t="s">
        <v>90</v>
      </c>
      <c r="G48" s="255">
        <v>90.606369757739799</v>
      </c>
      <c r="H48" s="250">
        <v>92.391982047389604</v>
      </c>
      <c r="I48" s="250">
        <v>93.855856285880094</v>
      </c>
      <c r="J48" s="250">
        <v>93.338777833375005</v>
      </c>
      <c r="K48" s="250">
        <v>94.344522289044505</v>
      </c>
      <c r="L48" s="256">
        <v>92.979776931731905</v>
      </c>
      <c r="M48" s="250"/>
      <c r="N48" s="257">
        <v>110.68147318169</v>
      </c>
      <c r="O48" s="258">
        <v>112.423623875986</v>
      </c>
      <c r="P48" s="259">
        <v>111.56035455861</v>
      </c>
      <c r="Q48" s="250"/>
      <c r="R48" s="260">
        <v>98.9214079881814</v>
      </c>
      <c r="S48" s="233"/>
      <c r="T48" s="234">
        <v>4.1060249049055697</v>
      </c>
      <c r="U48" s="228">
        <v>4.58294968149802</v>
      </c>
      <c r="V48" s="228">
        <v>4.4877847833168598</v>
      </c>
      <c r="W48" s="228">
        <v>4.4523563066933898</v>
      </c>
      <c r="X48" s="228">
        <v>4.6543571992619404</v>
      </c>
      <c r="Y48" s="235">
        <v>4.4612605201446298</v>
      </c>
      <c r="Z48" s="228"/>
      <c r="AA48" s="236">
        <v>4.3017081581458001</v>
      </c>
      <c r="AB48" s="237">
        <v>2.3672016115075398</v>
      </c>
      <c r="AC48" s="238">
        <v>3.31902383720116</v>
      </c>
      <c r="AD48" s="228"/>
      <c r="AE48" s="239">
        <v>4.2375491981596198</v>
      </c>
      <c r="AG48" s="255">
        <v>90.962556357904703</v>
      </c>
      <c r="AH48" s="250">
        <v>93.423008237071599</v>
      </c>
      <c r="AI48" s="250">
        <v>95.640741163407498</v>
      </c>
      <c r="AJ48" s="250">
        <v>95.823968802041094</v>
      </c>
      <c r="AK48" s="250">
        <v>95.746257422688302</v>
      </c>
      <c r="AL48" s="256">
        <v>94.442582627833303</v>
      </c>
      <c r="AM48" s="250"/>
      <c r="AN48" s="257">
        <v>112.794962581191</v>
      </c>
      <c r="AO48" s="258">
        <v>113.313688288718</v>
      </c>
      <c r="AP48" s="259">
        <v>113.055090420177</v>
      </c>
      <c r="AQ48" s="250"/>
      <c r="AR48" s="260">
        <v>100.275476766143</v>
      </c>
      <c r="AS48" s="233"/>
      <c r="AT48" s="234">
        <v>3.8374773388204</v>
      </c>
      <c r="AU48" s="228">
        <v>4.9469250614726397</v>
      </c>
      <c r="AV48" s="228">
        <v>5.08417705575713</v>
      </c>
      <c r="AW48" s="228">
        <v>4.7791299948437498</v>
      </c>
      <c r="AX48" s="228">
        <v>4.4643280610974099</v>
      </c>
      <c r="AY48" s="235">
        <v>4.6444194686269604</v>
      </c>
      <c r="AZ48" s="228"/>
      <c r="BA48" s="236">
        <v>2.4760831246238499</v>
      </c>
      <c r="BB48" s="237">
        <v>0.97306926474602096</v>
      </c>
      <c r="BC48" s="238">
        <v>1.7180453297864899</v>
      </c>
      <c r="BD48" s="228"/>
      <c r="BE48" s="239">
        <v>3.5541065361304298</v>
      </c>
    </row>
    <row r="49" spans="1:57" x14ac:dyDescent="0.25">
      <c r="A49" s="21" t="s">
        <v>109</v>
      </c>
      <c r="B49" s="2" t="s">
        <v>21</v>
      </c>
      <c r="D49" s="24" t="s">
        <v>89</v>
      </c>
      <c r="E49" s="27" t="s">
        <v>90</v>
      </c>
      <c r="G49" s="255">
        <v>68.294710640608002</v>
      </c>
      <c r="H49" s="250">
        <v>68.230259833256596</v>
      </c>
      <c r="I49" s="250">
        <v>68.489640327247301</v>
      </c>
      <c r="J49" s="250">
        <v>68.455599405057001</v>
      </c>
      <c r="K49" s="250">
        <v>68.974385682195503</v>
      </c>
      <c r="L49" s="256">
        <v>68.495501140221904</v>
      </c>
      <c r="M49" s="250"/>
      <c r="N49" s="257">
        <v>81.412070649961507</v>
      </c>
      <c r="O49" s="258">
        <v>85.097154223577704</v>
      </c>
      <c r="P49" s="259">
        <v>83.275784449610995</v>
      </c>
      <c r="Q49" s="250"/>
      <c r="R49" s="260">
        <v>73.106138970829207</v>
      </c>
      <c r="S49" s="233"/>
      <c r="T49" s="234">
        <v>-1.3695309858825899</v>
      </c>
      <c r="U49" s="228">
        <v>-0.73412568003619605</v>
      </c>
      <c r="V49" s="228">
        <v>0.53832794606061696</v>
      </c>
      <c r="W49" s="228">
        <v>0.38610195885599302</v>
      </c>
      <c r="X49" s="228">
        <v>0.487840255735289</v>
      </c>
      <c r="Y49" s="235">
        <v>-0.118978288758434</v>
      </c>
      <c r="Z49" s="228"/>
      <c r="AA49" s="236">
        <v>-2.52566893367367E-2</v>
      </c>
      <c r="AB49" s="237">
        <v>-0.14021374872523701</v>
      </c>
      <c r="AC49" s="238">
        <v>-8.5033070742575406E-2</v>
      </c>
      <c r="AD49" s="228"/>
      <c r="AE49" s="239">
        <v>-0.214259818781631</v>
      </c>
      <c r="AG49" s="255">
        <v>68.150813124749405</v>
      </c>
      <c r="AH49" s="250">
        <v>68.449124198632703</v>
      </c>
      <c r="AI49" s="250">
        <v>68.770320119704706</v>
      </c>
      <c r="AJ49" s="250">
        <v>68.931079332204604</v>
      </c>
      <c r="AK49" s="250">
        <v>69.495718068071696</v>
      </c>
      <c r="AL49" s="256">
        <v>68.778804786865294</v>
      </c>
      <c r="AM49" s="250"/>
      <c r="AN49" s="257">
        <v>83.737537366087693</v>
      </c>
      <c r="AO49" s="258">
        <v>86.907470536147997</v>
      </c>
      <c r="AP49" s="259">
        <v>85.323563379791494</v>
      </c>
      <c r="AQ49" s="250"/>
      <c r="AR49" s="260">
        <v>74.001538437634593</v>
      </c>
      <c r="AS49" s="233"/>
      <c r="AT49" s="234">
        <v>-0.54984391525619702</v>
      </c>
      <c r="AU49" s="228">
        <v>-0.89076278729721503</v>
      </c>
      <c r="AV49" s="228">
        <v>-0.90077421788141898</v>
      </c>
      <c r="AW49" s="228">
        <v>-0.98339708615663701</v>
      </c>
      <c r="AX49" s="228">
        <v>-0.88328183220923295</v>
      </c>
      <c r="AY49" s="235">
        <v>-0.84762679499594795</v>
      </c>
      <c r="AZ49" s="228"/>
      <c r="BA49" s="236">
        <v>-1.0956865991827101</v>
      </c>
      <c r="BB49" s="237">
        <v>-1.02557638467512</v>
      </c>
      <c r="BC49" s="238">
        <v>-1.0752786319899199</v>
      </c>
      <c r="BD49" s="228"/>
      <c r="BE49" s="239">
        <v>-1.0539812766485299</v>
      </c>
    </row>
    <row r="50" spans="1:57" x14ac:dyDescent="0.25">
      <c r="A50" s="33" t="s">
        <v>47</v>
      </c>
      <c r="B50" t="s">
        <v>47</v>
      </c>
      <c r="D50" s="24" t="s">
        <v>89</v>
      </c>
      <c r="E50" s="27" t="s">
        <v>90</v>
      </c>
      <c r="G50" s="255">
        <v>125.126933407946</v>
      </c>
      <c r="H50" s="250">
        <v>132.40889130434701</v>
      </c>
      <c r="I50" s="250">
        <v>135.55419327730999</v>
      </c>
      <c r="J50" s="250">
        <v>118.831770921386</v>
      </c>
      <c r="K50" s="250">
        <v>135.79094265855699</v>
      </c>
      <c r="L50" s="256">
        <v>129.726805568028</v>
      </c>
      <c r="M50" s="250"/>
      <c r="N50" s="257">
        <v>149.78326114119099</v>
      </c>
      <c r="O50" s="258">
        <v>146.511754817548</v>
      </c>
      <c r="P50" s="259">
        <v>148.13466528925599</v>
      </c>
      <c r="Q50" s="250"/>
      <c r="R50" s="260">
        <v>135.30389733959299</v>
      </c>
      <c r="S50" s="233"/>
      <c r="T50" s="234">
        <v>3.3693002864584098</v>
      </c>
      <c r="U50" s="228">
        <v>1.9759126452681</v>
      </c>
      <c r="V50" s="228">
        <v>2.9525419710016898</v>
      </c>
      <c r="W50" s="228">
        <v>-7.0642745505984896</v>
      </c>
      <c r="X50" s="228">
        <v>6.40758936338705</v>
      </c>
      <c r="Y50" s="235">
        <v>1.42368630943011</v>
      </c>
      <c r="Z50" s="228"/>
      <c r="AA50" s="236">
        <v>5.4957929783192903</v>
      </c>
      <c r="AB50" s="237">
        <v>0.414659058611349</v>
      </c>
      <c r="AC50" s="238">
        <v>2.87950735639448</v>
      </c>
      <c r="AD50" s="228"/>
      <c r="AE50" s="239">
        <v>1.87005235579331</v>
      </c>
      <c r="AG50" s="255">
        <v>126.505510002817</v>
      </c>
      <c r="AH50" s="250">
        <v>133.60630328218201</v>
      </c>
      <c r="AI50" s="250">
        <v>135.57926074326301</v>
      </c>
      <c r="AJ50" s="250">
        <v>128.31426913912699</v>
      </c>
      <c r="AK50" s="250">
        <v>129.72056836993701</v>
      </c>
      <c r="AL50" s="256">
        <v>131.01664777883499</v>
      </c>
      <c r="AM50" s="250"/>
      <c r="AN50" s="257">
        <v>143.50503893442601</v>
      </c>
      <c r="AO50" s="258">
        <v>145.51430114162201</v>
      </c>
      <c r="AP50" s="259">
        <v>144.507762151619</v>
      </c>
      <c r="AQ50" s="250"/>
      <c r="AR50" s="260">
        <v>135.08159135195299</v>
      </c>
      <c r="AS50" s="233"/>
      <c r="AT50" s="234">
        <v>5.8108631925260097</v>
      </c>
      <c r="AU50" s="228">
        <v>5.18634938906267</v>
      </c>
      <c r="AV50" s="228">
        <v>4.0223586542745204</v>
      </c>
      <c r="AW50" s="228">
        <v>-2.9551270820123698</v>
      </c>
      <c r="AX50" s="228">
        <v>-3.1646786184960698</v>
      </c>
      <c r="AY50" s="235">
        <v>1.4758508192820501</v>
      </c>
      <c r="AZ50" s="228"/>
      <c r="BA50" s="236">
        <v>-4.8292289406111397</v>
      </c>
      <c r="BB50" s="237">
        <v>-5.6177296505233096</v>
      </c>
      <c r="BC50" s="238">
        <v>-5.2430931993593299</v>
      </c>
      <c r="BD50" s="228"/>
      <c r="BE50" s="239">
        <v>-0.90945973448645501</v>
      </c>
    </row>
    <row r="51" spans="1:57" x14ac:dyDescent="0.25">
      <c r="A51" s="109" t="s">
        <v>52</v>
      </c>
      <c r="B51" t="s">
        <v>52</v>
      </c>
      <c r="D51" s="24" t="s">
        <v>89</v>
      </c>
      <c r="E51" s="27" t="s">
        <v>90</v>
      </c>
      <c r="G51" s="255">
        <v>94.916930294906095</v>
      </c>
      <c r="H51" s="250">
        <v>96.801119777158704</v>
      </c>
      <c r="I51" s="250">
        <v>96.538281331253202</v>
      </c>
      <c r="J51" s="250">
        <v>98.423213282247701</v>
      </c>
      <c r="K51" s="250">
        <v>101.12785051067701</v>
      </c>
      <c r="L51" s="256">
        <v>97.785765702944801</v>
      </c>
      <c r="M51" s="250"/>
      <c r="N51" s="257">
        <v>124.45440788177299</v>
      </c>
      <c r="O51" s="258">
        <v>123.693629144331</v>
      </c>
      <c r="P51" s="259">
        <v>124.075447982594</v>
      </c>
      <c r="Q51" s="250"/>
      <c r="R51" s="260">
        <v>107.030810641627</v>
      </c>
      <c r="S51" s="233"/>
      <c r="T51" s="234">
        <v>-5.4443896947622597E-2</v>
      </c>
      <c r="U51" s="228">
        <v>-0.79398190420617898</v>
      </c>
      <c r="V51" s="228">
        <v>-0.64284611085877097</v>
      </c>
      <c r="W51" s="228">
        <v>-0.35219372874305599</v>
      </c>
      <c r="X51" s="228">
        <v>0.47265146531888003</v>
      </c>
      <c r="Y51" s="235">
        <v>-0.216819791585669</v>
      </c>
      <c r="Z51" s="228"/>
      <c r="AA51" s="236">
        <v>6.6512455897568197</v>
      </c>
      <c r="AB51" s="237">
        <v>4.6139828607937901</v>
      </c>
      <c r="AC51" s="238">
        <v>5.6281597650553996</v>
      </c>
      <c r="AD51" s="228"/>
      <c r="AE51" s="239">
        <v>2.0788692080167102</v>
      </c>
      <c r="AG51" s="255">
        <v>96.596664353458195</v>
      </c>
      <c r="AH51" s="250">
        <v>99.545315463645906</v>
      </c>
      <c r="AI51" s="250">
        <v>100.332401512763</v>
      </c>
      <c r="AJ51" s="250">
        <v>100.49009040683001</v>
      </c>
      <c r="AK51" s="250">
        <v>100.368736980725</v>
      </c>
      <c r="AL51" s="256">
        <v>99.585112456295903</v>
      </c>
      <c r="AM51" s="250"/>
      <c r="AN51" s="257">
        <v>116.911286370597</v>
      </c>
      <c r="AO51" s="258">
        <v>118.463164563701</v>
      </c>
      <c r="AP51" s="259">
        <v>117.684057529162</v>
      </c>
      <c r="AQ51" s="250"/>
      <c r="AR51" s="260">
        <v>105.554162644703</v>
      </c>
      <c r="AS51" s="233"/>
      <c r="AT51" s="234">
        <v>1.4725309335785199</v>
      </c>
      <c r="AU51" s="228">
        <v>0.16326923943757199</v>
      </c>
      <c r="AV51" s="228">
        <v>1.7544981704349401</v>
      </c>
      <c r="AW51" s="228">
        <v>1.92834826934421</v>
      </c>
      <c r="AX51" s="228">
        <v>0.58378834511598199</v>
      </c>
      <c r="AY51" s="235">
        <v>1.17158580300985</v>
      </c>
      <c r="AZ51" s="228"/>
      <c r="BA51" s="236">
        <v>2.1127560204389901</v>
      </c>
      <c r="BB51" s="237">
        <v>2.5103362768718398</v>
      </c>
      <c r="BC51" s="238">
        <v>2.3070681224425802</v>
      </c>
      <c r="BD51" s="228"/>
      <c r="BE51" s="239">
        <v>1.5204164140826599</v>
      </c>
    </row>
    <row r="52" spans="1:57" x14ac:dyDescent="0.25">
      <c r="A52" s="110" t="s">
        <v>59</v>
      </c>
      <c r="B52" t="s">
        <v>59</v>
      </c>
      <c r="D52" s="24" t="s">
        <v>89</v>
      </c>
      <c r="E52" s="27" t="s">
        <v>90</v>
      </c>
      <c r="G52" s="261">
        <v>101.770480427046</v>
      </c>
      <c r="H52" s="262">
        <v>107.17036514118701</v>
      </c>
      <c r="I52" s="262">
        <v>108.523553910226</v>
      </c>
      <c r="J52" s="262">
        <v>109.71751363636299</v>
      </c>
      <c r="K52" s="262">
        <v>104.561306894997</v>
      </c>
      <c r="L52" s="263">
        <v>106.55353003875901</v>
      </c>
      <c r="M52" s="250"/>
      <c r="N52" s="264">
        <v>108.528748878923</v>
      </c>
      <c r="O52" s="265">
        <v>110.05705663881101</v>
      </c>
      <c r="P52" s="266">
        <v>109.27965556569301</v>
      </c>
      <c r="Q52" s="250"/>
      <c r="R52" s="267">
        <v>107.366324809575</v>
      </c>
      <c r="S52" s="233"/>
      <c r="T52" s="240">
        <v>5.4382656228483404</v>
      </c>
      <c r="U52" s="241">
        <v>1.65470149590347</v>
      </c>
      <c r="V52" s="241">
        <v>-0.24350525868623701</v>
      </c>
      <c r="W52" s="241">
        <v>-0.14407056236260601</v>
      </c>
      <c r="X52" s="241">
        <v>-1.6959197064012601</v>
      </c>
      <c r="Y52" s="242">
        <v>0.53107030889199103</v>
      </c>
      <c r="Z52" s="228"/>
      <c r="AA52" s="243">
        <v>-1.0318868473696301</v>
      </c>
      <c r="AB52" s="244">
        <v>1.4566528415419699</v>
      </c>
      <c r="AC52" s="245">
        <v>0.19444955982325099</v>
      </c>
      <c r="AD52" s="228"/>
      <c r="AE52" s="246">
        <v>0.42229533146912401</v>
      </c>
      <c r="AG52" s="261">
        <v>102.351589119541</v>
      </c>
      <c r="AH52" s="262">
        <v>107.76249279884701</v>
      </c>
      <c r="AI52" s="262">
        <v>111.461120191783</v>
      </c>
      <c r="AJ52" s="262">
        <v>112.34518575174801</v>
      </c>
      <c r="AK52" s="262">
        <v>108.961058601134</v>
      </c>
      <c r="AL52" s="263">
        <v>108.908548042871</v>
      </c>
      <c r="AM52" s="250"/>
      <c r="AN52" s="264">
        <v>113.39367113651301</v>
      </c>
      <c r="AO52" s="265">
        <v>110.808228187919</v>
      </c>
      <c r="AP52" s="266">
        <v>112.112272979265</v>
      </c>
      <c r="AQ52" s="250"/>
      <c r="AR52" s="267">
        <v>109.860948300014</v>
      </c>
      <c r="AS52" s="233"/>
      <c r="AT52" s="240">
        <v>1.86107311032724</v>
      </c>
      <c r="AU52" s="241">
        <v>-0.75637929615550303</v>
      </c>
      <c r="AV52" s="241">
        <v>0.82645938343689496</v>
      </c>
      <c r="AW52" s="241">
        <v>2.1126006809501301</v>
      </c>
      <c r="AX52" s="241">
        <v>2.5451576243480498</v>
      </c>
      <c r="AY52" s="242">
        <v>1.27904004986123</v>
      </c>
      <c r="AZ52" s="228"/>
      <c r="BA52" s="243">
        <v>4.4222303791281998</v>
      </c>
      <c r="BB52" s="244">
        <v>4.4570600628762103</v>
      </c>
      <c r="BC52" s="245">
        <v>4.4120934920544004</v>
      </c>
      <c r="BD52" s="228"/>
      <c r="BE52" s="246">
        <v>2.2080519810872401</v>
      </c>
    </row>
  </sheetData>
  <sheetProtection formatCells="0" formatColumns="0" formatRows="0"/>
  <mergeCells count="47">
    <mergeCell ref="BE3:BE4"/>
    <mergeCell ref="AW3:AW4"/>
    <mergeCell ref="AX3:AX4"/>
    <mergeCell ref="AY3:AY4"/>
    <mergeCell ref="BA3:BA4"/>
    <mergeCell ref="BB3:BB4"/>
    <mergeCell ref="BC3:BC4"/>
    <mergeCell ref="AV3:AV4"/>
    <mergeCell ref="AH3:AH4"/>
    <mergeCell ref="AI3:AI4"/>
    <mergeCell ref="AJ3:AJ4"/>
    <mergeCell ref="AK3:AK4"/>
    <mergeCell ref="AL3:AL4"/>
    <mergeCell ref="AN3:AN4"/>
    <mergeCell ref="AO3:AO4"/>
    <mergeCell ref="AP3:AP4"/>
    <mergeCell ref="AR3:AR4"/>
    <mergeCell ref="AT3:AT4"/>
    <mergeCell ref="AU3:AU4"/>
    <mergeCell ref="AG3:AG4"/>
    <mergeCell ref="R3:R4"/>
    <mergeCell ref="T3:T4"/>
    <mergeCell ref="U3:U4"/>
    <mergeCell ref="V3:V4"/>
    <mergeCell ref="W3:W4"/>
    <mergeCell ref="X3:X4"/>
    <mergeCell ref="Y3:Y4"/>
    <mergeCell ref="AA3:AA4"/>
    <mergeCell ref="AB3:AB4"/>
    <mergeCell ref="AC3:AC4"/>
    <mergeCell ref="AE3:AE4"/>
    <mergeCell ref="AT2:BE2"/>
    <mergeCell ref="D3:D4"/>
    <mergeCell ref="E3:E4"/>
    <mergeCell ref="G3:G4"/>
    <mergeCell ref="H3:H4"/>
    <mergeCell ref="I3:I4"/>
    <mergeCell ref="P3:P4"/>
    <mergeCell ref="D2:E2"/>
    <mergeCell ref="G2:R2"/>
    <mergeCell ref="T2:AE2"/>
    <mergeCell ref="AG2:AR2"/>
    <mergeCell ref="J3:J4"/>
    <mergeCell ref="K3:K4"/>
    <mergeCell ref="L3:L4"/>
    <mergeCell ref="N3:N4"/>
    <mergeCell ref="O3:O4"/>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A1:BR52"/>
  <sheetViews>
    <sheetView zoomScale="70" zoomScaleNormal="70" workbookViewId="0">
      <pane xSplit="2" ySplit="5" topLeftCell="C6" activePane="bottomRight" state="frozen"/>
      <selection activeCell="G19" sqref="G19"/>
      <selection pane="topRight" activeCell="G19" sqref="G19"/>
      <selection pane="bottomLeft" activeCell="G19" sqref="G19"/>
      <selection pane="bottomRight" activeCell="G19" sqref="G19"/>
    </sheetView>
  </sheetViews>
  <sheetFormatPr defaultColWidth="9.1796875" defaultRowHeight="12.5" x14ac:dyDescent="0.25"/>
  <cols>
    <col min="1" max="1" width="20.54296875" customWidth="1"/>
    <col min="2" max="2" width="25.453125" customWidth="1"/>
    <col min="3" max="3" width="4.1796875" customWidth="1"/>
    <col min="4" max="4" width="5.7265625" customWidth="1"/>
    <col min="6" max="6" width="3.54296875" customWidth="1"/>
    <col min="7" max="7" width="12.1796875" bestFit="1" customWidth="1"/>
    <col min="8" max="8" width="11.453125" bestFit="1" customWidth="1"/>
    <col min="9" max="10" width="12.1796875" bestFit="1" customWidth="1"/>
    <col min="11" max="11" width="11.7265625" bestFit="1" customWidth="1"/>
    <col min="12" max="12" width="13.26953125" bestFit="1" customWidth="1"/>
    <col min="13" max="13" width="5.453125" customWidth="1"/>
    <col min="14" max="14" width="11" bestFit="1" customWidth="1"/>
    <col min="15" max="15" width="10.54296875" bestFit="1" customWidth="1"/>
    <col min="16" max="16" width="12.81640625" bestFit="1" customWidth="1"/>
    <col min="17" max="17" width="5.453125" customWidth="1"/>
    <col min="18" max="18" width="11.7265625" bestFit="1" customWidth="1"/>
    <col min="19" max="19" width="4.54296875" customWidth="1"/>
    <col min="26" max="26" width="3.81640625" customWidth="1"/>
    <col min="30" max="30" width="3.81640625" customWidth="1"/>
    <col min="32" max="32" width="4.54296875" customWidth="1"/>
    <col min="33" max="34" width="11.453125" bestFit="1" customWidth="1"/>
    <col min="35" max="35" width="12.54296875" bestFit="1" customWidth="1"/>
    <col min="36" max="36" width="12.1796875" bestFit="1" customWidth="1"/>
    <col min="37" max="37" width="12.54296875" bestFit="1" customWidth="1"/>
    <col min="38" max="38" width="13.7265625" bestFit="1" customWidth="1"/>
    <col min="40" max="40" width="11.453125" bestFit="1" customWidth="1"/>
    <col min="41" max="42" width="11.7265625" bestFit="1" customWidth="1"/>
    <col min="44" max="44" width="12.54296875" bestFit="1" customWidth="1"/>
  </cols>
  <sheetData>
    <row r="1" spans="1:57" x14ac:dyDescent="0.25">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c r="AB1">
        <v>27</v>
      </c>
      <c r="AC1">
        <v>28</v>
      </c>
      <c r="AD1">
        <v>29</v>
      </c>
      <c r="AE1">
        <v>30</v>
      </c>
      <c r="AF1">
        <v>31</v>
      </c>
      <c r="AG1">
        <v>32</v>
      </c>
      <c r="AH1">
        <v>33</v>
      </c>
      <c r="AI1">
        <v>34</v>
      </c>
      <c r="AJ1">
        <v>35</v>
      </c>
      <c r="AK1">
        <v>36</v>
      </c>
      <c r="AL1">
        <v>37</v>
      </c>
      <c r="AM1">
        <v>38</v>
      </c>
      <c r="AN1">
        <v>39</v>
      </c>
      <c r="AO1">
        <v>40</v>
      </c>
      <c r="AP1">
        <v>41</v>
      </c>
      <c r="AQ1">
        <v>42</v>
      </c>
      <c r="AR1">
        <v>43</v>
      </c>
      <c r="AS1">
        <v>44</v>
      </c>
      <c r="AT1">
        <v>45</v>
      </c>
      <c r="AU1">
        <v>46</v>
      </c>
      <c r="AV1">
        <v>47</v>
      </c>
      <c r="AW1">
        <v>48</v>
      </c>
      <c r="AX1">
        <v>49</v>
      </c>
      <c r="AY1">
        <v>50</v>
      </c>
      <c r="AZ1">
        <v>51</v>
      </c>
      <c r="BA1">
        <v>52</v>
      </c>
      <c r="BB1">
        <v>53</v>
      </c>
      <c r="BC1">
        <v>54</v>
      </c>
      <c r="BD1">
        <v>55</v>
      </c>
      <c r="BE1">
        <v>56</v>
      </c>
    </row>
    <row r="2" spans="1:57" ht="14" x14ac:dyDescent="0.3">
      <c r="C2" s="2"/>
      <c r="D2" s="284" t="s">
        <v>77</v>
      </c>
      <c r="E2" s="285"/>
      <c r="G2" s="286" t="s">
        <v>114</v>
      </c>
      <c r="H2" s="287"/>
      <c r="I2" s="287"/>
      <c r="J2" s="287"/>
      <c r="K2" s="287"/>
      <c r="L2" s="287"/>
      <c r="M2" s="287"/>
      <c r="N2" s="287"/>
      <c r="O2" s="287"/>
      <c r="P2" s="287"/>
      <c r="Q2" s="287"/>
      <c r="R2" s="287"/>
      <c r="T2" s="286" t="s">
        <v>115</v>
      </c>
      <c r="U2" s="287"/>
      <c r="V2" s="287"/>
      <c r="W2" s="287"/>
      <c r="X2" s="287"/>
      <c r="Y2" s="287"/>
      <c r="Z2" s="287"/>
      <c r="AA2" s="287"/>
      <c r="AB2" s="287"/>
      <c r="AC2" s="287"/>
      <c r="AD2" s="287"/>
      <c r="AE2" s="287"/>
      <c r="AF2" s="3"/>
      <c r="AG2" s="286" t="s">
        <v>116</v>
      </c>
      <c r="AH2" s="287"/>
      <c r="AI2" s="287"/>
      <c r="AJ2" s="287"/>
      <c r="AK2" s="287"/>
      <c r="AL2" s="287"/>
      <c r="AM2" s="287"/>
      <c r="AN2" s="287"/>
      <c r="AO2" s="287"/>
      <c r="AP2" s="287"/>
      <c r="AQ2" s="287"/>
      <c r="AR2" s="287"/>
      <c r="AT2" s="286" t="s">
        <v>117</v>
      </c>
      <c r="AU2" s="287"/>
      <c r="AV2" s="287"/>
      <c r="AW2" s="287"/>
      <c r="AX2" s="287"/>
      <c r="AY2" s="287"/>
      <c r="AZ2" s="287"/>
      <c r="BA2" s="287"/>
      <c r="BB2" s="287"/>
      <c r="BC2" s="287"/>
      <c r="BD2" s="287"/>
      <c r="BE2" s="287"/>
    </row>
    <row r="3" spans="1:57" ht="13" x14ac:dyDescent="0.25">
      <c r="A3" s="31"/>
      <c r="B3" s="31"/>
      <c r="C3" s="2"/>
      <c r="D3" s="288" t="s">
        <v>82</v>
      </c>
      <c r="E3" s="290" t="s">
        <v>83</v>
      </c>
      <c r="F3" s="4"/>
      <c r="G3" s="292" t="s">
        <v>63</v>
      </c>
      <c r="H3" s="294" t="s">
        <v>64</v>
      </c>
      <c r="I3" s="294" t="s">
        <v>84</v>
      </c>
      <c r="J3" s="294" t="s">
        <v>66</v>
      </c>
      <c r="K3" s="294" t="s">
        <v>85</v>
      </c>
      <c r="L3" s="296" t="s">
        <v>86</v>
      </c>
      <c r="M3" s="4"/>
      <c r="N3" s="292" t="s">
        <v>68</v>
      </c>
      <c r="O3" s="294" t="s">
        <v>69</v>
      </c>
      <c r="P3" s="296" t="s">
        <v>87</v>
      </c>
      <c r="Q3" s="2"/>
      <c r="R3" s="298" t="s">
        <v>88</v>
      </c>
      <c r="S3" s="2"/>
      <c r="T3" s="292" t="s">
        <v>63</v>
      </c>
      <c r="U3" s="294" t="s">
        <v>64</v>
      </c>
      <c r="V3" s="294" t="s">
        <v>84</v>
      </c>
      <c r="W3" s="294" t="s">
        <v>66</v>
      </c>
      <c r="X3" s="294" t="s">
        <v>85</v>
      </c>
      <c r="Y3" s="296" t="s">
        <v>86</v>
      </c>
      <c r="Z3" s="2"/>
      <c r="AA3" s="292" t="s">
        <v>68</v>
      </c>
      <c r="AB3" s="294" t="s">
        <v>69</v>
      </c>
      <c r="AC3" s="296" t="s">
        <v>87</v>
      </c>
      <c r="AD3" s="1"/>
      <c r="AE3" s="300" t="s">
        <v>88</v>
      </c>
      <c r="AF3" s="36"/>
      <c r="AG3" s="292" t="s">
        <v>63</v>
      </c>
      <c r="AH3" s="294" t="s">
        <v>64</v>
      </c>
      <c r="AI3" s="294" t="s">
        <v>84</v>
      </c>
      <c r="AJ3" s="294" t="s">
        <v>66</v>
      </c>
      <c r="AK3" s="294" t="s">
        <v>85</v>
      </c>
      <c r="AL3" s="296" t="s">
        <v>86</v>
      </c>
      <c r="AM3" s="4"/>
      <c r="AN3" s="292" t="s">
        <v>68</v>
      </c>
      <c r="AO3" s="294" t="s">
        <v>69</v>
      </c>
      <c r="AP3" s="296" t="s">
        <v>87</v>
      </c>
      <c r="AQ3" s="2"/>
      <c r="AR3" s="298" t="s">
        <v>88</v>
      </c>
      <c r="AS3" s="2"/>
      <c r="AT3" s="292" t="s">
        <v>63</v>
      </c>
      <c r="AU3" s="294" t="s">
        <v>64</v>
      </c>
      <c r="AV3" s="294" t="s">
        <v>84</v>
      </c>
      <c r="AW3" s="294" t="s">
        <v>66</v>
      </c>
      <c r="AX3" s="294" t="s">
        <v>85</v>
      </c>
      <c r="AY3" s="296" t="s">
        <v>86</v>
      </c>
      <c r="AZ3" s="2"/>
      <c r="BA3" s="292" t="s">
        <v>68</v>
      </c>
      <c r="BB3" s="294" t="s">
        <v>69</v>
      </c>
      <c r="BC3" s="296" t="s">
        <v>87</v>
      </c>
      <c r="BD3" s="1"/>
      <c r="BE3" s="300" t="s">
        <v>88</v>
      </c>
    </row>
    <row r="4" spans="1:57" ht="13" x14ac:dyDescent="0.25">
      <c r="A4" s="31"/>
      <c r="B4" s="31"/>
      <c r="C4" s="2"/>
      <c r="D4" s="289"/>
      <c r="E4" s="291"/>
      <c r="F4" s="4"/>
      <c r="G4" s="302"/>
      <c r="H4" s="303"/>
      <c r="I4" s="303"/>
      <c r="J4" s="303"/>
      <c r="K4" s="303"/>
      <c r="L4" s="304"/>
      <c r="M4" s="4"/>
      <c r="N4" s="302"/>
      <c r="O4" s="303"/>
      <c r="P4" s="304"/>
      <c r="Q4" s="2"/>
      <c r="R4" s="305"/>
      <c r="S4" s="2"/>
      <c r="T4" s="302"/>
      <c r="U4" s="303"/>
      <c r="V4" s="303"/>
      <c r="W4" s="303"/>
      <c r="X4" s="303"/>
      <c r="Y4" s="304"/>
      <c r="Z4" s="2"/>
      <c r="AA4" s="302"/>
      <c r="AB4" s="303"/>
      <c r="AC4" s="304"/>
      <c r="AD4" s="1"/>
      <c r="AE4" s="306"/>
      <c r="AF4" s="37"/>
      <c r="AG4" s="302"/>
      <c r="AH4" s="303"/>
      <c r="AI4" s="303"/>
      <c r="AJ4" s="303"/>
      <c r="AK4" s="303"/>
      <c r="AL4" s="304"/>
      <c r="AM4" s="4"/>
      <c r="AN4" s="302"/>
      <c r="AO4" s="303"/>
      <c r="AP4" s="304"/>
      <c r="AQ4" s="2"/>
      <c r="AR4" s="305"/>
      <c r="AS4" s="2"/>
      <c r="AT4" s="302"/>
      <c r="AU4" s="303"/>
      <c r="AV4" s="303"/>
      <c r="AW4" s="303"/>
      <c r="AX4" s="303"/>
      <c r="AY4" s="304"/>
      <c r="AZ4" s="2"/>
      <c r="BA4" s="302"/>
      <c r="BB4" s="303"/>
      <c r="BC4" s="304"/>
      <c r="BD4" s="1"/>
      <c r="BE4" s="306"/>
    </row>
    <row r="5" spans="1:57" ht="14" x14ac:dyDescent="0.3">
      <c r="A5" s="32"/>
      <c r="B5" s="32"/>
      <c r="C5" s="2"/>
      <c r="D5" s="2"/>
      <c r="E5" s="5"/>
      <c r="F5" s="6"/>
      <c r="G5" s="7"/>
      <c r="H5" s="7"/>
      <c r="I5" s="7"/>
      <c r="J5" s="7"/>
      <c r="K5" s="7"/>
      <c r="L5" s="7"/>
      <c r="M5" s="6"/>
      <c r="N5" s="7"/>
      <c r="O5" s="7"/>
      <c r="P5" s="7"/>
      <c r="Q5" s="6"/>
      <c r="R5" s="7"/>
      <c r="S5" s="6"/>
      <c r="T5" s="7"/>
      <c r="U5" s="7"/>
      <c r="V5" s="7"/>
      <c r="W5" s="7"/>
      <c r="X5" s="7"/>
      <c r="Y5" s="7"/>
      <c r="Z5" s="6"/>
      <c r="AA5" s="7"/>
      <c r="AB5" s="7"/>
      <c r="AC5" s="7"/>
      <c r="AD5" s="6"/>
      <c r="AE5" s="7"/>
      <c r="AF5" s="7"/>
      <c r="AG5" s="7"/>
      <c r="AH5" s="7"/>
      <c r="AI5" s="7"/>
      <c r="AJ5" s="7"/>
      <c r="AK5" s="7"/>
      <c r="AL5" s="7"/>
      <c r="AM5" s="6"/>
      <c r="AN5" s="7"/>
      <c r="AO5" s="7"/>
      <c r="AP5" s="7"/>
      <c r="AQ5" s="6"/>
      <c r="AR5" s="7"/>
      <c r="AS5" s="6"/>
      <c r="AT5" s="7"/>
      <c r="AU5" s="7"/>
      <c r="AV5" s="7"/>
      <c r="AW5" s="7"/>
      <c r="AX5" s="7"/>
      <c r="AY5" s="7"/>
      <c r="AZ5" s="6"/>
      <c r="BA5" s="7"/>
      <c r="BB5" s="7"/>
      <c r="BC5" s="7"/>
      <c r="BD5" s="6"/>
      <c r="BE5" s="7"/>
    </row>
    <row r="6" spans="1:57" ht="13" x14ac:dyDescent="0.3">
      <c r="A6" s="18" t="s">
        <v>13</v>
      </c>
      <c r="B6" s="2" t="str">
        <f>TRIM(A6)</f>
        <v>United States</v>
      </c>
      <c r="C6" s="8"/>
      <c r="D6" s="22" t="s">
        <v>89</v>
      </c>
      <c r="E6" s="25" t="s">
        <v>90</v>
      </c>
      <c r="F6" s="2"/>
      <c r="G6" s="247">
        <v>90.960537794692996</v>
      </c>
      <c r="H6" s="248">
        <v>106.81765107725001</v>
      </c>
      <c r="I6" s="248">
        <v>117.07334848655999</v>
      </c>
      <c r="J6" s="248">
        <v>117.42432549534099</v>
      </c>
      <c r="K6" s="248">
        <v>112.369185347434</v>
      </c>
      <c r="L6" s="249">
        <v>108.929163459891</v>
      </c>
      <c r="M6" s="250"/>
      <c r="N6" s="251">
        <v>133.24423161843501</v>
      </c>
      <c r="O6" s="252">
        <v>139.49038236851001</v>
      </c>
      <c r="P6" s="253">
        <v>136.367369828504</v>
      </c>
      <c r="Q6" s="250"/>
      <c r="R6" s="254">
        <v>116.769132434692</v>
      </c>
      <c r="S6" s="233"/>
      <c r="T6" s="225">
        <v>5.2342593060369103</v>
      </c>
      <c r="U6" s="226">
        <v>6.2790012726793396</v>
      </c>
      <c r="V6" s="226">
        <v>6.9699475947995504</v>
      </c>
      <c r="W6" s="226">
        <v>7.8731062592751702</v>
      </c>
      <c r="X6" s="226">
        <v>8.2648738107890107</v>
      </c>
      <c r="Y6" s="227">
        <v>6.9961080945814098</v>
      </c>
      <c r="Z6" s="228"/>
      <c r="AA6" s="229">
        <v>7.94017101361535</v>
      </c>
      <c r="AB6" s="230">
        <v>7.5414959776058801</v>
      </c>
      <c r="AC6" s="231">
        <v>7.73594862369126</v>
      </c>
      <c r="AD6" s="228"/>
      <c r="AE6" s="232">
        <v>7.2422894422753101</v>
      </c>
      <c r="AG6" s="247">
        <v>94.494917379547104</v>
      </c>
      <c r="AH6" s="248">
        <v>111.987344329191</v>
      </c>
      <c r="AI6" s="248">
        <v>123.315595461594</v>
      </c>
      <c r="AJ6" s="248">
        <v>122.63936193352799</v>
      </c>
      <c r="AK6" s="248">
        <v>117.85881529905799</v>
      </c>
      <c r="AL6" s="249">
        <v>114.059259316232</v>
      </c>
      <c r="AM6" s="250"/>
      <c r="AN6" s="251">
        <v>140.346705722492</v>
      </c>
      <c r="AO6" s="252">
        <v>147.01630739646799</v>
      </c>
      <c r="AP6" s="253">
        <v>143.68159737500901</v>
      </c>
      <c r="AQ6" s="250"/>
      <c r="AR6" s="254">
        <v>122.52307786106699</v>
      </c>
      <c r="AS6" s="233"/>
      <c r="AT6" s="225">
        <v>7.7382541156353302</v>
      </c>
      <c r="AU6" s="226">
        <v>7.0182451090514801</v>
      </c>
      <c r="AV6" s="226">
        <v>7.5125823726659497</v>
      </c>
      <c r="AW6" s="226">
        <v>7.8272030467006903</v>
      </c>
      <c r="AX6" s="226">
        <v>7.1775573244892499</v>
      </c>
      <c r="AY6" s="227">
        <v>7.4504526136042397</v>
      </c>
      <c r="AZ6" s="228"/>
      <c r="BA6" s="229">
        <v>5.7558984566161202</v>
      </c>
      <c r="BB6" s="230">
        <v>6.2544371740329501</v>
      </c>
      <c r="BC6" s="231">
        <v>6.0104351888039496</v>
      </c>
      <c r="BD6" s="228"/>
      <c r="BE6" s="232">
        <v>6.9625970593574804</v>
      </c>
    </row>
    <row r="7" spans="1:57" x14ac:dyDescent="0.25">
      <c r="A7" s="19" t="s">
        <v>91</v>
      </c>
      <c r="B7" s="2" t="str">
        <f>TRIM(A7)</f>
        <v>Virginia</v>
      </c>
      <c r="C7" s="9"/>
      <c r="D7" s="23" t="s">
        <v>89</v>
      </c>
      <c r="E7" s="26" t="s">
        <v>90</v>
      </c>
      <c r="F7" s="2"/>
      <c r="G7" s="255">
        <v>74.655038492347302</v>
      </c>
      <c r="H7" s="250">
        <v>92.658550743247702</v>
      </c>
      <c r="I7" s="250">
        <v>101.97464513051899</v>
      </c>
      <c r="J7" s="250">
        <v>99.591373189269802</v>
      </c>
      <c r="K7" s="250">
        <v>96.5494570102544</v>
      </c>
      <c r="L7" s="256">
        <v>93.085812913127697</v>
      </c>
      <c r="M7" s="250"/>
      <c r="N7" s="257">
        <v>117.044696188676</v>
      </c>
      <c r="O7" s="258">
        <v>121.182816208977</v>
      </c>
      <c r="P7" s="259">
        <v>119.11375619882701</v>
      </c>
      <c r="Q7" s="250"/>
      <c r="R7" s="260">
        <v>100.522368137613</v>
      </c>
      <c r="S7" s="233"/>
      <c r="T7" s="234">
        <v>7.9041023945569</v>
      </c>
      <c r="U7" s="228">
        <v>6.1002437547250903</v>
      </c>
      <c r="V7" s="228">
        <v>5.1075279376058802</v>
      </c>
      <c r="W7" s="228">
        <v>5.6506610581538599</v>
      </c>
      <c r="X7" s="228">
        <v>11.3385614826083</v>
      </c>
      <c r="Y7" s="235">
        <v>7.1136898448653598</v>
      </c>
      <c r="Z7" s="228"/>
      <c r="AA7" s="236">
        <v>10.105937133548199</v>
      </c>
      <c r="AB7" s="237">
        <v>9.9295602925511108</v>
      </c>
      <c r="AC7" s="238">
        <v>10.0161461720815</v>
      </c>
      <c r="AD7" s="228"/>
      <c r="AE7" s="239">
        <v>8.0790333573335609</v>
      </c>
      <c r="AG7" s="255">
        <v>76.614310428246398</v>
      </c>
      <c r="AH7" s="250">
        <v>97.817208215012897</v>
      </c>
      <c r="AI7" s="250">
        <v>109.98892464305101</v>
      </c>
      <c r="AJ7" s="250">
        <v>106.66916491295601</v>
      </c>
      <c r="AK7" s="250">
        <v>99.908061798256</v>
      </c>
      <c r="AL7" s="256">
        <v>98.199533999504695</v>
      </c>
      <c r="AM7" s="250"/>
      <c r="AN7" s="257">
        <v>119.379163138914</v>
      </c>
      <c r="AO7" s="258">
        <v>121.078901472125</v>
      </c>
      <c r="AP7" s="259">
        <v>120.22903230551999</v>
      </c>
      <c r="AQ7" s="250"/>
      <c r="AR7" s="260">
        <v>104.493676372652</v>
      </c>
      <c r="AS7" s="233"/>
      <c r="AT7" s="234">
        <v>6.8815638470353804</v>
      </c>
      <c r="AU7" s="228">
        <v>6.7138482552671501</v>
      </c>
      <c r="AV7" s="228">
        <v>9.2244364746943592</v>
      </c>
      <c r="AW7" s="228">
        <v>7.29322576786703</v>
      </c>
      <c r="AX7" s="228">
        <v>7.11877525267347</v>
      </c>
      <c r="AY7" s="235">
        <v>7.5024696320424002</v>
      </c>
      <c r="AZ7" s="228"/>
      <c r="BA7" s="236">
        <v>5.5256397997128204</v>
      </c>
      <c r="BB7" s="237">
        <v>5.4795748588116302</v>
      </c>
      <c r="BC7" s="238">
        <v>5.5024394904470002</v>
      </c>
      <c r="BD7" s="228"/>
      <c r="BE7" s="239">
        <v>6.8310695871324301</v>
      </c>
    </row>
    <row r="8" spans="1:57" x14ac:dyDescent="0.25">
      <c r="A8" s="20" t="s">
        <v>40</v>
      </c>
      <c r="B8" s="2" t="str">
        <f t="shared" ref="B8:B43" si="0">TRIM(A8)</f>
        <v>Norfolk/Virginia Beach, VA</v>
      </c>
      <c r="C8" s="2"/>
      <c r="D8" s="23" t="s">
        <v>89</v>
      </c>
      <c r="E8" s="26" t="s">
        <v>90</v>
      </c>
      <c r="F8" s="2"/>
      <c r="G8" s="255">
        <v>95.860707151315395</v>
      </c>
      <c r="H8" s="250">
        <v>106.78536657570901</v>
      </c>
      <c r="I8" s="250">
        <v>112.94161406579801</v>
      </c>
      <c r="J8" s="250">
        <v>113.20744195026499</v>
      </c>
      <c r="K8" s="250">
        <v>117.372131236163</v>
      </c>
      <c r="L8" s="256">
        <v>109.23345219585001</v>
      </c>
      <c r="M8" s="250"/>
      <c r="N8" s="257">
        <v>164.13747515831699</v>
      </c>
      <c r="O8" s="258">
        <v>175.87267260464299</v>
      </c>
      <c r="P8" s="259">
        <v>170.00507388148</v>
      </c>
      <c r="Q8" s="250"/>
      <c r="R8" s="260">
        <v>126.59677267745801</v>
      </c>
      <c r="S8" s="233"/>
      <c r="T8" s="234">
        <v>0.42768047210299598</v>
      </c>
      <c r="U8" s="228">
        <v>0.12767035842862501</v>
      </c>
      <c r="V8" s="228">
        <v>2.0810407881625301</v>
      </c>
      <c r="W8" s="228">
        <v>1.3748102704581799</v>
      </c>
      <c r="X8" s="228">
        <v>9.9089682803692902</v>
      </c>
      <c r="Y8" s="235">
        <v>2.8169883570613901</v>
      </c>
      <c r="Z8" s="228"/>
      <c r="AA8" s="236">
        <v>5.6824932507271404</v>
      </c>
      <c r="AB8" s="237">
        <v>5.5063444604790499</v>
      </c>
      <c r="AC8" s="238">
        <v>5.5913056617018704</v>
      </c>
      <c r="AD8" s="228"/>
      <c r="AE8" s="239">
        <v>3.86403094985753</v>
      </c>
      <c r="AG8" s="255">
        <v>98.924694271610903</v>
      </c>
      <c r="AH8" s="250">
        <v>113.60575522125799</v>
      </c>
      <c r="AI8" s="250">
        <v>122.48939965118601</v>
      </c>
      <c r="AJ8" s="250">
        <v>123.041911187767</v>
      </c>
      <c r="AK8" s="250">
        <v>126.20383107140999</v>
      </c>
      <c r="AL8" s="256">
        <v>116.853118280646</v>
      </c>
      <c r="AM8" s="250"/>
      <c r="AN8" s="257">
        <v>177.920222592416</v>
      </c>
      <c r="AO8" s="258">
        <v>183.64784643528199</v>
      </c>
      <c r="AP8" s="259">
        <v>180.78403451384901</v>
      </c>
      <c r="AQ8" s="250"/>
      <c r="AR8" s="260">
        <v>135.11909434727599</v>
      </c>
      <c r="AS8" s="233"/>
      <c r="AT8" s="234">
        <v>4.6362430152130703</v>
      </c>
      <c r="AU8" s="228">
        <v>5.2603428528414096</v>
      </c>
      <c r="AV8" s="228">
        <v>6.20244533967686</v>
      </c>
      <c r="AW8" s="228">
        <v>6.5155442908928602</v>
      </c>
      <c r="AX8" s="228">
        <v>8.0886305195816508</v>
      </c>
      <c r="AY8" s="235">
        <v>6.2145294539615401</v>
      </c>
      <c r="AZ8" s="228"/>
      <c r="BA8" s="236">
        <v>6.5805470069329601</v>
      </c>
      <c r="BB8" s="237">
        <v>4.9551033534403501</v>
      </c>
      <c r="BC8" s="238">
        <v>5.7487081578325299</v>
      </c>
      <c r="BD8" s="228"/>
      <c r="BE8" s="239">
        <v>6.0359741302184604</v>
      </c>
    </row>
    <row r="9" spans="1:57" x14ac:dyDescent="0.25">
      <c r="A9" s="20" t="s">
        <v>92</v>
      </c>
      <c r="B9" s="2" t="s">
        <v>56</v>
      </c>
      <c r="C9" s="2"/>
      <c r="D9" s="23" t="s">
        <v>89</v>
      </c>
      <c r="E9" s="26" t="s">
        <v>90</v>
      </c>
      <c r="F9" s="2"/>
      <c r="G9" s="255">
        <v>51.582708055925401</v>
      </c>
      <c r="H9" s="250">
        <v>71.324973368841498</v>
      </c>
      <c r="I9" s="250">
        <v>82.755707390146398</v>
      </c>
      <c r="J9" s="250">
        <v>83.1032785452729</v>
      </c>
      <c r="K9" s="250">
        <v>74.852392643142394</v>
      </c>
      <c r="L9" s="256">
        <v>72.723812000665703</v>
      </c>
      <c r="M9" s="250"/>
      <c r="N9" s="257">
        <v>91.0401768475366</v>
      </c>
      <c r="O9" s="258">
        <v>93.670580476031901</v>
      </c>
      <c r="P9" s="259">
        <v>92.355378661784201</v>
      </c>
      <c r="Q9" s="250"/>
      <c r="R9" s="260">
        <v>78.332831046699596</v>
      </c>
      <c r="S9" s="233"/>
      <c r="T9" s="234">
        <v>3.7302014352569102</v>
      </c>
      <c r="U9" s="228">
        <v>1.76818860224131</v>
      </c>
      <c r="V9" s="228">
        <v>-7.0600493485253297</v>
      </c>
      <c r="W9" s="228">
        <v>-3.0192581105221499</v>
      </c>
      <c r="X9" s="228">
        <v>-0.228041920868986</v>
      </c>
      <c r="Y9" s="235">
        <v>-1.61012348272269</v>
      </c>
      <c r="Z9" s="228"/>
      <c r="AA9" s="236">
        <v>1.4061925556700099</v>
      </c>
      <c r="AB9" s="237">
        <v>1.0790023589795701</v>
      </c>
      <c r="AC9" s="238">
        <v>1.24000346559731</v>
      </c>
      <c r="AD9" s="228"/>
      <c r="AE9" s="239">
        <v>-0.66812322769533194</v>
      </c>
      <c r="AG9" s="255">
        <v>54.938657808338803</v>
      </c>
      <c r="AH9" s="250">
        <v>74.246763459137796</v>
      </c>
      <c r="AI9" s="250">
        <v>86.794507046854093</v>
      </c>
      <c r="AJ9" s="250">
        <v>87.492503066744305</v>
      </c>
      <c r="AK9" s="250">
        <v>80.845075799975007</v>
      </c>
      <c r="AL9" s="256">
        <v>76.863501436210001</v>
      </c>
      <c r="AM9" s="250"/>
      <c r="AN9" s="257">
        <v>95.313671406874107</v>
      </c>
      <c r="AO9" s="258">
        <v>94.663457898843205</v>
      </c>
      <c r="AP9" s="259">
        <v>94.988564652858599</v>
      </c>
      <c r="AQ9" s="250"/>
      <c r="AR9" s="260">
        <v>82.042090926680999</v>
      </c>
      <c r="AS9" s="233"/>
      <c r="AT9" s="234">
        <v>-2.4107496196163298</v>
      </c>
      <c r="AU9" s="228">
        <v>-3.80440195043583</v>
      </c>
      <c r="AV9" s="228">
        <v>-2.73282952795623</v>
      </c>
      <c r="AW9" s="228">
        <v>-0.78566725936923998</v>
      </c>
      <c r="AX9" s="228">
        <v>4.2233475112878702</v>
      </c>
      <c r="AY9" s="235">
        <v>-1.0682648801646299</v>
      </c>
      <c r="AZ9" s="228"/>
      <c r="BA9" s="236">
        <v>7.3113991156043703</v>
      </c>
      <c r="BB9" s="237">
        <v>5.1095584462901602</v>
      </c>
      <c r="BC9" s="238">
        <v>6.2028349625772696</v>
      </c>
      <c r="BD9" s="228"/>
      <c r="BE9" s="239">
        <v>1.2242468829269999</v>
      </c>
    </row>
    <row r="10" spans="1:57" x14ac:dyDescent="0.25">
      <c r="A10" s="20" t="s">
        <v>93</v>
      </c>
      <c r="B10" s="2" t="str">
        <f t="shared" si="0"/>
        <v>Virginia Area</v>
      </c>
      <c r="C10" s="2"/>
      <c r="D10" s="23" t="s">
        <v>89</v>
      </c>
      <c r="E10" s="26" t="s">
        <v>90</v>
      </c>
      <c r="F10" s="2"/>
      <c r="G10" s="255">
        <v>55.059473881502001</v>
      </c>
      <c r="H10" s="250">
        <v>69.425972966417405</v>
      </c>
      <c r="I10" s="250">
        <v>73.955302639412494</v>
      </c>
      <c r="J10" s="250">
        <v>74.180860179488803</v>
      </c>
      <c r="K10" s="250">
        <v>77.007893541487505</v>
      </c>
      <c r="L10" s="256">
        <v>69.925900641661698</v>
      </c>
      <c r="M10" s="250"/>
      <c r="N10" s="257">
        <v>100.582851315296</v>
      </c>
      <c r="O10" s="258">
        <v>102.10692443386</v>
      </c>
      <c r="P10" s="259">
        <v>101.34488787457801</v>
      </c>
      <c r="Q10" s="250"/>
      <c r="R10" s="260">
        <v>78.9027541367807</v>
      </c>
      <c r="S10" s="233"/>
      <c r="T10" s="234">
        <v>-5.4935623736625701</v>
      </c>
      <c r="U10" s="228">
        <v>0.58080432520682901</v>
      </c>
      <c r="V10" s="228">
        <v>-8.5111454020529095E-2</v>
      </c>
      <c r="W10" s="228">
        <v>2.3808370363433999</v>
      </c>
      <c r="X10" s="228">
        <v>6.0206896616790901</v>
      </c>
      <c r="Y10" s="235">
        <v>0.93405809679121299</v>
      </c>
      <c r="Z10" s="228"/>
      <c r="AA10" s="236">
        <v>8.83438774329335</v>
      </c>
      <c r="AB10" s="237">
        <v>8.4330313351686108</v>
      </c>
      <c r="AC10" s="238">
        <v>8.6318299064310793</v>
      </c>
      <c r="AD10" s="228"/>
      <c r="AE10" s="239">
        <v>3.6288819929793101</v>
      </c>
      <c r="AG10" s="255">
        <v>57.221235474410697</v>
      </c>
      <c r="AH10" s="250">
        <v>73.111887113845299</v>
      </c>
      <c r="AI10" s="250">
        <v>78.658844016669903</v>
      </c>
      <c r="AJ10" s="250">
        <v>75.856213920310395</v>
      </c>
      <c r="AK10" s="250">
        <v>76.609138221869401</v>
      </c>
      <c r="AL10" s="256">
        <v>72.291463749421098</v>
      </c>
      <c r="AM10" s="250"/>
      <c r="AN10" s="257">
        <v>97.353206379131606</v>
      </c>
      <c r="AO10" s="258">
        <v>95.053778747987906</v>
      </c>
      <c r="AP10" s="259">
        <v>96.203492563559706</v>
      </c>
      <c r="AQ10" s="250"/>
      <c r="AR10" s="260">
        <v>79.1234719820322</v>
      </c>
      <c r="AS10" s="233"/>
      <c r="AT10" s="234">
        <v>-0.57704475338210004</v>
      </c>
      <c r="AU10" s="228">
        <v>1.2880709279167599</v>
      </c>
      <c r="AV10" s="228">
        <v>3.9379405351215002</v>
      </c>
      <c r="AW10" s="228">
        <v>-0.11226008011253</v>
      </c>
      <c r="AX10" s="228">
        <v>-1.0811277408714</v>
      </c>
      <c r="AY10" s="235">
        <v>0.73999469845840404</v>
      </c>
      <c r="AZ10" s="228"/>
      <c r="BA10" s="236">
        <v>-1.64135932302841</v>
      </c>
      <c r="BB10" s="237">
        <v>-2.5239412184466699</v>
      </c>
      <c r="BC10" s="238">
        <v>-2.0793650871550202</v>
      </c>
      <c r="BD10" s="228"/>
      <c r="BE10" s="239">
        <v>-0.26635347893133599</v>
      </c>
    </row>
    <row r="11" spans="1:57" x14ac:dyDescent="0.25">
      <c r="A11" s="33" t="s">
        <v>94</v>
      </c>
      <c r="B11" s="2" t="str">
        <f t="shared" si="0"/>
        <v>Washington, DC</v>
      </c>
      <c r="C11" s="2"/>
      <c r="D11" s="23" t="s">
        <v>89</v>
      </c>
      <c r="E11" s="26" t="s">
        <v>90</v>
      </c>
      <c r="F11" s="2"/>
      <c r="G11" s="255">
        <v>93.597216163310904</v>
      </c>
      <c r="H11" s="250">
        <v>112.88858929320401</v>
      </c>
      <c r="I11" s="250">
        <v>127.098387688758</v>
      </c>
      <c r="J11" s="250">
        <v>129.84816126607899</v>
      </c>
      <c r="K11" s="250">
        <v>118.275529746923</v>
      </c>
      <c r="L11" s="256">
        <v>116.341576831655</v>
      </c>
      <c r="M11" s="250"/>
      <c r="N11" s="257">
        <v>120.15638431557601</v>
      </c>
      <c r="O11" s="258">
        <v>120.139126642897</v>
      </c>
      <c r="P11" s="259">
        <v>120.147755479236</v>
      </c>
      <c r="Q11" s="250"/>
      <c r="R11" s="260">
        <v>117.42905644525</v>
      </c>
      <c r="S11" s="233"/>
      <c r="T11" s="234">
        <v>25.2524198960879</v>
      </c>
      <c r="U11" s="228">
        <v>11.3006549547893</v>
      </c>
      <c r="V11" s="228">
        <v>10.416275541953301</v>
      </c>
      <c r="W11" s="228">
        <v>18.238476074624799</v>
      </c>
      <c r="X11" s="228">
        <v>17.146097467688101</v>
      </c>
      <c r="Y11" s="235">
        <v>15.867688079811799</v>
      </c>
      <c r="Z11" s="228"/>
      <c r="AA11" s="236">
        <v>17.2512093718762</v>
      </c>
      <c r="AB11" s="237">
        <v>14.5929508324429</v>
      </c>
      <c r="AC11" s="238">
        <v>15.9069361314225</v>
      </c>
      <c r="AD11" s="228"/>
      <c r="AE11" s="239">
        <v>15.8791586777101</v>
      </c>
      <c r="AG11" s="255">
        <v>99.064683933495502</v>
      </c>
      <c r="AH11" s="250">
        <v>131.01296018088999</v>
      </c>
      <c r="AI11" s="250">
        <v>151.062173311203</v>
      </c>
      <c r="AJ11" s="250">
        <v>144.11628732563099</v>
      </c>
      <c r="AK11" s="250">
        <v>121.306122967112</v>
      </c>
      <c r="AL11" s="256">
        <v>129.312445543666</v>
      </c>
      <c r="AM11" s="250"/>
      <c r="AN11" s="257">
        <v>121.11741448043099</v>
      </c>
      <c r="AO11" s="258">
        <v>126.763884285957</v>
      </c>
      <c r="AP11" s="259">
        <v>123.941096912644</v>
      </c>
      <c r="AQ11" s="250"/>
      <c r="AR11" s="260">
        <v>127.77760072173</v>
      </c>
      <c r="AS11" s="233"/>
      <c r="AT11" s="234">
        <v>16.521729779933601</v>
      </c>
      <c r="AU11" s="228">
        <v>14.4935885327689</v>
      </c>
      <c r="AV11" s="228">
        <v>16.504117991669101</v>
      </c>
      <c r="AW11" s="228">
        <v>18.901101131812499</v>
      </c>
      <c r="AX11" s="228">
        <v>16.338648125894</v>
      </c>
      <c r="AY11" s="235">
        <v>16.584742723690201</v>
      </c>
      <c r="AZ11" s="228"/>
      <c r="BA11" s="236">
        <v>13.3307456969843</v>
      </c>
      <c r="BB11" s="237">
        <v>13.801372144993801</v>
      </c>
      <c r="BC11" s="238">
        <v>13.571341841618301</v>
      </c>
      <c r="BD11" s="228"/>
      <c r="BE11" s="239">
        <v>15.7339998144753</v>
      </c>
    </row>
    <row r="12" spans="1:57" x14ac:dyDescent="0.25">
      <c r="A12" s="20" t="s">
        <v>95</v>
      </c>
      <c r="B12" s="2" t="str">
        <f t="shared" si="0"/>
        <v>Arlington, VA</v>
      </c>
      <c r="C12" s="2"/>
      <c r="D12" s="23" t="s">
        <v>89</v>
      </c>
      <c r="E12" s="26" t="s">
        <v>90</v>
      </c>
      <c r="F12" s="2"/>
      <c r="G12" s="255">
        <v>122.668437668354</v>
      </c>
      <c r="H12" s="250">
        <v>160.57059584096501</v>
      </c>
      <c r="I12" s="250">
        <v>192.57060338325601</v>
      </c>
      <c r="J12" s="250">
        <v>155.86107747010001</v>
      </c>
      <c r="K12" s="250">
        <v>142.28602844521001</v>
      </c>
      <c r="L12" s="256">
        <v>154.791348561577</v>
      </c>
      <c r="M12" s="250"/>
      <c r="N12" s="257">
        <v>136.22974679452599</v>
      </c>
      <c r="O12" s="258">
        <v>129.79658980713199</v>
      </c>
      <c r="P12" s="259">
        <v>133.01316830082899</v>
      </c>
      <c r="Q12" s="250"/>
      <c r="R12" s="260">
        <v>148.56901134422</v>
      </c>
      <c r="S12" s="233"/>
      <c r="T12" s="234">
        <v>59.6719545273127</v>
      </c>
      <c r="U12" s="228">
        <v>28.351149370226899</v>
      </c>
      <c r="V12" s="228">
        <v>40.275975797988004</v>
      </c>
      <c r="W12" s="228">
        <v>27.451432703295399</v>
      </c>
      <c r="X12" s="228">
        <v>46.995852964099903</v>
      </c>
      <c r="Y12" s="235">
        <v>38.628835920940602</v>
      </c>
      <c r="Z12" s="228"/>
      <c r="AA12" s="236">
        <v>50.514273091417699</v>
      </c>
      <c r="AB12" s="237">
        <v>45.2012713542073</v>
      </c>
      <c r="AC12" s="238">
        <v>47.8742917057033</v>
      </c>
      <c r="AD12" s="228"/>
      <c r="AE12" s="239">
        <v>40.881982593425199</v>
      </c>
      <c r="AG12" s="255">
        <v>117.91212530977199</v>
      </c>
      <c r="AH12" s="250">
        <v>162.73238928994701</v>
      </c>
      <c r="AI12" s="250">
        <v>194.47721042991</v>
      </c>
      <c r="AJ12" s="250">
        <v>173.91197769636801</v>
      </c>
      <c r="AK12" s="250">
        <v>149.54807240599001</v>
      </c>
      <c r="AL12" s="256">
        <v>159.71635502639799</v>
      </c>
      <c r="AM12" s="250"/>
      <c r="AN12" s="257">
        <v>130.50200867363401</v>
      </c>
      <c r="AO12" s="258">
        <v>130.24607423768899</v>
      </c>
      <c r="AP12" s="259">
        <v>130.374041455662</v>
      </c>
      <c r="AQ12" s="250"/>
      <c r="AR12" s="260">
        <v>151.33283686332999</v>
      </c>
      <c r="AS12" s="233"/>
      <c r="AT12" s="234">
        <v>28.422636735437798</v>
      </c>
      <c r="AU12" s="228">
        <v>24.649582870497198</v>
      </c>
      <c r="AV12" s="228">
        <v>41.049760197738003</v>
      </c>
      <c r="AW12" s="228">
        <v>31.798484852674701</v>
      </c>
      <c r="AX12" s="228">
        <v>32.335003193701901</v>
      </c>
      <c r="AY12" s="235">
        <v>31.9520248638655</v>
      </c>
      <c r="AZ12" s="228"/>
      <c r="BA12" s="236">
        <v>28.130415153599301</v>
      </c>
      <c r="BB12" s="237">
        <v>33.251291209917497</v>
      </c>
      <c r="BC12" s="238">
        <v>30.638178042834401</v>
      </c>
      <c r="BD12" s="228"/>
      <c r="BE12" s="239">
        <v>31.669086016202201</v>
      </c>
    </row>
    <row r="13" spans="1:57" x14ac:dyDescent="0.25">
      <c r="A13" s="20" t="s">
        <v>37</v>
      </c>
      <c r="B13" s="2" t="str">
        <f t="shared" si="0"/>
        <v>Suburban Virginia Area</v>
      </c>
      <c r="C13" s="2"/>
      <c r="D13" s="23" t="s">
        <v>89</v>
      </c>
      <c r="E13" s="26" t="s">
        <v>90</v>
      </c>
      <c r="F13" s="2"/>
      <c r="G13" s="255">
        <v>99.418536545661695</v>
      </c>
      <c r="H13" s="250">
        <v>108.5157300993</v>
      </c>
      <c r="I13" s="250">
        <v>108.946242878072</v>
      </c>
      <c r="J13" s="250">
        <v>108.832532964349</v>
      </c>
      <c r="K13" s="250">
        <v>101.683538987465</v>
      </c>
      <c r="L13" s="256">
        <v>105.479316294969</v>
      </c>
      <c r="M13" s="250"/>
      <c r="N13" s="257">
        <v>114.510190460686</v>
      </c>
      <c r="O13" s="258">
        <v>149.49601660426501</v>
      </c>
      <c r="P13" s="259">
        <v>132.003103532475</v>
      </c>
      <c r="Q13" s="250"/>
      <c r="R13" s="260">
        <v>113.057541219971</v>
      </c>
      <c r="S13" s="233"/>
      <c r="T13" s="234">
        <v>39.4904805734703</v>
      </c>
      <c r="U13" s="228">
        <v>16.808267843310201</v>
      </c>
      <c r="V13" s="228">
        <v>-1.7438374264057199</v>
      </c>
      <c r="W13" s="228">
        <v>5.0071389475820602</v>
      </c>
      <c r="X13" s="228">
        <v>-1.0984468431918899</v>
      </c>
      <c r="Y13" s="235">
        <v>9.5299453215878405</v>
      </c>
      <c r="Z13" s="228"/>
      <c r="AA13" s="236">
        <v>1.42493963846738</v>
      </c>
      <c r="AB13" s="237">
        <v>18.489356406866801</v>
      </c>
      <c r="AC13" s="238">
        <v>10.4306329593285</v>
      </c>
      <c r="AD13" s="228"/>
      <c r="AE13" s="239">
        <v>9.8287705941023393</v>
      </c>
      <c r="AG13" s="255">
        <v>88.002472326224904</v>
      </c>
      <c r="AH13" s="250">
        <v>112.828099462803</v>
      </c>
      <c r="AI13" s="250">
        <v>122.50882142275699</v>
      </c>
      <c r="AJ13" s="250">
        <v>121.074196646589</v>
      </c>
      <c r="AK13" s="250">
        <v>108.565265749633</v>
      </c>
      <c r="AL13" s="256">
        <v>110.595771121601</v>
      </c>
      <c r="AM13" s="250"/>
      <c r="AN13" s="257">
        <v>120.462844701286</v>
      </c>
      <c r="AO13" s="258">
        <v>139.46533452710401</v>
      </c>
      <c r="AP13" s="259">
        <v>129.96408961419499</v>
      </c>
      <c r="AQ13" s="250"/>
      <c r="AR13" s="260">
        <v>116.129576405199</v>
      </c>
      <c r="AS13" s="233"/>
      <c r="AT13" s="234">
        <v>17.990683017981599</v>
      </c>
      <c r="AU13" s="228">
        <v>12.7786003706315</v>
      </c>
      <c r="AV13" s="228">
        <v>9.0489768324065096</v>
      </c>
      <c r="AW13" s="228">
        <v>12.907987049375899</v>
      </c>
      <c r="AX13" s="228">
        <v>8.0359702739738292</v>
      </c>
      <c r="AY13" s="235">
        <v>11.782085369102999</v>
      </c>
      <c r="AZ13" s="228"/>
      <c r="BA13" s="236">
        <v>8.9872690824959598</v>
      </c>
      <c r="BB13" s="237">
        <v>19.975692021444701</v>
      </c>
      <c r="BC13" s="238">
        <v>14.6199510411498</v>
      </c>
      <c r="BD13" s="228"/>
      <c r="BE13" s="239">
        <v>12.668958255952401</v>
      </c>
    </row>
    <row r="14" spans="1:57" x14ac:dyDescent="0.25">
      <c r="A14" s="20" t="s">
        <v>96</v>
      </c>
      <c r="B14" s="2" t="str">
        <f t="shared" si="0"/>
        <v>Alexandria, VA</v>
      </c>
      <c r="C14" s="2"/>
      <c r="D14" s="23" t="s">
        <v>89</v>
      </c>
      <c r="E14" s="26" t="s">
        <v>90</v>
      </c>
      <c r="F14" s="2"/>
      <c r="G14" s="255">
        <v>73.335229538604196</v>
      </c>
      <c r="H14" s="250">
        <v>90.824144447020601</v>
      </c>
      <c r="I14" s="250">
        <v>102.378014143287</v>
      </c>
      <c r="J14" s="250">
        <v>100.674191977741</v>
      </c>
      <c r="K14" s="250">
        <v>97.361597495942405</v>
      </c>
      <c r="L14" s="256">
        <v>92.914635520519298</v>
      </c>
      <c r="M14" s="250"/>
      <c r="N14" s="257">
        <v>100.74666473452299</v>
      </c>
      <c r="O14" s="258">
        <v>100.19994087642</v>
      </c>
      <c r="P14" s="259">
        <v>100.47330280547099</v>
      </c>
      <c r="Q14" s="250"/>
      <c r="R14" s="260">
        <v>95.074254744791403</v>
      </c>
      <c r="S14" s="233"/>
      <c r="T14" s="234">
        <v>22.1629235739385</v>
      </c>
      <c r="U14" s="228">
        <v>15.2615210983493</v>
      </c>
      <c r="V14" s="228">
        <v>11.967992815791799</v>
      </c>
      <c r="W14" s="228">
        <v>11.972978947607</v>
      </c>
      <c r="X14" s="228">
        <v>24.300622039167301</v>
      </c>
      <c r="Y14" s="235">
        <v>16.580191758661901</v>
      </c>
      <c r="Z14" s="228"/>
      <c r="AA14" s="236">
        <v>26.7846841130788</v>
      </c>
      <c r="AB14" s="237">
        <v>28.787546400227999</v>
      </c>
      <c r="AC14" s="238">
        <v>27.775542854947901</v>
      </c>
      <c r="AD14" s="228"/>
      <c r="AE14" s="239">
        <v>19.748142899463101</v>
      </c>
      <c r="AG14" s="255">
        <v>84.329700614421498</v>
      </c>
      <c r="AH14" s="250">
        <v>105.81015998145099</v>
      </c>
      <c r="AI14" s="250">
        <v>121.47800950614401</v>
      </c>
      <c r="AJ14" s="250">
        <v>113.421143055877</v>
      </c>
      <c r="AK14" s="250">
        <v>102.87419139809801</v>
      </c>
      <c r="AL14" s="256">
        <v>105.582640911198</v>
      </c>
      <c r="AM14" s="250"/>
      <c r="AN14" s="257">
        <v>103.950459077208</v>
      </c>
      <c r="AO14" s="258">
        <v>105.100898446556</v>
      </c>
      <c r="AP14" s="259">
        <v>104.52567876188201</v>
      </c>
      <c r="AQ14" s="250"/>
      <c r="AR14" s="260">
        <v>105.28065172567899</v>
      </c>
      <c r="AS14" s="233"/>
      <c r="AT14" s="234">
        <v>33.560681705067097</v>
      </c>
      <c r="AU14" s="228">
        <v>28.298136618507598</v>
      </c>
      <c r="AV14" s="228">
        <v>24.8612453620106</v>
      </c>
      <c r="AW14" s="228">
        <v>20.681235575645299</v>
      </c>
      <c r="AX14" s="228">
        <v>26.2856231389508</v>
      </c>
      <c r="AY14" s="235">
        <v>26.190054622459201</v>
      </c>
      <c r="AZ14" s="228"/>
      <c r="BA14" s="236">
        <v>23.5274301044218</v>
      </c>
      <c r="BB14" s="237">
        <v>21.1891270547696</v>
      </c>
      <c r="BC14" s="238">
        <v>22.340674081617301</v>
      </c>
      <c r="BD14" s="228"/>
      <c r="BE14" s="239">
        <v>25.0737249998094</v>
      </c>
    </row>
    <row r="15" spans="1:57" x14ac:dyDescent="0.25">
      <c r="A15" s="20" t="s">
        <v>36</v>
      </c>
      <c r="B15" s="2" t="str">
        <f t="shared" si="0"/>
        <v>Fairfax/Tysons Corner, VA</v>
      </c>
      <c r="C15" s="2"/>
      <c r="D15" s="23" t="s">
        <v>89</v>
      </c>
      <c r="E15" s="26" t="s">
        <v>90</v>
      </c>
      <c r="F15" s="2"/>
      <c r="G15" s="255">
        <v>87.172575985207402</v>
      </c>
      <c r="H15" s="250">
        <v>122.762224661966</v>
      </c>
      <c r="I15" s="250">
        <v>143.07868253784801</v>
      </c>
      <c r="J15" s="250">
        <v>137.85750144458501</v>
      </c>
      <c r="K15" s="250">
        <v>114.39117647058799</v>
      </c>
      <c r="L15" s="256">
        <v>121.05243222003899</v>
      </c>
      <c r="M15" s="250"/>
      <c r="N15" s="257">
        <v>104.2040205709</v>
      </c>
      <c r="O15" s="258">
        <v>103.88422512423401</v>
      </c>
      <c r="P15" s="259">
        <v>104.044122847567</v>
      </c>
      <c r="Q15" s="250"/>
      <c r="R15" s="260">
        <v>116.192915256475</v>
      </c>
      <c r="S15" s="233"/>
      <c r="T15" s="234">
        <v>17.143229152188201</v>
      </c>
      <c r="U15" s="228">
        <v>1.08378243005649</v>
      </c>
      <c r="V15" s="228">
        <v>0.34135077357861698</v>
      </c>
      <c r="W15" s="228">
        <v>10.351093124626701</v>
      </c>
      <c r="X15" s="228">
        <v>22.152601433673201</v>
      </c>
      <c r="Y15" s="235">
        <v>8.6596421819963894</v>
      </c>
      <c r="Z15" s="228"/>
      <c r="AA15" s="236">
        <v>25.296786923239701</v>
      </c>
      <c r="AB15" s="237">
        <v>18.912778869890001</v>
      </c>
      <c r="AC15" s="238">
        <v>22.026241474775698</v>
      </c>
      <c r="AD15" s="228"/>
      <c r="AE15" s="239">
        <v>11.7925707869784</v>
      </c>
      <c r="AG15" s="255">
        <v>92.580321275857997</v>
      </c>
      <c r="AH15" s="250">
        <v>137.563185311452</v>
      </c>
      <c r="AI15" s="250">
        <v>165.46754275973601</v>
      </c>
      <c r="AJ15" s="250">
        <v>152.686527215994</v>
      </c>
      <c r="AK15" s="250">
        <v>111.52705362302</v>
      </c>
      <c r="AL15" s="256">
        <v>131.964926037212</v>
      </c>
      <c r="AM15" s="250"/>
      <c r="AN15" s="257">
        <v>99.997987114295597</v>
      </c>
      <c r="AO15" s="258">
        <v>104.84223448514901</v>
      </c>
      <c r="AP15" s="259">
        <v>102.420110799722</v>
      </c>
      <c r="AQ15" s="250"/>
      <c r="AR15" s="260">
        <v>123.523550255072</v>
      </c>
      <c r="AS15" s="233"/>
      <c r="AT15" s="234">
        <v>15.148768652162</v>
      </c>
      <c r="AU15" s="228">
        <v>9.3735408202336199</v>
      </c>
      <c r="AV15" s="228">
        <v>9.3255904761013504</v>
      </c>
      <c r="AW15" s="228">
        <v>8.7492216116295491</v>
      </c>
      <c r="AX15" s="228">
        <v>8.8885471497548103</v>
      </c>
      <c r="AY15" s="235">
        <v>9.9061342083085506</v>
      </c>
      <c r="AZ15" s="228"/>
      <c r="BA15" s="236">
        <v>7.9250095297687304</v>
      </c>
      <c r="BB15" s="237">
        <v>10.6857399342592</v>
      </c>
      <c r="BC15" s="238">
        <v>9.3205914342070297</v>
      </c>
      <c r="BD15" s="228"/>
      <c r="BE15" s="239">
        <v>9.7668521120267808</v>
      </c>
    </row>
    <row r="16" spans="1:57" x14ac:dyDescent="0.25">
      <c r="A16" s="20" t="s">
        <v>38</v>
      </c>
      <c r="B16" s="2" t="str">
        <f t="shared" si="0"/>
        <v>I-95 Fredericksburg, VA</v>
      </c>
      <c r="C16" s="2"/>
      <c r="D16" s="23" t="s">
        <v>89</v>
      </c>
      <c r="E16" s="26" t="s">
        <v>90</v>
      </c>
      <c r="F16" s="2"/>
      <c r="G16" s="255">
        <v>58.325825474377901</v>
      </c>
      <c r="H16" s="250">
        <v>68.494090444267599</v>
      </c>
      <c r="I16" s="250">
        <v>75.128135439154605</v>
      </c>
      <c r="J16" s="250">
        <v>82.050512441767907</v>
      </c>
      <c r="K16" s="250">
        <v>82.808634246108298</v>
      </c>
      <c r="L16" s="256">
        <v>73.361439609135303</v>
      </c>
      <c r="M16" s="250"/>
      <c r="N16" s="257">
        <v>98.361228269514797</v>
      </c>
      <c r="O16" s="258">
        <v>98.204354050676002</v>
      </c>
      <c r="P16" s="259">
        <v>98.2827911600954</v>
      </c>
      <c r="Q16" s="250"/>
      <c r="R16" s="260">
        <v>80.481825766552504</v>
      </c>
      <c r="S16" s="233"/>
      <c r="T16" s="234">
        <v>12.411263390236099</v>
      </c>
      <c r="U16" s="228">
        <v>14.3761018040035</v>
      </c>
      <c r="V16" s="228">
        <v>16.389026205218599</v>
      </c>
      <c r="W16" s="228">
        <v>25.021346449057901</v>
      </c>
      <c r="X16" s="228">
        <v>28.933659716578799</v>
      </c>
      <c r="Y16" s="235">
        <v>19.8030404649117</v>
      </c>
      <c r="Z16" s="228"/>
      <c r="AA16" s="236">
        <v>21.307194793860599</v>
      </c>
      <c r="AB16" s="237">
        <v>25.6696879836873</v>
      </c>
      <c r="AC16" s="238">
        <v>23.448172556935301</v>
      </c>
      <c r="AD16" s="228"/>
      <c r="AE16" s="239">
        <v>21.0501527710157</v>
      </c>
      <c r="AG16" s="255">
        <v>59.313090557891101</v>
      </c>
      <c r="AH16" s="250">
        <v>69.835334337007097</v>
      </c>
      <c r="AI16" s="250">
        <v>75.9847179297807</v>
      </c>
      <c r="AJ16" s="250">
        <v>79.246883876832101</v>
      </c>
      <c r="AK16" s="250">
        <v>79.972440915804995</v>
      </c>
      <c r="AL16" s="256">
        <v>72.870493523463196</v>
      </c>
      <c r="AM16" s="250"/>
      <c r="AN16" s="257">
        <v>96.516576809453397</v>
      </c>
      <c r="AO16" s="258">
        <v>94.467602545165306</v>
      </c>
      <c r="AP16" s="259">
        <v>95.492089677309295</v>
      </c>
      <c r="AQ16" s="250"/>
      <c r="AR16" s="260">
        <v>79.333806710276406</v>
      </c>
      <c r="AS16" s="233"/>
      <c r="AT16" s="234">
        <v>13.1337253668244</v>
      </c>
      <c r="AU16" s="228">
        <v>14.085772776668399</v>
      </c>
      <c r="AV16" s="228">
        <v>14.8996134659176</v>
      </c>
      <c r="AW16" s="228">
        <v>18.5489656672409</v>
      </c>
      <c r="AX16" s="228">
        <v>17.574446113787701</v>
      </c>
      <c r="AY16" s="235">
        <v>15.8006156676802</v>
      </c>
      <c r="AZ16" s="228"/>
      <c r="BA16" s="236">
        <v>10.5922436689391</v>
      </c>
      <c r="BB16" s="237">
        <v>9.6372221540569392</v>
      </c>
      <c r="BC16" s="238">
        <v>10.117785311236601</v>
      </c>
      <c r="BD16" s="228"/>
      <c r="BE16" s="239">
        <v>13.781231657332899</v>
      </c>
    </row>
    <row r="17" spans="1:70" x14ac:dyDescent="0.25">
      <c r="A17" s="20" t="s">
        <v>97</v>
      </c>
      <c r="B17" s="2" t="str">
        <f t="shared" si="0"/>
        <v>Dulles Airport Area, VA</v>
      </c>
      <c r="C17" s="2"/>
      <c r="D17" s="23" t="s">
        <v>89</v>
      </c>
      <c r="E17" s="26" t="s">
        <v>90</v>
      </c>
      <c r="F17" s="2"/>
      <c r="G17" s="255">
        <v>85.707024202911398</v>
      </c>
      <c r="H17" s="250">
        <v>122.93501830847499</v>
      </c>
      <c r="I17" s="250">
        <v>136.004008216486</v>
      </c>
      <c r="J17" s="250">
        <v>128.88233544699401</v>
      </c>
      <c r="K17" s="250">
        <v>111.62931767437701</v>
      </c>
      <c r="L17" s="256">
        <v>117.031540769849</v>
      </c>
      <c r="M17" s="250"/>
      <c r="N17" s="257">
        <v>104.048262034473</v>
      </c>
      <c r="O17" s="258">
        <v>98.414755738144095</v>
      </c>
      <c r="P17" s="259">
        <v>101.23150888630801</v>
      </c>
      <c r="Q17" s="250"/>
      <c r="R17" s="260">
        <v>112.51724594597999</v>
      </c>
      <c r="S17" s="233"/>
      <c r="T17" s="234">
        <v>24.747977018312099</v>
      </c>
      <c r="U17" s="228">
        <v>23.237590483354602</v>
      </c>
      <c r="V17" s="228">
        <v>18.001946916944799</v>
      </c>
      <c r="W17" s="228">
        <v>13.7529690122047</v>
      </c>
      <c r="X17" s="228">
        <v>10.676682500718499</v>
      </c>
      <c r="Y17" s="235">
        <v>17.530980589999199</v>
      </c>
      <c r="Z17" s="228"/>
      <c r="AA17" s="236">
        <v>11.1145337037076</v>
      </c>
      <c r="AB17" s="237">
        <v>6.7232082463439298</v>
      </c>
      <c r="AC17" s="238">
        <v>8.9357127386127999</v>
      </c>
      <c r="AD17" s="228"/>
      <c r="AE17" s="239">
        <v>15.194567099951501</v>
      </c>
      <c r="AG17" s="255">
        <v>84.267680405465697</v>
      </c>
      <c r="AH17" s="250">
        <v>124.086737518978</v>
      </c>
      <c r="AI17" s="250">
        <v>150.28456684826199</v>
      </c>
      <c r="AJ17" s="250">
        <v>140.24248459408699</v>
      </c>
      <c r="AK17" s="250">
        <v>108.909889925873</v>
      </c>
      <c r="AL17" s="256">
        <v>121.558271858533</v>
      </c>
      <c r="AM17" s="250"/>
      <c r="AN17" s="257">
        <v>98.178831606680305</v>
      </c>
      <c r="AO17" s="258">
        <v>101.128607662766</v>
      </c>
      <c r="AP17" s="259">
        <v>99.653719634723501</v>
      </c>
      <c r="AQ17" s="250"/>
      <c r="AR17" s="260">
        <v>115.299828366016</v>
      </c>
      <c r="AS17" s="233"/>
      <c r="AT17" s="234">
        <v>7.9965996663557597</v>
      </c>
      <c r="AU17" s="228">
        <v>7.1078050374183803</v>
      </c>
      <c r="AV17" s="228">
        <v>12.9795815879692</v>
      </c>
      <c r="AW17" s="228">
        <v>6.7564941686107698</v>
      </c>
      <c r="AX17" s="228">
        <v>-1.5216728209649399</v>
      </c>
      <c r="AY17" s="235">
        <v>6.8439468215182702</v>
      </c>
      <c r="AZ17" s="228"/>
      <c r="BA17" s="236">
        <v>0.63635032041863704</v>
      </c>
      <c r="BB17" s="237">
        <v>9.6212166954227492</v>
      </c>
      <c r="BC17" s="238">
        <v>5.0032190442930196</v>
      </c>
      <c r="BD17" s="228"/>
      <c r="BE17" s="239">
        <v>6.3941265769964897</v>
      </c>
    </row>
    <row r="18" spans="1:70" x14ac:dyDescent="0.25">
      <c r="A18" s="20" t="s">
        <v>45</v>
      </c>
      <c r="B18" s="2" t="str">
        <f t="shared" si="0"/>
        <v>Williamsburg, VA</v>
      </c>
      <c r="C18" s="2"/>
      <c r="D18" s="23" t="s">
        <v>89</v>
      </c>
      <c r="E18" s="26" t="s">
        <v>90</v>
      </c>
      <c r="F18" s="2"/>
      <c r="G18" s="255">
        <v>78.646023335621095</v>
      </c>
      <c r="H18" s="250">
        <v>84.935947838023296</v>
      </c>
      <c r="I18" s="250">
        <v>83.393438572408996</v>
      </c>
      <c r="J18" s="250">
        <v>82.402376115305401</v>
      </c>
      <c r="K18" s="250">
        <v>92.459611530542205</v>
      </c>
      <c r="L18" s="256">
        <v>84.367479478380204</v>
      </c>
      <c r="M18" s="250"/>
      <c r="N18" s="257">
        <v>153.29985861358901</v>
      </c>
      <c r="O18" s="258">
        <v>167.681368565545</v>
      </c>
      <c r="P18" s="259">
        <v>160.490613589567</v>
      </c>
      <c r="Q18" s="250"/>
      <c r="R18" s="260">
        <v>106.11694636729</v>
      </c>
      <c r="S18" s="233"/>
      <c r="T18" s="234">
        <v>1.3789073656363799</v>
      </c>
      <c r="U18" s="228">
        <v>-0.93970245187664903</v>
      </c>
      <c r="V18" s="228">
        <v>-1.4847214790298</v>
      </c>
      <c r="W18" s="228">
        <v>-5.0673404550703802</v>
      </c>
      <c r="X18" s="228">
        <v>4.8609497353820004</v>
      </c>
      <c r="Y18" s="235">
        <v>-0.261325208926246</v>
      </c>
      <c r="Z18" s="228"/>
      <c r="AA18" s="236">
        <v>9.1219327028622104</v>
      </c>
      <c r="AB18" s="237">
        <v>9.4609803297721804</v>
      </c>
      <c r="AC18" s="238">
        <v>9.2987895606900803</v>
      </c>
      <c r="AD18" s="228"/>
      <c r="AE18" s="239">
        <v>3.6564633130152</v>
      </c>
      <c r="AG18" s="255">
        <v>77.438991420727504</v>
      </c>
      <c r="AH18" s="250">
        <v>84.067916952642406</v>
      </c>
      <c r="AI18" s="250">
        <v>86.273213795470099</v>
      </c>
      <c r="AJ18" s="250">
        <v>85.529838709677406</v>
      </c>
      <c r="AK18" s="250">
        <v>97.356211393273796</v>
      </c>
      <c r="AL18" s="256">
        <v>86.133234454358202</v>
      </c>
      <c r="AM18" s="250"/>
      <c r="AN18" s="257">
        <v>157.20485792724699</v>
      </c>
      <c r="AO18" s="258">
        <v>166.87773095401499</v>
      </c>
      <c r="AP18" s="259">
        <v>162.04129444063099</v>
      </c>
      <c r="AQ18" s="250"/>
      <c r="AR18" s="260">
        <v>107.821251593293</v>
      </c>
      <c r="AS18" s="233"/>
      <c r="AT18" s="234">
        <v>1.70494658762867</v>
      </c>
      <c r="AU18" s="228">
        <v>9.3146748598868498E-2</v>
      </c>
      <c r="AV18" s="228">
        <v>1.58520782639192</v>
      </c>
      <c r="AW18" s="228">
        <v>-0.72257788495563602</v>
      </c>
      <c r="AX18" s="228">
        <v>6.5851836367128902</v>
      </c>
      <c r="AY18" s="235">
        <v>1.9205093430970099</v>
      </c>
      <c r="AZ18" s="228"/>
      <c r="BA18" s="236">
        <v>10.571665059752799</v>
      </c>
      <c r="BB18" s="237">
        <v>9.7300316227451606</v>
      </c>
      <c r="BC18" s="238">
        <v>10.136682191434501</v>
      </c>
      <c r="BD18" s="228"/>
      <c r="BE18" s="239">
        <v>5.2933178062996102</v>
      </c>
    </row>
    <row r="19" spans="1:70" x14ac:dyDescent="0.25">
      <c r="A19" s="20" t="s">
        <v>98</v>
      </c>
      <c r="B19" s="2" t="str">
        <f t="shared" si="0"/>
        <v>Virginia Beach, VA</v>
      </c>
      <c r="C19" s="2"/>
      <c r="D19" s="23" t="s">
        <v>89</v>
      </c>
      <c r="E19" s="26" t="s">
        <v>90</v>
      </c>
      <c r="F19" s="2"/>
      <c r="G19" s="255">
        <v>147.06541973952599</v>
      </c>
      <c r="H19" s="250">
        <v>157.87467283853701</v>
      </c>
      <c r="I19" s="250">
        <v>168.052516868037</v>
      </c>
      <c r="J19" s="250">
        <v>166.378799623411</v>
      </c>
      <c r="K19" s="250">
        <v>179.744220932057</v>
      </c>
      <c r="L19" s="256">
        <v>163.82312600031301</v>
      </c>
      <c r="M19" s="250"/>
      <c r="N19" s="257">
        <v>249.028390083163</v>
      </c>
      <c r="O19" s="258">
        <v>264.04436842931102</v>
      </c>
      <c r="P19" s="259">
        <v>256.53637925623701</v>
      </c>
      <c r="Q19" s="250"/>
      <c r="R19" s="260">
        <v>190.31262693057701</v>
      </c>
      <c r="S19" s="233"/>
      <c r="T19" s="234">
        <v>-1.6264280732565</v>
      </c>
      <c r="U19" s="228">
        <v>-1.95901402675697</v>
      </c>
      <c r="V19" s="228">
        <v>1.8907355103021</v>
      </c>
      <c r="W19" s="228">
        <v>4.5284665255266896</v>
      </c>
      <c r="X19" s="228">
        <v>17.436025533600301</v>
      </c>
      <c r="Y19" s="235">
        <v>3.9898405064310198</v>
      </c>
      <c r="Z19" s="228"/>
      <c r="AA19" s="236">
        <v>9.4955236899111899</v>
      </c>
      <c r="AB19" s="237">
        <v>3.8682066611018802</v>
      </c>
      <c r="AC19" s="238">
        <v>6.5254310038940702</v>
      </c>
      <c r="AD19" s="228"/>
      <c r="AE19" s="239">
        <v>4.9519614924680999</v>
      </c>
      <c r="AG19" s="255">
        <v>151.62161413776801</v>
      </c>
      <c r="AH19" s="250">
        <v>167.20748018201701</v>
      </c>
      <c r="AI19" s="250">
        <v>180.582907684763</v>
      </c>
      <c r="AJ19" s="250">
        <v>182.36522703789399</v>
      </c>
      <c r="AK19" s="250">
        <v>192.791414918405</v>
      </c>
      <c r="AL19" s="256">
        <v>174.91372879216999</v>
      </c>
      <c r="AM19" s="250"/>
      <c r="AN19" s="257">
        <v>266.55159550447098</v>
      </c>
      <c r="AO19" s="258">
        <v>274.33015676290597</v>
      </c>
      <c r="AP19" s="259">
        <v>270.44087613368902</v>
      </c>
      <c r="AQ19" s="250"/>
      <c r="AR19" s="260">
        <v>202.20719946117501</v>
      </c>
      <c r="AS19" s="233"/>
      <c r="AT19" s="234">
        <v>3.70975093395603</v>
      </c>
      <c r="AU19" s="228">
        <v>5.3628560782960504</v>
      </c>
      <c r="AV19" s="228">
        <v>5.9385125468105802</v>
      </c>
      <c r="AW19" s="228">
        <v>8.2288305045130894</v>
      </c>
      <c r="AX19" s="228">
        <v>10.0835174837261</v>
      </c>
      <c r="AY19" s="235">
        <v>6.7866891450905804</v>
      </c>
      <c r="AZ19" s="228"/>
      <c r="BA19" s="236">
        <v>6.6810754705448998</v>
      </c>
      <c r="BB19" s="237">
        <v>3.1911241341363001</v>
      </c>
      <c r="BC19" s="238">
        <v>4.8820007022274696</v>
      </c>
      <c r="BD19" s="228"/>
      <c r="BE19" s="239">
        <v>6.0507457941041096</v>
      </c>
    </row>
    <row r="20" spans="1:70" x14ac:dyDescent="0.25">
      <c r="A20" s="33" t="s">
        <v>99</v>
      </c>
      <c r="B20" s="2" t="str">
        <f t="shared" si="0"/>
        <v>Norfolk/Portsmouth, VA</v>
      </c>
      <c r="C20" s="2"/>
      <c r="D20" s="23" t="s">
        <v>89</v>
      </c>
      <c r="E20" s="26" t="s">
        <v>90</v>
      </c>
      <c r="F20" s="2"/>
      <c r="G20" s="255">
        <v>77.072445917655202</v>
      </c>
      <c r="H20" s="250">
        <v>89.782309839497501</v>
      </c>
      <c r="I20" s="250">
        <v>96.917976273551901</v>
      </c>
      <c r="J20" s="250">
        <v>105.54250348918301</v>
      </c>
      <c r="K20" s="250">
        <v>101.40072400558201</v>
      </c>
      <c r="L20" s="256">
        <v>94.143191905094199</v>
      </c>
      <c r="M20" s="250"/>
      <c r="N20" s="257">
        <v>127.60917306350299</v>
      </c>
      <c r="O20" s="258">
        <v>142.89837055128999</v>
      </c>
      <c r="P20" s="259">
        <v>135.25377180739699</v>
      </c>
      <c r="Q20" s="250"/>
      <c r="R20" s="260">
        <v>105.88907187718</v>
      </c>
      <c r="S20" s="233"/>
      <c r="T20" s="234">
        <v>-2.0293824442600799</v>
      </c>
      <c r="U20" s="228">
        <v>2.5119307690136998</v>
      </c>
      <c r="V20" s="228">
        <v>5.1246074378137703</v>
      </c>
      <c r="W20" s="228">
        <v>6.4122887497410996</v>
      </c>
      <c r="X20" s="228">
        <v>14.7555255044762</v>
      </c>
      <c r="Y20" s="235">
        <v>5.5441362176237403</v>
      </c>
      <c r="Z20" s="228"/>
      <c r="AA20" s="236">
        <v>6.7126196463364503</v>
      </c>
      <c r="AB20" s="237">
        <v>12.520711377821501</v>
      </c>
      <c r="AC20" s="238">
        <v>9.7039980140595805</v>
      </c>
      <c r="AD20" s="228"/>
      <c r="AE20" s="239">
        <v>7.0251963076961896</v>
      </c>
      <c r="AG20" s="255">
        <v>81.080050257327201</v>
      </c>
      <c r="AH20" s="250">
        <v>103.19795799022999</v>
      </c>
      <c r="AI20" s="250">
        <v>116.498167406664</v>
      </c>
      <c r="AJ20" s="250">
        <v>119.467069844731</v>
      </c>
      <c r="AK20" s="250">
        <v>109.443603524075</v>
      </c>
      <c r="AL20" s="256">
        <v>105.937369804605</v>
      </c>
      <c r="AM20" s="250"/>
      <c r="AN20" s="257">
        <v>147.46940297889</v>
      </c>
      <c r="AO20" s="258">
        <v>154.11171201151399</v>
      </c>
      <c r="AP20" s="259">
        <v>150.79055749520199</v>
      </c>
      <c r="AQ20" s="250"/>
      <c r="AR20" s="260">
        <v>118.752566287633</v>
      </c>
      <c r="AS20" s="233"/>
      <c r="AT20" s="234">
        <v>2.9343419963208501</v>
      </c>
      <c r="AU20" s="228">
        <v>7.9361407396469996</v>
      </c>
      <c r="AV20" s="228">
        <v>11.4732461944657</v>
      </c>
      <c r="AW20" s="228">
        <v>11.7998450369286</v>
      </c>
      <c r="AX20" s="228">
        <v>8.5522394144165208</v>
      </c>
      <c r="AY20" s="235">
        <v>8.8623323195774706</v>
      </c>
      <c r="AZ20" s="228"/>
      <c r="BA20" s="236">
        <v>10.439915928028</v>
      </c>
      <c r="BB20" s="237">
        <v>9.9322104340241708</v>
      </c>
      <c r="BC20" s="238">
        <v>10.179887560286</v>
      </c>
      <c r="BD20" s="228"/>
      <c r="BE20" s="239">
        <v>9.3366785827338994</v>
      </c>
    </row>
    <row r="21" spans="1:70" x14ac:dyDescent="0.25">
      <c r="A21" s="34" t="s">
        <v>42</v>
      </c>
      <c r="B21" s="2" t="str">
        <f t="shared" si="0"/>
        <v>Newport News/Hampton, VA</v>
      </c>
      <c r="C21" s="2"/>
      <c r="D21" s="23" t="s">
        <v>89</v>
      </c>
      <c r="E21" s="26" t="s">
        <v>90</v>
      </c>
      <c r="F21" s="2"/>
      <c r="G21" s="255">
        <v>55.3860541997729</v>
      </c>
      <c r="H21" s="250">
        <v>65.425317820658293</v>
      </c>
      <c r="I21" s="250">
        <v>71.590634222474407</v>
      </c>
      <c r="J21" s="250">
        <v>72.581929625425602</v>
      </c>
      <c r="K21" s="250">
        <v>66.622071509648094</v>
      </c>
      <c r="L21" s="256">
        <v>66.321201475595899</v>
      </c>
      <c r="M21" s="250"/>
      <c r="N21" s="257">
        <v>91.209012485811499</v>
      </c>
      <c r="O21" s="258">
        <v>99.511607548240605</v>
      </c>
      <c r="P21" s="259">
        <v>95.360310017026094</v>
      </c>
      <c r="Q21" s="250"/>
      <c r="R21" s="260">
        <v>74.6180896302902</v>
      </c>
      <c r="S21" s="233"/>
      <c r="T21" s="234">
        <v>1.7916384347971801</v>
      </c>
      <c r="U21" s="228">
        <v>-2.7913689632932899</v>
      </c>
      <c r="V21" s="228">
        <v>-4.8742501514306404</v>
      </c>
      <c r="W21" s="228">
        <v>-12.584546902479399</v>
      </c>
      <c r="X21" s="228">
        <v>-17.561414867797801</v>
      </c>
      <c r="Y21" s="235">
        <v>-8.0963923725661697</v>
      </c>
      <c r="Z21" s="228"/>
      <c r="AA21" s="236">
        <v>-12.837626849351301</v>
      </c>
      <c r="AB21" s="237">
        <v>-0.28070829107395801</v>
      </c>
      <c r="AC21" s="238">
        <v>-6.7081457590962801</v>
      </c>
      <c r="AD21" s="228"/>
      <c r="AE21" s="239">
        <v>-7.5943075337541499</v>
      </c>
      <c r="AG21" s="255">
        <v>60.146905487372301</v>
      </c>
      <c r="AH21" s="250">
        <v>72.810191628830793</v>
      </c>
      <c r="AI21" s="250">
        <v>77.626857147417695</v>
      </c>
      <c r="AJ21" s="250">
        <v>75.525843916713896</v>
      </c>
      <c r="AK21" s="250">
        <v>73.9648365032633</v>
      </c>
      <c r="AL21" s="256">
        <v>72.014926936719604</v>
      </c>
      <c r="AM21" s="250"/>
      <c r="AN21" s="257">
        <v>104.191582949063</v>
      </c>
      <c r="AO21" s="258">
        <v>106.033586162741</v>
      </c>
      <c r="AP21" s="259">
        <v>105.112584555902</v>
      </c>
      <c r="AQ21" s="250"/>
      <c r="AR21" s="260">
        <v>81.471400542200399</v>
      </c>
      <c r="AS21" s="233"/>
      <c r="AT21" s="234">
        <v>9.8103734685515001</v>
      </c>
      <c r="AU21" s="228">
        <v>4.3715125165817801</v>
      </c>
      <c r="AV21" s="228">
        <v>2.0906223342308601</v>
      </c>
      <c r="AW21" s="228">
        <v>-2.15929095596913</v>
      </c>
      <c r="AX21" s="228">
        <v>-1.82143651386469</v>
      </c>
      <c r="AY21" s="235">
        <v>1.97498516364942</v>
      </c>
      <c r="AZ21" s="228"/>
      <c r="BA21" s="236">
        <v>-2.4768505881530301</v>
      </c>
      <c r="BB21" s="237">
        <v>6.73888958905422E-2</v>
      </c>
      <c r="BC21" s="238">
        <v>-1.2099652852899001</v>
      </c>
      <c r="BD21" s="228"/>
      <c r="BE21" s="239">
        <v>0.77732431225274201</v>
      </c>
    </row>
    <row r="22" spans="1:70" x14ac:dyDescent="0.25">
      <c r="A22" s="35" t="s">
        <v>100</v>
      </c>
      <c r="B22" s="2" t="str">
        <f t="shared" si="0"/>
        <v>Chesapeake/Suffolk, VA</v>
      </c>
      <c r="C22" s="2"/>
      <c r="D22" s="24" t="s">
        <v>89</v>
      </c>
      <c r="E22" s="27" t="s">
        <v>90</v>
      </c>
      <c r="F22" s="2"/>
      <c r="G22" s="261">
        <v>73.609401822700903</v>
      </c>
      <c r="H22" s="262">
        <v>89.710944490472201</v>
      </c>
      <c r="I22" s="262">
        <v>95.726053024026498</v>
      </c>
      <c r="J22" s="262">
        <v>92.819176470588204</v>
      </c>
      <c r="K22" s="262">
        <v>90.152177299088606</v>
      </c>
      <c r="L22" s="263">
        <v>88.403550621375302</v>
      </c>
      <c r="M22" s="250"/>
      <c r="N22" s="264">
        <v>117.793227837613</v>
      </c>
      <c r="O22" s="265">
        <v>120.038157415078</v>
      </c>
      <c r="P22" s="266">
        <v>118.915692626346</v>
      </c>
      <c r="Q22" s="250"/>
      <c r="R22" s="267">
        <v>97.1213054799384</v>
      </c>
      <c r="S22" s="233"/>
      <c r="T22" s="240">
        <v>8.4013346823005897</v>
      </c>
      <c r="U22" s="241">
        <v>8.6277136722382597</v>
      </c>
      <c r="V22" s="241">
        <v>8.4176874014927296</v>
      </c>
      <c r="W22" s="241">
        <v>4.4953576043210397</v>
      </c>
      <c r="X22" s="241">
        <v>11.6849136578008</v>
      </c>
      <c r="Y22" s="242">
        <v>8.2500785005936503</v>
      </c>
      <c r="Z22" s="228"/>
      <c r="AA22" s="243">
        <v>3.0602773294252801</v>
      </c>
      <c r="AB22" s="244">
        <v>5.4434908876440504</v>
      </c>
      <c r="AC22" s="245">
        <v>4.2495114710045501</v>
      </c>
      <c r="AD22" s="228"/>
      <c r="AE22" s="246">
        <v>6.8161058187209704</v>
      </c>
      <c r="AG22" s="261">
        <v>75.799550857497906</v>
      </c>
      <c r="AH22" s="262">
        <v>93.582588918806906</v>
      </c>
      <c r="AI22" s="262">
        <v>101.595945360397</v>
      </c>
      <c r="AJ22" s="262">
        <v>101.919242899751</v>
      </c>
      <c r="AK22" s="262">
        <v>97.318930269262594</v>
      </c>
      <c r="AL22" s="263">
        <v>94.043251661143302</v>
      </c>
      <c r="AM22" s="250"/>
      <c r="AN22" s="264">
        <v>130.76189660729</v>
      </c>
      <c r="AO22" s="265">
        <v>131.06458094448999</v>
      </c>
      <c r="AP22" s="266">
        <v>130.91323877588999</v>
      </c>
      <c r="AQ22" s="250"/>
      <c r="AR22" s="267">
        <v>104.577533693928</v>
      </c>
      <c r="AS22" s="233"/>
      <c r="AT22" s="240">
        <v>7.7637277905732702</v>
      </c>
      <c r="AU22" s="241">
        <v>6.51184673703691</v>
      </c>
      <c r="AV22" s="241">
        <v>7.4911539736287702</v>
      </c>
      <c r="AW22" s="241">
        <v>7.6479667993542302</v>
      </c>
      <c r="AX22" s="241">
        <v>8.5238446454704295</v>
      </c>
      <c r="AY22" s="242">
        <v>7.5840062212086297</v>
      </c>
      <c r="AZ22" s="228"/>
      <c r="BA22" s="243">
        <v>4.6425662218393597</v>
      </c>
      <c r="BB22" s="244">
        <v>4.5751059870524697</v>
      </c>
      <c r="BC22" s="245">
        <v>4.6087862348298501</v>
      </c>
      <c r="BD22" s="228"/>
      <c r="BE22" s="246">
        <v>6.50062771562754</v>
      </c>
    </row>
    <row r="23" spans="1:70" ht="13" x14ac:dyDescent="0.3">
      <c r="A23" s="34" t="s">
        <v>58</v>
      </c>
      <c r="B23" s="2" t="s">
        <v>58</v>
      </c>
      <c r="C23" s="8"/>
      <c r="D23" s="22" t="s">
        <v>89</v>
      </c>
      <c r="E23" s="25" t="s">
        <v>90</v>
      </c>
      <c r="F23" s="2"/>
      <c r="G23" s="247">
        <v>56.305551794177298</v>
      </c>
      <c r="H23" s="248">
        <v>105.739211238997</v>
      </c>
      <c r="I23" s="248">
        <v>130.286844955991</v>
      </c>
      <c r="J23" s="248">
        <v>129.58032498307301</v>
      </c>
      <c r="K23" s="248">
        <v>112.457691266079</v>
      </c>
      <c r="L23" s="249">
        <v>106.873924847664</v>
      </c>
      <c r="M23" s="250"/>
      <c r="N23" s="251">
        <v>140.940348679756</v>
      </c>
      <c r="O23" s="252">
        <v>159.08025050778599</v>
      </c>
      <c r="P23" s="253">
        <v>150.01029959377101</v>
      </c>
      <c r="Q23" s="250"/>
      <c r="R23" s="254">
        <v>119.198603346551</v>
      </c>
      <c r="S23" s="233"/>
      <c r="T23" s="225">
        <v>-9.1540635584992707</v>
      </c>
      <c r="U23" s="226">
        <v>6.21360564324163</v>
      </c>
      <c r="V23" s="226">
        <v>-14.2216675242999</v>
      </c>
      <c r="W23" s="226">
        <v>-2.8902989970953299</v>
      </c>
      <c r="X23" s="226">
        <v>5.9391215548979197</v>
      </c>
      <c r="Y23" s="227">
        <v>-3.3708051082561101</v>
      </c>
      <c r="Z23" s="228"/>
      <c r="AA23" s="229">
        <v>2.5168141986024199</v>
      </c>
      <c r="AB23" s="230">
        <v>1.5115207221960201</v>
      </c>
      <c r="AC23" s="231">
        <v>1.9813094741530599</v>
      </c>
      <c r="AD23" s="228"/>
      <c r="AE23" s="232">
        <v>-1.51227853177534</v>
      </c>
      <c r="AF23" s="38"/>
      <c r="AG23" s="247">
        <v>73.655024542992507</v>
      </c>
      <c r="AH23" s="248">
        <v>104.07953368314099</v>
      </c>
      <c r="AI23" s="248">
        <v>131.59137863913301</v>
      </c>
      <c r="AJ23" s="248">
        <v>138.44950998645899</v>
      </c>
      <c r="AK23" s="248">
        <v>131.113720379146</v>
      </c>
      <c r="AL23" s="249">
        <v>115.777833446174</v>
      </c>
      <c r="AM23" s="250"/>
      <c r="AN23" s="251">
        <v>148.10952606635001</v>
      </c>
      <c r="AO23" s="252">
        <v>150.88638371699301</v>
      </c>
      <c r="AP23" s="253">
        <v>149.49795489167201</v>
      </c>
      <c r="AQ23" s="250"/>
      <c r="AR23" s="254">
        <v>125.412153859174</v>
      </c>
      <c r="AS23" s="233"/>
      <c r="AT23" s="225">
        <v>2.45395937578443</v>
      </c>
      <c r="AU23" s="226">
        <v>-7.0677523429237397</v>
      </c>
      <c r="AV23" s="226">
        <v>-11.131919481807399</v>
      </c>
      <c r="AW23" s="226">
        <v>-1.4999324886054699</v>
      </c>
      <c r="AX23" s="226">
        <v>21.908778122930499</v>
      </c>
      <c r="AY23" s="227">
        <v>-0.203454884240517</v>
      </c>
      <c r="AZ23" s="228"/>
      <c r="BA23" s="229">
        <v>21.056340504255601</v>
      </c>
      <c r="BB23" s="230">
        <v>7.8808230120275899</v>
      </c>
      <c r="BC23" s="231">
        <v>14.0285038364851</v>
      </c>
      <c r="BD23" s="228"/>
      <c r="BE23" s="232">
        <v>4.22711452728179</v>
      </c>
      <c r="BF23" s="38"/>
      <c r="BG23" s="28">
        <v>26.428062972399498</v>
      </c>
      <c r="BH23" s="203">
        <v>30.398026677698599</v>
      </c>
      <c r="BI23" s="203">
        <v>8.5154374146645608</v>
      </c>
      <c r="BJ23" s="203">
        <v>5.2751096394370904</v>
      </c>
      <c r="BK23" s="203">
        <v>5.9154993322140301</v>
      </c>
      <c r="BL23" s="204">
        <v>13.580497413386601</v>
      </c>
      <c r="BM23" s="205"/>
      <c r="BN23" s="206">
        <v>5.4019789062602097</v>
      </c>
      <c r="BO23" s="207">
        <v>-3.3400033830410698</v>
      </c>
      <c r="BP23" s="208">
        <v>0.98861226932931601</v>
      </c>
      <c r="BQ23" s="205"/>
      <c r="BR23" s="209">
        <v>9.1623496824744404</v>
      </c>
    </row>
    <row r="24" spans="1:70" x14ac:dyDescent="0.25">
      <c r="A24" s="34" t="s">
        <v>101</v>
      </c>
      <c r="B24" s="2" t="str">
        <f t="shared" si="0"/>
        <v>Richmond North/Glen Allen, VA</v>
      </c>
      <c r="C24" s="9"/>
      <c r="D24" s="23" t="s">
        <v>89</v>
      </c>
      <c r="E24" s="26" t="s">
        <v>90</v>
      </c>
      <c r="F24" s="2"/>
      <c r="G24" s="255">
        <v>47.313804044240797</v>
      </c>
      <c r="H24" s="250">
        <v>68.758890626745597</v>
      </c>
      <c r="I24" s="250">
        <v>82.264086694224105</v>
      </c>
      <c r="J24" s="250">
        <v>80.808696235057496</v>
      </c>
      <c r="K24" s="250">
        <v>69.754532454474301</v>
      </c>
      <c r="L24" s="256">
        <v>69.780002010948394</v>
      </c>
      <c r="M24" s="250"/>
      <c r="N24" s="257">
        <v>90.154226343425293</v>
      </c>
      <c r="O24" s="258">
        <v>92.998505194950198</v>
      </c>
      <c r="P24" s="259">
        <v>91.576365769187802</v>
      </c>
      <c r="Q24" s="250"/>
      <c r="R24" s="260">
        <v>76.007534513302502</v>
      </c>
      <c r="S24" s="233"/>
      <c r="T24" s="234">
        <v>3.7471977695370397E-2</v>
      </c>
      <c r="U24" s="228">
        <v>2.1290449500316502</v>
      </c>
      <c r="V24" s="228">
        <v>-6.18815673468655</v>
      </c>
      <c r="W24" s="228">
        <v>-5.93137053597862</v>
      </c>
      <c r="X24" s="228">
        <v>-2.23777982985479</v>
      </c>
      <c r="Y24" s="235">
        <v>-2.9666991932986</v>
      </c>
      <c r="Z24" s="228"/>
      <c r="AA24" s="236">
        <v>0.74592971605283298</v>
      </c>
      <c r="AB24" s="237">
        <v>0.45857363266574402</v>
      </c>
      <c r="AC24" s="238">
        <v>0.599815275585733</v>
      </c>
      <c r="AD24" s="228"/>
      <c r="AE24" s="239">
        <v>-1.7678650462315899</v>
      </c>
      <c r="AF24" s="38"/>
      <c r="AG24" s="255">
        <v>49.157580717238197</v>
      </c>
      <c r="AH24" s="250">
        <v>72.399312367333195</v>
      </c>
      <c r="AI24" s="250">
        <v>87.5049575466428</v>
      </c>
      <c r="AJ24" s="250">
        <v>86.532105351357302</v>
      </c>
      <c r="AK24" s="250">
        <v>77.071968774438602</v>
      </c>
      <c r="AL24" s="256">
        <v>74.533184951402006</v>
      </c>
      <c r="AM24" s="250"/>
      <c r="AN24" s="257">
        <v>95.132069880460193</v>
      </c>
      <c r="AO24" s="258">
        <v>94.842906658473893</v>
      </c>
      <c r="AP24" s="259">
        <v>94.987488269466994</v>
      </c>
      <c r="AQ24" s="250"/>
      <c r="AR24" s="260">
        <v>80.377271613706299</v>
      </c>
      <c r="AS24" s="233"/>
      <c r="AT24" s="234">
        <v>-9.8348395486000708</v>
      </c>
      <c r="AU24" s="228">
        <v>-3.3177555829616798</v>
      </c>
      <c r="AV24" s="228">
        <v>-0.78783986440710996</v>
      </c>
      <c r="AW24" s="228">
        <v>-2.0125479387602501</v>
      </c>
      <c r="AX24" s="228">
        <v>0.455194177338407</v>
      </c>
      <c r="AY24" s="235">
        <v>-2.6061149743995098</v>
      </c>
      <c r="AZ24" s="228"/>
      <c r="BA24" s="236">
        <v>4.2349896603686004</v>
      </c>
      <c r="BB24" s="237">
        <v>2.1959766883043201</v>
      </c>
      <c r="BC24" s="238">
        <v>3.20696471811427</v>
      </c>
      <c r="BD24" s="228"/>
      <c r="BE24" s="239">
        <v>-0.71804710448632303</v>
      </c>
      <c r="BF24" s="38"/>
      <c r="BG24" s="29">
        <v>24.690259542417301</v>
      </c>
      <c r="BH24" s="205">
        <v>21.543321736584101</v>
      </c>
      <c r="BI24" s="205">
        <v>14.661318800928401</v>
      </c>
      <c r="BJ24" s="205">
        <v>16.660029771196701</v>
      </c>
      <c r="BK24" s="205">
        <v>13.7604909135542</v>
      </c>
      <c r="BL24" s="210">
        <v>17.846697036481299</v>
      </c>
      <c r="BM24" s="205"/>
      <c r="BN24" s="211">
        <v>4.6825335600507803</v>
      </c>
      <c r="BO24" s="212">
        <v>4.0302652701491901</v>
      </c>
      <c r="BP24" s="213">
        <v>4.3564851484539204</v>
      </c>
      <c r="BQ24" s="205"/>
      <c r="BR24" s="214">
        <v>13.080373496181901</v>
      </c>
    </row>
    <row r="25" spans="1:70" x14ac:dyDescent="0.25">
      <c r="A25" s="34" t="s">
        <v>61</v>
      </c>
      <c r="B25" s="2" t="str">
        <f t="shared" si="0"/>
        <v>Richmond West/Midlothian, VA</v>
      </c>
      <c r="C25" s="2"/>
      <c r="D25" s="23" t="s">
        <v>89</v>
      </c>
      <c r="E25" s="26" t="s">
        <v>90</v>
      </c>
      <c r="F25" s="2"/>
      <c r="G25" s="255">
        <v>42.985658007422202</v>
      </c>
      <c r="H25" s="250">
        <v>52.312640593776699</v>
      </c>
      <c r="I25" s="250">
        <v>60.7091435912075</v>
      </c>
      <c r="J25" s="250">
        <v>63.277956037681903</v>
      </c>
      <c r="K25" s="250">
        <v>57.763859548958003</v>
      </c>
      <c r="L25" s="256">
        <v>55.409851555809297</v>
      </c>
      <c r="M25" s="250"/>
      <c r="N25" s="257">
        <v>67.940513845275404</v>
      </c>
      <c r="O25" s="258">
        <v>73.201290322580604</v>
      </c>
      <c r="P25" s="259">
        <v>70.570902083928004</v>
      </c>
      <c r="Q25" s="250"/>
      <c r="R25" s="260">
        <v>59.7415802781289</v>
      </c>
      <c r="S25" s="233"/>
      <c r="T25" s="234">
        <v>0.42223069659081602</v>
      </c>
      <c r="U25" s="228">
        <v>-5.24583125579717</v>
      </c>
      <c r="V25" s="228">
        <v>-13.324916703162</v>
      </c>
      <c r="W25" s="228">
        <v>-8.5027981263011405</v>
      </c>
      <c r="X25" s="228">
        <v>-12.7459052529037</v>
      </c>
      <c r="Y25" s="235">
        <v>-8.6900167127546801</v>
      </c>
      <c r="Z25" s="228"/>
      <c r="AA25" s="236">
        <v>-8.6721219676312309</v>
      </c>
      <c r="AB25" s="237">
        <v>-1.6994478622838201</v>
      </c>
      <c r="AC25" s="238">
        <v>-5.1840296060968099</v>
      </c>
      <c r="AD25" s="228"/>
      <c r="AE25" s="239">
        <v>-7.53607986738254</v>
      </c>
      <c r="AF25" s="38"/>
      <c r="AG25" s="255">
        <v>43.360146888381301</v>
      </c>
      <c r="AH25" s="250">
        <v>54.326390929203498</v>
      </c>
      <c r="AI25" s="250">
        <v>62.503528175849198</v>
      </c>
      <c r="AJ25" s="250">
        <v>64.322253860976303</v>
      </c>
      <c r="AK25" s="250">
        <v>62.0642751998287</v>
      </c>
      <c r="AL25" s="256">
        <v>57.315319010847801</v>
      </c>
      <c r="AM25" s="250"/>
      <c r="AN25" s="257">
        <v>78.512468262917395</v>
      </c>
      <c r="AO25" s="258">
        <v>81.131411640022804</v>
      </c>
      <c r="AP25" s="259">
        <v>79.8219399514701</v>
      </c>
      <c r="AQ25" s="250"/>
      <c r="AR25" s="260">
        <v>63.745782136739898</v>
      </c>
      <c r="AS25" s="233"/>
      <c r="AT25" s="234">
        <v>-7.1681322469020499</v>
      </c>
      <c r="AU25" s="228">
        <v>-9.2336821299696403</v>
      </c>
      <c r="AV25" s="228">
        <v>-6.5626859233386599</v>
      </c>
      <c r="AW25" s="228">
        <v>-3.7865153857167502</v>
      </c>
      <c r="AX25" s="228">
        <v>-4.15366554268555</v>
      </c>
      <c r="AY25" s="235">
        <v>-6.0596931283666802</v>
      </c>
      <c r="AZ25" s="228"/>
      <c r="BA25" s="236">
        <v>4.83517057972196</v>
      </c>
      <c r="BB25" s="237">
        <v>9.7790646602416498</v>
      </c>
      <c r="BC25" s="238">
        <v>7.2907192508633303</v>
      </c>
      <c r="BD25" s="228"/>
      <c r="BE25" s="239">
        <v>-1.6828119901302501</v>
      </c>
      <c r="BF25" s="38"/>
      <c r="BG25" s="29">
        <v>21.480400859302701</v>
      </c>
      <c r="BH25" s="205">
        <v>21.890612783090798</v>
      </c>
      <c r="BI25" s="205">
        <v>18.5834747756765</v>
      </c>
      <c r="BJ25" s="205">
        <v>18.188064972255301</v>
      </c>
      <c r="BK25" s="205">
        <v>12.809697216982199</v>
      </c>
      <c r="BL25" s="210">
        <v>18.409635156075499</v>
      </c>
      <c r="BM25" s="205"/>
      <c r="BN25" s="211">
        <v>5.6204123387977199E-3</v>
      </c>
      <c r="BO25" s="212">
        <v>-0.98537302795700299</v>
      </c>
      <c r="BP25" s="213">
        <v>-0.49691565655326603</v>
      </c>
      <c r="BQ25" s="205"/>
      <c r="BR25" s="214">
        <v>11.2885109806529</v>
      </c>
    </row>
    <row r="26" spans="1:70" x14ac:dyDescent="0.25">
      <c r="A26" s="20" t="s">
        <v>57</v>
      </c>
      <c r="B26" s="2" t="str">
        <f t="shared" si="0"/>
        <v>Petersburg/Chester, VA</v>
      </c>
      <c r="C26" s="2"/>
      <c r="D26" s="23" t="s">
        <v>89</v>
      </c>
      <c r="E26" s="26" t="s">
        <v>90</v>
      </c>
      <c r="F26" s="2"/>
      <c r="G26" s="255">
        <v>56.626234013135097</v>
      </c>
      <c r="H26" s="250">
        <v>66.1749377808503</v>
      </c>
      <c r="I26" s="250">
        <v>72.656144141029998</v>
      </c>
      <c r="J26" s="250">
        <v>73.971285862426498</v>
      </c>
      <c r="K26" s="250">
        <v>70.499744210162405</v>
      </c>
      <c r="L26" s="256">
        <v>67.985669201520906</v>
      </c>
      <c r="M26" s="250"/>
      <c r="N26" s="257">
        <v>83.746030072588994</v>
      </c>
      <c r="O26" s="258">
        <v>78.6815917732457</v>
      </c>
      <c r="P26" s="259">
        <v>81.213810922917304</v>
      </c>
      <c r="Q26" s="250"/>
      <c r="R26" s="260">
        <v>71.765138264776994</v>
      </c>
      <c r="S26" s="233"/>
      <c r="T26" s="234">
        <v>15.24970521375</v>
      </c>
      <c r="U26" s="228">
        <v>2.7605022093290401</v>
      </c>
      <c r="V26" s="228">
        <v>3.9730625398210599</v>
      </c>
      <c r="W26" s="228">
        <v>8.2552691167136096</v>
      </c>
      <c r="X26" s="228">
        <v>9.0374654748466892</v>
      </c>
      <c r="Y26" s="235">
        <v>7.4371453559939997</v>
      </c>
      <c r="Z26" s="228"/>
      <c r="AA26" s="236">
        <v>10.6988358298716</v>
      </c>
      <c r="AB26" s="237">
        <v>7.69746860012794</v>
      </c>
      <c r="AC26" s="238">
        <v>9.2243307102811105</v>
      </c>
      <c r="AD26" s="228"/>
      <c r="AE26" s="239">
        <v>8.0085670558301292</v>
      </c>
      <c r="AF26" s="38"/>
      <c r="AG26" s="255">
        <v>57.393245748358098</v>
      </c>
      <c r="AH26" s="250">
        <v>71.556586938299304</v>
      </c>
      <c r="AI26" s="250">
        <v>75.907060430349105</v>
      </c>
      <c r="AJ26" s="250">
        <v>75.479513640684402</v>
      </c>
      <c r="AK26" s="250">
        <v>69.703574680262705</v>
      </c>
      <c r="AL26" s="256">
        <v>70.0079962875907</v>
      </c>
      <c r="AM26" s="250"/>
      <c r="AN26" s="257">
        <v>80.987274874697505</v>
      </c>
      <c r="AO26" s="258">
        <v>77.503501598686398</v>
      </c>
      <c r="AP26" s="259">
        <v>79.245388236691994</v>
      </c>
      <c r="AQ26" s="250"/>
      <c r="AR26" s="260">
        <v>72.647251130191094</v>
      </c>
      <c r="AS26" s="233"/>
      <c r="AT26" s="234">
        <v>6.63779378520666</v>
      </c>
      <c r="AU26" s="228">
        <v>4.93177806967058</v>
      </c>
      <c r="AV26" s="228">
        <v>4.6691757957356597</v>
      </c>
      <c r="AW26" s="228">
        <v>4.2190413110173299</v>
      </c>
      <c r="AX26" s="228">
        <v>2.3348964338992602</v>
      </c>
      <c r="AY26" s="235">
        <v>4.46702378712894</v>
      </c>
      <c r="AZ26" s="228"/>
      <c r="BA26" s="236">
        <v>5.5408854227341502</v>
      </c>
      <c r="BB26" s="237">
        <v>4.05154827675553</v>
      </c>
      <c r="BC26" s="238">
        <v>4.8072955613675799</v>
      </c>
      <c r="BD26" s="228"/>
      <c r="BE26" s="239">
        <v>4.5728370407740098</v>
      </c>
      <c r="BF26" s="38"/>
      <c r="BG26" s="29">
        <v>3.2286414129782899</v>
      </c>
      <c r="BH26" s="205">
        <v>4.5873724725505003</v>
      </c>
      <c r="BI26" s="205">
        <v>5.3660277347270604</v>
      </c>
      <c r="BJ26" s="205">
        <v>7.1573082660392098</v>
      </c>
      <c r="BK26" s="205">
        <v>4.19315106442117</v>
      </c>
      <c r="BL26" s="210">
        <v>4.9931023320844501</v>
      </c>
      <c r="BM26" s="205"/>
      <c r="BN26" s="211">
        <v>1.0177333345390401E-2</v>
      </c>
      <c r="BO26" s="212">
        <v>-5.3782213235589902</v>
      </c>
      <c r="BP26" s="213">
        <v>-2.7474162935701698</v>
      </c>
      <c r="BQ26" s="205"/>
      <c r="BR26" s="214">
        <v>2.3664548967013199</v>
      </c>
    </row>
    <row r="27" spans="1:70" x14ac:dyDescent="0.25">
      <c r="A27" s="20" t="s">
        <v>102</v>
      </c>
      <c r="B27" s="41" t="s">
        <v>48</v>
      </c>
      <c r="C27" s="2"/>
      <c r="D27" s="23" t="s">
        <v>89</v>
      </c>
      <c r="E27" s="26" t="s">
        <v>90</v>
      </c>
      <c r="F27" s="2"/>
      <c r="G27" s="255">
        <v>65.229938400501098</v>
      </c>
      <c r="H27" s="250">
        <v>79.905415535602401</v>
      </c>
      <c r="I27" s="250">
        <v>83.373561286281003</v>
      </c>
      <c r="J27" s="250">
        <v>83.690011484652302</v>
      </c>
      <c r="K27" s="250">
        <v>85.319361035706805</v>
      </c>
      <c r="L27" s="256">
        <v>79.503657548548702</v>
      </c>
      <c r="M27" s="250"/>
      <c r="N27" s="257">
        <v>126.811614115681</v>
      </c>
      <c r="O27" s="258">
        <v>129.71236792649799</v>
      </c>
      <c r="P27" s="259">
        <v>128.26199102108899</v>
      </c>
      <c r="Q27" s="250"/>
      <c r="R27" s="260">
        <v>93.434609969274803</v>
      </c>
      <c r="S27" s="233"/>
      <c r="T27" s="234">
        <v>-5.2241439218814403</v>
      </c>
      <c r="U27" s="228">
        <v>5.2701796415494497</v>
      </c>
      <c r="V27" s="228">
        <v>6.2576998646029303</v>
      </c>
      <c r="W27" s="228">
        <v>7.8456287470077903</v>
      </c>
      <c r="X27" s="228">
        <v>6.5748116341230203</v>
      </c>
      <c r="Y27" s="235">
        <v>4.3761570520494804</v>
      </c>
      <c r="Z27" s="228"/>
      <c r="AA27" s="236">
        <v>13.1025747458408</v>
      </c>
      <c r="AB27" s="237">
        <v>12.8617678158445</v>
      </c>
      <c r="AC27" s="238">
        <v>12.9806814732788</v>
      </c>
      <c r="AD27" s="228"/>
      <c r="AE27" s="239">
        <v>7.5899396996902002</v>
      </c>
      <c r="AF27" s="38"/>
      <c r="AG27" s="255">
        <v>68.251414439340095</v>
      </c>
      <c r="AH27" s="250">
        <v>83.153196909584395</v>
      </c>
      <c r="AI27" s="250">
        <v>88.0437145019837</v>
      </c>
      <c r="AJ27" s="250">
        <v>82.5228296617247</v>
      </c>
      <c r="AK27" s="250">
        <v>86.952558728335703</v>
      </c>
      <c r="AL27" s="256">
        <v>81.784742848193702</v>
      </c>
      <c r="AM27" s="250"/>
      <c r="AN27" s="257">
        <v>120.000982720818</v>
      </c>
      <c r="AO27" s="258">
        <v>118.625974107329</v>
      </c>
      <c r="AP27" s="259">
        <v>119.313478414073</v>
      </c>
      <c r="AQ27" s="250"/>
      <c r="AR27" s="260">
        <v>92.507238724159507</v>
      </c>
      <c r="AS27" s="233"/>
      <c r="AT27" s="234">
        <v>2.4712119050769101</v>
      </c>
      <c r="AU27" s="228">
        <v>6.1246399376735399</v>
      </c>
      <c r="AV27" s="228">
        <v>10.4648896992611</v>
      </c>
      <c r="AW27" s="228">
        <v>2.6778813923915701</v>
      </c>
      <c r="AX27" s="228">
        <v>2.3769877729155602</v>
      </c>
      <c r="AY27" s="235">
        <v>4.8611282629827297</v>
      </c>
      <c r="AZ27" s="228"/>
      <c r="BA27" s="236">
        <v>4.8830349507432098</v>
      </c>
      <c r="BB27" s="237">
        <v>3.8501287918378999</v>
      </c>
      <c r="BC27" s="238">
        <v>4.3670021291151002</v>
      </c>
      <c r="BD27" s="228"/>
      <c r="BE27" s="239">
        <v>4.6784958598738999</v>
      </c>
      <c r="BF27" s="38"/>
      <c r="BG27" s="29">
        <v>5.1176703250585902</v>
      </c>
      <c r="BH27" s="205">
        <v>7.60745287924005</v>
      </c>
      <c r="BI27" s="205">
        <v>10.601610429285801</v>
      </c>
      <c r="BJ27" s="205">
        <v>5.4546923445168902</v>
      </c>
      <c r="BK27" s="205">
        <v>7.0040712685718303</v>
      </c>
      <c r="BL27" s="210">
        <v>7.16733303947347</v>
      </c>
      <c r="BM27" s="205"/>
      <c r="BN27" s="211">
        <v>-0.66635541284377597</v>
      </c>
      <c r="BO27" s="212">
        <v>0.75419120474444101</v>
      </c>
      <c r="BP27" s="213">
        <v>3.9097156309489199E-2</v>
      </c>
      <c r="BQ27" s="205"/>
      <c r="BR27" s="214">
        <v>4.4419772931911599</v>
      </c>
    </row>
    <row r="28" spans="1:70" x14ac:dyDescent="0.25">
      <c r="A28" s="20" t="s">
        <v>53</v>
      </c>
      <c r="B28" s="2" t="str">
        <f t="shared" si="0"/>
        <v>Roanoke, VA</v>
      </c>
      <c r="C28" s="2"/>
      <c r="D28" s="23" t="s">
        <v>89</v>
      </c>
      <c r="E28" s="26" t="s">
        <v>90</v>
      </c>
      <c r="F28" s="2"/>
      <c r="G28" s="255">
        <v>47.546174325928398</v>
      </c>
      <c r="H28" s="250">
        <v>64.541763608614502</v>
      </c>
      <c r="I28" s="250">
        <v>72.999214855011004</v>
      </c>
      <c r="J28" s="250">
        <v>77.838409360691799</v>
      </c>
      <c r="K28" s="250">
        <v>73.612943869764194</v>
      </c>
      <c r="L28" s="256">
        <v>67.307701204002001</v>
      </c>
      <c r="M28" s="250"/>
      <c r="N28" s="257">
        <v>72.691066644056207</v>
      </c>
      <c r="O28" s="258">
        <v>80.483099881295502</v>
      </c>
      <c r="P28" s="259">
        <v>76.587083262675904</v>
      </c>
      <c r="Q28" s="250"/>
      <c r="R28" s="260">
        <v>69.958953220766006</v>
      </c>
      <c r="S28" s="233"/>
      <c r="T28" s="234">
        <v>-8.0488966651491101</v>
      </c>
      <c r="U28" s="228">
        <v>1.93767040600598</v>
      </c>
      <c r="V28" s="228">
        <v>1.5738279191606801</v>
      </c>
      <c r="W28" s="228">
        <v>7.7770674859004201</v>
      </c>
      <c r="X28" s="228">
        <v>0.52431718222953105</v>
      </c>
      <c r="Y28" s="235">
        <v>1.2627553454724101</v>
      </c>
      <c r="Z28" s="228"/>
      <c r="AA28" s="236">
        <v>1.8961504317431801</v>
      </c>
      <c r="AB28" s="237">
        <v>12.088964144161</v>
      </c>
      <c r="AC28" s="238">
        <v>7.0090950922340802</v>
      </c>
      <c r="AD28" s="228"/>
      <c r="AE28" s="239">
        <v>2.99265553959843</v>
      </c>
      <c r="AF28" s="38"/>
      <c r="AG28" s="255">
        <v>53.2071447346108</v>
      </c>
      <c r="AH28" s="250">
        <v>73.282942173986697</v>
      </c>
      <c r="AI28" s="250">
        <v>87.417865016109801</v>
      </c>
      <c r="AJ28" s="250">
        <v>81.437112938782406</v>
      </c>
      <c r="AK28" s="250">
        <v>74.765828387315494</v>
      </c>
      <c r="AL28" s="256">
        <v>74.022178650160996</v>
      </c>
      <c r="AM28" s="250"/>
      <c r="AN28" s="257">
        <v>80.462293963031996</v>
      </c>
      <c r="AO28" s="258">
        <v>79.692915041546499</v>
      </c>
      <c r="AP28" s="259">
        <v>80.077604502289205</v>
      </c>
      <c r="AQ28" s="250"/>
      <c r="AR28" s="260">
        <v>75.752300322197698</v>
      </c>
      <c r="AS28" s="233"/>
      <c r="AT28" s="234">
        <v>1.0551939848747101</v>
      </c>
      <c r="AU28" s="228">
        <v>4.4971261405439797</v>
      </c>
      <c r="AV28" s="228">
        <v>12.3670803165178</v>
      </c>
      <c r="AW28" s="228">
        <v>2.7359108311103801</v>
      </c>
      <c r="AX28" s="228">
        <v>-0.65514712884034498</v>
      </c>
      <c r="AY28" s="235">
        <v>4.2253740550431704</v>
      </c>
      <c r="AZ28" s="228"/>
      <c r="BA28" s="236">
        <v>2.52662265644457</v>
      </c>
      <c r="BB28" s="237">
        <v>0.771891048518629</v>
      </c>
      <c r="BC28" s="238">
        <v>1.6458987294309899</v>
      </c>
      <c r="BD28" s="228"/>
      <c r="BE28" s="239">
        <v>3.4258876585876901</v>
      </c>
      <c r="BF28" s="38"/>
      <c r="BG28" s="29">
        <v>7.0318954865638501</v>
      </c>
      <c r="BH28" s="205">
        <v>7.8968534065049401</v>
      </c>
      <c r="BI28" s="205">
        <v>9.7207862478886806</v>
      </c>
      <c r="BJ28" s="205">
        <v>-4.7402253099817404</v>
      </c>
      <c r="BK28" s="205">
        <v>-4.6917643673266403</v>
      </c>
      <c r="BL28" s="210">
        <v>2.1731337497027101</v>
      </c>
      <c r="BM28" s="205"/>
      <c r="BN28" s="211">
        <v>-13.0951445863665</v>
      </c>
      <c r="BO28" s="212">
        <v>-8.7355553727468003</v>
      </c>
      <c r="BP28" s="213">
        <v>-11.009808119904999</v>
      </c>
      <c r="BQ28" s="205"/>
      <c r="BR28" s="214">
        <v>-2.3366121345037398</v>
      </c>
    </row>
    <row r="29" spans="1:70" x14ac:dyDescent="0.25">
      <c r="A29" s="20" t="s">
        <v>54</v>
      </c>
      <c r="B29" s="2" t="str">
        <f t="shared" si="0"/>
        <v>Charlottesville, VA</v>
      </c>
      <c r="C29" s="2"/>
      <c r="D29" s="23" t="s">
        <v>89</v>
      </c>
      <c r="E29" s="26" t="s">
        <v>90</v>
      </c>
      <c r="F29" s="2"/>
      <c r="G29" s="255">
        <v>73.575177636499603</v>
      </c>
      <c r="H29" s="250">
        <v>91.172150336574404</v>
      </c>
      <c r="I29" s="250">
        <v>99.914620418848102</v>
      </c>
      <c r="J29" s="250">
        <v>95.764199700822701</v>
      </c>
      <c r="K29" s="250">
        <v>105.02125841436001</v>
      </c>
      <c r="L29" s="256">
        <v>93.089481301421003</v>
      </c>
      <c r="M29" s="250"/>
      <c r="N29" s="257">
        <v>123.073599476439</v>
      </c>
      <c r="O29" s="258">
        <v>131.48223448017899</v>
      </c>
      <c r="P29" s="259">
        <v>127.27791697830899</v>
      </c>
      <c r="Q29" s="250"/>
      <c r="R29" s="260">
        <v>102.857605780532</v>
      </c>
      <c r="S29" s="233"/>
      <c r="T29" s="234">
        <v>-3.2192854840659102</v>
      </c>
      <c r="U29" s="228">
        <v>-1.56879064653657</v>
      </c>
      <c r="V29" s="228">
        <v>-2.4254515386643298</v>
      </c>
      <c r="W29" s="228">
        <v>-5.3136323290339904</v>
      </c>
      <c r="X29" s="228">
        <v>9.2169938792215707</v>
      </c>
      <c r="Y29" s="235">
        <v>-0.61820292520006204</v>
      </c>
      <c r="Z29" s="228"/>
      <c r="AA29" s="236">
        <v>-0.12342509172529099</v>
      </c>
      <c r="AB29" s="237">
        <v>1.8642898889800801</v>
      </c>
      <c r="AC29" s="238">
        <v>0.89347728043698404</v>
      </c>
      <c r="AD29" s="228"/>
      <c r="AE29" s="239">
        <v>-8.8955273063464305E-2</v>
      </c>
      <c r="AF29" s="38"/>
      <c r="AG29" s="255">
        <v>74.551784779356694</v>
      </c>
      <c r="AH29" s="250">
        <v>99.167176047120407</v>
      </c>
      <c r="AI29" s="250">
        <v>100.640005142109</v>
      </c>
      <c r="AJ29" s="250">
        <v>100.087392015706</v>
      </c>
      <c r="AK29" s="250">
        <v>101.636524869109</v>
      </c>
      <c r="AL29" s="256">
        <v>95.216576570680601</v>
      </c>
      <c r="AM29" s="250"/>
      <c r="AN29" s="257">
        <v>121.741605740463</v>
      </c>
      <c r="AO29" s="258">
        <v>123.93430441286399</v>
      </c>
      <c r="AP29" s="259">
        <v>122.837955076664</v>
      </c>
      <c r="AQ29" s="250"/>
      <c r="AR29" s="260">
        <v>103.108399000961</v>
      </c>
      <c r="AS29" s="233"/>
      <c r="AT29" s="234">
        <v>-7.61194327303226</v>
      </c>
      <c r="AU29" s="228">
        <v>-4.25206329349274</v>
      </c>
      <c r="AV29" s="228">
        <v>-4.3765990905165104</v>
      </c>
      <c r="AW29" s="228">
        <v>-3.9847762380119098</v>
      </c>
      <c r="AX29" s="228">
        <v>-6.7094127060159501</v>
      </c>
      <c r="AY29" s="235">
        <v>-5.2946083778383004</v>
      </c>
      <c r="AZ29" s="228"/>
      <c r="BA29" s="236">
        <v>-10.576461808170899</v>
      </c>
      <c r="BB29" s="237">
        <v>-8.1015157159987492</v>
      </c>
      <c r="BC29" s="238">
        <v>-9.3448356479610801</v>
      </c>
      <c r="BD29" s="228"/>
      <c r="BE29" s="239">
        <v>-6.7132647991266401</v>
      </c>
      <c r="BF29" s="38"/>
      <c r="BG29" s="29">
        <v>35.186950918928403</v>
      </c>
      <c r="BH29" s="205">
        <v>14.2998109728922</v>
      </c>
      <c r="BI29" s="205">
        <v>13.306628983795999</v>
      </c>
      <c r="BJ29" s="205">
        <v>3.8592276612362499</v>
      </c>
      <c r="BK29" s="205">
        <v>-2.8939361485595101</v>
      </c>
      <c r="BL29" s="210">
        <v>11.7620271798017</v>
      </c>
      <c r="BM29" s="205"/>
      <c r="BN29" s="211">
        <v>-17.5425856932515</v>
      </c>
      <c r="BO29" s="212">
        <v>-19.2472727784764</v>
      </c>
      <c r="BP29" s="213">
        <v>-18.4064516411418</v>
      </c>
      <c r="BQ29" s="205"/>
      <c r="BR29" s="214">
        <v>-2.4078965822058902</v>
      </c>
    </row>
    <row r="30" spans="1:70" x14ac:dyDescent="0.25">
      <c r="A30" s="20" t="s">
        <v>103</v>
      </c>
      <c r="B30" t="s">
        <v>55</v>
      </c>
      <c r="C30" s="2"/>
      <c r="D30" s="23" t="s">
        <v>89</v>
      </c>
      <c r="E30" s="26" t="s">
        <v>90</v>
      </c>
      <c r="F30" s="2"/>
      <c r="G30" s="255">
        <v>45.0228175424079</v>
      </c>
      <c r="H30" s="250">
        <v>59.121707350710203</v>
      </c>
      <c r="I30" s="250">
        <v>66.042813405047497</v>
      </c>
      <c r="J30" s="250">
        <v>65.3897352089366</v>
      </c>
      <c r="K30" s="250">
        <v>61.432574817266499</v>
      </c>
      <c r="L30" s="256">
        <v>59.401929664873798</v>
      </c>
      <c r="M30" s="250"/>
      <c r="N30" s="257">
        <v>71.788733967728504</v>
      </c>
      <c r="O30" s="258">
        <v>70.982260377878902</v>
      </c>
      <c r="P30" s="259">
        <v>71.385497172803696</v>
      </c>
      <c r="Q30" s="250"/>
      <c r="R30" s="260">
        <v>62.825806095710902</v>
      </c>
      <c r="S30" s="233"/>
      <c r="T30" s="234">
        <v>-33.108212029371103</v>
      </c>
      <c r="U30" s="228">
        <v>-9.3629066732817208</v>
      </c>
      <c r="V30" s="228">
        <v>-9.5427600769275305</v>
      </c>
      <c r="W30" s="228">
        <v>-14.766175635975801</v>
      </c>
      <c r="X30" s="228">
        <v>-8.7292892518292504</v>
      </c>
      <c r="Y30" s="235">
        <v>-15.036230245047699</v>
      </c>
      <c r="Z30" s="228"/>
      <c r="AA30" s="236">
        <v>-5.7555011553978002</v>
      </c>
      <c r="AB30" s="237">
        <v>-6.7098663368964102</v>
      </c>
      <c r="AC30" s="238">
        <v>-6.23241665275419</v>
      </c>
      <c r="AD30" s="228"/>
      <c r="AE30" s="239">
        <v>-12.3650744945637</v>
      </c>
      <c r="AF30" s="38"/>
      <c r="AG30" s="255">
        <v>48.568629499379298</v>
      </c>
      <c r="AH30" s="250">
        <v>64.068451248103699</v>
      </c>
      <c r="AI30" s="250">
        <v>72.009226658391896</v>
      </c>
      <c r="AJ30" s="250">
        <v>73.564686939732397</v>
      </c>
      <c r="AK30" s="250">
        <v>67.506965246172896</v>
      </c>
      <c r="AL30" s="256">
        <v>65.143591918355995</v>
      </c>
      <c r="AM30" s="250"/>
      <c r="AN30" s="257">
        <v>79.199577644462806</v>
      </c>
      <c r="AO30" s="258">
        <v>74.312642049372499</v>
      </c>
      <c r="AP30" s="259">
        <v>76.756109846917596</v>
      </c>
      <c r="AQ30" s="250"/>
      <c r="AR30" s="260">
        <v>68.461454183659299</v>
      </c>
      <c r="AS30" s="233"/>
      <c r="AT30" s="234">
        <v>-16.6140811065825</v>
      </c>
      <c r="AU30" s="228">
        <v>-7.69510444780372</v>
      </c>
      <c r="AV30" s="228">
        <v>-7.7046054785656901</v>
      </c>
      <c r="AW30" s="228">
        <v>-11.3639337180679</v>
      </c>
      <c r="AX30" s="228">
        <v>-16.3935337588747</v>
      </c>
      <c r="AY30" s="235">
        <v>-11.828863730222899</v>
      </c>
      <c r="AZ30" s="228"/>
      <c r="BA30" s="236">
        <v>-28.549251365034198</v>
      </c>
      <c r="BB30" s="237">
        <v>-37.637012696710698</v>
      </c>
      <c r="BC30" s="238">
        <v>-33.257427432405201</v>
      </c>
      <c r="BD30" s="228"/>
      <c r="BE30" s="239">
        <v>-20.051296601108501</v>
      </c>
      <c r="BF30" s="38"/>
      <c r="BG30" s="29">
        <v>-8.3883802214363303</v>
      </c>
      <c r="BH30" s="205">
        <v>-5.9359699896456997</v>
      </c>
      <c r="BI30" s="205">
        <v>-6.5834305073927704</v>
      </c>
      <c r="BJ30" s="205">
        <v>-8.4783648667579499</v>
      </c>
      <c r="BK30" s="205">
        <v>-8.8827040250682003</v>
      </c>
      <c r="BL30" s="210">
        <v>-7.7141183638537303</v>
      </c>
      <c r="BM30" s="205"/>
      <c r="BN30" s="211">
        <v>-5.6581167995544996</v>
      </c>
      <c r="BO30" s="212">
        <v>-8.9675154611160792</v>
      </c>
      <c r="BP30" s="213">
        <v>-7.3326517997486302</v>
      </c>
      <c r="BQ30" s="205"/>
      <c r="BR30" s="214">
        <v>-7.57300072575151</v>
      </c>
    </row>
    <row r="31" spans="1:70" x14ac:dyDescent="0.25">
      <c r="A31" s="20" t="s">
        <v>51</v>
      </c>
      <c r="B31" s="2" t="str">
        <f t="shared" si="0"/>
        <v>Staunton &amp; Harrisonburg, VA</v>
      </c>
      <c r="C31" s="2"/>
      <c r="D31" s="23" t="s">
        <v>89</v>
      </c>
      <c r="E31" s="26" t="s">
        <v>90</v>
      </c>
      <c r="F31" s="2"/>
      <c r="G31" s="255">
        <v>54.787667171972302</v>
      </c>
      <c r="H31" s="250">
        <v>64.401175677951798</v>
      </c>
      <c r="I31" s="250">
        <v>62.092726966481301</v>
      </c>
      <c r="J31" s="250">
        <v>64.701313794845802</v>
      </c>
      <c r="K31" s="250">
        <v>67.364054236146202</v>
      </c>
      <c r="L31" s="256">
        <v>62.669387569479497</v>
      </c>
      <c r="M31" s="250"/>
      <c r="N31" s="257">
        <v>97.113811689405395</v>
      </c>
      <c r="O31" s="258">
        <v>91.560929762506305</v>
      </c>
      <c r="P31" s="259">
        <v>94.337370725955793</v>
      </c>
      <c r="Q31" s="250"/>
      <c r="R31" s="260">
        <v>71.717382757044206</v>
      </c>
      <c r="S31" s="233"/>
      <c r="T31" s="234">
        <v>-4.8760481940375504</v>
      </c>
      <c r="U31" s="228">
        <v>1.5323010670072299</v>
      </c>
      <c r="V31" s="228">
        <v>-10.7318790267301</v>
      </c>
      <c r="W31" s="228">
        <v>7.5043869288861504</v>
      </c>
      <c r="X31" s="228">
        <v>11.370133940706401</v>
      </c>
      <c r="Y31" s="235">
        <v>0.672310186822209</v>
      </c>
      <c r="Z31" s="228"/>
      <c r="AA31" s="236">
        <v>22.483026399750301</v>
      </c>
      <c r="AB31" s="237">
        <v>20.729156166706598</v>
      </c>
      <c r="AC31" s="238">
        <v>21.625580655200899</v>
      </c>
      <c r="AD31" s="228"/>
      <c r="AE31" s="239">
        <v>7.64176821446702</v>
      </c>
      <c r="AF31" s="38"/>
      <c r="AG31" s="255">
        <v>54.282639380158301</v>
      </c>
      <c r="AH31" s="250">
        <v>64.034166666666593</v>
      </c>
      <c r="AI31" s="250">
        <v>66.202696648138698</v>
      </c>
      <c r="AJ31" s="250">
        <v>66.112131969007905</v>
      </c>
      <c r="AK31" s="250">
        <v>71.860441721408094</v>
      </c>
      <c r="AL31" s="256">
        <v>64.498415277075907</v>
      </c>
      <c r="AM31" s="250"/>
      <c r="AN31" s="257">
        <v>91.358734209196498</v>
      </c>
      <c r="AO31" s="258">
        <v>83.199282044803695</v>
      </c>
      <c r="AP31" s="259">
        <v>87.279008127000097</v>
      </c>
      <c r="AQ31" s="250"/>
      <c r="AR31" s="260">
        <v>71.007156091339994</v>
      </c>
      <c r="AS31" s="233"/>
      <c r="AT31" s="234">
        <v>-0.99915320075207004</v>
      </c>
      <c r="AU31" s="228">
        <v>-0.79794108489062698</v>
      </c>
      <c r="AV31" s="228">
        <v>0.20695049608511701</v>
      </c>
      <c r="AW31" s="228">
        <v>2.3799489819976301</v>
      </c>
      <c r="AX31" s="228">
        <v>2.9019809491698401</v>
      </c>
      <c r="AY31" s="235">
        <v>0.82451243104662597</v>
      </c>
      <c r="AZ31" s="228"/>
      <c r="BA31" s="236">
        <v>8.48029793123467E-4</v>
      </c>
      <c r="BB31" s="237">
        <v>0.50867368429303295</v>
      </c>
      <c r="BC31" s="238">
        <v>0.24225048561329099</v>
      </c>
      <c r="BD31" s="228"/>
      <c r="BE31" s="239">
        <v>0.59416959602403996</v>
      </c>
      <c r="BF31" s="38"/>
      <c r="BG31" s="29">
        <v>6.2391691298336402</v>
      </c>
      <c r="BH31" s="205">
        <v>3.7852733342887999</v>
      </c>
      <c r="BI31" s="205">
        <v>-0.47296427905784799</v>
      </c>
      <c r="BJ31" s="205">
        <v>5.3519896348782003</v>
      </c>
      <c r="BK31" s="205">
        <v>9.6436175610433796</v>
      </c>
      <c r="BL31" s="210">
        <v>5.1072601699291198</v>
      </c>
      <c r="BM31" s="205"/>
      <c r="BN31" s="211">
        <v>5.0727363697638603</v>
      </c>
      <c r="BO31" s="212">
        <v>-9.4717520543337095</v>
      </c>
      <c r="BP31" s="213">
        <v>-1.9334925997786201</v>
      </c>
      <c r="BQ31" s="205"/>
      <c r="BR31" s="214">
        <v>2.3488490854427502</v>
      </c>
    </row>
    <row r="32" spans="1:70" x14ac:dyDescent="0.25">
      <c r="A32" s="20" t="s">
        <v>50</v>
      </c>
      <c r="B32" s="2" t="str">
        <f t="shared" si="0"/>
        <v>Blacksburg &amp; Wytheville, VA</v>
      </c>
      <c r="C32" s="2"/>
      <c r="D32" s="23" t="s">
        <v>89</v>
      </c>
      <c r="E32" s="26" t="s">
        <v>90</v>
      </c>
      <c r="F32" s="2"/>
      <c r="G32" s="255">
        <v>44.044792205209703</v>
      </c>
      <c r="H32" s="250">
        <v>54.316510240604401</v>
      </c>
      <c r="I32" s="250">
        <v>57.099996023066197</v>
      </c>
      <c r="J32" s="250">
        <v>61.0240862994631</v>
      </c>
      <c r="K32" s="250">
        <v>64.830292304633105</v>
      </c>
      <c r="L32" s="256">
        <v>56.263135414595297</v>
      </c>
      <c r="M32" s="250"/>
      <c r="N32" s="257">
        <v>89.168448995824207</v>
      </c>
      <c r="O32" s="258">
        <v>84.199797176377004</v>
      </c>
      <c r="P32" s="259">
        <v>86.684123086100598</v>
      </c>
      <c r="Q32" s="250"/>
      <c r="R32" s="260">
        <v>64.954846177882501</v>
      </c>
      <c r="S32" s="233"/>
      <c r="T32" s="234">
        <v>-4.8868021728140203</v>
      </c>
      <c r="U32" s="228">
        <v>0.93780916436227002</v>
      </c>
      <c r="V32" s="228">
        <v>5.0527961941502705E-4</v>
      </c>
      <c r="W32" s="228">
        <v>5.9256883139212899</v>
      </c>
      <c r="X32" s="228">
        <v>9.7121785800694802</v>
      </c>
      <c r="Y32" s="235">
        <v>2.69962116659014</v>
      </c>
      <c r="Z32" s="228"/>
      <c r="AA32" s="236">
        <v>18.403384105558999</v>
      </c>
      <c r="AB32" s="237">
        <v>12.713090538647901</v>
      </c>
      <c r="AC32" s="238">
        <v>15.569735945725601</v>
      </c>
      <c r="AD32" s="228"/>
      <c r="AE32" s="239">
        <v>7.2538094610765098</v>
      </c>
      <c r="AF32" s="38"/>
      <c r="AG32" s="255">
        <v>44.538465897792797</v>
      </c>
      <c r="AH32" s="250">
        <v>53.687611354145901</v>
      </c>
      <c r="AI32" s="250">
        <v>59.367612348379303</v>
      </c>
      <c r="AJ32" s="250">
        <v>60.0479379598329</v>
      </c>
      <c r="AK32" s="250">
        <v>61.243586697156402</v>
      </c>
      <c r="AL32" s="256">
        <v>55.777042851461502</v>
      </c>
      <c r="AM32" s="250"/>
      <c r="AN32" s="257">
        <v>89.434374627162398</v>
      </c>
      <c r="AO32" s="258">
        <v>78.551972559156795</v>
      </c>
      <c r="AP32" s="259">
        <v>83.993173593159597</v>
      </c>
      <c r="AQ32" s="250"/>
      <c r="AR32" s="260">
        <v>63.8387944919467</v>
      </c>
      <c r="AS32" s="233"/>
      <c r="AT32" s="234">
        <v>-2.1414253784097101</v>
      </c>
      <c r="AU32" s="228">
        <v>-3.5752647382817799</v>
      </c>
      <c r="AV32" s="228">
        <v>-3.0772478605728799E-2</v>
      </c>
      <c r="AW32" s="228">
        <v>1.9701489228507501</v>
      </c>
      <c r="AX32" s="228">
        <v>4.5544877061553004</v>
      </c>
      <c r="AY32" s="235">
        <v>0.30371585830549003</v>
      </c>
      <c r="AZ32" s="228"/>
      <c r="BA32" s="236">
        <v>1.93820730231465</v>
      </c>
      <c r="BB32" s="237">
        <v>-2.7730286622436102</v>
      </c>
      <c r="BC32" s="238">
        <v>-0.32038355628346898</v>
      </c>
      <c r="BD32" s="228"/>
      <c r="BE32" s="239">
        <v>6.8192090818636197E-2</v>
      </c>
      <c r="BF32" s="38"/>
      <c r="BG32" s="29">
        <v>5.2596932879605198</v>
      </c>
      <c r="BH32" s="205">
        <v>8.1452719189043901</v>
      </c>
      <c r="BI32" s="205">
        <v>5.2184991455535403</v>
      </c>
      <c r="BJ32" s="205">
        <v>4.5247965507897998</v>
      </c>
      <c r="BK32" s="205">
        <v>13.4638482983862</v>
      </c>
      <c r="BL32" s="210">
        <v>7.4397081732828703</v>
      </c>
      <c r="BM32" s="205"/>
      <c r="BN32" s="211">
        <v>2.0330419706559</v>
      </c>
      <c r="BO32" s="212">
        <v>4.2286517836584396</v>
      </c>
      <c r="BP32" s="213">
        <v>3.0742845115213</v>
      </c>
      <c r="BQ32" s="205"/>
      <c r="BR32" s="214">
        <v>5.7421945745891998</v>
      </c>
    </row>
    <row r="33" spans="1:70" x14ac:dyDescent="0.25">
      <c r="A33" s="20" t="s">
        <v>49</v>
      </c>
      <c r="B33" s="2" t="str">
        <f t="shared" si="0"/>
        <v>Lynchburg, VA</v>
      </c>
      <c r="C33" s="2"/>
      <c r="D33" s="23" t="s">
        <v>89</v>
      </c>
      <c r="E33" s="26" t="s">
        <v>90</v>
      </c>
      <c r="F33" s="2"/>
      <c r="G33" s="255">
        <v>44.748197836166902</v>
      </c>
      <c r="H33" s="250">
        <v>64.126061823802104</v>
      </c>
      <c r="I33" s="250">
        <v>74.457369397217903</v>
      </c>
      <c r="J33" s="250">
        <v>72.311758887171493</v>
      </c>
      <c r="K33" s="250">
        <v>63.439091190108101</v>
      </c>
      <c r="L33" s="256">
        <v>63.816495826893302</v>
      </c>
      <c r="M33" s="250"/>
      <c r="N33" s="257">
        <v>75.377391035548598</v>
      </c>
      <c r="O33" s="258">
        <v>81.318466769706305</v>
      </c>
      <c r="P33" s="259">
        <v>78.347928902627501</v>
      </c>
      <c r="Q33" s="250"/>
      <c r="R33" s="260">
        <v>67.9683338485316</v>
      </c>
      <c r="S33" s="233"/>
      <c r="T33" s="234">
        <v>-14.768100799169799</v>
      </c>
      <c r="U33" s="228">
        <v>-11.200944904058399</v>
      </c>
      <c r="V33" s="228">
        <v>-4.1105145164900803</v>
      </c>
      <c r="W33" s="228">
        <v>-0.892105112139571</v>
      </c>
      <c r="X33" s="228">
        <v>-3.91840064572138</v>
      </c>
      <c r="Y33" s="235">
        <v>-6.5246235217070696</v>
      </c>
      <c r="Z33" s="228"/>
      <c r="AA33" s="236">
        <v>-2.4778056811429199</v>
      </c>
      <c r="AB33" s="237">
        <v>1.19199805923716</v>
      </c>
      <c r="AC33" s="238">
        <v>-0.60719556877515701</v>
      </c>
      <c r="AD33" s="228"/>
      <c r="AE33" s="239">
        <v>-4.65511132631514</v>
      </c>
      <c r="AF33" s="38"/>
      <c r="AG33" s="255">
        <v>44.800057959814502</v>
      </c>
      <c r="AH33" s="250">
        <v>66.547157650695496</v>
      </c>
      <c r="AI33" s="250">
        <v>74.908247295208596</v>
      </c>
      <c r="AJ33" s="250">
        <v>71.083372488408003</v>
      </c>
      <c r="AK33" s="250">
        <v>64.715365533230198</v>
      </c>
      <c r="AL33" s="256">
        <v>64.4108401854714</v>
      </c>
      <c r="AM33" s="250"/>
      <c r="AN33" s="257">
        <v>75.528212519319894</v>
      </c>
      <c r="AO33" s="258">
        <v>75.072723338485304</v>
      </c>
      <c r="AP33" s="259">
        <v>75.300467928902606</v>
      </c>
      <c r="AQ33" s="250"/>
      <c r="AR33" s="260">
        <v>67.522162397880294</v>
      </c>
      <c r="AS33" s="233"/>
      <c r="AT33" s="234">
        <v>-2.1544351714556802</v>
      </c>
      <c r="AU33" s="228">
        <v>-1.9804853245124701</v>
      </c>
      <c r="AV33" s="228">
        <v>0.55734641432467102</v>
      </c>
      <c r="AW33" s="228">
        <v>-3.0380844752908902</v>
      </c>
      <c r="AX33" s="228">
        <v>-8.3539647009426403</v>
      </c>
      <c r="AY33" s="235">
        <v>-3.0238776583920099</v>
      </c>
      <c r="AZ33" s="228"/>
      <c r="BA33" s="236">
        <v>-14.316913703053601</v>
      </c>
      <c r="BB33" s="237">
        <v>-12.915024579637601</v>
      </c>
      <c r="BC33" s="238">
        <v>-13.623776604235699</v>
      </c>
      <c r="BD33" s="228"/>
      <c r="BE33" s="239">
        <v>-6.7038085911677197</v>
      </c>
      <c r="BF33" s="38"/>
      <c r="BG33" s="29">
        <v>6.3220612493198702</v>
      </c>
      <c r="BH33" s="205">
        <v>9.1671063739420404</v>
      </c>
      <c r="BI33" s="205">
        <v>5.5102823562262699</v>
      </c>
      <c r="BJ33" s="205">
        <v>7.3573240913308098</v>
      </c>
      <c r="BK33" s="205">
        <v>-3.5204793696019698</v>
      </c>
      <c r="BL33" s="210">
        <v>4.61370457182948</v>
      </c>
      <c r="BM33" s="205"/>
      <c r="BN33" s="211">
        <v>-6.0220581883534603</v>
      </c>
      <c r="BO33" s="212">
        <v>-5.3102879707305499</v>
      </c>
      <c r="BP33" s="213">
        <v>-5.6888027417158504</v>
      </c>
      <c r="BQ33" s="205"/>
      <c r="BR33" s="214">
        <v>0.74374046911056502</v>
      </c>
    </row>
    <row r="34" spans="1:70" x14ac:dyDescent="0.25">
      <c r="A34" s="20" t="s">
        <v>23</v>
      </c>
      <c r="B34" s="2" t="str">
        <f t="shared" si="0"/>
        <v>Central Virginia</v>
      </c>
      <c r="C34" s="2"/>
      <c r="D34" s="23" t="s">
        <v>89</v>
      </c>
      <c r="E34" s="26" t="s">
        <v>90</v>
      </c>
      <c r="F34" s="2"/>
      <c r="G34" s="255">
        <v>55.250864920541403</v>
      </c>
      <c r="H34" s="250">
        <v>74.556556503825703</v>
      </c>
      <c r="I34" s="250">
        <v>84.986882283696204</v>
      </c>
      <c r="J34" s="250">
        <v>84.4425494408475</v>
      </c>
      <c r="K34" s="250">
        <v>79.260012065921103</v>
      </c>
      <c r="L34" s="256">
        <v>75.6993730429664</v>
      </c>
      <c r="M34" s="250"/>
      <c r="N34" s="257">
        <v>96.476335197174805</v>
      </c>
      <c r="O34" s="258">
        <v>100.447687757504</v>
      </c>
      <c r="P34" s="259">
        <v>98.462011477339601</v>
      </c>
      <c r="Q34" s="250"/>
      <c r="R34" s="260">
        <v>82.202984024215894</v>
      </c>
      <c r="S34" s="233"/>
      <c r="T34" s="234">
        <v>0.55468158598526296</v>
      </c>
      <c r="U34" s="228">
        <v>0.71453688904773205</v>
      </c>
      <c r="V34" s="228">
        <v>-5.3469949956133203</v>
      </c>
      <c r="W34" s="228">
        <v>-2.7697344976212102</v>
      </c>
      <c r="X34" s="228">
        <v>2.1746535923694799</v>
      </c>
      <c r="Y34" s="235">
        <v>-1.22284633237173</v>
      </c>
      <c r="Z34" s="228"/>
      <c r="AA34" s="236">
        <v>1.9819044755362201</v>
      </c>
      <c r="AB34" s="237">
        <v>2.2965153228540598</v>
      </c>
      <c r="AC34" s="238">
        <v>2.1421400899761198</v>
      </c>
      <c r="AD34" s="228"/>
      <c r="AE34" s="239">
        <v>-9.6499491606826998E-2</v>
      </c>
      <c r="AF34" s="38"/>
      <c r="AG34" s="255">
        <v>57.929466082989897</v>
      </c>
      <c r="AH34" s="250">
        <v>78.182443716892195</v>
      </c>
      <c r="AI34" s="250">
        <v>88.318936874632101</v>
      </c>
      <c r="AJ34" s="250">
        <v>88.140104031783395</v>
      </c>
      <c r="AK34" s="250">
        <v>83.148789802825107</v>
      </c>
      <c r="AL34" s="256">
        <v>79.143948101824606</v>
      </c>
      <c r="AM34" s="250"/>
      <c r="AN34" s="257">
        <v>98.818350868157694</v>
      </c>
      <c r="AO34" s="258">
        <v>98.772925323719804</v>
      </c>
      <c r="AP34" s="259">
        <v>98.795638095938699</v>
      </c>
      <c r="AQ34" s="250"/>
      <c r="AR34" s="260">
        <v>84.758716671571506</v>
      </c>
      <c r="AS34" s="233"/>
      <c r="AT34" s="234">
        <v>-2.8037568170511999</v>
      </c>
      <c r="AU34" s="228">
        <v>-2.9204324714920502</v>
      </c>
      <c r="AV34" s="228">
        <v>-2.04854814815898</v>
      </c>
      <c r="AW34" s="228">
        <v>-1.1587999206455699</v>
      </c>
      <c r="AX34" s="228">
        <v>1.26999514749332</v>
      </c>
      <c r="AY34" s="235">
        <v>-1.45955981407184</v>
      </c>
      <c r="AZ34" s="228"/>
      <c r="BA34" s="236">
        <v>1.99019485969478</v>
      </c>
      <c r="BB34" s="237">
        <v>1.27655017651553</v>
      </c>
      <c r="BC34" s="238">
        <v>1.63220178976708</v>
      </c>
      <c r="BD34" s="228"/>
      <c r="BE34" s="239">
        <v>-0.45329962386845501</v>
      </c>
      <c r="BF34" s="38"/>
      <c r="BG34" s="29">
        <v>21.8973434181325</v>
      </c>
      <c r="BH34" s="205">
        <v>17.315187850097399</v>
      </c>
      <c r="BI34" s="205">
        <v>12.0472585650877</v>
      </c>
      <c r="BJ34" s="205">
        <v>10.131110775107199</v>
      </c>
      <c r="BK34" s="205">
        <v>5.9766742952135203</v>
      </c>
      <c r="BL34" s="210">
        <v>12.920780169742899</v>
      </c>
      <c r="BM34" s="205"/>
      <c r="BN34" s="211">
        <v>-3.7018482301733</v>
      </c>
      <c r="BO34" s="212">
        <v>-5.8268878579136798</v>
      </c>
      <c r="BP34" s="213">
        <v>-4.7654791834218999</v>
      </c>
      <c r="BQ34" s="205"/>
      <c r="BR34" s="214">
        <v>6.2192932812906196</v>
      </c>
    </row>
    <row r="35" spans="1:70" x14ac:dyDescent="0.25">
      <c r="A35" s="20" t="s">
        <v>24</v>
      </c>
      <c r="B35" s="2" t="str">
        <f t="shared" si="0"/>
        <v>Chesapeake Bay</v>
      </c>
      <c r="C35" s="2"/>
      <c r="D35" s="23" t="s">
        <v>89</v>
      </c>
      <c r="E35" s="26" t="s">
        <v>90</v>
      </c>
      <c r="F35" s="2"/>
      <c r="G35" s="255">
        <v>52.603382239382199</v>
      </c>
      <c r="H35" s="250">
        <v>74.062046332046293</v>
      </c>
      <c r="I35" s="250">
        <v>76.7718687258687</v>
      </c>
      <c r="J35" s="250">
        <v>83.411397683397595</v>
      </c>
      <c r="K35" s="250">
        <v>79.050857142857097</v>
      </c>
      <c r="L35" s="256">
        <v>73.1799104247104</v>
      </c>
      <c r="M35" s="250"/>
      <c r="N35" s="257">
        <v>126.762756756756</v>
      </c>
      <c r="O35" s="258">
        <v>134.60394594594499</v>
      </c>
      <c r="P35" s="259">
        <v>130.68335135135101</v>
      </c>
      <c r="Q35" s="250"/>
      <c r="R35" s="260">
        <v>89.609464975179193</v>
      </c>
      <c r="S35" s="233"/>
      <c r="T35" s="234">
        <v>-19.012510007316301</v>
      </c>
      <c r="U35" s="228">
        <v>-7.7121067013890796</v>
      </c>
      <c r="V35" s="228">
        <v>-8.6394534443313908</v>
      </c>
      <c r="W35" s="228">
        <v>17.565910707916601</v>
      </c>
      <c r="X35" s="228">
        <v>14.974141424306101</v>
      </c>
      <c r="Y35" s="235">
        <v>-0.82391264298163902</v>
      </c>
      <c r="Z35" s="228"/>
      <c r="AA35" s="236">
        <v>19.314656779270098</v>
      </c>
      <c r="AB35" s="237">
        <v>13.7056099480995</v>
      </c>
      <c r="AC35" s="238">
        <v>16.358597198928798</v>
      </c>
      <c r="AD35" s="228"/>
      <c r="AE35" s="239">
        <v>5.6784772356176001</v>
      </c>
      <c r="AF35" s="38"/>
      <c r="AG35" s="255">
        <v>58.762090733590703</v>
      </c>
      <c r="AH35" s="250">
        <v>75.024405405405403</v>
      </c>
      <c r="AI35" s="250">
        <v>78.471669884169799</v>
      </c>
      <c r="AJ35" s="250">
        <v>81.799727799227696</v>
      </c>
      <c r="AK35" s="250">
        <v>79.439150579150507</v>
      </c>
      <c r="AL35" s="256">
        <v>74.699408880308795</v>
      </c>
      <c r="AM35" s="250"/>
      <c r="AN35" s="257">
        <v>113.98006177606101</v>
      </c>
      <c r="AO35" s="258">
        <v>121.16712741312701</v>
      </c>
      <c r="AP35" s="259">
        <v>117.573594594594</v>
      </c>
      <c r="AQ35" s="250"/>
      <c r="AR35" s="260">
        <v>86.949176227247605</v>
      </c>
      <c r="AS35" s="233"/>
      <c r="AT35" s="234">
        <v>-2.4270088143021402</v>
      </c>
      <c r="AU35" s="228">
        <v>-3.5060718760873701</v>
      </c>
      <c r="AV35" s="228">
        <v>-4.75876227962606</v>
      </c>
      <c r="AW35" s="228">
        <v>3.63514966201627</v>
      </c>
      <c r="AX35" s="228">
        <v>3.7219667677676602</v>
      </c>
      <c r="AY35" s="235">
        <v>-0.63547055344487602</v>
      </c>
      <c r="AZ35" s="228"/>
      <c r="BA35" s="236">
        <v>8.6110526129121894</v>
      </c>
      <c r="BB35" s="237">
        <v>8.5544386624064792</v>
      </c>
      <c r="BC35" s="238">
        <v>8.5818730874902993</v>
      </c>
      <c r="BD35" s="228"/>
      <c r="BE35" s="239">
        <v>2.7338176151820002</v>
      </c>
      <c r="BF35" s="38"/>
      <c r="BG35" s="29">
        <v>-12.0994059811627</v>
      </c>
      <c r="BH35" s="205">
        <v>-3.6687982226853002</v>
      </c>
      <c r="BI35" s="205">
        <v>-3.37022041791244</v>
      </c>
      <c r="BJ35" s="205">
        <v>-5.3410499776662803</v>
      </c>
      <c r="BK35" s="205">
        <v>-1.50574867065449</v>
      </c>
      <c r="BL35" s="210">
        <v>-4.9752109743067896</v>
      </c>
      <c r="BM35" s="205"/>
      <c r="BN35" s="211">
        <v>-0.87486753892975799</v>
      </c>
      <c r="BO35" s="212">
        <v>-9.5518883174451397E-2</v>
      </c>
      <c r="BP35" s="213">
        <v>-0.47421376519554698</v>
      </c>
      <c r="BQ35" s="205"/>
      <c r="BR35" s="214">
        <v>-3.1989572753408901</v>
      </c>
    </row>
    <row r="36" spans="1:70" x14ac:dyDescent="0.25">
      <c r="A36" s="20" t="s">
        <v>25</v>
      </c>
      <c r="B36" s="2" t="str">
        <f t="shared" si="0"/>
        <v>Coastal Virginia - Eastern Shore</v>
      </c>
      <c r="C36" s="2"/>
      <c r="D36" s="23" t="s">
        <v>89</v>
      </c>
      <c r="E36" s="26" t="s">
        <v>90</v>
      </c>
      <c r="F36" s="2"/>
      <c r="G36" s="255">
        <v>80.013548387096705</v>
      </c>
      <c r="H36" s="250">
        <v>94.976524028966395</v>
      </c>
      <c r="I36" s="250">
        <v>109.48890717577299</v>
      </c>
      <c r="J36" s="250">
        <v>104.614417379855</v>
      </c>
      <c r="K36" s="250">
        <v>101.495766951942</v>
      </c>
      <c r="L36" s="256">
        <v>98.117832784726701</v>
      </c>
      <c r="M36" s="250"/>
      <c r="N36" s="257">
        <v>146.87857142857101</v>
      </c>
      <c r="O36" s="258">
        <v>144.67741935483801</v>
      </c>
      <c r="P36" s="259">
        <v>145.77799539170499</v>
      </c>
      <c r="Q36" s="250"/>
      <c r="R36" s="260">
        <v>111.735022101006</v>
      </c>
      <c r="S36" s="233"/>
      <c r="T36" s="234">
        <v>-3.9991349379160699</v>
      </c>
      <c r="U36" s="228">
        <v>-8.1663803390749194</v>
      </c>
      <c r="V36" s="228">
        <v>9.0151541569317004</v>
      </c>
      <c r="W36" s="228">
        <v>3.4320844732272699</v>
      </c>
      <c r="X36" s="228">
        <v>-7.3302601317735503</v>
      </c>
      <c r="Y36" s="235">
        <v>-1.46258204537702</v>
      </c>
      <c r="Z36" s="228"/>
      <c r="AA36" s="236">
        <v>2.15342710240385</v>
      </c>
      <c r="AB36" s="237">
        <v>-2.2890892217349101</v>
      </c>
      <c r="AC36" s="238">
        <v>-0.100440130197946</v>
      </c>
      <c r="AD36" s="228"/>
      <c r="AE36" s="239">
        <v>-0.95918856989156298</v>
      </c>
      <c r="AF36" s="38"/>
      <c r="AG36" s="255">
        <v>75.047569124423902</v>
      </c>
      <c r="AH36" s="250">
        <v>96.390432850559506</v>
      </c>
      <c r="AI36" s="250">
        <v>111.50782916392301</v>
      </c>
      <c r="AJ36" s="250">
        <v>108.576428571428</v>
      </c>
      <c r="AK36" s="250">
        <v>110.06513001974901</v>
      </c>
      <c r="AL36" s="256">
        <v>100.31747794601699</v>
      </c>
      <c r="AM36" s="250"/>
      <c r="AN36" s="257">
        <v>147.036785714285</v>
      </c>
      <c r="AO36" s="258">
        <v>141.679167215273</v>
      </c>
      <c r="AP36" s="259">
        <v>144.357976464779</v>
      </c>
      <c r="AQ36" s="250"/>
      <c r="AR36" s="260">
        <v>112.900477522806</v>
      </c>
      <c r="AS36" s="233"/>
      <c r="AT36" s="234">
        <v>-11.6659109658522</v>
      </c>
      <c r="AU36" s="228">
        <v>-8.83668924174337</v>
      </c>
      <c r="AV36" s="228">
        <v>-2.4654298822761298</v>
      </c>
      <c r="AW36" s="228">
        <v>-8.1149107403399494</v>
      </c>
      <c r="AX36" s="228">
        <v>-4.9076719349474196</v>
      </c>
      <c r="AY36" s="235">
        <v>-6.9290356127845101</v>
      </c>
      <c r="AZ36" s="228"/>
      <c r="BA36" s="236">
        <v>-0.49378675025230501</v>
      </c>
      <c r="BB36" s="237">
        <v>-2.9368285229551199</v>
      </c>
      <c r="BC36" s="238">
        <v>-1.7078200425960799</v>
      </c>
      <c r="BD36" s="228"/>
      <c r="BE36" s="239">
        <v>-5.0871846919572699</v>
      </c>
      <c r="BF36" s="38"/>
      <c r="BG36" s="29">
        <v>-9.9169980890644709</v>
      </c>
      <c r="BH36" s="205">
        <v>-7.11524539697227</v>
      </c>
      <c r="BI36" s="205">
        <v>-3.2375391866040402</v>
      </c>
      <c r="BJ36" s="205">
        <v>-0.89943474013979297</v>
      </c>
      <c r="BK36" s="205">
        <v>-3.6124981952229098</v>
      </c>
      <c r="BL36" s="210">
        <v>-4.7233233773289598</v>
      </c>
      <c r="BM36" s="205"/>
      <c r="BN36" s="211">
        <v>-1.61895544823883</v>
      </c>
      <c r="BO36" s="212">
        <v>-0.86183592365765804</v>
      </c>
      <c r="BP36" s="213">
        <v>-1.2389628405194499</v>
      </c>
      <c r="BQ36" s="205"/>
      <c r="BR36" s="214">
        <v>-3.43802582934156</v>
      </c>
    </row>
    <row r="37" spans="1:70" x14ac:dyDescent="0.25">
      <c r="A37" s="20" t="s">
        <v>26</v>
      </c>
      <c r="B37" s="2" t="str">
        <f t="shared" si="0"/>
        <v>Coastal Virginia - Hampton Roads</v>
      </c>
      <c r="C37" s="2"/>
      <c r="D37" s="23" t="s">
        <v>89</v>
      </c>
      <c r="E37" s="26" t="s">
        <v>90</v>
      </c>
      <c r="F37" s="2"/>
      <c r="G37" s="255">
        <v>96.266455673440007</v>
      </c>
      <c r="H37" s="250">
        <v>106.53409124772</v>
      </c>
      <c r="I37" s="250">
        <v>112.67067742184</v>
      </c>
      <c r="J37" s="250">
        <v>112.85682097258901</v>
      </c>
      <c r="K37" s="250">
        <v>117.132482338736</v>
      </c>
      <c r="L37" s="256">
        <v>109.092105530865</v>
      </c>
      <c r="M37" s="250"/>
      <c r="N37" s="257">
        <v>163.60453130218099</v>
      </c>
      <c r="O37" s="258">
        <v>175.152605389575</v>
      </c>
      <c r="P37" s="259">
        <v>169.37856834587799</v>
      </c>
      <c r="Q37" s="250"/>
      <c r="R37" s="260">
        <v>126.316809192297</v>
      </c>
      <c r="S37" s="233"/>
      <c r="T37" s="234">
        <v>1.0281745701743601</v>
      </c>
      <c r="U37" s="228">
        <v>0.109286638117924</v>
      </c>
      <c r="V37" s="228">
        <v>2.0567833626513101</v>
      </c>
      <c r="W37" s="228">
        <v>1.2705907212662999</v>
      </c>
      <c r="X37" s="228">
        <v>9.9573017895248892</v>
      </c>
      <c r="Y37" s="235">
        <v>2.9033325478775498</v>
      </c>
      <c r="Z37" s="228"/>
      <c r="AA37" s="236">
        <v>5.6564887705976101</v>
      </c>
      <c r="AB37" s="237">
        <v>5.4577326114348104</v>
      </c>
      <c r="AC37" s="238">
        <v>5.5536294892269797</v>
      </c>
      <c r="AD37" s="228"/>
      <c r="AE37" s="239">
        <v>3.9028214392534202</v>
      </c>
      <c r="AF37" s="38"/>
      <c r="AG37" s="255">
        <v>98.786942546304601</v>
      </c>
      <c r="AH37" s="250">
        <v>113.272206694582</v>
      </c>
      <c r="AI37" s="250">
        <v>122.13679881573201</v>
      </c>
      <c r="AJ37" s="250">
        <v>122.627799599249</v>
      </c>
      <c r="AK37" s="250">
        <v>125.849955622061</v>
      </c>
      <c r="AL37" s="256">
        <v>116.53474065558601</v>
      </c>
      <c r="AM37" s="250"/>
      <c r="AN37" s="257">
        <v>177.374470354766</v>
      </c>
      <c r="AO37" s="258">
        <v>183.031965859172</v>
      </c>
      <c r="AP37" s="259">
        <v>180.20321810696899</v>
      </c>
      <c r="AQ37" s="250"/>
      <c r="AR37" s="260">
        <v>134.72573421312401</v>
      </c>
      <c r="AS37" s="233"/>
      <c r="AT37" s="234">
        <v>4.7383400223977299</v>
      </c>
      <c r="AU37" s="228">
        <v>5.2334239297654896</v>
      </c>
      <c r="AV37" s="228">
        <v>6.18898849632411</v>
      </c>
      <c r="AW37" s="228">
        <v>6.39057970544029</v>
      </c>
      <c r="AX37" s="228">
        <v>8.0750484911223399</v>
      </c>
      <c r="AY37" s="235">
        <v>6.1947904181926896</v>
      </c>
      <c r="AZ37" s="228"/>
      <c r="BA37" s="236">
        <v>6.6029276225509701</v>
      </c>
      <c r="BB37" s="237">
        <v>4.9682413983445297</v>
      </c>
      <c r="BC37" s="238">
        <v>5.7664414232188497</v>
      </c>
      <c r="BD37" s="228"/>
      <c r="BE37" s="239">
        <v>6.0306840772589601</v>
      </c>
      <c r="BF37" s="38"/>
      <c r="BG37" s="29">
        <v>2.9290169719412402</v>
      </c>
      <c r="BH37" s="205">
        <v>3.2045644388338301</v>
      </c>
      <c r="BI37" s="205">
        <v>2.4581020162251299</v>
      </c>
      <c r="BJ37" s="205">
        <v>4.9176677450714799</v>
      </c>
      <c r="BK37" s="205">
        <v>5.9011702045057</v>
      </c>
      <c r="BL37" s="210">
        <v>3.9419618654196502</v>
      </c>
      <c r="BM37" s="205"/>
      <c r="BN37" s="211">
        <v>6.5463426261947504</v>
      </c>
      <c r="BO37" s="212">
        <v>7.2125854790170196</v>
      </c>
      <c r="BP37" s="213">
        <v>6.8868849486656103</v>
      </c>
      <c r="BQ37" s="205"/>
      <c r="BR37" s="214">
        <v>5.1240028728936799</v>
      </c>
    </row>
    <row r="38" spans="1:70" x14ac:dyDescent="0.25">
      <c r="A38" s="19" t="s">
        <v>27</v>
      </c>
      <c r="B38" s="2" t="str">
        <f t="shared" si="0"/>
        <v>Northern Virginia</v>
      </c>
      <c r="C38" s="2"/>
      <c r="D38" s="23" t="s">
        <v>89</v>
      </c>
      <c r="E38" s="26" t="s">
        <v>90</v>
      </c>
      <c r="F38" s="2"/>
      <c r="G38" s="255">
        <v>86.943086152746602</v>
      </c>
      <c r="H38" s="250">
        <v>112.75795403682299</v>
      </c>
      <c r="I38" s="250">
        <v>127.413948056344</v>
      </c>
      <c r="J38" s="250">
        <v>119.52999793127999</v>
      </c>
      <c r="K38" s="250">
        <v>108.48247945385801</v>
      </c>
      <c r="L38" s="256">
        <v>111.02549312620999</v>
      </c>
      <c r="M38" s="250"/>
      <c r="N38" s="257">
        <v>108.85374231282699</v>
      </c>
      <c r="O38" s="258">
        <v>110.418917307656</v>
      </c>
      <c r="P38" s="259">
        <v>109.636329810242</v>
      </c>
      <c r="Q38" s="250"/>
      <c r="R38" s="260">
        <v>110.62858932164799</v>
      </c>
      <c r="S38" s="233"/>
      <c r="T38" s="234">
        <v>30.141200930621501</v>
      </c>
      <c r="U38" s="228">
        <v>16.875942523900001</v>
      </c>
      <c r="V38" s="228">
        <v>15.6455580364002</v>
      </c>
      <c r="W38" s="228">
        <v>15.732751347661299</v>
      </c>
      <c r="X38" s="228">
        <v>22.1644583603684</v>
      </c>
      <c r="Y38" s="235">
        <v>19.243513859447301</v>
      </c>
      <c r="Z38" s="228"/>
      <c r="AA38" s="236">
        <v>22.691969182952601</v>
      </c>
      <c r="AB38" s="237">
        <v>23.1682350185323</v>
      </c>
      <c r="AC38" s="238">
        <v>22.931340620972499</v>
      </c>
      <c r="AD38" s="228"/>
      <c r="AE38" s="239">
        <v>20.265080042815701</v>
      </c>
      <c r="AF38" s="38"/>
      <c r="AG38" s="255">
        <v>87.288686692494295</v>
      </c>
      <c r="AH38" s="250">
        <v>118.921633112669</v>
      </c>
      <c r="AI38" s="250">
        <v>139.233619130009</v>
      </c>
      <c r="AJ38" s="250">
        <v>130.475138886276</v>
      </c>
      <c r="AK38" s="250">
        <v>109.913609209561</v>
      </c>
      <c r="AL38" s="256">
        <v>117.166537406202</v>
      </c>
      <c r="AM38" s="250"/>
      <c r="AN38" s="257">
        <v>106.81373803434001</v>
      </c>
      <c r="AO38" s="258">
        <v>110.209628617907</v>
      </c>
      <c r="AP38" s="259">
        <v>108.511683326124</v>
      </c>
      <c r="AQ38" s="250"/>
      <c r="AR38" s="260">
        <v>114.693721954751</v>
      </c>
      <c r="AS38" s="233"/>
      <c r="AT38" s="234">
        <v>19.059911395995599</v>
      </c>
      <c r="AU38" s="228">
        <v>15.5044577649179</v>
      </c>
      <c r="AV38" s="228">
        <v>19.425476988082799</v>
      </c>
      <c r="AW38" s="228">
        <v>16.084986123554799</v>
      </c>
      <c r="AX38" s="228">
        <v>14.548722627436</v>
      </c>
      <c r="AY38" s="235">
        <v>16.8838163664322</v>
      </c>
      <c r="AZ38" s="228"/>
      <c r="BA38" s="236">
        <v>12.883504806175001</v>
      </c>
      <c r="BB38" s="237">
        <v>17.229992170342701</v>
      </c>
      <c r="BC38" s="238">
        <v>15.049703205858499</v>
      </c>
      <c r="BD38" s="228"/>
      <c r="BE38" s="239">
        <v>16.385598752729699</v>
      </c>
      <c r="BF38" s="38"/>
      <c r="BG38" s="29">
        <v>16.921628408782901</v>
      </c>
      <c r="BH38" s="205">
        <v>17.413148393078</v>
      </c>
      <c r="BI38" s="205">
        <v>15.884047315545301</v>
      </c>
      <c r="BJ38" s="205">
        <v>17.0613504387779</v>
      </c>
      <c r="BK38" s="205">
        <v>18.038168872074799</v>
      </c>
      <c r="BL38" s="210">
        <v>17.011653973401</v>
      </c>
      <c r="BM38" s="205"/>
      <c r="BN38" s="211">
        <v>14.455146646012601</v>
      </c>
      <c r="BO38" s="212">
        <v>13.7039349760277</v>
      </c>
      <c r="BP38" s="213">
        <v>14.0787190224854</v>
      </c>
      <c r="BQ38" s="205"/>
      <c r="BR38" s="214">
        <v>16.2174945489915</v>
      </c>
    </row>
    <row r="39" spans="1:70" x14ac:dyDescent="0.25">
      <c r="A39" s="21" t="s">
        <v>28</v>
      </c>
      <c r="B39" s="2" t="str">
        <f t="shared" si="0"/>
        <v>Shenandoah Valley</v>
      </c>
      <c r="C39" s="2"/>
      <c r="D39" s="24" t="s">
        <v>89</v>
      </c>
      <c r="E39" s="27" t="s">
        <v>90</v>
      </c>
      <c r="F39" s="2"/>
      <c r="G39" s="261">
        <v>48.236741973840601</v>
      </c>
      <c r="H39" s="262">
        <v>57.856979785969003</v>
      </c>
      <c r="I39" s="262">
        <v>58.654835513277803</v>
      </c>
      <c r="J39" s="262">
        <v>60.995527546571502</v>
      </c>
      <c r="K39" s="262">
        <v>66.238539040824406</v>
      </c>
      <c r="L39" s="263">
        <v>58.396524772096697</v>
      </c>
      <c r="M39" s="250"/>
      <c r="N39" s="264">
        <v>95.772558065794598</v>
      </c>
      <c r="O39" s="265">
        <v>92.480543004359802</v>
      </c>
      <c r="P39" s="266">
        <v>94.1265505350772</v>
      </c>
      <c r="Q39" s="250"/>
      <c r="R39" s="267">
        <v>68.605103561519698</v>
      </c>
      <c r="S39" s="233"/>
      <c r="T39" s="240">
        <v>-5.6381524000609504</v>
      </c>
      <c r="U39" s="241">
        <v>-0.32832125905751802</v>
      </c>
      <c r="V39" s="241">
        <v>-5.3106973265019297</v>
      </c>
      <c r="W39" s="241">
        <v>2.1159699161181398</v>
      </c>
      <c r="X39" s="241">
        <v>6.1578216359812004</v>
      </c>
      <c r="Y39" s="242">
        <v>-0.42841347980796102</v>
      </c>
      <c r="Z39" s="228"/>
      <c r="AA39" s="243">
        <v>12.813277878863101</v>
      </c>
      <c r="AB39" s="244">
        <v>10.401691344411301</v>
      </c>
      <c r="AC39" s="245">
        <v>11.6155448139691</v>
      </c>
      <c r="AD39" s="228"/>
      <c r="AE39" s="246">
        <v>3.96941021229688</v>
      </c>
      <c r="AF39" s="38"/>
      <c r="AG39" s="261">
        <v>50.373885453824798</v>
      </c>
      <c r="AH39" s="262">
        <v>60.090754260800601</v>
      </c>
      <c r="AI39" s="262">
        <v>62.702243162901297</v>
      </c>
      <c r="AJ39" s="262">
        <v>62.834662504954402</v>
      </c>
      <c r="AK39" s="262">
        <v>67.049185295283294</v>
      </c>
      <c r="AL39" s="263">
        <v>60.610146135552903</v>
      </c>
      <c r="AM39" s="250"/>
      <c r="AN39" s="264">
        <v>86.871507134363796</v>
      </c>
      <c r="AO39" s="265">
        <v>83.252282401902406</v>
      </c>
      <c r="AP39" s="266">
        <v>85.061894768133101</v>
      </c>
      <c r="AQ39" s="250"/>
      <c r="AR39" s="267">
        <v>67.596360030575795</v>
      </c>
      <c r="AS39" s="233"/>
      <c r="AT39" s="240">
        <v>0.65764232958818802</v>
      </c>
      <c r="AU39" s="241">
        <v>0.85066846642635696</v>
      </c>
      <c r="AV39" s="241">
        <v>1.69836269933782</v>
      </c>
      <c r="AW39" s="241">
        <v>1.8140928770393501</v>
      </c>
      <c r="AX39" s="241">
        <v>2.4283314677859602</v>
      </c>
      <c r="AY39" s="242">
        <v>1.53865618092655</v>
      </c>
      <c r="AZ39" s="228"/>
      <c r="BA39" s="243">
        <v>1.14531320501238</v>
      </c>
      <c r="BB39" s="244">
        <v>0.57848808988065803</v>
      </c>
      <c r="BC39" s="245">
        <v>0.86713393482642698</v>
      </c>
      <c r="BD39" s="228"/>
      <c r="BE39" s="246">
        <v>1.28290213551207</v>
      </c>
      <c r="BF39" s="38"/>
      <c r="BG39" s="30">
        <v>2.0389258416366398</v>
      </c>
      <c r="BH39" s="215">
        <v>1.21030458855881</v>
      </c>
      <c r="BI39" s="215">
        <v>1.1042400546311899</v>
      </c>
      <c r="BJ39" s="215">
        <v>5.7002283966503402</v>
      </c>
      <c r="BK39" s="215">
        <v>6.91665644336166</v>
      </c>
      <c r="BL39" s="216">
        <v>3.6639179419800598</v>
      </c>
      <c r="BM39" s="205"/>
      <c r="BN39" s="217">
        <v>2.30007658946155</v>
      </c>
      <c r="BO39" s="218">
        <v>-4.46115359785344</v>
      </c>
      <c r="BP39" s="219">
        <v>-1.0120102661863299</v>
      </c>
      <c r="BQ39" s="205"/>
      <c r="BR39" s="220">
        <v>1.8688010783362701</v>
      </c>
    </row>
    <row r="40" spans="1:70" ht="13" x14ac:dyDescent="0.3">
      <c r="A40" s="18" t="s">
        <v>29</v>
      </c>
      <c r="B40" s="2" t="str">
        <f t="shared" si="0"/>
        <v>Southern Virginia</v>
      </c>
      <c r="C40" s="8"/>
      <c r="D40" s="22" t="s">
        <v>89</v>
      </c>
      <c r="E40" s="25" t="s">
        <v>90</v>
      </c>
      <c r="F40" s="2"/>
      <c r="G40" s="247">
        <v>47.0636833855799</v>
      </c>
      <c r="H40" s="248">
        <v>65.120192566054598</v>
      </c>
      <c r="I40" s="248">
        <v>67.607530228392207</v>
      </c>
      <c r="J40" s="248">
        <v>66.374735781459904</v>
      </c>
      <c r="K40" s="248">
        <v>64.181858486341198</v>
      </c>
      <c r="L40" s="249">
        <v>62.069600089565597</v>
      </c>
      <c r="M40" s="250"/>
      <c r="N40" s="251">
        <v>79.835613524406597</v>
      </c>
      <c r="O40" s="252">
        <v>78.623866995073797</v>
      </c>
      <c r="P40" s="253">
        <v>79.229740259740197</v>
      </c>
      <c r="Q40" s="250"/>
      <c r="R40" s="254">
        <v>66.972497281043999</v>
      </c>
      <c r="S40" s="233"/>
      <c r="T40" s="225">
        <v>-4.2163173365176796</v>
      </c>
      <c r="U40" s="226">
        <v>0.650221311163518</v>
      </c>
      <c r="V40" s="226">
        <v>-2.9347362568724198</v>
      </c>
      <c r="W40" s="226">
        <v>-2.6027520152562502</v>
      </c>
      <c r="X40" s="226">
        <v>4.6365334258129698</v>
      </c>
      <c r="Y40" s="227">
        <v>-0.83869516635355601</v>
      </c>
      <c r="Z40" s="228"/>
      <c r="AA40" s="229">
        <v>3.3675678426714</v>
      </c>
      <c r="AB40" s="230">
        <v>-2.4705949993191001</v>
      </c>
      <c r="AC40" s="231">
        <v>0.38596495734991998</v>
      </c>
      <c r="AD40" s="228"/>
      <c r="AE40" s="232">
        <v>-0.428110219220185</v>
      </c>
      <c r="AF40" s="38"/>
      <c r="AG40" s="247">
        <v>46.494455888938603</v>
      </c>
      <c r="AH40" s="248">
        <v>66.420851992834699</v>
      </c>
      <c r="AI40" s="248">
        <v>72.115229511867398</v>
      </c>
      <c r="AJ40" s="248">
        <v>68.8141127407075</v>
      </c>
      <c r="AK40" s="248">
        <v>62.4417857142857</v>
      </c>
      <c r="AL40" s="249">
        <v>63.257287169726801</v>
      </c>
      <c r="AM40" s="250"/>
      <c r="AN40" s="251">
        <v>78.553258508732597</v>
      </c>
      <c r="AO40" s="252">
        <v>77.029953537841394</v>
      </c>
      <c r="AP40" s="253">
        <v>77.791606023287002</v>
      </c>
      <c r="AQ40" s="250"/>
      <c r="AR40" s="254">
        <v>67.409949699315405</v>
      </c>
      <c r="AS40" s="233"/>
      <c r="AT40" s="225">
        <v>-6.8491924147264802</v>
      </c>
      <c r="AU40" s="226">
        <v>-2.7989464816734002</v>
      </c>
      <c r="AV40" s="226">
        <v>-3.42748201491893</v>
      </c>
      <c r="AW40" s="226">
        <v>-11.863039757356599</v>
      </c>
      <c r="AX40" s="226">
        <v>-15.415940087189499</v>
      </c>
      <c r="AY40" s="227">
        <v>-8.2748537263089403</v>
      </c>
      <c r="AZ40" s="228"/>
      <c r="BA40" s="229">
        <v>-13.7843339627677</v>
      </c>
      <c r="BB40" s="230">
        <v>-18.2499369824443</v>
      </c>
      <c r="BC40" s="231">
        <v>-16.054646164731501</v>
      </c>
      <c r="BD40" s="228"/>
      <c r="BE40" s="232">
        <v>-10.9946000150152</v>
      </c>
      <c r="BF40" s="38"/>
    </row>
    <row r="41" spans="1:70" x14ac:dyDescent="0.25">
      <c r="A41" s="19" t="s">
        <v>30</v>
      </c>
      <c r="B41" s="2" t="str">
        <f t="shared" si="0"/>
        <v>Southwest Virginia - Blue Ridge Highlands</v>
      </c>
      <c r="C41" s="9"/>
      <c r="D41" s="23" t="s">
        <v>89</v>
      </c>
      <c r="E41" s="26" t="s">
        <v>90</v>
      </c>
      <c r="F41" s="2"/>
      <c r="G41" s="255">
        <v>51.437069472731302</v>
      </c>
      <c r="H41" s="250">
        <v>61.386312514143398</v>
      </c>
      <c r="I41" s="250">
        <v>67.469773704458007</v>
      </c>
      <c r="J41" s="250">
        <v>66.555358678434004</v>
      </c>
      <c r="K41" s="250">
        <v>73.928987327449605</v>
      </c>
      <c r="L41" s="256">
        <v>64.155500339443293</v>
      </c>
      <c r="M41" s="250"/>
      <c r="N41" s="257">
        <v>98.81460964019</v>
      </c>
      <c r="O41" s="258">
        <v>95.778439692237995</v>
      </c>
      <c r="P41" s="259">
        <v>97.296524666213998</v>
      </c>
      <c r="Q41" s="250"/>
      <c r="R41" s="260">
        <v>73.624364432806303</v>
      </c>
      <c r="S41" s="233"/>
      <c r="T41" s="234">
        <v>-13.048822618473199</v>
      </c>
      <c r="U41" s="228">
        <v>-2.7036667233587002</v>
      </c>
      <c r="V41" s="228">
        <v>-0.50728167141839198</v>
      </c>
      <c r="W41" s="228">
        <v>-5.6644413825423898</v>
      </c>
      <c r="X41" s="228">
        <v>4.4215539913918498</v>
      </c>
      <c r="Y41" s="235">
        <v>-3.2089820004993901</v>
      </c>
      <c r="Z41" s="228"/>
      <c r="AA41" s="236">
        <v>7.7530223247179997</v>
      </c>
      <c r="AB41" s="237">
        <v>4.3923633735636303</v>
      </c>
      <c r="AC41" s="238">
        <v>6.0722917607477198</v>
      </c>
      <c r="AD41" s="228"/>
      <c r="AE41" s="239">
        <v>9.8054530498973794E-2</v>
      </c>
      <c r="AF41" s="38"/>
      <c r="AG41" s="255">
        <v>52.253480991174399</v>
      </c>
      <c r="AH41" s="250">
        <v>62.3421209549671</v>
      </c>
      <c r="AI41" s="250">
        <v>67.950098155691293</v>
      </c>
      <c r="AJ41" s="250">
        <v>68.487098608282395</v>
      </c>
      <c r="AK41" s="250">
        <v>69.822337915817997</v>
      </c>
      <c r="AL41" s="256">
        <v>64.1710273251866</v>
      </c>
      <c r="AM41" s="250"/>
      <c r="AN41" s="257">
        <v>97.407980878026706</v>
      </c>
      <c r="AO41" s="258">
        <v>89.824671305725204</v>
      </c>
      <c r="AP41" s="259">
        <v>93.616326091875905</v>
      </c>
      <c r="AQ41" s="250"/>
      <c r="AR41" s="260">
        <v>72.583969829954995</v>
      </c>
      <c r="AS41" s="233"/>
      <c r="AT41" s="234">
        <v>-4.9082687858624103</v>
      </c>
      <c r="AU41" s="228">
        <v>-2.1574007662036201</v>
      </c>
      <c r="AV41" s="228">
        <v>8.0825834725716098E-2</v>
      </c>
      <c r="AW41" s="228">
        <v>-1.3582547126053099</v>
      </c>
      <c r="AX41" s="228">
        <v>-1.59484563743248</v>
      </c>
      <c r="AY41" s="235">
        <v>-1.8631529000145199</v>
      </c>
      <c r="AZ41" s="228"/>
      <c r="BA41" s="236">
        <v>-8.1196596384784492</v>
      </c>
      <c r="BB41" s="237">
        <v>-13.6505672050647</v>
      </c>
      <c r="BC41" s="238">
        <v>-10.8588926913137</v>
      </c>
      <c r="BD41" s="228"/>
      <c r="BE41" s="239">
        <v>-5.3818051709186197</v>
      </c>
      <c r="BF41" s="38"/>
    </row>
    <row r="42" spans="1:70" x14ac:dyDescent="0.25">
      <c r="A42" s="20" t="s">
        <v>31</v>
      </c>
      <c r="B42" s="2" t="str">
        <f t="shared" si="0"/>
        <v>Southwest Virginia - Heart of Appalachia</v>
      </c>
      <c r="C42" s="2"/>
      <c r="D42" s="23" t="s">
        <v>89</v>
      </c>
      <c r="E42" s="26" t="s">
        <v>90</v>
      </c>
      <c r="F42" s="2"/>
      <c r="G42" s="255">
        <v>35.816015965166898</v>
      </c>
      <c r="H42" s="250">
        <v>49.616262699564501</v>
      </c>
      <c r="I42" s="250">
        <v>50.0472714078374</v>
      </c>
      <c r="J42" s="250">
        <v>49.822757619738702</v>
      </c>
      <c r="K42" s="250">
        <v>44.734985486211897</v>
      </c>
      <c r="L42" s="256">
        <v>46.007458635703898</v>
      </c>
      <c r="M42" s="250"/>
      <c r="N42" s="257">
        <v>54.335253991291701</v>
      </c>
      <c r="O42" s="258">
        <v>55.136211901306197</v>
      </c>
      <c r="P42" s="259">
        <v>54.735732946298903</v>
      </c>
      <c r="Q42" s="250"/>
      <c r="R42" s="260">
        <v>48.501251295873899</v>
      </c>
      <c r="S42" s="233"/>
      <c r="T42" s="234">
        <v>4.7811142156204198</v>
      </c>
      <c r="U42" s="228">
        <v>11.190725517736499</v>
      </c>
      <c r="V42" s="228">
        <v>-0.17686258830312401</v>
      </c>
      <c r="W42" s="228">
        <v>-0.75914245414117898</v>
      </c>
      <c r="X42" s="228">
        <v>-4.2237828233151697</v>
      </c>
      <c r="Y42" s="235">
        <v>1.85308941133117</v>
      </c>
      <c r="Z42" s="228"/>
      <c r="AA42" s="236">
        <v>-3.80327232868957</v>
      </c>
      <c r="AB42" s="237">
        <v>1.7875231649493</v>
      </c>
      <c r="AC42" s="238">
        <v>-1.0663719693479099</v>
      </c>
      <c r="AD42" s="228"/>
      <c r="AE42" s="239">
        <v>0.89309173874312098</v>
      </c>
      <c r="AF42" s="38"/>
      <c r="AG42" s="255">
        <v>36.516048621190102</v>
      </c>
      <c r="AH42" s="250">
        <v>52.689250725689398</v>
      </c>
      <c r="AI42" s="250">
        <v>53.655923439767697</v>
      </c>
      <c r="AJ42" s="250">
        <v>52.838759071117501</v>
      </c>
      <c r="AK42" s="250">
        <v>52.377280478955001</v>
      </c>
      <c r="AL42" s="256">
        <v>49.6154524673439</v>
      </c>
      <c r="AM42" s="250"/>
      <c r="AN42" s="257">
        <v>57.595950653120397</v>
      </c>
      <c r="AO42" s="258">
        <v>54.844274310594997</v>
      </c>
      <c r="AP42" s="259">
        <v>56.220112481857697</v>
      </c>
      <c r="AQ42" s="250"/>
      <c r="AR42" s="260">
        <v>51.502498185776403</v>
      </c>
      <c r="AS42" s="233"/>
      <c r="AT42" s="234">
        <v>-1.2836833899481399</v>
      </c>
      <c r="AU42" s="228">
        <v>5.0961702832489504</v>
      </c>
      <c r="AV42" s="228">
        <v>4.1833200376908302</v>
      </c>
      <c r="AW42" s="228">
        <v>1.9993214598856199</v>
      </c>
      <c r="AX42" s="228">
        <v>-1.4134723292153399</v>
      </c>
      <c r="AY42" s="235">
        <v>1.85553851136285</v>
      </c>
      <c r="AZ42" s="228"/>
      <c r="BA42" s="236">
        <v>-12.2003016024358</v>
      </c>
      <c r="BB42" s="237">
        <v>-19.901912366308501</v>
      </c>
      <c r="BC42" s="238">
        <v>-16.133600977253099</v>
      </c>
      <c r="BD42" s="228"/>
      <c r="BE42" s="239">
        <v>-4.5312012662956898</v>
      </c>
      <c r="BF42" s="38"/>
    </row>
    <row r="43" spans="1:70" x14ac:dyDescent="0.25">
      <c r="A43" s="21" t="s">
        <v>32</v>
      </c>
      <c r="B43" s="2" t="str">
        <f t="shared" si="0"/>
        <v>Virginia Mountains</v>
      </c>
      <c r="C43" s="2"/>
      <c r="D43" s="24" t="s">
        <v>89</v>
      </c>
      <c r="E43" s="27" t="s">
        <v>90</v>
      </c>
      <c r="F43" s="2"/>
      <c r="G43" s="255">
        <v>63.3440529450694</v>
      </c>
      <c r="H43" s="250">
        <v>81.332051621442702</v>
      </c>
      <c r="I43" s="250">
        <v>88.040161482461897</v>
      </c>
      <c r="J43" s="250">
        <v>90.957352746525402</v>
      </c>
      <c r="K43" s="250">
        <v>90.4969503639973</v>
      </c>
      <c r="L43" s="256">
        <v>82.834113831899401</v>
      </c>
      <c r="M43" s="250"/>
      <c r="N43" s="257">
        <v>108.12957643944399</v>
      </c>
      <c r="O43" s="258">
        <v>118.116387822634</v>
      </c>
      <c r="P43" s="259">
        <v>113.122982131039</v>
      </c>
      <c r="Q43" s="250"/>
      <c r="R43" s="260">
        <v>91.488076203082102</v>
      </c>
      <c r="S43" s="233"/>
      <c r="T43" s="234">
        <v>-9.5970681167941692</v>
      </c>
      <c r="U43" s="228">
        <v>5.9094326179680001</v>
      </c>
      <c r="V43" s="228">
        <v>6.0239145510230001</v>
      </c>
      <c r="W43" s="228">
        <v>9.68092507322147</v>
      </c>
      <c r="X43" s="228">
        <v>3.4697383403585502</v>
      </c>
      <c r="Y43" s="235">
        <v>3.4671471397781999</v>
      </c>
      <c r="Z43" s="228"/>
      <c r="AA43" s="236">
        <v>9.1366632829235606</v>
      </c>
      <c r="AB43" s="237">
        <v>17.6773347440168</v>
      </c>
      <c r="AC43" s="238">
        <v>13.4347443753127</v>
      </c>
      <c r="AD43" s="228"/>
      <c r="AE43" s="239">
        <v>6.7819723118540196</v>
      </c>
      <c r="AF43" s="38"/>
      <c r="AG43" s="255">
        <v>71.639458967571102</v>
      </c>
      <c r="AH43" s="250">
        <v>91.960854731965497</v>
      </c>
      <c r="AI43" s="250">
        <v>103.17120880211699</v>
      </c>
      <c r="AJ43" s="250">
        <v>92.410669755129007</v>
      </c>
      <c r="AK43" s="250">
        <v>91.818779285241504</v>
      </c>
      <c r="AL43" s="256">
        <v>90.200194308405003</v>
      </c>
      <c r="AM43" s="250"/>
      <c r="AN43" s="257">
        <v>110.293846790205</v>
      </c>
      <c r="AO43" s="258">
        <v>110.413123428193</v>
      </c>
      <c r="AP43" s="259">
        <v>110.353485109199</v>
      </c>
      <c r="AQ43" s="250"/>
      <c r="AR43" s="260">
        <v>95.958277394346197</v>
      </c>
      <c r="AS43" s="233"/>
      <c r="AT43" s="234">
        <v>5.2068610740983798</v>
      </c>
      <c r="AU43" s="228">
        <v>10.801694849266999</v>
      </c>
      <c r="AV43" s="228">
        <v>19.5833443815282</v>
      </c>
      <c r="AW43" s="228">
        <v>6.0039858991637001</v>
      </c>
      <c r="AX43" s="228">
        <v>1.6415042907186701</v>
      </c>
      <c r="AY43" s="235">
        <v>8.7066164449230108</v>
      </c>
      <c r="AZ43" s="228"/>
      <c r="BA43" s="236">
        <v>5.07356684437244</v>
      </c>
      <c r="BB43" s="237">
        <v>5.1063895753425799</v>
      </c>
      <c r="BC43" s="238">
        <v>5.0899845161708797</v>
      </c>
      <c r="BD43" s="228"/>
      <c r="BE43" s="239">
        <v>7.4785619173712101</v>
      </c>
      <c r="BF43" s="38"/>
    </row>
    <row r="44" spans="1:70" x14ac:dyDescent="0.25">
      <c r="A44" s="20" t="s">
        <v>104</v>
      </c>
      <c r="B44" s="2" t="s">
        <v>16</v>
      </c>
      <c r="D44" s="24" t="s">
        <v>89</v>
      </c>
      <c r="E44" s="27" t="s">
        <v>90</v>
      </c>
      <c r="G44" s="255">
        <v>179.40724043715801</v>
      </c>
      <c r="H44" s="250">
        <v>217.033176229508</v>
      </c>
      <c r="I44" s="250">
        <v>237.49143442622901</v>
      </c>
      <c r="J44" s="250">
        <v>220.02349954462599</v>
      </c>
      <c r="K44" s="250">
        <v>225.735755919854</v>
      </c>
      <c r="L44" s="256">
        <v>215.93822131147499</v>
      </c>
      <c r="M44" s="250"/>
      <c r="N44" s="257">
        <v>293.35224499089202</v>
      </c>
      <c r="O44" s="258">
        <v>324.99209927140203</v>
      </c>
      <c r="P44" s="259">
        <v>309.17217213114702</v>
      </c>
      <c r="Q44" s="250"/>
      <c r="R44" s="260">
        <v>242.57649297423799</v>
      </c>
      <c r="S44" s="233"/>
      <c r="T44" s="234">
        <v>7.15879966423699</v>
      </c>
      <c r="U44" s="228">
        <v>7.4067050786827497</v>
      </c>
      <c r="V44" s="228">
        <v>0.51162287344073798</v>
      </c>
      <c r="W44" s="228">
        <v>1.0081842694158001</v>
      </c>
      <c r="X44" s="228">
        <v>8.8662451168404495</v>
      </c>
      <c r="Y44" s="235">
        <v>4.7277895901143303</v>
      </c>
      <c r="Z44" s="228"/>
      <c r="AA44" s="236">
        <v>13.6540289547676</v>
      </c>
      <c r="AB44" s="237">
        <v>15.725288262906499</v>
      </c>
      <c r="AC44" s="238">
        <v>14.7333189946171</v>
      </c>
      <c r="AD44" s="228"/>
      <c r="AE44" s="239">
        <v>8.1626694581006607</v>
      </c>
      <c r="AF44" s="38"/>
      <c r="AG44" s="255">
        <v>188.54067338342401</v>
      </c>
      <c r="AH44" s="250">
        <v>235.312352572859</v>
      </c>
      <c r="AI44" s="250">
        <v>256.74191029143799</v>
      </c>
      <c r="AJ44" s="250">
        <v>236.61782103825101</v>
      </c>
      <c r="AK44" s="250">
        <v>235.881838570127</v>
      </c>
      <c r="AL44" s="256">
        <v>230.61891917122</v>
      </c>
      <c r="AM44" s="250"/>
      <c r="AN44" s="257">
        <v>299.22380179872403</v>
      </c>
      <c r="AO44" s="258">
        <v>317.74042178961702</v>
      </c>
      <c r="AP44" s="259">
        <v>308.48211179417098</v>
      </c>
      <c r="AQ44" s="250"/>
      <c r="AR44" s="260">
        <v>252.86554563492001</v>
      </c>
      <c r="AS44" s="233"/>
      <c r="AT44" s="234">
        <v>14.1771124527568</v>
      </c>
      <c r="AU44" s="228">
        <v>13.1832859606694</v>
      </c>
      <c r="AV44" s="228">
        <v>12.0499876944505</v>
      </c>
      <c r="AW44" s="228">
        <v>12.0239396385403</v>
      </c>
      <c r="AX44" s="228">
        <v>10.230568789653001</v>
      </c>
      <c r="AY44" s="235">
        <v>12.2369015239654</v>
      </c>
      <c r="AZ44" s="228"/>
      <c r="BA44" s="236">
        <v>9.5747608278506995</v>
      </c>
      <c r="BB44" s="237">
        <v>13.2271833382471</v>
      </c>
      <c r="BC44" s="238">
        <v>11.425856106721699</v>
      </c>
      <c r="BD44" s="228"/>
      <c r="BE44" s="239">
        <v>11.935867303433101</v>
      </c>
    </row>
    <row r="45" spans="1:70" x14ac:dyDescent="0.25">
      <c r="A45" s="20" t="s">
        <v>105</v>
      </c>
      <c r="B45" s="2" t="s">
        <v>17</v>
      </c>
      <c r="D45" s="24" t="s">
        <v>89</v>
      </c>
      <c r="E45" s="27" t="s">
        <v>90</v>
      </c>
      <c r="G45" s="255">
        <v>97.464952040624397</v>
      </c>
      <c r="H45" s="250">
        <v>136.230503291329</v>
      </c>
      <c r="I45" s="250">
        <v>156.43151514011601</v>
      </c>
      <c r="J45" s="250">
        <v>149.46819484671801</v>
      </c>
      <c r="K45" s="250">
        <v>138.94236110588599</v>
      </c>
      <c r="L45" s="256">
        <v>135.707505284935</v>
      </c>
      <c r="M45" s="250"/>
      <c r="N45" s="257">
        <v>153.653237539966</v>
      </c>
      <c r="O45" s="258">
        <v>158.85766071092701</v>
      </c>
      <c r="P45" s="259">
        <v>156.25544912544601</v>
      </c>
      <c r="Q45" s="250"/>
      <c r="R45" s="260">
        <v>141.578346382224</v>
      </c>
      <c r="S45" s="233"/>
      <c r="T45" s="234">
        <v>6.2942126422987901</v>
      </c>
      <c r="U45" s="228">
        <v>1.3948266162860601</v>
      </c>
      <c r="V45" s="228">
        <v>2.3318387260384998</v>
      </c>
      <c r="W45" s="228">
        <v>2.3078700397771201</v>
      </c>
      <c r="X45" s="228">
        <v>15.9223284068418</v>
      </c>
      <c r="Y45" s="235">
        <v>5.22056867158663</v>
      </c>
      <c r="Z45" s="228"/>
      <c r="AA45" s="236">
        <v>12.647908252948101</v>
      </c>
      <c r="AB45" s="237">
        <v>9.5595566876220293</v>
      </c>
      <c r="AC45" s="238">
        <v>11.0565656079776</v>
      </c>
      <c r="AD45" s="228"/>
      <c r="AE45" s="239">
        <v>6.9935273487209297</v>
      </c>
      <c r="AF45" s="38"/>
      <c r="AG45" s="255">
        <v>104.277105228512</v>
      </c>
      <c r="AH45" s="250">
        <v>149.620520688358</v>
      </c>
      <c r="AI45" s="250">
        <v>177.39472465676101</v>
      </c>
      <c r="AJ45" s="250">
        <v>165.94411275155099</v>
      </c>
      <c r="AK45" s="250">
        <v>142.721391668233</v>
      </c>
      <c r="AL45" s="256">
        <v>147.99157099868299</v>
      </c>
      <c r="AM45" s="250"/>
      <c r="AN45" s="257">
        <v>155.47994921948401</v>
      </c>
      <c r="AO45" s="258">
        <v>158.509331766033</v>
      </c>
      <c r="AP45" s="259">
        <v>156.994640492759</v>
      </c>
      <c r="AQ45" s="250"/>
      <c r="AR45" s="260">
        <v>150.563876568419</v>
      </c>
      <c r="AS45" s="233"/>
      <c r="AT45" s="234">
        <v>3.88286369476157</v>
      </c>
      <c r="AU45" s="228">
        <v>4.9173026990541198</v>
      </c>
      <c r="AV45" s="228">
        <v>10.273650479455201</v>
      </c>
      <c r="AW45" s="228">
        <v>6.8201606438003104</v>
      </c>
      <c r="AX45" s="228">
        <v>5.9173860267483098</v>
      </c>
      <c r="AY45" s="235">
        <v>6.6295147725375001</v>
      </c>
      <c r="AZ45" s="228"/>
      <c r="BA45" s="236">
        <v>4.7102347155194302</v>
      </c>
      <c r="BB45" s="237">
        <v>3.9946511445028898</v>
      </c>
      <c r="BC45" s="238">
        <v>4.3477643379485196</v>
      </c>
      <c r="BD45" s="228"/>
      <c r="BE45" s="239">
        <v>5.9337520505106003</v>
      </c>
    </row>
    <row r="46" spans="1:70" x14ac:dyDescent="0.25">
      <c r="A46" s="20" t="s">
        <v>106</v>
      </c>
      <c r="B46" s="2" t="s">
        <v>18</v>
      </c>
      <c r="D46" s="24" t="s">
        <v>89</v>
      </c>
      <c r="E46" s="27" t="s">
        <v>90</v>
      </c>
      <c r="G46" s="255">
        <v>96.239811364027204</v>
      </c>
      <c r="H46" s="250">
        <v>118.510972707986</v>
      </c>
      <c r="I46" s="250">
        <v>133.562495269766</v>
      </c>
      <c r="J46" s="250">
        <v>127.829964451579</v>
      </c>
      <c r="K46" s="250">
        <v>119.453483171836</v>
      </c>
      <c r="L46" s="256">
        <v>119.119345393039</v>
      </c>
      <c r="M46" s="250"/>
      <c r="N46" s="257">
        <v>142.749637635456</v>
      </c>
      <c r="O46" s="258">
        <v>145.18182529671401</v>
      </c>
      <c r="P46" s="259">
        <v>143.965731466085</v>
      </c>
      <c r="Q46" s="250"/>
      <c r="R46" s="260">
        <v>126.218312842481</v>
      </c>
      <c r="S46" s="233"/>
      <c r="T46" s="234">
        <v>10.705734176366599</v>
      </c>
      <c r="U46" s="228">
        <v>9.4831060387906003</v>
      </c>
      <c r="V46" s="228">
        <v>7.99197769212378</v>
      </c>
      <c r="W46" s="228">
        <v>8.4077824796476399</v>
      </c>
      <c r="X46" s="228">
        <v>13.8394933609985</v>
      </c>
      <c r="Y46" s="235">
        <v>9.9486574462874895</v>
      </c>
      <c r="Z46" s="228"/>
      <c r="AA46" s="236">
        <v>14.5489038881614</v>
      </c>
      <c r="AB46" s="237">
        <v>14.004287181717</v>
      </c>
      <c r="AC46" s="238">
        <v>14.2736464963386</v>
      </c>
      <c r="AD46" s="228"/>
      <c r="AE46" s="239">
        <v>11.321711114014899</v>
      </c>
      <c r="AF46" s="38"/>
      <c r="AG46" s="255">
        <v>98.4169598216845</v>
      </c>
      <c r="AH46" s="250">
        <v>124.700973353018</v>
      </c>
      <c r="AI46" s="250">
        <v>142.14839064560499</v>
      </c>
      <c r="AJ46" s="250">
        <v>137.23745663952701</v>
      </c>
      <c r="AK46" s="250">
        <v>126.483409709879</v>
      </c>
      <c r="AL46" s="256">
        <v>125.797438033943</v>
      </c>
      <c r="AM46" s="250"/>
      <c r="AN46" s="257">
        <v>144.90714960438001</v>
      </c>
      <c r="AO46" s="258">
        <v>145.558840089444</v>
      </c>
      <c r="AP46" s="259">
        <v>145.23299484691199</v>
      </c>
      <c r="AQ46" s="250"/>
      <c r="AR46" s="260">
        <v>131.350454266219</v>
      </c>
      <c r="AS46" s="233"/>
      <c r="AT46" s="234">
        <v>9.4328385075018595</v>
      </c>
      <c r="AU46" s="228">
        <v>7.5686113796890204</v>
      </c>
      <c r="AV46" s="228">
        <v>10.0700651601712</v>
      </c>
      <c r="AW46" s="228">
        <v>8.5805722414822991</v>
      </c>
      <c r="AX46" s="228">
        <v>9.8897516282606492</v>
      </c>
      <c r="AY46" s="235">
        <v>9.10508391728753</v>
      </c>
      <c r="AZ46" s="228"/>
      <c r="BA46" s="236">
        <v>8.78955567296072</v>
      </c>
      <c r="BB46" s="237">
        <v>9.7129673367776093</v>
      </c>
      <c r="BC46" s="238">
        <v>9.2503461698594105</v>
      </c>
      <c r="BD46" s="228"/>
      <c r="BE46" s="239">
        <v>9.1509321997880697</v>
      </c>
    </row>
    <row r="47" spans="1:70" x14ac:dyDescent="0.25">
      <c r="A47" s="20" t="s">
        <v>107</v>
      </c>
      <c r="B47" s="2" t="s">
        <v>19</v>
      </c>
      <c r="D47" s="24" t="s">
        <v>89</v>
      </c>
      <c r="E47" s="27" t="s">
        <v>90</v>
      </c>
      <c r="G47" s="255">
        <v>73.172930144528493</v>
      </c>
      <c r="H47" s="250">
        <v>91.207565873562004</v>
      </c>
      <c r="I47" s="250">
        <v>98.026734096942207</v>
      </c>
      <c r="J47" s="250">
        <v>98.6899953298594</v>
      </c>
      <c r="K47" s="250">
        <v>98.404062284927704</v>
      </c>
      <c r="L47" s="256">
        <v>91.900257545963996</v>
      </c>
      <c r="M47" s="250"/>
      <c r="N47" s="257">
        <v>123.34289229181</v>
      </c>
      <c r="O47" s="258">
        <v>126.34529520204499</v>
      </c>
      <c r="P47" s="259">
        <v>124.844093746927</v>
      </c>
      <c r="Q47" s="250"/>
      <c r="R47" s="260">
        <v>101.31278217481</v>
      </c>
      <c r="S47" s="233"/>
      <c r="T47" s="234">
        <v>8.1588092851785401</v>
      </c>
      <c r="U47" s="228">
        <v>7.1043531667952502</v>
      </c>
      <c r="V47" s="228">
        <v>4.9539319382910803</v>
      </c>
      <c r="W47" s="228">
        <v>5.7899271256090303</v>
      </c>
      <c r="X47" s="228">
        <v>8.4734041916772593</v>
      </c>
      <c r="Y47" s="235">
        <v>6.8069773151294104</v>
      </c>
      <c r="Z47" s="228"/>
      <c r="AA47" s="236">
        <v>5.6992353888267502</v>
      </c>
      <c r="AB47" s="237">
        <v>7.7747861835741396</v>
      </c>
      <c r="AC47" s="238">
        <v>6.7393998967254003</v>
      </c>
      <c r="AD47" s="228"/>
      <c r="AE47" s="239">
        <v>6.7831752090990598</v>
      </c>
      <c r="AF47" s="38"/>
      <c r="AG47" s="255">
        <v>74.306239553632807</v>
      </c>
      <c r="AH47" s="250">
        <v>95.350785628256801</v>
      </c>
      <c r="AI47" s="250">
        <v>104.897960070297</v>
      </c>
      <c r="AJ47" s="250">
        <v>104.31823075410399</v>
      </c>
      <c r="AK47" s="250">
        <v>101.030140042768</v>
      </c>
      <c r="AL47" s="256">
        <v>95.980671209812201</v>
      </c>
      <c r="AM47" s="250"/>
      <c r="AN47" s="257">
        <v>126.101208583226</v>
      </c>
      <c r="AO47" s="258">
        <v>126.05245735424199</v>
      </c>
      <c r="AP47" s="259">
        <v>126.076832968734</v>
      </c>
      <c r="AQ47" s="250"/>
      <c r="AR47" s="260">
        <v>104.579574569504</v>
      </c>
      <c r="AS47" s="233"/>
      <c r="AT47" s="234">
        <v>5.5285701688257802</v>
      </c>
      <c r="AU47" s="228">
        <v>5.7656052613905304</v>
      </c>
      <c r="AV47" s="228">
        <v>7.0235701405689799</v>
      </c>
      <c r="AW47" s="228">
        <v>5.46992948584065</v>
      </c>
      <c r="AX47" s="228">
        <v>5.2621516551253098</v>
      </c>
      <c r="AY47" s="235">
        <v>5.8296486721107899</v>
      </c>
      <c r="AZ47" s="228"/>
      <c r="BA47" s="236">
        <v>3.6098266204686502</v>
      </c>
      <c r="BB47" s="237">
        <v>3.3993668218236799</v>
      </c>
      <c r="BC47" s="238">
        <v>3.5045100822500301</v>
      </c>
      <c r="BD47" s="228"/>
      <c r="BE47" s="239">
        <v>5.0143170759883997</v>
      </c>
    </row>
    <row r="48" spans="1:70" x14ac:dyDescent="0.25">
      <c r="A48" s="20" t="s">
        <v>108</v>
      </c>
      <c r="B48" s="2" t="s">
        <v>20</v>
      </c>
      <c r="D48" s="24" t="s">
        <v>89</v>
      </c>
      <c r="E48" s="27" t="s">
        <v>90</v>
      </c>
      <c r="G48" s="255">
        <v>52.420174034552801</v>
      </c>
      <c r="H48" s="250">
        <v>59.274683265582603</v>
      </c>
      <c r="I48" s="250">
        <v>61.612776930894299</v>
      </c>
      <c r="J48" s="250">
        <v>63.190226117886098</v>
      </c>
      <c r="K48" s="250">
        <v>64.434400406503997</v>
      </c>
      <c r="L48" s="256">
        <v>60.186452151083998</v>
      </c>
      <c r="M48" s="250"/>
      <c r="N48" s="257">
        <v>83.446969427506701</v>
      </c>
      <c r="O48" s="258">
        <v>86.293319359755998</v>
      </c>
      <c r="P48" s="259">
        <v>84.870144393631406</v>
      </c>
      <c r="Q48" s="250"/>
      <c r="R48" s="260">
        <v>67.238935648954694</v>
      </c>
      <c r="S48" s="233"/>
      <c r="T48" s="234">
        <v>7.3563344997676401</v>
      </c>
      <c r="U48" s="228">
        <v>5.4115323264470403</v>
      </c>
      <c r="V48" s="228">
        <v>2.8796408100597799</v>
      </c>
      <c r="W48" s="228">
        <v>6.3726986126167304</v>
      </c>
      <c r="X48" s="228">
        <v>7.9304986943350002</v>
      </c>
      <c r="Y48" s="235">
        <v>5.9424567615911297</v>
      </c>
      <c r="Z48" s="228"/>
      <c r="AA48" s="236">
        <v>9.7676598851617698</v>
      </c>
      <c r="AB48" s="237">
        <v>8.9337854872012805</v>
      </c>
      <c r="AC48" s="238">
        <v>9.3421419599384503</v>
      </c>
      <c r="AD48" s="228"/>
      <c r="AE48" s="239">
        <v>7.14384792446823</v>
      </c>
      <c r="AF48" s="38"/>
      <c r="AG48" s="255">
        <v>52.539581216124603</v>
      </c>
      <c r="AH48" s="250">
        <v>60.8727089684959</v>
      </c>
      <c r="AI48" s="250">
        <v>65.651763846544696</v>
      </c>
      <c r="AJ48" s="250">
        <v>66.395306465955201</v>
      </c>
      <c r="AK48" s="250">
        <v>65.7150724085365</v>
      </c>
      <c r="AL48" s="256">
        <v>62.234886581131398</v>
      </c>
      <c r="AM48" s="250"/>
      <c r="AN48" s="257">
        <v>84.562788469681493</v>
      </c>
      <c r="AO48" s="258">
        <v>85.454287771002697</v>
      </c>
      <c r="AP48" s="259">
        <v>85.008538120342095</v>
      </c>
      <c r="AQ48" s="250"/>
      <c r="AR48" s="260">
        <v>68.741644163762999</v>
      </c>
      <c r="AS48" s="233"/>
      <c r="AT48" s="234">
        <v>7.0210520995577097</v>
      </c>
      <c r="AU48" s="228">
        <v>7.6140362984266003</v>
      </c>
      <c r="AV48" s="228">
        <v>8.1908402198208794</v>
      </c>
      <c r="AW48" s="228">
        <v>7.3441163853278102</v>
      </c>
      <c r="AX48" s="228">
        <v>6.3723353316849503</v>
      </c>
      <c r="AY48" s="235">
        <v>7.3119759339459298</v>
      </c>
      <c r="AZ48" s="228"/>
      <c r="BA48" s="236">
        <v>4.1457172141837901</v>
      </c>
      <c r="BB48" s="237">
        <v>3.2372298480400801</v>
      </c>
      <c r="BC48" s="238">
        <v>3.6871018493265999</v>
      </c>
      <c r="BD48" s="228"/>
      <c r="BE48" s="239">
        <v>5.9886335161230404</v>
      </c>
    </row>
    <row r="49" spans="1:57" x14ac:dyDescent="0.25">
      <c r="A49" s="21" t="s">
        <v>109</v>
      </c>
      <c r="B49" s="2" t="s">
        <v>21</v>
      </c>
      <c r="D49" s="24" t="s">
        <v>89</v>
      </c>
      <c r="E49" s="27" t="s">
        <v>90</v>
      </c>
      <c r="G49" s="255">
        <v>37.686895446374997</v>
      </c>
      <c r="H49" s="250">
        <v>39.963145895745903</v>
      </c>
      <c r="I49" s="250">
        <v>41.130716896345099</v>
      </c>
      <c r="J49" s="250">
        <v>41.364572798082598</v>
      </c>
      <c r="K49" s="250">
        <v>42.314483822648199</v>
      </c>
      <c r="L49" s="256">
        <v>40.491962971839399</v>
      </c>
      <c r="M49" s="250"/>
      <c r="N49" s="257">
        <v>53.922692330736901</v>
      </c>
      <c r="O49" s="258">
        <v>57.673844218094601</v>
      </c>
      <c r="P49" s="259">
        <v>55.798268274415797</v>
      </c>
      <c r="Q49" s="250"/>
      <c r="R49" s="260">
        <v>44.865193058289798</v>
      </c>
      <c r="S49" s="233"/>
      <c r="T49" s="234">
        <v>0.36739870046376899</v>
      </c>
      <c r="U49" s="228">
        <v>0.87518439927032099</v>
      </c>
      <c r="V49" s="228">
        <v>4.0716915834048102</v>
      </c>
      <c r="W49" s="228">
        <v>3.1274261326103399</v>
      </c>
      <c r="X49" s="228">
        <v>1.9090677601638399</v>
      </c>
      <c r="Y49" s="235">
        <v>2.0880317033206799</v>
      </c>
      <c r="Z49" s="228"/>
      <c r="AA49" s="236">
        <v>-0.29637690791801802</v>
      </c>
      <c r="AB49" s="237">
        <v>-0.44024445437127102</v>
      </c>
      <c r="AC49" s="238">
        <v>-0.37078050415394198</v>
      </c>
      <c r="AD49" s="228"/>
      <c r="AE49" s="239">
        <v>1.2005394001929901</v>
      </c>
      <c r="AG49" s="255">
        <v>36.917916136159299</v>
      </c>
      <c r="AH49" s="250">
        <v>39.518706089724297</v>
      </c>
      <c r="AI49" s="250">
        <v>40.961914236069497</v>
      </c>
      <c r="AJ49" s="250">
        <v>41.7773347273816</v>
      </c>
      <c r="AK49" s="250">
        <v>42.971588403984398</v>
      </c>
      <c r="AL49" s="256">
        <v>40.4294919186638</v>
      </c>
      <c r="AM49" s="250"/>
      <c r="AN49" s="257">
        <v>56.7266626145895</v>
      </c>
      <c r="AO49" s="258">
        <v>58.9528416821449</v>
      </c>
      <c r="AP49" s="259">
        <v>57.839752148367197</v>
      </c>
      <c r="AQ49" s="250"/>
      <c r="AR49" s="260">
        <v>45.403851984293397</v>
      </c>
      <c r="AS49" s="233"/>
      <c r="AT49" s="234">
        <v>0.74132916711090502</v>
      </c>
      <c r="AU49" s="228">
        <v>7.2768642747369799E-2</v>
      </c>
      <c r="AV49" s="228">
        <v>1.18906551187687</v>
      </c>
      <c r="AW49" s="228">
        <v>0.24806080018262799</v>
      </c>
      <c r="AX49" s="228">
        <v>0.56905033901983204</v>
      </c>
      <c r="AY49" s="235">
        <v>0.56127440786881599</v>
      </c>
      <c r="AZ49" s="228"/>
      <c r="BA49" s="236">
        <v>-1.28038600268925</v>
      </c>
      <c r="BB49" s="237">
        <v>-2.87432449836029</v>
      </c>
      <c r="BC49" s="238">
        <v>-2.09917534747128</v>
      </c>
      <c r="BD49" s="228"/>
      <c r="BE49" s="239">
        <v>-0.43122636758065502</v>
      </c>
    </row>
    <row r="50" spans="1:57" x14ac:dyDescent="0.25">
      <c r="A50" s="33" t="s">
        <v>47</v>
      </c>
      <c r="B50" t="s">
        <v>47</v>
      </c>
      <c r="D50" s="24" t="s">
        <v>89</v>
      </c>
      <c r="E50" s="27" t="s">
        <v>90</v>
      </c>
      <c r="G50" s="255">
        <v>61.277563716086497</v>
      </c>
      <c r="H50" s="250">
        <v>83.458605097286906</v>
      </c>
      <c r="I50" s="250">
        <v>88.412984379281895</v>
      </c>
      <c r="J50" s="250">
        <v>77.050142504795801</v>
      </c>
      <c r="K50" s="250">
        <v>85.664771170183599</v>
      </c>
      <c r="L50" s="256">
        <v>79.172813373526907</v>
      </c>
      <c r="M50" s="250"/>
      <c r="N50" s="257">
        <v>98.5556618251575</v>
      </c>
      <c r="O50" s="258">
        <v>97.928794190188995</v>
      </c>
      <c r="P50" s="259">
        <v>98.242228007673305</v>
      </c>
      <c r="Q50" s="250"/>
      <c r="R50" s="260">
        <v>84.621217554711606</v>
      </c>
      <c r="S50" s="233"/>
      <c r="T50" s="234">
        <v>-1.12650771777421</v>
      </c>
      <c r="U50" s="228">
        <v>1.3165651062783701</v>
      </c>
      <c r="V50" s="228">
        <v>1.47351743252412</v>
      </c>
      <c r="W50" s="228">
        <v>-6.5356423054194703</v>
      </c>
      <c r="X50" s="228">
        <v>8.6777441461444909</v>
      </c>
      <c r="Y50" s="235">
        <v>0.79506559214816797</v>
      </c>
      <c r="Z50" s="228"/>
      <c r="AA50" s="236">
        <v>5.1636049163514697</v>
      </c>
      <c r="AB50" s="237">
        <v>-2.8720912348739298</v>
      </c>
      <c r="AC50" s="238">
        <v>0.99895447608945198</v>
      </c>
      <c r="AD50" s="228"/>
      <c r="AE50" s="239">
        <v>0.86260507648274798</v>
      </c>
      <c r="AG50" s="255">
        <v>61.5193278980542</v>
      </c>
      <c r="AH50" s="250">
        <v>85.897612359550493</v>
      </c>
      <c r="AI50" s="250">
        <v>92.730046588106305</v>
      </c>
      <c r="AJ50" s="250">
        <v>84.860073992874703</v>
      </c>
      <c r="AK50" s="250">
        <v>80.528779802685605</v>
      </c>
      <c r="AL50" s="256">
        <v>81.107168128254301</v>
      </c>
      <c r="AM50" s="250"/>
      <c r="AN50" s="257">
        <v>95.958425596053701</v>
      </c>
      <c r="AO50" s="258">
        <v>96.933101534667003</v>
      </c>
      <c r="AP50" s="259">
        <v>96.445763565360295</v>
      </c>
      <c r="AQ50" s="250"/>
      <c r="AR50" s="260">
        <v>85.489623967427406</v>
      </c>
      <c r="AS50" s="233"/>
      <c r="AT50" s="234">
        <v>-0.232670562870125</v>
      </c>
      <c r="AU50" s="228">
        <v>1.57350339872886</v>
      </c>
      <c r="AV50" s="228">
        <v>1.32310097672212</v>
      </c>
      <c r="AW50" s="228">
        <v>-9.4253494112687299</v>
      </c>
      <c r="AX50" s="228">
        <v>-10.4686840985509</v>
      </c>
      <c r="AY50" s="235">
        <v>-3.7610869294103502</v>
      </c>
      <c r="AZ50" s="228"/>
      <c r="BA50" s="236">
        <v>-11.2982375177449</v>
      </c>
      <c r="BB50" s="237">
        <v>-14.6635989684482</v>
      </c>
      <c r="BC50" s="238">
        <v>-13.021954632843499</v>
      </c>
      <c r="BD50" s="228"/>
      <c r="BE50" s="239">
        <v>-6.9543863737290197</v>
      </c>
    </row>
    <row r="51" spans="1:57" x14ac:dyDescent="0.25">
      <c r="A51" s="109" t="s">
        <v>52</v>
      </c>
      <c r="B51" t="s">
        <v>52</v>
      </c>
      <c r="D51" s="24" t="s">
        <v>89</v>
      </c>
      <c r="E51" s="27" t="s">
        <v>90</v>
      </c>
      <c r="G51" s="255">
        <v>42.4127163821503</v>
      </c>
      <c r="H51" s="250">
        <v>52.038936807427298</v>
      </c>
      <c r="I51" s="250">
        <v>55.598417190775599</v>
      </c>
      <c r="J51" s="250">
        <v>57.700940401317702</v>
      </c>
      <c r="K51" s="250">
        <v>65.237912548667197</v>
      </c>
      <c r="L51" s="256">
        <v>54.597784666067597</v>
      </c>
      <c r="M51" s="250"/>
      <c r="N51" s="257">
        <v>94.580131775980803</v>
      </c>
      <c r="O51" s="258">
        <v>93.298114705001396</v>
      </c>
      <c r="P51" s="259">
        <v>93.939123240491099</v>
      </c>
      <c r="Q51" s="250"/>
      <c r="R51" s="260">
        <v>65.838167115902905</v>
      </c>
      <c r="S51" s="233"/>
      <c r="T51" s="234">
        <v>-6.5832300716197603</v>
      </c>
      <c r="U51" s="228">
        <v>-2.36091224355373</v>
      </c>
      <c r="V51" s="228">
        <v>0.67686725789007496</v>
      </c>
      <c r="W51" s="228">
        <v>-2.74838736253208</v>
      </c>
      <c r="X51" s="228">
        <v>1.80396329489498</v>
      </c>
      <c r="Y51" s="235">
        <v>-1.56778390545363</v>
      </c>
      <c r="Z51" s="228"/>
      <c r="AA51" s="236">
        <v>5.2713540512724002</v>
      </c>
      <c r="AB51" s="237">
        <v>2.7912045984588101</v>
      </c>
      <c r="AC51" s="238">
        <v>4.0249587061929404</v>
      </c>
      <c r="AD51" s="228"/>
      <c r="AE51" s="239">
        <v>0.63793270555452997</v>
      </c>
      <c r="AG51" s="255">
        <v>46.898852201257803</v>
      </c>
      <c r="AH51" s="250">
        <v>56.584908280922399</v>
      </c>
      <c r="AI51" s="250">
        <v>59.590204776879297</v>
      </c>
      <c r="AJ51" s="250">
        <v>59.920865528601297</v>
      </c>
      <c r="AK51" s="250">
        <v>62.771792452830098</v>
      </c>
      <c r="AL51" s="256">
        <v>57.153324648098199</v>
      </c>
      <c r="AM51" s="250"/>
      <c r="AN51" s="257">
        <v>82.882188903863394</v>
      </c>
      <c r="AO51" s="258">
        <v>83.299401766996098</v>
      </c>
      <c r="AP51" s="259">
        <v>83.090795335429704</v>
      </c>
      <c r="AQ51" s="250"/>
      <c r="AR51" s="260">
        <v>64.564030558764301</v>
      </c>
      <c r="AS51" s="233"/>
      <c r="AT51" s="234">
        <v>2.24887835354565</v>
      </c>
      <c r="AU51" s="228">
        <v>2.41672141580489</v>
      </c>
      <c r="AV51" s="228">
        <v>3.0884936163811698</v>
      </c>
      <c r="AW51" s="228">
        <v>1.18612802145374</v>
      </c>
      <c r="AX51" s="228">
        <v>1.83392479116919</v>
      </c>
      <c r="AY51" s="235">
        <v>2.13913003486996</v>
      </c>
      <c r="AZ51" s="228"/>
      <c r="BA51" s="236">
        <v>2.2036668727663802</v>
      </c>
      <c r="BB51" s="237">
        <v>0.64048793637260504</v>
      </c>
      <c r="BC51" s="238">
        <v>1.41409214608023</v>
      </c>
      <c r="BD51" s="228"/>
      <c r="BE51" s="239">
        <v>1.87133124270076</v>
      </c>
    </row>
    <row r="52" spans="1:57" x14ac:dyDescent="0.25">
      <c r="A52" s="110" t="s">
        <v>59</v>
      </c>
      <c r="B52" t="s">
        <v>59</v>
      </c>
      <c r="D52" s="24" t="s">
        <v>89</v>
      </c>
      <c r="E52" s="27" t="s">
        <v>90</v>
      </c>
      <c r="G52" s="261">
        <v>60.4598414376321</v>
      </c>
      <c r="H52" s="262">
        <v>77.564457364340996</v>
      </c>
      <c r="I52" s="262">
        <v>82.635447498238094</v>
      </c>
      <c r="J52" s="262">
        <v>85.052336152219794</v>
      </c>
      <c r="K52" s="262">
        <v>81.755299506694797</v>
      </c>
      <c r="L52" s="263">
        <v>77.493476391825197</v>
      </c>
      <c r="M52" s="250"/>
      <c r="N52" s="264">
        <v>85.278051444679306</v>
      </c>
      <c r="O52" s="265">
        <v>83.531677237491095</v>
      </c>
      <c r="P52" s="266">
        <v>84.404864341085201</v>
      </c>
      <c r="Q52" s="250"/>
      <c r="R52" s="267">
        <v>79.468158663042303</v>
      </c>
      <c r="S52" s="233"/>
      <c r="T52" s="240">
        <v>11.638189450646699</v>
      </c>
      <c r="U52" s="241">
        <v>0.36479858797051501</v>
      </c>
      <c r="V52" s="241">
        <v>-6.3890223650843403</v>
      </c>
      <c r="W52" s="241">
        <v>-4.7703742053121596</v>
      </c>
      <c r="X52" s="241">
        <v>-3.6407361215734402</v>
      </c>
      <c r="Y52" s="242">
        <v>-1.6260698957250499</v>
      </c>
      <c r="Z52" s="228"/>
      <c r="AA52" s="243">
        <v>-2.3360095442754698</v>
      </c>
      <c r="AB52" s="244">
        <v>-3.6342882755293702</v>
      </c>
      <c r="AC52" s="245">
        <v>-2.9827767329717298</v>
      </c>
      <c r="AD52" s="228"/>
      <c r="AE52" s="246">
        <v>-2.0417740514788001</v>
      </c>
      <c r="AG52" s="261">
        <v>62.977964235377002</v>
      </c>
      <c r="AH52" s="262">
        <v>79.094176356589102</v>
      </c>
      <c r="AI52" s="262">
        <v>90.105593727977407</v>
      </c>
      <c r="AJ52" s="262">
        <v>90.572862931642007</v>
      </c>
      <c r="AK52" s="262">
        <v>86.318428470754</v>
      </c>
      <c r="AL52" s="263">
        <v>81.813805144467906</v>
      </c>
      <c r="AM52" s="250"/>
      <c r="AN52" s="264">
        <v>90.878754404510204</v>
      </c>
      <c r="AO52" s="265">
        <v>87.264408033826598</v>
      </c>
      <c r="AP52" s="266">
        <v>89.071581219168394</v>
      </c>
      <c r="AQ52" s="250"/>
      <c r="AR52" s="267">
        <v>83.887455451525199</v>
      </c>
      <c r="AS52" s="233"/>
      <c r="AT52" s="240">
        <v>1.31212445785308</v>
      </c>
      <c r="AU52" s="241">
        <v>-8.8937121237816896</v>
      </c>
      <c r="AV52" s="241">
        <v>-1.04723888985615</v>
      </c>
      <c r="AW52" s="241">
        <v>0.51290809920903402</v>
      </c>
      <c r="AX52" s="241">
        <v>3.8996210609302202</v>
      </c>
      <c r="AY52" s="242">
        <v>-1.0060163846295</v>
      </c>
      <c r="AZ52" s="228"/>
      <c r="BA52" s="243">
        <v>4.5001019187243303</v>
      </c>
      <c r="BB52" s="244">
        <v>9.2976556738317893</v>
      </c>
      <c r="BC52" s="245">
        <v>6.7964288678498797</v>
      </c>
      <c r="BD52" s="228"/>
      <c r="BE52" s="246">
        <v>1.23781838637762</v>
      </c>
    </row>
  </sheetData>
  <sheetProtection formatCells="0" formatColumns="0" formatRows="0"/>
  <mergeCells count="47">
    <mergeCell ref="BE3:BE4"/>
    <mergeCell ref="AW3:AW4"/>
    <mergeCell ref="AX3:AX4"/>
    <mergeCell ref="AY3:AY4"/>
    <mergeCell ref="BA3:BA4"/>
    <mergeCell ref="BB3:BB4"/>
    <mergeCell ref="BC3:BC4"/>
    <mergeCell ref="AV3:AV4"/>
    <mergeCell ref="AH3:AH4"/>
    <mergeCell ref="AI3:AI4"/>
    <mergeCell ref="AJ3:AJ4"/>
    <mergeCell ref="AK3:AK4"/>
    <mergeCell ref="AL3:AL4"/>
    <mergeCell ref="AN3:AN4"/>
    <mergeCell ref="AO3:AO4"/>
    <mergeCell ref="AP3:AP4"/>
    <mergeCell ref="AR3:AR4"/>
    <mergeCell ref="AT3:AT4"/>
    <mergeCell ref="AU3:AU4"/>
    <mergeCell ref="AG3:AG4"/>
    <mergeCell ref="R3:R4"/>
    <mergeCell ref="T3:T4"/>
    <mergeCell ref="U3:U4"/>
    <mergeCell ref="V3:V4"/>
    <mergeCell ref="W3:W4"/>
    <mergeCell ref="X3:X4"/>
    <mergeCell ref="Y3:Y4"/>
    <mergeCell ref="AA3:AA4"/>
    <mergeCell ref="AB3:AB4"/>
    <mergeCell ref="AC3:AC4"/>
    <mergeCell ref="AE3:AE4"/>
    <mergeCell ref="AT2:BE2"/>
    <mergeCell ref="D3:D4"/>
    <mergeCell ref="E3:E4"/>
    <mergeCell ref="G3:G4"/>
    <mergeCell ref="H3:H4"/>
    <mergeCell ref="I3:I4"/>
    <mergeCell ref="P3:P4"/>
    <mergeCell ref="D2:E2"/>
    <mergeCell ref="G2:R2"/>
    <mergeCell ref="T2:AE2"/>
    <mergeCell ref="AG2:AR2"/>
    <mergeCell ref="J3:J4"/>
    <mergeCell ref="K3:K4"/>
    <mergeCell ref="L3:L4"/>
    <mergeCell ref="N3:N4"/>
    <mergeCell ref="O3:O4"/>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6">
    <tabColor theme="5" tint="-0.249977111117893"/>
    <outlinePr summaryBelow="0" summaryRight="0"/>
    <pageSetUpPr autoPageBreaks="0" fitToPage="1"/>
  </sheetPr>
  <dimension ref="A1:AX58"/>
  <sheetViews>
    <sheetView showGridLines="0" zoomScaleNormal="100" zoomScaleSheetLayoutView="100" workbookViewId="0">
      <selection activeCell="AE14" sqref="AE14"/>
    </sheetView>
  </sheetViews>
  <sheetFormatPr defaultRowHeight="12.5" x14ac:dyDescent="0.25"/>
  <cols>
    <col min="1" max="1" width="1.7265625" customWidth="1"/>
    <col min="2" max="3" width="8.7265625" customWidth="1"/>
    <col min="4" max="4" width="5.7265625" customWidth="1"/>
    <col min="5" max="5" width="6" customWidth="1"/>
    <col min="6" max="6" width="5.453125" customWidth="1"/>
    <col min="7" max="7" width="6.1796875" customWidth="1"/>
    <col min="8" max="8" width="5.54296875" customWidth="1"/>
    <col min="9" max="9" width="4.1796875" customWidth="1"/>
    <col min="10" max="10" width="4.81640625" customWidth="1"/>
    <col min="11" max="12" width="4.7265625" customWidth="1"/>
    <col min="13" max="13" width="6.7265625" customWidth="1"/>
    <col min="14" max="14" width="4.7265625" customWidth="1"/>
    <col min="16" max="16" width="5.7265625" customWidth="1"/>
    <col min="17" max="17" width="6" customWidth="1"/>
    <col min="18" max="18" width="5.453125" customWidth="1"/>
    <col min="19" max="19" width="6.1796875" customWidth="1"/>
    <col min="20" max="20" width="5.54296875" customWidth="1"/>
    <col min="21" max="21" width="4.1796875" customWidth="1"/>
    <col min="22" max="22" width="4.81640625" customWidth="1"/>
    <col min="23" max="23" width="8.7265625" customWidth="1"/>
    <col min="24" max="24" width="4.7265625" customWidth="1"/>
    <col min="257" max="257" width="1.7265625" customWidth="1"/>
    <col min="258" max="259" width="8.7265625" customWidth="1"/>
    <col min="260" max="260" width="5.7265625" customWidth="1"/>
    <col min="261" max="261" width="6" customWidth="1"/>
    <col min="262" max="262" width="5.453125" customWidth="1"/>
    <col min="263" max="263" width="6.1796875" customWidth="1"/>
    <col min="264" max="264" width="5.54296875" customWidth="1"/>
    <col min="265" max="265" width="4.1796875" customWidth="1"/>
    <col min="266" max="266" width="4.81640625" customWidth="1"/>
    <col min="267" max="268" width="4.7265625" customWidth="1"/>
    <col min="269" max="269" width="6.7265625" customWidth="1"/>
    <col min="270" max="270" width="4.7265625" customWidth="1"/>
    <col min="272" max="272" width="5.7265625" customWidth="1"/>
    <col min="273" max="273" width="6" customWidth="1"/>
    <col min="274" max="274" width="5.453125" customWidth="1"/>
    <col min="275" max="275" width="6.1796875" customWidth="1"/>
    <col min="276" max="276" width="5.54296875" customWidth="1"/>
    <col min="277" max="277" width="4.1796875" customWidth="1"/>
    <col min="278" max="278" width="4.81640625" customWidth="1"/>
    <col min="279" max="279" width="8.7265625" customWidth="1"/>
    <col min="280" max="280" width="4.7265625" customWidth="1"/>
    <col min="513" max="513" width="1.7265625" customWidth="1"/>
    <col min="514" max="515" width="8.7265625" customWidth="1"/>
    <col min="516" max="516" width="5.7265625" customWidth="1"/>
    <col min="517" max="517" width="6" customWidth="1"/>
    <col min="518" max="518" width="5.453125" customWidth="1"/>
    <col min="519" max="519" width="6.1796875" customWidth="1"/>
    <col min="520" max="520" width="5.54296875" customWidth="1"/>
    <col min="521" max="521" width="4.1796875" customWidth="1"/>
    <col min="522" max="522" width="4.81640625" customWidth="1"/>
    <col min="523" max="524" width="4.7265625" customWidth="1"/>
    <col min="525" max="525" width="6.7265625" customWidth="1"/>
    <col min="526" max="526" width="4.7265625" customWidth="1"/>
    <col min="528" max="528" width="5.7265625" customWidth="1"/>
    <col min="529" max="529" width="6" customWidth="1"/>
    <col min="530" max="530" width="5.453125" customWidth="1"/>
    <col min="531" max="531" width="6.1796875" customWidth="1"/>
    <col min="532" max="532" width="5.54296875" customWidth="1"/>
    <col min="533" max="533" width="4.1796875" customWidth="1"/>
    <col min="534" max="534" width="4.81640625" customWidth="1"/>
    <col min="535" max="535" width="8.7265625" customWidth="1"/>
    <col min="536" max="536" width="4.7265625" customWidth="1"/>
    <col min="769" max="769" width="1.7265625" customWidth="1"/>
    <col min="770" max="771" width="8.7265625" customWidth="1"/>
    <col min="772" max="772" width="5.7265625" customWidth="1"/>
    <col min="773" max="773" width="6" customWidth="1"/>
    <col min="774" max="774" width="5.453125" customWidth="1"/>
    <col min="775" max="775" width="6.1796875" customWidth="1"/>
    <col min="776" max="776" width="5.54296875" customWidth="1"/>
    <col min="777" max="777" width="4.1796875" customWidth="1"/>
    <col min="778" max="778" width="4.81640625" customWidth="1"/>
    <col min="779" max="780" width="4.7265625" customWidth="1"/>
    <col min="781" max="781" width="6.7265625" customWidth="1"/>
    <col min="782" max="782" width="4.7265625" customWidth="1"/>
    <col min="784" max="784" width="5.7265625" customWidth="1"/>
    <col min="785" max="785" width="6" customWidth="1"/>
    <col min="786" max="786" width="5.453125" customWidth="1"/>
    <col min="787" max="787" width="6.1796875" customWidth="1"/>
    <col min="788" max="788" width="5.54296875" customWidth="1"/>
    <col min="789" max="789" width="4.1796875" customWidth="1"/>
    <col min="790" max="790" width="4.81640625" customWidth="1"/>
    <col min="791" max="791" width="8.7265625" customWidth="1"/>
    <col min="792" max="792" width="4.7265625" customWidth="1"/>
    <col min="1025" max="1025" width="1.7265625" customWidth="1"/>
    <col min="1026" max="1027" width="8.7265625" customWidth="1"/>
    <col min="1028" max="1028" width="5.7265625" customWidth="1"/>
    <col min="1029" max="1029" width="6" customWidth="1"/>
    <col min="1030" max="1030" width="5.453125" customWidth="1"/>
    <col min="1031" max="1031" width="6.1796875" customWidth="1"/>
    <col min="1032" max="1032" width="5.54296875" customWidth="1"/>
    <col min="1033" max="1033" width="4.1796875" customWidth="1"/>
    <col min="1034" max="1034" width="4.81640625" customWidth="1"/>
    <col min="1035" max="1036" width="4.7265625" customWidth="1"/>
    <col min="1037" max="1037" width="6.7265625" customWidth="1"/>
    <col min="1038" max="1038" width="4.7265625" customWidth="1"/>
    <col min="1040" max="1040" width="5.7265625" customWidth="1"/>
    <col min="1041" max="1041" width="6" customWidth="1"/>
    <col min="1042" max="1042" width="5.453125" customWidth="1"/>
    <col min="1043" max="1043" width="6.1796875" customWidth="1"/>
    <col min="1044" max="1044" width="5.54296875" customWidth="1"/>
    <col min="1045" max="1045" width="4.1796875" customWidth="1"/>
    <col min="1046" max="1046" width="4.81640625" customWidth="1"/>
    <col min="1047" max="1047" width="8.7265625" customWidth="1"/>
    <col min="1048" max="1048" width="4.7265625" customWidth="1"/>
    <col min="1281" max="1281" width="1.7265625" customWidth="1"/>
    <col min="1282" max="1283" width="8.7265625" customWidth="1"/>
    <col min="1284" max="1284" width="5.7265625" customWidth="1"/>
    <col min="1285" max="1285" width="6" customWidth="1"/>
    <col min="1286" max="1286" width="5.453125" customWidth="1"/>
    <col min="1287" max="1287" width="6.1796875" customWidth="1"/>
    <col min="1288" max="1288" width="5.54296875" customWidth="1"/>
    <col min="1289" max="1289" width="4.1796875" customWidth="1"/>
    <col min="1290" max="1290" width="4.81640625" customWidth="1"/>
    <col min="1291" max="1292" width="4.7265625" customWidth="1"/>
    <col min="1293" max="1293" width="6.7265625" customWidth="1"/>
    <col min="1294" max="1294" width="4.7265625" customWidth="1"/>
    <col min="1296" max="1296" width="5.7265625" customWidth="1"/>
    <col min="1297" max="1297" width="6" customWidth="1"/>
    <col min="1298" max="1298" width="5.453125" customWidth="1"/>
    <col min="1299" max="1299" width="6.1796875" customWidth="1"/>
    <col min="1300" max="1300" width="5.54296875" customWidth="1"/>
    <col min="1301" max="1301" width="4.1796875" customWidth="1"/>
    <col min="1302" max="1302" width="4.81640625" customWidth="1"/>
    <col min="1303" max="1303" width="8.7265625" customWidth="1"/>
    <col min="1304" max="1304" width="4.7265625" customWidth="1"/>
    <col min="1537" max="1537" width="1.7265625" customWidth="1"/>
    <col min="1538" max="1539" width="8.7265625" customWidth="1"/>
    <col min="1540" max="1540" width="5.7265625" customWidth="1"/>
    <col min="1541" max="1541" width="6" customWidth="1"/>
    <col min="1542" max="1542" width="5.453125" customWidth="1"/>
    <col min="1543" max="1543" width="6.1796875" customWidth="1"/>
    <col min="1544" max="1544" width="5.54296875" customWidth="1"/>
    <col min="1545" max="1545" width="4.1796875" customWidth="1"/>
    <col min="1546" max="1546" width="4.81640625" customWidth="1"/>
    <col min="1547" max="1548" width="4.7265625" customWidth="1"/>
    <col min="1549" max="1549" width="6.7265625" customWidth="1"/>
    <col min="1550" max="1550" width="4.7265625" customWidth="1"/>
    <col min="1552" max="1552" width="5.7265625" customWidth="1"/>
    <col min="1553" max="1553" width="6" customWidth="1"/>
    <col min="1554" max="1554" width="5.453125" customWidth="1"/>
    <col min="1555" max="1555" width="6.1796875" customWidth="1"/>
    <col min="1556" max="1556" width="5.54296875" customWidth="1"/>
    <col min="1557" max="1557" width="4.1796875" customWidth="1"/>
    <col min="1558" max="1558" width="4.81640625" customWidth="1"/>
    <col min="1559" max="1559" width="8.7265625" customWidth="1"/>
    <col min="1560" max="1560" width="4.7265625" customWidth="1"/>
    <col min="1793" max="1793" width="1.7265625" customWidth="1"/>
    <col min="1794" max="1795" width="8.7265625" customWidth="1"/>
    <col min="1796" max="1796" width="5.7265625" customWidth="1"/>
    <col min="1797" max="1797" width="6" customWidth="1"/>
    <col min="1798" max="1798" width="5.453125" customWidth="1"/>
    <col min="1799" max="1799" width="6.1796875" customWidth="1"/>
    <col min="1800" max="1800" width="5.54296875" customWidth="1"/>
    <col min="1801" max="1801" width="4.1796875" customWidth="1"/>
    <col min="1802" max="1802" width="4.81640625" customWidth="1"/>
    <col min="1803" max="1804" width="4.7265625" customWidth="1"/>
    <col min="1805" max="1805" width="6.7265625" customWidth="1"/>
    <col min="1806" max="1806" width="4.7265625" customWidth="1"/>
    <col min="1808" max="1808" width="5.7265625" customWidth="1"/>
    <col min="1809" max="1809" width="6" customWidth="1"/>
    <col min="1810" max="1810" width="5.453125" customWidth="1"/>
    <col min="1811" max="1811" width="6.1796875" customWidth="1"/>
    <col min="1812" max="1812" width="5.54296875" customWidth="1"/>
    <col min="1813" max="1813" width="4.1796875" customWidth="1"/>
    <col min="1814" max="1814" width="4.81640625" customWidth="1"/>
    <col min="1815" max="1815" width="8.7265625" customWidth="1"/>
    <col min="1816" max="1816" width="4.7265625" customWidth="1"/>
    <col min="2049" max="2049" width="1.7265625" customWidth="1"/>
    <col min="2050" max="2051" width="8.7265625" customWidth="1"/>
    <col min="2052" max="2052" width="5.7265625" customWidth="1"/>
    <col min="2053" max="2053" width="6" customWidth="1"/>
    <col min="2054" max="2054" width="5.453125" customWidth="1"/>
    <col min="2055" max="2055" width="6.1796875" customWidth="1"/>
    <col min="2056" max="2056" width="5.54296875" customWidth="1"/>
    <col min="2057" max="2057" width="4.1796875" customWidth="1"/>
    <col min="2058" max="2058" width="4.81640625" customWidth="1"/>
    <col min="2059" max="2060" width="4.7265625" customWidth="1"/>
    <col min="2061" max="2061" width="6.7265625" customWidth="1"/>
    <col min="2062" max="2062" width="4.7265625" customWidth="1"/>
    <col min="2064" max="2064" width="5.7265625" customWidth="1"/>
    <col min="2065" max="2065" width="6" customWidth="1"/>
    <col min="2066" max="2066" width="5.453125" customWidth="1"/>
    <col min="2067" max="2067" width="6.1796875" customWidth="1"/>
    <col min="2068" max="2068" width="5.54296875" customWidth="1"/>
    <col min="2069" max="2069" width="4.1796875" customWidth="1"/>
    <col min="2070" max="2070" width="4.81640625" customWidth="1"/>
    <col min="2071" max="2071" width="8.7265625" customWidth="1"/>
    <col min="2072" max="2072" width="4.7265625" customWidth="1"/>
    <col min="2305" max="2305" width="1.7265625" customWidth="1"/>
    <col min="2306" max="2307" width="8.7265625" customWidth="1"/>
    <col min="2308" max="2308" width="5.7265625" customWidth="1"/>
    <col min="2309" max="2309" width="6" customWidth="1"/>
    <col min="2310" max="2310" width="5.453125" customWidth="1"/>
    <col min="2311" max="2311" width="6.1796875" customWidth="1"/>
    <col min="2312" max="2312" width="5.54296875" customWidth="1"/>
    <col min="2313" max="2313" width="4.1796875" customWidth="1"/>
    <col min="2314" max="2314" width="4.81640625" customWidth="1"/>
    <col min="2315" max="2316" width="4.7265625" customWidth="1"/>
    <col min="2317" max="2317" width="6.7265625" customWidth="1"/>
    <col min="2318" max="2318" width="4.7265625" customWidth="1"/>
    <col min="2320" max="2320" width="5.7265625" customWidth="1"/>
    <col min="2321" max="2321" width="6" customWidth="1"/>
    <col min="2322" max="2322" width="5.453125" customWidth="1"/>
    <col min="2323" max="2323" width="6.1796875" customWidth="1"/>
    <col min="2324" max="2324" width="5.54296875" customWidth="1"/>
    <col min="2325" max="2325" width="4.1796875" customWidth="1"/>
    <col min="2326" max="2326" width="4.81640625" customWidth="1"/>
    <col min="2327" max="2327" width="8.7265625" customWidth="1"/>
    <col min="2328" max="2328" width="4.7265625" customWidth="1"/>
    <col min="2561" max="2561" width="1.7265625" customWidth="1"/>
    <col min="2562" max="2563" width="8.7265625" customWidth="1"/>
    <col min="2564" max="2564" width="5.7265625" customWidth="1"/>
    <col min="2565" max="2565" width="6" customWidth="1"/>
    <col min="2566" max="2566" width="5.453125" customWidth="1"/>
    <col min="2567" max="2567" width="6.1796875" customWidth="1"/>
    <col min="2568" max="2568" width="5.54296875" customWidth="1"/>
    <col min="2569" max="2569" width="4.1796875" customWidth="1"/>
    <col min="2570" max="2570" width="4.81640625" customWidth="1"/>
    <col min="2571" max="2572" width="4.7265625" customWidth="1"/>
    <col min="2573" max="2573" width="6.7265625" customWidth="1"/>
    <col min="2574" max="2574" width="4.7265625" customWidth="1"/>
    <col min="2576" max="2576" width="5.7265625" customWidth="1"/>
    <col min="2577" max="2577" width="6" customWidth="1"/>
    <col min="2578" max="2578" width="5.453125" customWidth="1"/>
    <col min="2579" max="2579" width="6.1796875" customWidth="1"/>
    <col min="2580" max="2580" width="5.54296875" customWidth="1"/>
    <col min="2581" max="2581" width="4.1796875" customWidth="1"/>
    <col min="2582" max="2582" width="4.81640625" customWidth="1"/>
    <col min="2583" max="2583" width="8.7265625" customWidth="1"/>
    <col min="2584" max="2584" width="4.7265625" customWidth="1"/>
    <col min="2817" max="2817" width="1.7265625" customWidth="1"/>
    <col min="2818" max="2819" width="8.7265625" customWidth="1"/>
    <col min="2820" max="2820" width="5.7265625" customWidth="1"/>
    <col min="2821" max="2821" width="6" customWidth="1"/>
    <col min="2822" max="2822" width="5.453125" customWidth="1"/>
    <col min="2823" max="2823" width="6.1796875" customWidth="1"/>
    <col min="2824" max="2824" width="5.54296875" customWidth="1"/>
    <col min="2825" max="2825" width="4.1796875" customWidth="1"/>
    <col min="2826" max="2826" width="4.81640625" customWidth="1"/>
    <col min="2827" max="2828" width="4.7265625" customWidth="1"/>
    <col min="2829" max="2829" width="6.7265625" customWidth="1"/>
    <col min="2830" max="2830" width="4.7265625" customWidth="1"/>
    <col min="2832" max="2832" width="5.7265625" customWidth="1"/>
    <col min="2833" max="2833" width="6" customWidth="1"/>
    <col min="2834" max="2834" width="5.453125" customWidth="1"/>
    <col min="2835" max="2835" width="6.1796875" customWidth="1"/>
    <col min="2836" max="2836" width="5.54296875" customWidth="1"/>
    <col min="2837" max="2837" width="4.1796875" customWidth="1"/>
    <col min="2838" max="2838" width="4.81640625" customWidth="1"/>
    <col min="2839" max="2839" width="8.7265625" customWidth="1"/>
    <col min="2840" max="2840" width="4.7265625" customWidth="1"/>
    <col min="3073" max="3073" width="1.7265625" customWidth="1"/>
    <col min="3074" max="3075" width="8.7265625" customWidth="1"/>
    <col min="3076" max="3076" width="5.7265625" customWidth="1"/>
    <col min="3077" max="3077" width="6" customWidth="1"/>
    <col min="3078" max="3078" width="5.453125" customWidth="1"/>
    <col min="3079" max="3079" width="6.1796875" customWidth="1"/>
    <col min="3080" max="3080" width="5.54296875" customWidth="1"/>
    <col min="3081" max="3081" width="4.1796875" customWidth="1"/>
    <col min="3082" max="3082" width="4.81640625" customWidth="1"/>
    <col min="3083" max="3084" width="4.7265625" customWidth="1"/>
    <col min="3085" max="3085" width="6.7265625" customWidth="1"/>
    <col min="3086" max="3086" width="4.7265625" customWidth="1"/>
    <col min="3088" max="3088" width="5.7265625" customWidth="1"/>
    <col min="3089" max="3089" width="6" customWidth="1"/>
    <col min="3090" max="3090" width="5.453125" customWidth="1"/>
    <col min="3091" max="3091" width="6.1796875" customWidth="1"/>
    <col min="3092" max="3092" width="5.54296875" customWidth="1"/>
    <col min="3093" max="3093" width="4.1796875" customWidth="1"/>
    <col min="3094" max="3094" width="4.81640625" customWidth="1"/>
    <col min="3095" max="3095" width="8.7265625" customWidth="1"/>
    <col min="3096" max="3096" width="4.7265625" customWidth="1"/>
    <col min="3329" max="3329" width="1.7265625" customWidth="1"/>
    <col min="3330" max="3331" width="8.7265625" customWidth="1"/>
    <col min="3332" max="3332" width="5.7265625" customWidth="1"/>
    <col min="3333" max="3333" width="6" customWidth="1"/>
    <col min="3334" max="3334" width="5.453125" customWidth="1"/>
    <col min="3335" max="3335" width="6.1796875" customWidth="1"/>
    <col min="3336" max="3336" width="5.54296875" customWidth="1"/>
    <col min="3337" max="3337" width="4.1796875" customWidth="1"/>
    <col min="3338" max="3338" width="4.81640625" customWidth="1"/>
    <col min="3339" max="3340" width="4.7265625" customWidth="1"/>
    <col min="3341" max="3341" width="6.7265625" customWidth="1"/>
    <col min="3342" max="3342" width="4.7265625" customWidth="1"/>
    <col min="3344" max="3344" width="5.7265625" customWidth="1"/>
    <col min="3345" max="3345" width="6" customWidth="1"/>
    <col min="3346" max="3346" width="5.453125" customWidth="1"/>
    <col min="3347" max="3347" width="6.1796875" customWidth="1"/>
    <col min="3348" max="3348" width="5.54296875" customWidth="1"/>
    <col min="3349" max="3349" width="4.1796875" customWidth="1"/>
    <col min="3350" max="3350" width="4.81640625" customWidth="1"/>
    <col min="3351" max="3351" width="8.7265625" customWidth="1"/>
    <col min="3352" max="3352" width="4.7265625" customWidth="1"/>
    <col min="3585" max="3585" width="1.7265625" customWidth="1"/>
    <col min="3586" max="3587" width="8.7265625" customWidth="1"/>
    <col min="3588" max="3588" width="5.7265625" customWidth="1"/>
    <col min="3589" max="3589" width="6" customWidth="1"/>
    <col min="3590" max="3590" width="5.453125" customWidth="1"/>
    <col min="3591" max="3591" width="6.1796875" customWidth="1"/>
    <col min="3592" max="3592" width="5.54296875" customWidth="1"/>
    <col min="3593" max="3593" width="4.1796875" customWidth="1"/>
    <col min="3594" max="3594" width="4.81640625" customWidth="1"/>
    <col min="3595" max="3596" width="4.7265625" customWidth="1"/>
    <col min="3597" max="3597" width="6.7265625" customWidth="1"/>
    <col min="3598" max="3598" width="4.7265625" customWidth="1"/>
    <col min="3600" max="3600" width="5.7265625" customWidth="1"/>
    <col min="3601" max="3601" width="6" customWidth="1"/>
    <col min="3602" max="3602" width="5.453125" customWidth="1"/>
    <col min="3603" max="3603" width="6.1796875" customWidth="1"/>
    <col min="3604" max="3604" width="5.54296875" customWidth="1"/>
    <col min="3605" max="3605" width="4.1796875" customWidth="1"/>
    <col min="3606" max="3606" width="4.81640625" customWidth="1"/>
    <col min="3607" max="3607" width="8.7265625" customWidth="1"/>
    <col min="3608" max="3608" width="4.7265625" customWidth="1"/>
    <col min="3841" max="3841" width="1.7265625" customWidth="1"/>
    <col min="3842" max="3843" width="8.7265625" customWidth="1"/>
    <col min="3844" max="3844" width="5.7265625" customWidth="1"/>
    <col min="3845" max="3845" width="6" customWidth="1"/>
    <col min="3846" max="3846" width="5.453125" customWidth="1"/>
    <col min="3847" max="3847" width="6.1796875" customWidth="1"/>
    <col min="3848" max="3848" width="5.54296875" customWidth="1"/>
    <col min="3849" max="3849" width="4.1796875" customWidth="1"/>
    <col min="3850" max="3850" width="4.81640625" customWidth="1"/>
    <col min="3851" max="3852" width="4.7265625" customWidth="1"/>
    <col min="3853" max="3853" width="6.7265625" customWidth="1"/>
    <col min="3854" max="3854" width="4.7265625" customWidth="1"/>
    <col min="3856" max="3856" width="5.7265625" customWidth="1"/>
    <col min="3857" max="3857" width="6" customWidth="1"/>
    <col min="3858" max="3858" width="5.453125" customWidth="1"/>
    <col min="3859" max="3859" width="6.1796875" customWidth="1"/>
    <col min="3860" max="3860" width="5.54296875" customWidth="1"/>
    <col min="3861" max="3861" width="4.1796875" customWidth="1"/>
    <col min="3862" max="3862" width="4.81640625" customWidth="1"/>
    <col min="3863" max="3863" width="8.7265625" customWidth="1"/>
    <col min="3864" max="3864" width="4.7265625" customWidth="1"/>
    <col min="4097" max="4097" width="1.7265625" customWidth="1"/>
    <col min="4098" max="4099" width="8.7265625" customWidth="1"/>
    <col min="4100" max="4100" width="5.7265625" customWidth="1"/>
    <col min="4101" max="4101" width="6" customWidth="1"/>
    <col min="4102" max="4102" width="5.453125" customWidth="1"/>
    <col min="4103" max="4103" width="6.1796875" customWidth="1"/>
    <col min="4104" max="4104" width="5.54296875" customWidth="1"/>
    <col min="4105" max="4105" width="4.1796875" customWidth="1"/>
    <col min="4106" max="4106" width="4.81640625" customWidth="1"/>
    <col min="4107" max="4108" width="4.7265625" customWidth="1"/>
    <col min="4109" max="4109" width="6.7265625" customWidth="1"/>
    <col min="4110" max="4110" width="4.7265625" customWidth="1"/>
    <col min="4112" max="4112" width="5.7265625" customWidth="1"/>
    <col min="4113" max="4113" width="6" customWidth="1"/>
    <col min="4114" max="4114" width="5.453125" customWidth="1"/>
    <col min="4115" max="4115" width="6.1796875" customWidth="1"/>
    <col min="4116" max="4116" width="5.54296875" customWidth="1"/>
    <col min="4117" max="4117" width="4.1796875" customWidth="1"/>
    <col min="4118" max="4118" width="4.81640625" customWidth="1"/>
    <col min="4119" max="4119" width="8.7265625" customWidth="1"/>
    <col min="4120" max="4120" width="4.7265625" customWidth="1"/>
    <col min="4353" max="4353" width="1.7265625" customWidth="1"/>
    <col min="4354" max="4355" width="8.7265625" customWidth="1"/>
    <col min="4356" max="4356" width="5.7265625" customWidth="1"/>
    <col min="4357" max="4357" width="6" customWidth="1"/>
    <col min="4358" max="4358" width="5.453125" customWidth="1"/>
    <col min="4359" max="4359" width="6.1796875" customWidth="1"/>
    <col min="4360" max="4360" width="5.54296875" customWidth="1"/>
    <col min="4361" max="4361" width="4.1796875" customWidth="1"/>
    <col min="4362" max="4362" width="4.81640625" customWidth="1"/>
    <col min="4363" max="4364" width="4.7265625" customWidth="1"/>
    <col min="4365" max="4365" width="6.7265625" customWidth="1"/>
    <col min="4366" max="4366" width="4.7265625" customWidth="1"/>
    <col min="4368" max="4368" width="5.7265625" customWidth="1"/>
    <col min="4369" max="4369" width="6" customWidth="1"/>
    <col min="4370" max="4370" width="5.453125" customWidth="1"/>
    <col min="4371" max="4371" width="6.1796875" customWidth="1"/>
    <col min="4372" max="4372" width="5.54296875" customWidth="1"/>
    <col min="4373" max="4373" width="4.1796875" customWidth="1"/>
    <col min="4374" max="4374" width="4.81640625" customWidth="1"/>
    <col min="4375" max="4375" width="8.7265625" customWidth="1"/>
    <col min="4376" max="4376" width="4.7265625" customWidth="1"/>
    <col min="4609" max="4609" width="1.7265625" customWidth="1"/>
    <col min="4610" max="4611" width="8.7265625" customWidth="1"/>
    <col min="4612" max="4612" width="5.7265625" customWidth="1"/>
    <col min="4613" max="4613" width="6" customWidth="1"/>
    <col min="4614" max="4614" width="5.453125" customWidth="1"/>
    <col min="4615" max="4615" width="6.1796875" customWidth="1"/>
    <col min="4616" max="4616" width="5.54296875" customWidth="1"/>
    <col min="4617" max="4617" width="4.1796875" customWidth="1"/>
    <col min="4618" max="4618" width="4.81640625" customWidth="1"/>
    <col min="4619" max="4620" width="4.7265625" customWidth="1"/>
    <col min="4621" max="4621" width="6.7265625" customWidth="1"/>
    <col min="4622" max="4622" width="4.7265625" customWidth="1"/>
    <col min="4624" max="4624" width="5.7265625" customWidth="1"/>
    <col min="4625" max="4625" width="6" customWidth="1"/>
    <col min="4626" max="4626" width="5.453125" customWidth="1"/>
    <col min="4627" max="4627" width="6.1796875" customWidth="1"/>
    <col min="4628" max="4628" width="5.54296875" customWidth="1"/>
    <col min="4629" max="4629" width="4.1796875" customWidth="1"/>
    <col min="4630" max="4630" width="4.81640625" customWidth="1"/>
    <col min="4631" max="4631" width="8.7265625" customWidth="1"/>
    <col min="4632" max="4632" width="4.7265625" customWidth="1"/>
    <col min="4865" max="4865" width="1.7265625" customWidth="1"/>
    <col min="4866" max="4867" width="8.7265625" customWidth="1"/>
    <col min="4868" max="4868" width="5.7265625" customWidth="1"/>
    <col min="4869" max="4869" width="6" customWidth="1"/>
    <col min="4870" max="4870" width="5.453125" customWidth="1"/>
    <col min="4871" max="4871" width="6.1796875" customWidth="1"/>
    <col min="4872" max="4872" width="5.54296875" customWidth="1"/>
    <col min="4873" max="4873" width="4.1796875" customWidth="1"/>
    <col min="4874" max="4874" width="4.81640625" customWidth="1"/>
    <col min="4875" max="4876" width="4.7265625" customWidth="1"/>
    <col min="4877" max="4877" width="6.7265625" customWidth="1"/>
    <col min="4878" max="4878" width="4.7265625" customWidth="1"/>
    <col min="4880" max="4880" width="5.7265625" customWidth="1"/>
    <col min="4881" max="4881" width="6" customWidth="1"/>
    <col min="4882" max="4882" width="5.453125" customWidth="1"/>
    <col min="4883" max="4883" width="6.1796875" customWidth="1"/>
    <col min="4884" max="4884" width="5.54296875" customWidth="1"/>
    <col min="4885" max="4885" width="4.1796875" customWidth="1"/>
    <col min="4886" max="4886" width="4.81640625" customWidth="1"/>
    <col min="4887" max="4887" width="8.7265625" customWidth="1"/>
    <col min="4888" max="4888" width="4.7265625" customWidth="1"/>
    <col min="5121" max="5121" width="1.7265625" customWidth="1"/>
    <col min="5122" max="5123" width="8.7265625" customWidth="1"/>
    <col min="5124" max="5124" width="5.7265625" customWidth="1"/>
    <col min="5125" max="5125" width="6" customWidth="1"/>
    <col min="5126" max="5126" width="5.453125" customWidth="1"/>
    <col min="5127" max="5127" width="6.1796875" customWidth="1"/>
    <col min="5128" max="5128" width="5.54296875" customWidth="1"/>
    <col min="5129" max="5129" width="4.1796875" customWidth="1"/>
    <col min="5130" max="5130" width="4.81640625" customWidth="1"/>
    <col min="5131" max="5132" width="4.7265625" customWidth="1"/>
    <col min="5133" max="5133" width="6.7265625" customWidth="1"/>
    <col min="5134" max="5134" width="4.7265625" customWidth="1"/>
    <col min="5136" max="5136" width="5.7265625" customWidth="1"/>
    <col min="5137" max="5137" width="6" customWidth="1"/>
    <col min="5138" max="5138" width="5.453125" customWidth="1"/>
    <col min="5139" max="5139" width="6.1796875" customWidth="1"/>
    <col min="5140" max="5140" width="5.54296875" customWidth="1"/>
    <col min="5141" max="5141" width="4.1796875" customWidth="1"/>
    <col min="5142" max="5142" width="4.81640625" customWidth="1"/>
    <col min="5143" max="5143" width="8.7265625" customWidth="1"/>
    <col min="5144" max="5144" width="4.7265625" customWidth="1"/>
    <col min="5377" max="5377" width="1.7265625" customWidth="1"/>
    <col min="5378" max="5379" width="8.7265625" customWidth="1"/>
    <col min="5380" max="5380" width="5.7265625" customWidth="1"/>
    <col min="5381" max="5381" width="6" customWidth="1"/>
    <col min="5382" max="5382" width="5.453125" customWidth="1"/>
    <col min="5383" max="5383" width="6.1796875" customWidth="1"/>
    <col min="5384" max="5384" width="5.54296875" customWidth="1"/>
    <col min="5385" max="5385" width="4.1796875" customWidth="1"/>
    <col min="5386" max="5386" width="4.81640625" customWidth="1"/>
    <col min="5387" max="5388" width="4.7265625" customWidth="1"/>
    <col min="5389" max="5389" width="6.7265625" customWidth="1"/>
    <col min="5390" max="5390" width="4.7265625" customWidth="1"/>
    <col min="5392" max="5392" width="5.7265625" customWidth="1"/>
    <col min="5393" max="5393" width="6" customWidth="1"/>
    <col min="5394" max="5394" width="5.453125" customWidth="1"/>
    <col min="5395" max="5395" width="6.1796875" customWidth="1"/>
    <col min="5396" max="5396" width="5.54296875" customWidth="1"/>
    <col min="5397" max="5397" width="4.1796875" customWidth="1"/>
    <col min="5398" max="5398" width="4.81640625" customWidth="1"/>
    <col min="5399" max="5399" width="8.7265625" customWidth="1"/>
    <col min="5400" max="5400" width="4.7265625" customWidth="1"/>
    <col min="5633" max="5633" width="1.7265625" customWidth="1"/>
    <col min="5634" max="5635" width="8.7265625" customWidth="1"/>
    <col min="5636" max="5636" width="5.7265625" customWidth="1"/>
    <col min="5637" max="5637" width="6" customWidth="1"/>
    <col min="5638" max="5638" width="5.453125" customWidth="1"/>
    <col min="5639" max="5639" width="6.1796875" customWidth="1"/>
    <col min="5640" max="5640" width="5.54296875" customWidth="1"/>
    <col min="5641" max="5641" width="4.1796875" customWidth="1"/>
    <col min="5642" max="5642" width="4.81640625" customWidth="1"/>
    <col min="5643" max="5644" width="4.7265625" customWidth="1"/>
    <col min="5645" max="5645" width="6.7265625" customWidth="1"/>
    <col min="5646" max="5646" width="4.7265625" customWidth="1"/>
    <col min="5648" max="5648" width="5.7265625" customWidth="1"/>
    <col min="5649" max="5649" width="6" customWidth="1"/>
    <col min="5650" max="5650" width="5.453125" customWidth="1"/>
    <col min="5651" max="5651" width="6.1796875" customWidth="1"/>
    <col min="5652" max="5652" width="5.54296875" customWidth="1"/>
    <col min="5653" max="5653" width="4.1796875" customWidth="1"/>
    <col min="5654" max="5654" width="4.81640625" customWidth="1"/>
    <col min="5655" max="5655" width="8.7265625" customWidth="1"/>
    <col min="5656" max="5656" width="4.7265625" customWidth="1"/>
    <col min="5889" max="5889" width="1.7265625" customWidth="1"/>
    <col min="5890" max="5891" width="8.7265625" customWidth="1"/>
    <col min="5892" max="5892" width="5.7265625" customWidth="1"/>
    <col min="5893" max="5893" width="6" customWidth="1"/>
    <col min="5894" max="5894" width="5.453125" customWidth="1"/>
    <col min="5895" max="5895" width="6.1796875" customWidth="1"/>
    <col min="5896" max="5896" width="5.54296875" customWidth="1"/>
    <col min="5897" max="5897" width="4.1796875" customWidth="1"/>
    <col min="5898" max="5898" width="4.81640625" customWidth="1"/>
    <col min="5899" max="5900" width="4.7265625" customWidth="1"/>
    <col min="5901" max="5901" width="6.7265625" customWidth="1"/>
    <col min="5902" max="5902" width="4.7265625" customWidth="1"/>
    <col min="5904" max="5904" width="5.7265625" customWidth="1"/>
    <col min="5905" max="5905" width="6" customWidth="1"/>
    <col min="5906" max="5906" width="5.453125" customWidth="1"/>
    <col min="5907" max="5907" width="6.1796875" customWidth="1"/>
    <col min="5908" max="5908" width="5.54296875" customWidth="1"/>
    <col min="5909" max="5909" width="4.1796875" customWidth="1"/>
    <col min="5910" max="5910" width="4.81640625" customWidth="1"/>
    <col min="5911" max="5911" width="8.7265625" customWidth="1"/>
    <col min="5912" max="5912" width="4.7265625" customWidth="1"/>
    <col min="6145" max="6145" width="1.7265625" customWidth="1"/>
    <col min="6146" max="6147" width="8.7265625" customWidth="1"/>
    <col min="6148" max="6148" width="5.7265625" customWidth="1"/>
    <col min="6149" max="6149" width="6" customWidth="1"/>
    <col min="6150" max="6150" width="5.453125" customWidth="1"/>
    <col min="6151" max="6151" width="6.1796875" customWidth="1"/>
    <col min="6152" max="6152" width="5.54296875" customWidth="1"/>
    <col min="6153" max="6153" width="4.1796875" customWidth="1"/>
    <col min="6154" max="6154" width="4.81640625" customWidth="1"/>
    <col min="6155" max="6156" width="4.7265625" customWidth="1"/>
    <col min="6157" max="6157" width="6.7265625" customWidth="1"/>
    <col min="6158" max="6158" width="4.7265625" customWidth="1"/>
    <col min="6160" max="6160" width="5.7265625" customWidth="1"/>
    <col min="6161" max="6161" width="6" customWidth="1"/>
    <col min="6162" max="6162" width="5.453125" customWidth="1"/>
    <col min="6163" max="6163" width="6.1796875" customWidth="1"/>
    <col min="6164" max="6164" width="5.54296875" customWidth="1"/>
    <col min="6165" max="6165" width="4.1796875" customWidth="1"/>
    <col min="6166" max="6166" width="4.81640625" customWidth="1"/>
    <col min="6167" max="6167" width="8.7265625" customWidth="1"/>
    <col min="6168" max="6168" width="4.7265625" customWidth="1"/>
    <col min="6401" max="6401" width="1.7265625" customWidth="1"/>
    <col min="6402" max="6403" width="8.7265625" customWidth="1"/>
    <col min="6404" max="6404" width="5.7265625" customWidth="1"/>
    <col min="6405" max="6405" width="6" customWidth="1"/>
    <col min="6406" max="6406" width="5.453125" customWidth="1"/>
    <col min="6407" max="6407" width="6.1796875" customWidth="1"/>
    <col min="6408" max="6408" width="5.54296875" customWidth="1"/>
    <col min="6409" max="6409" width="4.1796875" customWidth="1"/>
    <col min="6410" max="6410" width="4.81640625" customWidth="1"/>
    <col min="6411" max="6412" width="4.7265625" customWidth="1"/>
    <col min="6413" max="6413" width="6.7265625" customWidth="1"/>
    <col min="6414" max="6414" width="4.7265625" customWidth="1"/>
    <col min="6416" max="6416" width="5.7265625" customWidth="1"/>
    <col min="6417" max="6417" width="6" customWidth="1"/>
    <col min="6418" max="6418" width="5.453125" customWidth="1"/>
    <col min="6419" max="6419" width="6.1796875" customWidth="1"/>
    <col min="6420" max="6420" width="5.54296875" customWidth="1"/>
    <col min="6421" max="6421" width="4.1796875" customWidth="1"/>
    <col min="6422" max="6422" width="4.81640625" customWidth="1"/>
    <col min="6423" max="6423" width="8.7265625" customWidth="1"/>
    <col min="6424" max="6424" width="4.7265625" customWidth="1"/>
    <col min="6657" max="6657" width="1.7265625" customWidth="1"/>
    <col min="6658" max="6659" width="8.7265625" customWidth="1"/>
    <col min="6660" max="6660" width="5.7265625" customWidth="1"/>
    <col min="6661" max="6661" width="6" customWidth="1"/>
    <col min="6662" max="6662" width="5.453125" customWidth="1"/>
    <col min="6663" max="6663" width="6.1796875" customWidth="1"/>
    <col min="6664" max="6664" width="5.54296875" customWidth="1"/>
    <col min="6665" max="6665" width="4.1796875" customWidth="1"/>
    <col min="6666" max="6666" width="4.81640625" customWidth="1"/>
    <col min="6667" max="6668" width="4.7265625" customWidth="1"/>
    <col min="6669" max="6669" width="6.7265625" customWidth="1"/>
    <col min="6670" max="6670" width="4.7265625" customWidth="1"/>
    <col min="6672" max="6672" width="5.7265625" customWidth="1"/>
    <col min="6673" max="6673" width="6" customWidth="1"/>
    <col min="6674" max="6674" width="5.453125" customWidth="1"/>
    <col min="6675" max="6675" width="6.1796875" customWidth="1"/>
    <col min="6676" max="6676" width="5.54296875" customWidth="1"/>
    <col min="6677" max="6677" width="4.1796875" customWidth="1"/>
    <col min="6678" max="6678" width="4.81640625" customWidth="1"/>
    <col min="6679" max="6679" width="8.7265625" customWidth="1"/>
    <col min="6680" max="6680" width="4.7265625" customWidth="1"/>
    <col min="6913" max="6913" width="1.7265625" customWidth="1"/>
    <col min="6914" max="6915" width="8.7265625" customWidth="1"/>
    <col min="6916" max="6916" width="5.7265625" customWidth="1"/>
    <col min="6917" max="6917" width="6" customWidth="1"/>
    <col min="6918" max="6918" width="5.453125" customWidth="1"/>
    <col min="6919" max="6919" width="6.1796875" customWidth="1"/>
    <col min="6920" max="6920" width="5.54296875" customWidth="1"/>
    <col min="6921" max="6921" width="4.1796875" customWidth="1"/>
    <col min="6922" max="6922" width="4.81640625" customWidth="1"/>
    <col min="6923" max="6924" width="4.7265625" customWidth="1"/>
    <col min="6925" max="6925" width="6.7265625" customWidth="1"/>
    <col min="6926" max="6926" width="4.7265625" customWidth="1"/>
    <col min="6928" max="6928" width="5.7265625" customWidth="1"/>
    <col min="6929" max="6929" width="6" customWidth="1"/>
    <col min="6930" max="6930" width="5.453125" customWidth="1"/>
    <col min="6931" max="6931" width="6.1796875" customWidth="1"/>
    <col min="6932" max="6932" width="5.54296875" customWidth="1"/>
    <col min="6933" max="6933" width="4.1796875" customWidth="1"/>
    <col min="6934" max="6934" width="4.81640625" customWidth="1"/>
    <col min="6935" max="6935" width="8.7265625" customWidth="1"/>
    <col min="6936" max="6936" width="4.7265625" customWidth="1"/>
    <col min="7169" max="7169" width="1.7265625" customWidth="1"/>
    <col min="7170" max="7171" width="8.7265625" customWidth="1"/>
    <col min="7172" max="7172" width="5.7265625" customWidth="1"/>
    <col min="7173" max="7173" width="6" customWidth="1"/>
    <col min="7174" max="7174" width="5.453125" customWidth="1"/>
    <col min="7175" max="7175" width="6.1796875" customWidth="1"/>
    <col min="7176" max="7176" width="5.54296875" customWidth="1"/>
    <col min="7177" max="7177" width="4.1796875" customWidth="1"/>
    <col min="7178" max="7178" width="4.81640625" customWidth="1"/>
    <col min="7179" max="7180" width="4.7265625" customWidth="1"/>
    <col min="7181" max="7181" width="6.7265625" customWidth="1"/>
    <col min="7182" max="7182" width="4.7265625" customWidth="1"/>
    <col min="7184" max="7184" width="5.7265625" customWidth="1"/>
    <col min="7185" max="7185" width="6" customWidth="1"/>
    <col min="7186" max="7186" width="5.453125" customWidth="1"/>
    <col min="7187" max="7187" width="6.1796875" customWidth="1"/>
    <col min="7188" max="7188" width="5.54296875" customWidth="1"/>
    <col min="7189" max="7189" width="4.1796875" customWidth="1"/>
    <col min="7190" max="7190" width="4.81640625" customWidth="1"/>
    <col min="7191" max="7191" width="8.7265625" customWidth="1"/>
    <col min="7192" max="7192" width="4.7265625" customWidth="1"/>
    <col min="7425" max="7425" width="1.7265625" customWidth="1"/>
    <col min="7426" max="7427" width="8.7265625" customWidth="1"/>
    <col min="7428" max="7428" width="5.7265625" customWidth="1"/>
    <col min="7429" max="7429" width="6" customWidth="1"/>
    <col min="7430" max="7430" width="5.453125" customWidth="1"/>
    <col min="7431" max="7431" width="6.1796875" customWidth="1"/>
    <col min="7432" max="7432" width="5.54296875" customWidth="1"/>
    <col min="7433" max="7433" width="4.1796875" customWidth="1"/>
    <col min="7434" max="7434" width="4.81640625" customWidth="1"/>
    <col min="7435" max="7436" width="4.7265625" customWidth="1"/>
    <col min="7437" max="7437" width="6.7265625" customWidth="1"/>
    <col min="7438" max="7438" width="4.7265625" customWidth="1"/>
    <col min="7440" max="7440" width="5.7265625" customWidth="1"/>
    <col min="7441" max="7441" width="6" customWidth="1"/>
    <col min="7442" max="7442" width="5.453125" customWidth="1"/>
    <col min="7443" max="7443" width="6.1796875" customWidth="1"/>
    <col min="7444" max="7444" width="5.54296875" customWidth="1"/>
    <col min="7445" max="7445" width="4.1796875" customWidth="1"/>
    <col min="7446" max="7446" width="4.81640625" customWidth="1"/>
    <col min="7447" max="7447" width="8.7265625" customWidth="1"/>
    <col min="7448" max="7448" width="4.7265625" customWidth="1"/>
    <col min="7681" max="7681" width="1.7265625" customWidth="1"/>
    <col min="7682" max="7683" width="8.7265625" customWidth="1"/>
    <col min="7684" max="7684" width="5.7265625" customWidth="1"/>
    <col min="7685" max="7685" width="6" customWidth="1"/>
    <col min="7686" max="7686" width="5.453125" customWidth="1"/>
    <col min="7687" max="7687" width="6.1796875" customWidth="1"/>
    <col min="7688" max="7688" width="5.54296875" customWidth="1"/>
    <col min="7689" max="7689" width="4.1796875" customWidth="1"/>
    <col min="7690" max="7690" width="4.81640625" customWidth="1"/>
    <col min="7691" max="7692" width="4.7265625" customWidth="1"/>
    <col min="7693" max="7693" width="6.7265625" customWidth="1"/>
    <col min="7694" max="7694" width="4.7265625" customWidth="1"/>
    <col min="7696" max="7696" width="5.7265625" customWidth="1"/>
    <col min="7697" max="7697" width="6" customWidth="1"/>
    <col min="7698" max="7698" width="5.453125" customWidth="1"/>
    <col min="7699" max="7699" width="6.1796875" customWidth="1"/>
    <col min="7700" max="7700" width="5.54296875" customWidth="1"/>
    <col min="7701" max="7701" width="4.1796875" customWidth="1"/>
    <col min="7702" max="7702" width="4.81640625" customWidth="1"/>
    <col min="7703" max="7703" width="8.7265625" customWidth="1"/>
    <col min="7704" max="7704" width="4.7265625" customWidth="1"/>
    <col min="7937" max="7937" width="1.7265625" customWidth="1"/>
    <col min="7938" max="7939" width="8.7265625" customWidth="1"/>
    <col min="7940" max="7940" width="5.7265625" customWidth="1"/>
    <col min="7941" max="7941" width="6" customWidth="1"/>
    <col min="7942" max="7942" width="5.453125" customWidth="1"/>
    <col min="7943" max="7943" width="6.1796875" customWidth="1"/>
    <col min="7944" max="7944" width="5.54296875" customWidth="1"/>
    <col min="7945" max="7945" width="4.1796875" customWidth="1"/>
    <col min="7946" max="7946" width="4.81640625" customWidth="1"/>
    <col min="7947" max="7948" width="4.7265625" customWidth="1"/>
    <col min="7949" max="7949" width="6.7265625" customWidth="1"/>
    <col min="7950" max="7950" width="4.7265625" customWidth="1"/>
    <col min="7952" max="7952" width="5.7265625" customWidth="1"/>
    <col min="7953" max="7953" width="6" customWidth="1"/>
    <col min="7954" max="7954" width="5.453125" customWidth="1"/>
    <col min="7955" max="7955" width="6.1796875" customWidth="1"/>
    <col min="7956" max="7956" width="5.54296875" customWidth="1"/>
    <col min="7957" max="7957" width="4.1796875" customWidth="1"/>
    <col min="7958" max="7958" width="4.81640625" customWidth="1"/>
    <col min="7959" max="7959" width="8.7265625" customWidth="1"/>
    <col min="7960" max="7960" width="4.7265625" customWidth="1"/>
    <col min="8193" max="8193" width="1.7265625" customWidth="1"/>
    <col min="8194" max="8195" width="8.7265625" customWidth="1"/>
    <col min="8196" max="8196" width="5.7265625" customWidth="1"/>
    <col min="8197" max="8197" width="6" customWidth="1"/>
    <col min="8198" max="8198" width="5.453125" customWidth="1"/>
    <col min="8199" max="8199" width="6.1796875" customWidth="1"/>
    <col min="8200" max="8200" width="5.54296875" customWidth="1"/>
    <col min="8201" max="8201" width="4.1796875" customWidth="1"/>
    <col min="8202" max="8202" width="4.81640625" customWidth="1"/>
    <col min="8203" max="8204" width="4.7265625" customWidth="1"/>
    <col min="8205" max="8205" width="6.7265625" customWidth="1"/>
    <col min="8206" max="8206" width="4.7265625" customWidth="1"/>
    <col min="8208" max="8208" width="5.7265625" customWidth="1"/>
    <col min="8209" max="8209" width="6" customWidth="1"/>
    <col min="8210" max="8210" width="5.453125" customWidth="1"/>
    <col min="8211" max="8211" width="6.1796875" customWidth="1"/>
    <col min="8212" max="8212" width="5.54296875" customWidth="1"/>
    <col min="8213" max="8213" width="4.1796875" customWidth="1"/>
    <col min="8214" max="8214" width="4.81640625" customWidth="1"/>
    <col min="8215" max="8215" width="8.7265625" customWidth="1"/>
    <col min="8216" max="8216" width="4.7265625" customWidth="1"/>
    <col min="8449" max="8449" width="1.7265625" customWidth="1"/>
    <col min="8450" max="8451" width="8.7265625" customWidth="1"/>
    <col min="8452" max="8452" width="5.7265625" customWidth="1"/>
    <col min="8453" max="8453" width="6" customWidth="1"/>
    <col min="8454" max="8454" width="5.453125" customWidth="1"/>
    <col min="8455" max="8455" width="6.1796875" customWidth="1"/>
    <col min="8456" max="8456" width="5.54296875" customWidth="1"/>
    <col min="8457" max="8457" width="4.1796875" customWidth="1"/>
    <col min="8458" max="8458" width="4.81640625" customWidth="1"/>
    <col min="8459" max="8460" width="4.7265625" customWidth="1"/>
    <col min="8461" max="8461" width="6.7265625" customWidth="1"/>
    <col min="8462" max="8462" width="4.7265625" customWidth="1"/>
    <col min="8464" max="8464" width="5.7265625" customWidth="1"/>
    <col min="8465" max="8465" width="6" customWidth="1"/>
    <col min="8466" max="8466" width="5.453125" customWidth="1"/>
    <col min="8467" max="8467" width="6.1796875" customWidth="1"/>
    <col min="8468" max="8468" width="5.54296875" customWidth="1"/>
    <col min="8469" max="8469" width="4.1796875" customWidth="1"/>
    <col min="8470" max="8470" width="4.81640625" customWidth="1"/>
    <col min="8471" max="8471" width="8.7265625" customWidth="1"/>
    <col min="8472" max="8472" width="4.7265625" customWidth="1"/>
    <col min="8705" max="8705" width="1.7265625" customWidth="1"/>
    <col min="8706" max="8707" width="8.7265625" customWidth="1"/>
    <col min="8708" max="8708" width="5.7265625" customWidth="1"/>
    <col min="8709" max="8709" width="6" customWidth="1"/>
    <col min="8710" max="8710" width="5.453125" customWidth="1"/>
    <col min="8711" max="8711" width="6.1796875" customWidth="1"/>
    <col min="8712" max="8712" width="5.54296875" customWidth="1"/>
    <col min="8713" max="8713" width="4.1796875" customWidth="1"/>
    <col min="8714" max="8714" width="4.81640625" customWidth="1"/>
    <col min="8715" max="8716" width="4.7265625" customWidth="1"/>
    <col min="8717" max="8717" width="6.7265625" customWidth="1"/>
    <col min="8718" max="8718" width="4.7265625" customWidth="1"/>
    <col min="8720" max="8720" width="5.7265625" customWidth="1"/>
    <col min="8721" max="8721" width="6" customWidth="1"/>
    <col min="8722" max="8722" width="5.453125" customWidth="1"/>
    <col min="8723" max="8723" width="6.1796875" customWidth="1"/>
    <col min="8724" max="8724" width="5.54296875" customWidth="1"/>
    <col min="8725" max="8725" width="4.1796875" customWidth="1"/>
    <col min="8726" max="8726" width="4.81640625" customWidth="1"/>
    <col min="8727" max="8727" width="8.7265625" customWidth="1"/>
    <col min="8728" max="8728" width="4.7265625" customWidth="1"/>
    <col min="8961" max="8961" width="1.7265625" customWidth="1"/>
    <col min="8962" max="8963" width="8.7265625" customWidth="1"/>
    <col min="8964" max="8964" width="5.7265625" customWidth="1"/>
    <col min="8965" max="8965" width="6" customWidth="1"/>
    <col min="8966" max="8966" width="5.453125" customWidth="1"/>
    <col min="8967" max="8967" width="6.1796875" customWidth="1"/>
    <col min="8968" max="8968" width="5.54296875" customWidth="1"/>
    <col min="8969" max="8969" width="4.1796875" customWidth="1"/>
    <col min="8970" max="8970" width="4.81640625" customWidth="1"/>
    <col min="8971" max="8972" width="4.7265625" customWidth="1"/>
    <col min="8973" max="8973" width="6.7265625" customWidth="1"/>
    <col min="8974" max="8974" width="4.7265625" customWidth="1"/>
    <col min="8976" max="8976" width="5.7265625" customWidth="1"/>
    <col min="8977" max="8977" width="6" customWidth="1"/>
    <col min="8978" max="8978" width="5.453125" customWidth="1"/>
    <col min="8979" max="8979" width="6.1796875" customWidth="1"/>
    <col min="8980" max="8980" width="5.54296875" customWidth="1"/>
    <col min="8981" max="8981" width="4.1796875" customWidth="1"/>
    <col min="8982" max="8982" width="4.81640625" customWidth="1"/>
    <col min="8983" max="8983" width="8.7265625" customWidth="1"/>
    <col min="8984" max="8984" width="4.7265625" customWidth="1"/>
    <col min="9217" max="9217" width="1.7265625" customWidth="1"/>
    <col min="9218" max="9219" width="8.7265625" customWidth="1"/>
    <col min="9220" max="9220" width="5.7265625" customWidth="1"/>
    <col min="9221" max="9221" width="6" customWidth="1"/>
    <col min="9222" max="9222" width="5.453125" customWidth="1"/>
    <col min="9223" max="9223" width="6.1796875" customWidth="1"/>
    <col min="9224" max="9224" width="5.54296875" customWidth="1"/>
    <col min="9225" max="9225" width="4.1796875" customWidth="1"/>
    <col min="9226" max="9226" width="4.81640625" customWidth="1"/>
    <col min="9227" max="9228" width="4.7265625" customWidth="1"/>
    <col min="9229" max="9229" width="6.7265625" customWidth="1"/>
    <col min="9230" max="9230" width="4.7265625" customWidth="1"/>
    <col min="9232" max="9232" width="5.7265625" customWidth="1"/>
    <col min="9233" max="9233" width="6" customWidth="1"/>
    <col min="9234" max="9234" width="5.453125" customWidth="1"/>
    <col min="9235" max="9235" width="6.1796875" customWidth="1"/>
    <col min="9236" max="9236" width="5.54296875" customWidth="1"/>
    <col min="9237" max="9237" width="4.1796875" customWidth="1"/>
    <col min="9238" max="9238" width="4.81640625" customWidth="1"/>
    <col min="9239" max="9239" width="8.7265625" customWidth="1"/>
    <col min="9240" max="9240" width="4.7265625" customWidth="1"/>
    <col min="9473" max="9473" width="1.7265625" customWidth="1"/>
    <col min="9474" max="9475" width="8.7265625" customWidth="1"/>
    <col min="9476" max="9476" width="5.7265625" customWidth="1"/>
    <col min="9477" max="9477" width="6" customWidth="1"/>
    <col min="9478" max="9478" width="5.453125" customWidth="1"/>
    <col min="9479" max="9479" width="6.1796875" customWidth="1"/>
    <col min="9480" max="9480" width="5.54296875" customWidth="1"/>
    <col min="9481" max="9481" width="4.1796875" customWidth="1"/>
    <col min="9482" max="9482" width="4.81640625" customWidth="1"/>
    <col min="9483" max="9484" width="4.7265625" customWidth="1"/>
    <col min="9485" max="9485" width="6.7265625" customWidth="1"/>
    <col min="9486" max="9486" width="4.7265625" customWidth="1"/>
    <col min="9488" max="9488" width="5.7265625" customWidth="1"/>
    <col min="9489" max="9489" width="6" customWidth="1"/>
    <col min="9490" max="9490" width="5.453125" customWidth="1"/>
    <col min="9491" max="9491" width="6.1796875" customWidth="1"/>
    <col min="9492" max="9492" width="5.54296875" customWidth="1"/>
    <col min="9493" max="9493" width="4.1796875" customWidth="1"/>
    <col min="9494" max="9494" width="4.81640625" customWidth="1"/>
    <col min="9495" max="9495" width="8.7265625" customWidth="1"/>
    <col min="9496" max="9496" width="4.7265625" customWidth="1"/>
    <col min="9729" max="9729" width="1.7265625" customWidth="1"/>
    <col min="9730" max="9731" width="8.7265625" customWidth="1"/>
    <col min="9732" max="9732" width="5.7265625" customWidth="1"/>
    <col min="9733" max="9733" width="6" customWidth="1"/>
    <col min="9734" max="9734" width="5.453125" customWidth="1"/>
    <col min="9735" max="9735" width="6.1796875" customWidth="1"/>
    <col min="9736" max="9736" width="5.54296875" customWidth="1"/>
    <col min="9737" max="9737" width="4.1796875" customWidth="1"/>
    <col min="9738" max="9738" width="4.81640625" customWidth="1"/>
    <col min="9739" max="9740" width="4.7265625" customWidth="1"/>
    <col min="9741" max="9741" width="6.7265625" customWidth="1"/>
    <col min="9742" max="9742" width="4.7265625" customWidth="1"/>
    <col min="9744" max="9744" width="5.7265625" customWidth="1"/>
    <col min="9745" max="9745" width="6" customWidth="1"/>
    <col min="9746" max="9746" width="5.453125" customWidth="1"/>
    <col min="9747" max="9747" width="6.1796875" customWidth="1"/>
    <col min="9748" max="9748" width="5.54296875" customWidth="1"/>
    <col min="9749" max="9749" width="4.1796875" customWidth="1"/>
    <col min="9750" max="9750" width="4.81640625" customWidth="1"/>
    <col min="9751" max="9751" width="8.7265625" customWidth="1"/>
    <col min="9752" max="9752" width="4.7265625" customWidth="1"/>
    <col min="9985" max="9985" width="1.7265625" customWidth="1"/>
    <col min="9986" max="9987" width="8.7265625" customWidth="1"/>
    <col min="9988" max="9988" width="5.7265625" customWidth="1"/>
    <col min="9989" max="9989" width="6" customWidth="1"/>
    <col min="9990" max="9990" width="5.453125" customWidth="1"/>
    <col min="9991" max="9991" width="6.1796875" customWidth="1"/>
    <col min="9992" max="9992" width="5.54296875" customWidth="1"/>
    <col min="9993" max="9993" width="4.1796875" customWidth="1"/>
    <col min="9994" max="9994" width="4.81640625" customWidth="1"/>
    <col min="9995" max="9996" width="4.7265625" customWidth="1"/>
    <col min="9997" max="9997" width="6.7265625" customWidth="1"/>
    <col min="9998" max="9998" width="4.7265625" customWidth="1"/>
    <col min="10000" max="10000" width="5.7265625" customWidth="1"/>
    <col min="10001" max="10001" width="6" customWidth="1"/>
    <col min="10002" max="10002" width="5.453125" customWidth="1"/>
    <col min="10003" max="10003" width="6.1796875" customWidth="1"/>
    <col min="10004" max="10004" width="5.54296875" customWidth="1"/>
    <col min="10005" max="10005" width="4.1796875" customWidth="1"/>
    <col min="10006" max="10006" width="4.81640625" customWidth="1"/>
    <col min="10007" max="10007" width="8.7265625" customWidth="1"/>
    <col min="10008" max="10008" width="4.7265625" customWidth="1"/>
    <col min="10241" max="10241" width="1.7265625" customWidth="1"/>
    <col min="10242" max="10243" width="8.7265625" customWidth="1"/>
    <col min="10244" max="10244" width="5.7265625" customWidth="1"/>
    <col min="10245" max="10245" width="6" customWidth="1"/>
    <col min="10246" max="10246" width="5.453125" customWidth="1"/>
    <col min="10247" max="10247" width="6.1796875" customWidth="1"/>
    <col min="10248" max="10248" width="5.54296875" customWidth="1"/>
    <col min="10249" max="10249" width="4.1796875" customWidth="1"/>
    <col min="10250" max="10250" width="4.81640625" customWidth="1"/>
    <col min="10251" max="10252" width="4.7265625" customWidth="1"/>
    <col min="10253" max="10253" width="6.7265625" customWidth="1"/>
    <col min="10254" max="10254" width="4.7265625" customWidth="1"/>
    <col min="10256" max="10256" width="5.7265625" customWidth="1"/>
    <col min="10257" max="10257" width="6" customWidth="1"/>
    <col min="10258" max="10258" width="5.453125" customWidth="1"/>
    <col min="10259" max="10259" width="6.1796875" customWidth="1"/>
    <col min="10260" max="10260" width="5.54296875" customWidth="1"/>
    <col min="10261" max="10261" width="4.1796875" customWidth="1"/>
    <col min="10262" max="10262" width="4.81640625" customWidth="1"/>
    <col min="10263" max="10263" width="8.7265625" customWidth="1"/>
    <col min="10264" max="10264" width="4.7265625" customWidth="1"/>
    <col min="10497" max="10497" width="1.7265625" customWidth="1"/>
    <col min="10498" max="10499" width="8.7265625" customWidth="1"/>
    <col min="10500" max="10500" width="5.7265625" customWidth="1"/>
    <col min="10501" max="10501" width="6" customWidth="1"/>
    <col min="10502" max="10502" width="5.453125" customWidth="1"/>
    <col min="10503" max="10503" width="6.1796875" customWidth="1"/>
    <col min="10504" max="10504" width="5.54296875" customWidth="1"/>
    <col min="10505" max="10505" width="4.1796875" customWidth="1"/>
    <col min="10506" max="10506" width="4.81640625" customWidth="1"/>
    <col min="10507" max="10508" width="4.7265625" customWidth="1"/>
    <col min="10509" max="10509" width="6.7265625" customWidth="1"/>
    <col min="10510" max="10510" width="4.7265625" customWidth="1"/>
    <col min="10512" max="10512" width="5.7265625" customWidth="1"/>
    <col min="10513" max="10513" width="6" customWidth="1"/>
    <col min="10514" max="10514" width="5.453125" customWidth="1"/>
    <col min="10515" max="10515" width="6.1796875" customWidth="1"/>
    <col min="10516" max="10516" width="5.54296875" customWidth="1"/>
    <col min="10517" max="10517" width="4.1796875" customWidth="1"/>
    <col min="10518" max="10518" width="4.81640625" customWidth="1"/>
    <col min="10519" max="10519" width="8.7265625" customWidth="1"/>
    <col min="10520" max="10520" width="4.7265625" customWidth="1"/>
    <col min="10753" max="10753" width="1.7265625" customWidth="1"/>
    <col min="10754" max="10755" width="8.7265625" customWidth="1"/>
    <col min="10756" max="10756" width="5.7265625" customWidth="1"/>
    <col min="10757" max="10757" width="6" customWidth="1"/>
    <col min="10758" max="10758" width="5.453125" customWidth="1"/>
    <col min="10759" max="10759" width="6.1796875" customWidth="1"/>
    <col min="10760" max="10760" width="5.54296875" customWidth="1"/>
    <col min="10761" max="10761" width="4.1796875" customWidth="1"/>
    <col min="10762" max="10762" width="4.81640625" customWidth="1"/>
    <col min="10763" max="10764" width="4.7265625" customWidth="1"/>
    <col min="10765" max="10765" width="6.7265625" customWidth="1"/>
    <col min="10766" max="10766" width="4.7265625" customWidth="1"/>
    <col min="10768" max="10768" width="5.7265625" customWidth="1"/>
    <col min="10769" max="10769" width="6" customWidth="1"/>
    <col min="10770" max="10770" width="5.453125" customWidth="1"/>
    <col min="10771" max="10771" width="6.1796875" customWidth="1"/>
    <col min="10772" max="10772" width="5.54296875" customWidth="1"/>
    <col min="10773" max="10773" width="4.1796875" customWidth="1"/>
    <col min="10774" max="10774" width="4.81640625" customWidth="1"/>
    <col min="10775" max="10775" width="8.7265625" customWidth="1"/>
    <col min="10776" max="10776" width="4.7265625" customWidth="1"/>
    <col min="11009" max="11009" width="1.7265625" customWidth="1"/>
    <col min="11010" max="11011" width="8.7265625" customWidth="1"/>
    <col min="11012" max="11012" width="5.7265625" customWidth="1"/>
    <col min="11013" max="11013" width="6" customWidth="1"/>
    <col min="11014" max="11014" width="5.453125" customWidth="1"/>
    <col min="11015" max="11015" width="6.1796875" customWidth="1"/>
    <col min="11016" max="11016" width="5.54296875" customWidth="1"/>
    <col min="11017" max="11017" width="4.1796875" customWidth="1"/>
    <col min="11018" max="11018" width="4.81640625" customWidth="1"/>
    <col min="11019" max="11020" width="4.7265625" customWidth="1"/>
    <col min="11021" max="11021" width="6.7265625" customWidth="1"/>
    <col min="11022" max="11022" width="4.7265625" customWidth="1"/>
    <col min="11024" max="11024" width="5.7265625" customWidth="1"/>
    <col min="11025" max="11025" width="6" customWidth="1"/>
    <col min="11026" max="11026" width="5.453125" customWidth="1"/>
    <col min="11027" max="11027" width="6.1796875" customWidth="1"/>
    <col min="11028" max="11028" width="5.54296875" customWidth="1"/>
    <col min="11029" max="11029" width="4.1796875" customWidth="1"/>
    <col min="11030" max="11030" width="4.81640625" customWidth="1"/>
    <col min="11031" max="11031" width="8.7265625" customWidth="1"/>
    <col min="11032" max="11032" width="4.7265625" customWidth="1"/>
    <col min="11265" max="11265" width="1.7265625" customWidth="1"/>
    <col min="11266" max="11267" width="8.7265625" customWidth="1"/>
    <col min="11268" max="11268" width="5.7265625" customWidth="1"/>
    <col min="11269" max="11269" width="6" customWidth="1"/>
    <col min="11270" max="11270" width="5.453125" customWidth="1"/>
    <col min="11271" max="11271" width="6.1796875" customWidth="1"/>
    <col min="11272" max="11272" width="5.54296875" customWidth="1"/>
    <col min="11273" max="11273" width="4.1796875" customWidth="1"/>
    <col min="11274" max="11274" width="4.81640625" customWidth="1"/>
    <col min="11275" max="11276" width="4.7265625" customWidth="1"/>
    <col min="11277" max="11277" width="6.7265625" customWidth="1"/>
    <col min="11278" max="11278" width="4.7265625" customWidth="1"/>
    <col min="11280" max="11280" width="5.7265625" customWidth="1"/>
    <col min="11281" max="11281" width="6" customWidth="1"/>
    <col min="11282" max="11282" width="5.453125" customWidth="1"/>
    <col min="11283" max="11283" width="6.1796875" customWidth="1"/>
    <col min="11284" max="11284" width="5.54296875" customWidth="1"/>
    <col min="11285" max="11285" width="4.1796875" customWidth="1"/>
    <col min="11286" max="11286" width="4.81640625" customWidth="1"/>
    <col min="11287" max="11287" width="8.7265625" customWidth="1"/>
    <col min="11288" max="11288" width="4.7265625" customWidth="1"/>
    <col min="11521" max="11521" width="1.7265625" customWidth="1"/>
    <col min="11522" max="11523" width="8.7265625" customWidth="1"/>
    <col min="11524" max="11524" width="5.7265625" customWidth="1"/>
    <col min="11525" max="11525" width="6" customWidth="1"/>
    <col min="11526" max="11526" width="5.453125" customWidth="1"/>
    <col min="11527" max="11527" width="6.1796875" customWidth="1"/>
    <col min="11528" max="11528" width="5.54296875" customWidth="1"/>
    <col min="11529" max="11529" width="4.1796875" customWidth="1"/>
    <col min="11530" max="11530" width="4.81640625" customWidth="1"/>
    <col min="11531" max="11532" width="4.7265625" customWidth="1"/>
    <col min="11533" max="11533" width="6.7265625" customWidth="1"/>
    <col min="11534" max="11534" width="4.7265625" customWidth="1"/>
    <col min="11536" max="11536" width="5.7265625" customWidth="1"/>
    <col min="11537" max="11537" width="6" customWidth="1"/>
    <col min="11538" max="11538" width="5.453125" customWidth="1"/>
    <col min="11539" max="11539" width="6.1796875" customWidth="1"/>
    <col min="11540" max="11540" width="5.54296875" customWidth="1"/>
    <col min="11541" max="11541" width="4.1796875" customWidth="1"/>
    <col min="11542" max="11542" width="4.81640625" customWidth="1"/>
    <col min="11543" max="11543" width="8.7265625" customWidth="1"/>
    <col min="11544" max="11544" width="4.7265625" customWidth="1"/>
    <col min="11777" max="11777" width="1.7265625" customWidth="1"/>
    <col min="11778" max="11779" width="8.7265625" customWidth="1"/>
    <col min="11780" max="11780" width="5.7265625" customWidth="1"/>
    <col min="11781" max="11781" width="6" customWidth="1"/>
    <col min="11782" max="11782" width="5.453125" customWidth="1"/>
    <col min="11783" max="11783" width="6.1796875" customWidth="1"/>
    <col min="11784" max="11784" width="5.54296875" customWidth="1"/>
    <col min="11785" max="11785" width="4.1796875" customWidth="1"/>
    <col min="11786" max="11786" width="4.81640625" customWidth="1"/>
    <col min="11787" max="11788" width="4.7265625" customWidth="1"/>
    <col min="11789" max="11789" width="6.7265625" customWidth="1"/>
    <col min="11790" max="11790" width="4.7265625" customWidth="1"/>
    <col min="11792" max="11792" width="5.7265625" customWidth="1"/>
    <col min="11793" max="11793" width="6" customWidth="1"/>
    <col min="11794" max="11794" width="5.453125" customWidth="1"/>
    <col min="11795" max="11795" width="6.1796875" customWidth="1"/>
    <col min="11796" max="11796" width="5.54296875" customWidth="1"/>
    <col min="11797" max="11797" width="4.1796875" customWidth="1"/>
    <col min="11798" max="11798" width="4.81640625" customWidth="1"/>
    <col min="11799" max="11799" width="8.7265625" customWidth="1"/>
    <col min="11800" max="11800" width="4.7265625" customWidth="1"/>
    <col min="12033" max="12033" width="1.7265625" customWidth="1"/>
    <col min="12034" max="12035" width="8.7265625" customWidth="1"/>
    <col min="12036" max="12036" width="5.7265625" customWidth="1"/>
    <col min="12037" max="12037" width="6" customWidth="1"/>
    <col min="12038" max="12038" width="5.453125" customWidth="1"/>
    <col min="12039" max="12039" width="6.1796875" customWidth="1"/>
    <col min="12040" max="12040" width="5.54296875" customWidth="1"/>
    <col min="12041" max="12041" width="4.1796875" customWidth="1"/>
    <col min="12042" max="12042" width="4.81640625" customWidth="1"/>
    <col min="12043" max="12044" width="4.7265625" customWidth="1"/>
    <col min="12045" max="12045" width="6.7265625" customWidth="1"/>
    <col min="12046" max="12046" width="4.7265625" customWidth="1"/>
    <col min="12048" max="12048" width="5.7265625" customWidth="1"/>
    <col min="12049" max="12049" width="6" customWidth="1"/>
    <col min="12050" max="12050" width="5.453125" customWidth="1"/>
    <col min="12051" max="12051" width="6.1796875" customWidth="1"/>
    <col min="12052" max="12052" width="5.54296875" customWidth="1"/>
    <col min="12053" max="12053" width="4.1796875" customWidth="1"/>
    <col min="12054" max="12054" width="4.81640625" customWidth="1"/>
    <col min="12055" max="12055" width="8.7265625" customWidth="1"/>
    <col min="12056" max="12056" width="4.7265625" customWidth="1"/>
    <col min="12289" max="12289" width="1.7265625" customWidth="1"/>
    <col min="12290" max="12291" width="8.7265625" customWidth="1"/>
    <col min="12292" max="12292" width="5.7265625" customWidth="1"/>
    <col min="12293" max="12293" width="6" customWidth="1"/>
    <col min="12294" max="12294" width="5.453125" customWidth="1"/>
    <col min="12295" max="12295" width="6.1796875" customWidth="1"/>
    <col min="12296" max="12296" width="5.54296875" customWidth="1"/>
    <col min="12297" max="12297" width="4.1796875" customWidth="1"/>
    <col min="12298" max="12298" width="4.81640625" customWidth="1"/>
    <col min="12299" max="12300" width="4.7265625" customWidth="1"/>
    <col min="12301" max="12301" width="6.7265625" customWidth="1"/>
    <col min="12302" max="12302" width="4.7265625" customWidth="1"/>
    <col min="12304" max="12304" width="5.7265625" customWidth="1"/>
    <col min="12305" max="12305" width="6" customWidth="1"/>
    <col min="12306" max="12306" width="5.453125" customWidth="1"/>
    <col min="12307" max="12307" width="6.1796875" customWidth="1"/>
    <col min="12308" max="12308" width="5.54296875" customWidth="1"/>
    <col min="12309" max="12309" width="4.1796875" customWidth="1"/>
    <col min="12310" max="12310" width="4.81640625" customWidth="1"/>
    <col min="12311" max="12311" width="8.7265625" customWidth="1"/>
    <col min="12312" max="12312" width="4.7265625" customWidth="1"/>
    <col min="12545" max="12545" width="1.7265625" customWidth="1"/>
    <col min="12546" max="12547" width="8.7265625" customWidth="1"/>
    <col min="12548" max="12548" width="5.7265625" customWidth="1"/>
    <col min="12549" max="12549" width="6" customWidth="1"/>
    <col min="12550" max="12550" width="5.453125" customWidth="1"/>
    <col min="12551" max="12551" width="6.1796875" customWidth="1"/>
    <col min="12552" max="12552" width="5.54296875" customWidth="1"/>
    <col min="12553" max="12553" width="4.1796875" customWidth="1"/>
    <col min="12554" max="12554" width="4.81640625" customWidth="1"/>
    <col min="12555" max="12556" width="4.7265625" customWidth="1"/>
    <col min="12557" max="12557" width="6.7265625" customWidth="1"/>
    <col min="12558" max="12558" width="4.7265625" customWidth="1"/>
    <col min="12560" max="12560" width="5.7265625" customWidth="1"/>
    <col min="12561" max="12561" width="6" customWidth="1"/>
    <col min="12562" max="12562" width="5.453125" customWidth="1"/>
    <col min="12563" max="12563" width="6.1796875" customWidth="1"/>
    <col min="12564" max="12564" width="5.54296875" customWidth="1"/>
    <col min="12565" max="12565" width="4.1796875" customWidth="1"/>
    <col min="12566" max="12566" width="4.81640625" customWidth="1"/>
    <col min="12567" max="12567" width="8.7265625" customWidth="1"/>
    <col min="12568" max="12568" width="4.7265625" customWidth="1"/>
    <col min="12801" max="12801" width="1.7265625" customWidth="1"/>
    <col min="12802" max="12803" width="8.7265625" customWidth="1"/>
    <col min="12804" max="12804" width="5.7265625" customWidth="1"/>
    <col min="12805" max="12805" width="6" customWidth="1"/>
    <col min="12806" max="12806" width="5.453125" customWidth="1"/>
    <col min="12807" max="12807" width="6.1796875" customWidth="1"/>
    <col min="12808" max="12808" width="5.54296875" customWidth="1"/>
    <col min="12809" max="12809" width="4.1796875" customWidth="1"/>
    <col min="12810" max="12810" width="4.81640625" customWidth="1"/>
    <col min="12811" max="12812" width="4.7265625" customWidth="1"/>
    <col min="12813" max="12813" width="6.7265625" customWidth="1"/>
    <col min="12814" max="12814" width="4.7265625" customWidth="1"/>
    <col min="12816" max="12816" width="5.7265625" customWidth="1"/>
    <col min="12817" max="12817" width="6" customWidth="1"/>
    <col min="12818" max="12818" width="5.453125" customWidth="1"/>
    <col min="12819" max="12819" width="6.1796875" customWidth="1"/>
    <col min="12820" max="12820" width="5.54296875" customWidth="1"/>
    <col min="12821" max="12821" width="4.1796875" customWidth="1"/>
    <col min="12822" max="12822" width="4.81640625" customWidth="1"/>
    <col min="12823" max="12823" width="8.7265625" customWidth="1"/>
    <col min="12824" max="12824" width="4.7265625" customWidth="1"/>
    <col min="13057" max="13057" width="1.7265625" customWidth="1"/>
    <col min="13058" max="13059" width="8.7265625" customWidth="1"/>
    <col min="13060" max="13060" width="5.7265625" customWidth="1"/>
    <col min="13061" max="13061" width="6" customWidth="1"/>
    <col min="13062" max="13062" width="5.453125" customWidth="1"/>
    <col min="13063" max="13063" width="6.1796875" customWidth="1"/>
    <col min="13064" max="13064" width="5.54296875" customWidth="1"/>
    <col min="13065" max="13065" width="4.1796875" customWidth="1"/>
    <col min="13066" max="13066" width="4.81640625" customWidth="1"/>
    <col min="13067" max="13068" width="4.7265625" customWidth="1"/>
    <col min="13069" max="13069" width="6.7265625" customWidth="1"/>
    <col min="13070" max="13070" width="4.7265625" customWidth="1"/>
    <col min="13072" max="13072" width="5.7265625" customWidth="1"/>
    <col min="13073" max="13073" width="6" customWidth="1"/>
    <col min="13074" max="13074" width="5.453125" customWidth="1"/>
    <col min="13075" max="13075" width="6.1796875" customWidth="1"/>
    <col min="13076" max="13076" width="5.54296875" customWidth="1"/>
    <col min="13077" max="13077" width="4.1796875" customWidth="1"/>
    <col min="13078" max="13078" width="4.81640625" customWidth="1"/>
    <col min="13079" max="13079" width="8.7265625" customWidth="1"/>
    <col min="13080" max="13080" width="4.7265625" customWidth="1"/>
    <col min="13313" max="13313" width="1.7265625" customWidth="1"/>
    <col min="13314" max="13315" width="8.7265625" customWidth="1"/>
    <col min="13316" max="13316" width="5.7265625" customWidth="1"/>
    <col min="13317" max="13317" width="6" customWidth="1"/>
    <col min="13318" max="13318" width="5.453125" customWidth="1"/>
    <col min="13319" max="13319" width="6.1796875" customWidth="1"/>
    <col min="13320" max="13320" width="5.54296875" customWidth="1"/>
    <col min="13321" max="13321" width="4.1796875" customWidth="1"/>
    <col min="13322" max="13322" width="4.81640625" customWidth="1"/>
    <col min="13323" max="13324" width="4.7265625" customWidth="1"/>
    <col min="13325" max="13325" width="6.7265625" customWidth="1"/>
    <col min="13326" max="13326" width="4.7265625" customWidth="1"/>
    <col min="13328" max="13328" width="5.7265625" customWidth="1"/>
    <col min="13329" max="13329" width="6" customWidth="1"/>
    <col min="13330" max="13330" width="5.453125" customWidth="1"/>
    <col min="13331" max="13331" width="6.1796875" customWidth="1"/>
    <col min="13332" max="13332" width="5.54296875" customWidth="1"/>
    <col min="13333" max="13333" width="4.1796875" customWidth="1"/>
    <col min="13334" max="13334" width="4.81640625" customWidth="1"/>
    <col min="13335" max="13335" width="8.7265625" customWidth="1"/>
    <col min="13336" max="13336" width="4.7265625" customWidth="1"/>
    <col min="13569" max="13569" width="1.7265625" customWidth="1"/>
    <col min="13570" max="13571" width="8.7265625" customWidth="1"/>
    <col min="13572" max="13572" width="5.7265625" customWidth="1"/>
    <col min="13573" max="13573" width="6" customWidth="1"/>
    <col min="13574" max="13574" width="5.453125" customWidth="1"/>
    <col min="13575" max="13575" width="6.1796875" customWidth="1"/>
    <col min="13576" max="13576" width="5.54296875" customWidth="1"/>
    <col min="13577" max="13577" width="4.1796875" customWidth="1"/>
    <col min="13578" max="13578" width="4.81640625" customWidth="1"/>
    <col min="13579" max="13580" width="4.7265625" customWidth="1"/>
    <col min="13581" max="13581" width="6.7265625" customWidth="1"/>
    <col min="13582" max="13582" width="4.7265625" customWidth="1"/>
    <col min="13584" max="13584" width="5.7265625" customWidth="1"/>
    <col min="13585" max="13585" width="6" customWidth="1"/>
    <col min="13586" max="13586" width="5.453125" customWidth="1"/>
    <col min="13587" max="13587" width="6.1796875" customWidth="1"/>
    <col min="13588" max="13588" width="5.54296875" customWidth="1"/>
    <col min="13589" max="13589" width="4.1796875" customWidth="1"/>
    <col min="13590" max="13590" width="4.81640625" customWidth="1"/>
    <col min="13591" max="13591" width="8.7265625" customWidth="1"/>
    <col min="13592" max="13592" width="4.7265625" customWidth="1"/>
    <col min="13825" max="13825" width="1.7265625" customWidth="1"/>
    <col min="13826" max="13827" width="8.7265625" customWidth="1"/>
    <col min="13828" max="13828" width="5.7265625" customWidth="1"/>
    <col min="13829" max="13829" width="6" customWidth="1"/>
    <col min="13830" max="13830" width="5.453125" customWidth="1"/>
    <col min="13831" max="13831" width="6.1796875" customWidth="1"/>
    <col min="13832" max="13832" width="5.54296875" customWidth="1"/>
    <col min="13833" max="13833" width="4.1796875" customWidth="1"/>
    <col min="13834" max="13834" width="4.81640625" customWidth="1"/>
    <col min="13835" max="13836" width="4.7265625" customWidth="1"/>
    <col min="13837" max="13837" width="6.7265625" customWidth="1"/>
    <col min="13838" max="13838" width="4.7265625" customWidth="1"/>
    <col min="13840" max="13840" width="5.7265625" customWidth="1"/>
    <col min="13841" max="13841" width="6" customWidth="1"/>
    <col min="13842" max="13842" width="5.453125" customWidth="1"/>
    <col min="13843" max="13843" width="6.1796875" customWidth="1"/>
    <col min="13844" max="13844" width="5.54296875" customWidth="1"/>
    <col min="13845" max="13845" width="4.1796875" customWidth="1"/>
    <col min="13846" max="13846" width="4.81640625" customWidth="1"/>
    <col min="13847" max="13847" width="8.7265625" customWidth="1"/>
    <col min="13848" max="13848" width="4.7265625" customWidth="1"/>
    <col min="14081" max="14081" width="1.7265625" customWidth="1"/>
    <col min="14082" max="14083" width="8.7265625" customWidth="1"/>
    <col min="14084" max="14084" width="5.7265625" customWidth="1"/>
    <col min="14085" max="14085" width="6" customWidth="1"/>
    <col min="14086" max="14086" width="5.453125" customWidth="1"/>
    <col min="14087" max="14087" width="6.1796875" customWidth="1"/>
    <col min="14088" max="14088" width="5.54296875" customWidth="1"/>
    <col min="14089" max="14089" width="4.1796875" customWidth="1"/>
    <col min="14090" max="14090" width="4.81640625" customWidth="1"/>
    <col min="14091" max="14092" width="4.7265625" customWidth="1"/>
    <col min="14093" max="14093" width="6.7265625" customWidth="1"/>
    <col min="14094" max="14094" width="4.7265625" customWidth="1"/>
    <col min="14096" max="14096" width="5.7265625" customWidth="1"/>
    <col min="14097" max="14097" width="6" customWidth="1"/>
    <col min="14098" max="14098" width="5.453125" customWidth="1"/>
    <col min="14099" max="14099" width="6.1796875" customWidth="1"/>
    <col min="14100" max="14100" width="5.54296875" customWidth="1"/>
    <col min="14101" max="14101" width="4.1796875" customWidth="1"/>
    <col min="14102" max="14102" width="4.81640625" customWidth="1"/>
    <col min="14103" max="14103" width="8.7265625" customWidth="1"/>
    <col min="14104" max="14104" width="4.7265625" customWidth="1"/>
    <col min="14337" max="14337" width="1.7265625" customWidth="1"/>
    <col min="14338" max="14339" width="8.7265625" customWidth="1"/>
    <col min="14340" max="14340" width="5.7265625" customWidth="1"/>
    <col min="14341" max="14341" width="6" customWidth="1"/>
    <col min="14342" max="14342" width="5.453125" customWidth="1"/>
    <col min="14343" max="14343" width="6.1796875" customWidth="1"/>
    <col min="14344" max="14344" width="5.54296875" customWidth="1"/>
    <col min="14345" max="14345" width="4.1796875" customWidth="1"/>
    <col min="14346" max="14346" width="4.81640625" customWidth="1"/>
    <col min="14347" max="14348" width="4.7265625" customWidth="1"/>
    <col min="14349" max="14349" width="6.7265625" customWidth="1"/>
    <col min="14350" max="14350" width="4.7265625" customWidth="1"/>
    <col min="14352" max="14352" width="5.7265625" customWidth="1"/>
    <col min="14353" max="14353" width="6" customWidth="1"/>
    <col min="14354" max="14354" width="5.453125" customWidth="1"/>
    <col min="14355" max="14355" width="6.1796875" customWidth="1"/>
    <col min="14356" max="14356" width="5.54296875" customWidth="1"/>
    <col min="14357" max="14357" width="4.1796875" customWidth="1"/>
    <col min="14358" max="14358" width="4.81640625" customWidth="1"/>
    <col min="14359" max="14359" width="8.7265625" customWidth="1"/>
    <col min="14360" max="14360" width="4.7265625" customWidth="1"/>
    <col min="14593" max="14593" width="1.7265625" customWidth="1"/>
    <col min="14594" max="14595" width="8.7265625" customWidth="1"/>
    <col min="14596" max="14596" width="5.7265625" customWidth="1"/>
    <col min="14597" max="14597" width="6" customWidth="1"/>
    <col min="14598" max="14598" width="5.453125" customWidth="1"/>
    <col min="14599" max="14599" width="6.1796875" customWidth="1"/>
    <col min="14600" max="14600" width="5.54296875" customWidth="1"/>
    <col min="14601" max="14601" width="4.1796875" customWidth="1"/>
    <col min="14602" max="14602" width="4.81640625" customWidth="1"/>
    <col min="14603" max="14604" width="4.7265625" customWidth="1"/>
    <col min="14605" max="14605" width="6.7265625" customWidth="1"/>
    <col min="14606" max="14606" width="4.7265625" customWidth="1"/>
    <col min="14608" max="14608" width="5.7265625" customWidth="1"/>
    <col min="14609" max="14609" width="6" customWidth="1"/>
    <col min="14610" max="14610" width="5.453125" customWidth="1"/>
    <col min="14611" max="14611" width="6.1796875" customWidth="1"/>
    <col min="14612" max="14612" width="5.54296875" customWidth="1"/>
    <col min="14613" max="14613" width="4.1796875" customWidth="1"/>
    <col min="14614" max="14614" width="4.81640625" customWidth="1"/>
    <col min="14615" max="14615" width="8.7265625" customWidth="1"/>
    <col min="14616" max="14616" width="4.7265625" customWidth="1"/>
    <col min="14849" max="14849" width="1.7265625" customWidth="1"/>
    <col min="14850" max="14851" width="8.7265625" customWidth="1"/>
    <col min="14852" max="14852" width="5.7265625" customWidth="1"/>
    <col min="14853" max="14853" width="6" customWidth="1"/>
    <col min="14854" max="14854" width="5.453125" customWidth="1"/>
    <col min="14855" max="14855" width="6.1796875" customWidth="1"/>
    <col min="14856" max="14856" width="5.54296875" customWidth="1"/>
    <col min="14857" max="14857" width="4.1796875" customWidth="1"/>
    <col min="14858" max="14858" width="4.81640625" customWidth="1"/>
    <col min="14859" max="14860" width="4.7265625" customWidth="1"/>
    <col min="14861" max="14861" width="6.7265625" customWidth="1"/>
    <col min="14862" max="14862" width="4.7265625" customWidth="1"/>
    <col min="14864" max="14864" width="5.7265625" customWidth="1"/>
    <col min="14865" max="14865" width="6" customWidth="1"/>
    <col min="14866" max="14866" width="5.453125" customWidth="1"/>
    <col min="14867" max="14867" width="6.1796875" customWidth="1"/>
    <col min="14868" max="14868" width="5.54296875" customWidth="1"/>
    <col min="14869" max="14869" width="4.1796875" customWidth="1"/>
    <col min="14870" max="14870" width="4.81640625" customWidth="1"/>
    <col min="14871" max="14871" width="8.7265625" customWidth="1"/>
    <col min="14872" max="14872" width="4.7265625" customWidth="1"/>
    <col min="15105" max="15105" width="1.7265625" customWidth="1"/>
    <col min="15106" max="15107" width="8.7265625" customWidth="1"/>
    <col min="15108" max="15108" width="5.7265625" customWidth="1"/>
    <col min="15109" max="15109" width="6" customWidth="1"/>
    <col min="15110" max="15110" width="5.453125" customWidth="1"/>
    <col min="15111" max="15111" width="6.1796875" customWidth="1"/>
    <col min="15112" max="15112" width="5.54296875" customWidth="1"/>
    <col min="15113" max="15113" width="4.1796875" customWidth="1"/>
    <col min="15114" max="15114" width="4.81640625" customWidth="1"/>
    <col min="15115" max="15116" width="4.7265625" customWidth="1"/>
    <col min="15117" max="15117" width="6.7265625" customWidth="1"/>
    <col min="15118" max="15118" width="4.7265625" customWidth="1"/>
    <col min="15120" max="15120" width="5.7265625" customWidth="1"/>
    <col min="15121" max="15121" width="6" customWidth="1"/>
    <col min="15122" max="15122" width="5.453125" customWidth="1"/>
    <col min="15123" max="15123" width="6.1796875" customWidth="1"/>
    <col min="15124" max="15124" width="5.54296875" customWidth="1"/>
    <col min="15125" max="15125" width="4.1796875" customWidth="1"/>
    <col min="15126" max="15126" width="4.81640625" customWidth="1"/>
    <col min="15127" max="15127" width="8.7265625" customWidth="1"/>
    <col min="15128" max="15128" width="4.7265625" customWidth="1"/>
    <col min="15361" max="15361" width="1.7265625" customWidth="1"/>
    <col min="15362" max="15363" width="8.7265625" customWidth="1"/>
    <col min="15364" max="15364" width="5.7265625" customWidth="1"/>
    <col min="15365" max="15365" width="6" customWidth="1"/>
    <col min="15366" max="15366" width="5.453125" customWidth="1"/>
    <col min="15367" max="15367" width="6.1796875" customWidth="1"/>
    <col min="15368" max="15368" width="5.54296875" customWidth="1"/>
    <col min="15369" max="15369" width="4.1796875" customWidth="1"/>
    <col min="15370" max="15370" width="4.81640625" customWidth="1"/>
    <col min="15371" max="15372" width="4.7265625" customWidth="1"/>
    <col min="15373" max="15373" width="6.7265625" customWidth="1"/>
    <col min="15374" max="15374" width="4.7265625" customWidth="1"/>
    <col min="15376" max="15376" width="5.7265625" customWidth="1"/>
    <col min="15377" max="15377" width="6" customWidth="1"/>
    <col min="15378" max="15378" width="5.453125" customWidth="1"/>
    <col min="15379" max="15379" width="6.1796875" customWidth="1"/>
    <col min="15380" max="15380" width="5.54296875" customWidth="1"/>
    <col min="15381" max="15381" width="4.1796875" customWidth="1"/>
    <col min="15382" max="15382" width="4.81640625" customWidth="1"/>
    <col min="15383" max="15383" width="8.7265625" customWidth="1"/>
    <col min="15384" max="15384" width="4.7265625" customWidth="1"/>
    <col min="15617" max="15617" width="1.7265625" customWidth="1"/>
    <col min="15618" max="15619" width="8.7265625" customWidth="1"/>
    <col min="15620" max="15620" width="5.7265625" customWidth="1"/>
    <col min="15621" max="15621" width="6" customWidth="1"/>
    <col min="15622" max="15622" width="5.453125" customWidth="1"/>
    <col min="15623" max="15623" width="6.1796875" customWidth="1"/>
    <col min="15624" max="15624" width="5.54296875" customWidth="1"/>
    <col min="15625" max="15625" width="4.1796875" customWidth="1"/>
    <col min="15626" max="15626" width="4.81640625" customWidth="1"/>
    <col min="15627" max="15628" width="4.7265625" customWidth="1"/>
    <col min="15629" max="15629" width="6.7265625" customWidth="1"/>
    <col min="15630" max="15630" width="4.7265625" customWidth="1"/>
    <col min="15632" max="15632" width="5.7265625" customWidth="1"/>
    <col min="15633" max="15633" width="6" customWidth="1"/>
    <col min="15634" max="15634" width="5.453125" customWidth="1"/>
    <col min="15635" max="15635" width="6.1796875" customWidth="1"/>
    <col min="15636" max="15636" width="5.54296875" customWidth="1"/>
    <col min="15637" max="15637" width="4.1796875" customWidth="1"/>
    <col min="15638" max="15638" width="4.81640625" customWidth="1"/>
    <col min="15639" max="15639" width="8.7265625" customWidth="1"/>
    <col min="15640" max="15640" width="4.7265625" customWidth="1"/>
    <col min="15873" max="15873" width="1.7265625" customWidth="1"/>
    <col min="15874" max="15875" width="8.7265625" customWidth="1"/>
    <col min="15876" max="15876" width="5.7265625" customWidth="1"/>
    <col min="15877" max="15877" width="6" customWidth="1"/>
    <col min="15878" max="15878" width="5.453125" customWidth="1"/>
    <col min="15879" max="15879" width="6.1796875" customWidth="1"/>
    <col min="15880" max="15880" width="5.54296875" customWidth="1"/>
    <col min="15881" max="15881" width="4.1796875" customWidth="1"/>
    <col min="15882" max="15882" width="4.81640625" customWidth="1"/>
    <col min="15883" max="15884" width="4.7265625" customWidth="1"/>
    <col min="15885" max="15885" width="6.7265625" customWidth="1"/>
    <col min="15886" max="15886" width="4.7265625" customWidth="1"/>
    <col min="15888" max="15888" width="5.7265625" customWidth="1"/>
    <col min="15889" max="15889" width="6" customWidth="1"/>
    <col min="15890" max="15890" width="5.453125" customWidth="1"/>
    <col min="15891" max="15891" width="6.1796875" customWidth="1"/>
    <col min="15892" max="15892" width="5.54296875" customWidth="1"/>
    <col min="15893" max="15893" width="4.1796875" customWidth="1"/>
    <col min="15894" max="15894" width="4.81640625" customWidth="1"/>
    <col min="15895" max="15895" width="8.7265625" customWidth="1"/>
    <col min="15896" max="15896" width="4.7265625" customWidth="1"/>
    <col min="16129" max="16129" width="1.7265625" customWidth="1"/>
    <col min="16130" max="16131" width="8.7265625" customWidth="1"/>
    <col min="16132" max="16132" width="5.7265625" customWidth="1"/>
    <col min="16133" max="16133" width="6" customWidth="1"/>
    <col min="16134" max="16134" width="5.453125" customWidth="1"/>
    <col min="16135" max="16135" width="6.1796875" customWidth="1"/>
    <col min="16136" max="16136" width="5.54296875" customWidth="1"/>
    <col min="16137" max="16137" width="4.1796875" customWidth="1"/>
    <col min="16138" max="16138" width="4.81640625" customWidth="1"/>
    <col min="16139" max="16140" width="4.7265625" customWidth="1"/>
    <col min="16141" max="16141" width="6.7265625" customWidth="1"/>
    <col min="16142" max="16142" width="4.7265625" customWidth="1"/>
    <col min="16144" max="16144" width="5.7265625" customWidth="1"/>
    <col min="16145" max="16145" width="6" customWidth="1"/>
    <col min="16146" max="16146" width="5.453125" customWidth="1"/>
    <col min="16147" max="16147" width="6.1796875" customWidth="1"/>
    <col min="16148" max="16148" width="5.54296875" customWidth="1"/>
    <col min="16149" max="16149" width="4.1796875" customWidth="1"/>
    <col min="16150" max="16150" width="4.81640625" customWidth="1"/>
    <col min="16151" max="16151" width="8.7265625" customWidth="1"/>
    <col min="16152" max="16152" width="4.7265625" customWidth="1"/>
  </cols>
  <sheetData>
    <row r="1" spans="1:50" ht="30" customHeight="1" x14ac:dyDescent="0.45">
      <c r="A1" s="168"/>
      <c r="B1" s="169" t="s">
        <v>62</v>
      </c>
      <c r="D1" s="221"/>
      <c r="E1" s="221"/>
      <c r="F1" s="221"/>
      <c r="G1" s="221"/>
      <c r="H1" s="221"/>
      <c r="I1" s="221"/>
      <c r="J1" s="221"/>
      <c r="K1" s="221"/>
      <c r="L1" s="221"/>
      <c r="M1" s="221"/>
      <c r="N1" s="221"/>
      <c r="O1" s="221"/>
      <c r="P1" s="221"/>
      <c r="Q1" s="221"/>
      <c r="R1" s="221"/>
      <c r="S1" s="221"/>
      <c r="T1" s="221"/>
      <c r="U1" s="221"/>
      <c r="V1" s="221"/>
      <c r="W1" s="221"/>
      <c r="X1" s="221"/>
      <c r="Y1" s="222"/>
      <c r="Z1" s="222"/>
      <c r="AA1" s="222"/>
      <c r="AB1" s="222"/>
      <c r="AC1" s="222"/>
      <c r="AD1" s="222"/>
      <c r="AE1" s="222"/>
      <c r="AF1" s="222"/>
      <c r="AG1" s="222"/>
      <c r="AH1" s="222"/>
      <c r="AI1" s="222"/>
      <c r="AJ1" s="222"/>
      <c r="AK1" s="222"/>
      <c r="AL1" s="222"/>
    </row>
    <row r="2" spans="1:50" ht="15" customHeight="1" x14ac:dyDescent="0.25">
      <c r="A2" s="221"/>
      <c r="B2" t="s">
        <v>130</v>
      </c>
      <c r="C2" s="221"/>
      <c r="D2" s="221"/>
      <c r="E2" s="221"/>
      <c r="F2" s="221"/>
      <c r="G2" s="221"/>
      <c r="H2" s="221"/>
      <c r="I2" s="221"/>
      <c r="J2" s="221"/>
      <c r="K2" s="221"/>
      <c r="L2" s="221"/>
      <c r="M2" s="221"/>
      <c r="N2" s="221"/>
      <c r="O2" s="221"/>
      <c r="P2" s="221"/>
      <c r="Q2" s="221"/>
      <c r="R2" s="221"/>
      <c r="S2" s="221"/>
      <c r="T2" s="221"/>
      <c r="U2" s="221"/>
      <c r="V2" s="221"/>
      <c r="W2" s="221"/>
      <c r="X2" s="221"/>
      <c r="Y2" s="222"/>
      <c r="Z2" s="222"/>
      <c r="AA2" s="222"/>
      <c r="AB2" s="222"/>
      <c r="AC2" s="222"/>
      <c r="AD2" s="222"/>
      <c r="AE2" s="222"/>
      <c r="AF2" s="222"/>
      <c r="AG2" s="222"/>
      <c r="AH2" s="222"/>
      <c r="AI2" s="222"/>
      <c r="AJ2" s="222"/>
      <c r="AK2" s="222"/>
      <c r="AL2" s="222"/>
    </row>
    <row r="3" spans="1:50" x14ac:dyDescent="0.25">
      <c r="A3" s="221"/>
      <c r="B3" s="221"/>
      <c r="C3" s="221"/>
      <c r="D3" s="221"/>
      <c r="E3" s="221"/>
      <c r="F3" s="221"/>
      <c r="G3" s="221"/>
      <c r="H3" s="221"/>
      <c r="I3" s="221"/>
      <c r="J3" s="221"/>
      <c r="K3" s="221"/>
      <c r="L3" s="221"/>
      <c r="M3" s="221"/>
      <c r="N3" s="221"/>
      <c r="O3" s="221"/>
      <c r="P3" s="221"/>
      <c r="Q3" s="221"/>
      <c r="R3" s="221"/>
      <c r="S3" s="221"/>
      <c r="T3" s="221"/>
      <c r="U3" s="221"/>
      <c r="V3" s="221"/>
      <c r="W3" s="221"/>
      <c r="X3" s="221"/>
      <c r="Y3" s="222"/>
      <c r="Z3" s="222"/>
      <c r="AA3" s="222"/>
      <c r="AB3" s="222"/>
      <c r="AC3" s="222"/>
      <c r="AD3" s="222"/>
      <c r="AE3" s="222"/>
      <c r="AF3" s="222"/>
      <c r="AG3" s="222"/>
      <c r="AH3" s="222"/>
      <c r="AI3" s="222"/>
      <c r="AJ3" s="222"/>
      <c r="AK3" s="222"/>
      <c r="AL3" s="222"/>
    </row>
    <row r="4" spans="1:50" x14ac:dyDescent="0.25">
      <c r="A4" s="221"/>
      <c r="B4" s="221"/>
      <c r="C4" s="221"/>
      <c r="D4" s="221"/>
      <c r="E4" s="221"/>
      <c r="F4" s="221"/>
      <c r="G4" s="221"/>
      <c r="H4" s="221"/>
      <c r="I4" s="221"/>
      <c r="J4" s="221"/>
      <c r="K4" s="221"/>
      <c r="L4" s="221"/>
      <c r="M4" s="221"/>
      <c r="N4" s="221"/>
      <c r="O4" s="221"/>
      <c r="P4" s="221"/>
      <c r="Q4" s="221"/>
      <c r="R4" s="221"/>
      <c r="S4" s="221"/>
      <c r="T4" s="221"/>
      <c r="U4" s="221"/>
      <c r="V4" s="221"/>
      <c r="W4" s="221"/>
      <c r="X4" s="221"/>
      <c r="Y4" s="222"/>
      <c r="Z4" s="222"/>
      <c r="AA4" s="222"/>
      <c r="AB4" s="222"/>
      <c r="AC4" s="222"/>
      <c r="AD4" s="222"/>
      <c r="AE4" s="222"/>
      <c r="AF4" s="222"/>
      <c r="AG4" s="222"/>
      <c r="AH4" s="222"/>
      <c r="AI4" s="222"/>
      <c r="AJ4" s="222"/>
      <c r="AK4" s="222"/>
      <c r="AL4" s="222"/>
    </row>
    <row r="5" spans="1:50" x14ac:dyDescent="0.25">
      <c r="A5" s="221"/>
      <c r="B5" s="221"/>
      <c r="C5" s="221"/>
      <c r="D5" s="221"/>
      <c r="E5" s="221"/>
      <c r="F5" s="221"/>
      <c r="G5" s="221"/>
      <c r="H5" s="221"/>
      <c r="I5" s="221"/>
      <c r="J5" s="221"/>
      <c r="K5" s="221"/>
      <c r="L5" s="221"/>
      <c r="M5" s="221"/>
      <c r="N5" s="221"/>
      <c r="O5" s="221"/>
      <c r="P5" s="221"/>
      <c r="Q5" s="221"/>
      <c r="R5" s="221"/>
      <c r="S5" s="221"/>
      <c r="T5" s="221"/>
      <c r="U5" s="221"/>
      <c r="V5" s="221"/>
      <c r="W5" s="221"/>
      <c r="X5" s="221"/>
      <c r="Y5" s="222"/>
      <c r="Z5" s="222"/>
      <c r="AA5" s="222"/>
      <c r="AB5" s="222"/>
      <c r="AC5" s="222"/>
      <c r="AD5" s="222"/>
      <c r="AE5" s="222"/>
      <c r="AF5" s="222"/>
      <c r="AG5" s="222"/>
      <c r="AH5" s="222"/>
      <c r="AI5" s="222"/>
      <c r="AJ5" s="222"/>
      <c r="AK5" s="222"/>
      <c r="AL5" s="222"/>
    </row>
    <row r="6" spans="1:50" x14ac:dyDescent="0.25">
      <c r="A6" s="221"/>
      <c r="B6" s="221"/>
      <c r="C6" s="221"/>
      <c r="D6" s="221"/>
      <c r="E6" s="221"/>
      <c r="F6" s="221"/>
      <c r="G6" s="221"/>
      <c r="H6" s="221"/>
      <c r="I6" s="221"/>
      <c r="J6" s="221"/>
      <c r="K6" s="221"/>
      <c r="L6" s="221"/>
      <c r="M6" s="221"/>
      <c r="N6" s="221"/>
      <c r="O6" s="221"/>
      <c r="P6" s="221"/>
      <c r="Q6" s="221"/>
      <c r="R6" s="221"/>
      <c r="S6" s="221"/>
      <c r="T6" s="221"/>
      <c r="U6" s="221"/>
      <c r="V6" s="221"/>
      <c r="W6" s="221"/>
      <c r="X6" s="221"/>
      <c r="Y6" s="222"/>
      <c r="Z6" s="222"/>
      <c r="AA6" s="222"/>
      <c r="AB6" s="222"/>
      <c r="AC6" s="222"/>
      <c r="AD6" s="222"/>
      <c r="AE6" s="222"/>
      <c r="AF6" s="222"/>
      <c r="AG6" s="222"/>
      <c r="AH6" s="222"/>
      <c r="AI6" s="222"/>
      <c r="AJ6" s="222"/>
      <c r="AK6" s="222"/>
      <c r="AL6" s="222"/>
    </row>
    <row r="7" spans="1:50" x14ac:dyDescent="0.25">
      <c r="A7" s="221"/>
      <c r="B7" s="221"/>
      <c r="C7" s="221"/>
      <c r="D7" s="221"/>
      <c r="E7" s="221"/>
      <c r="F7" s="221"/>
      <c r="G7" s="221"/>
      <c r="H7" s="221"/>
      <c r="I7" s="221"/>
      <c r="J7" s="221"/>
      <c r="K7" s="221"/>
      <c r="L7" s="221"/>
      <c r="M7" s="221"/>
      <c r="N7" s="221"/>
      <c r="O7" s="221"/>
      <c r="P7" s="221"/>
      <c r="Q7" s="221"/>
      <c r="R7" s="221"/>
      <c r="S7" s="221"/>
      <c r="T7" s="221"/>
      <c r="U7" s="221"/>
      <c r="V7" s="221"/>
      <c r="W7" s="221"/>
      <c r="X7" s="221"/>
      <c r="Y7" s="222"/>
      <c r="Z7" s="222"/>
      <c r="AA7" s="222"/>
      <c r="AB7" s="222"/>
      <c r="AC7" s="222"/>
      <c r="AD7" s="222"/>
      <c r="AE7" s="222"/>
      <c r="AF7" s="222"/>
      <c r="AG7" s="222"/>
      <c r="AH7" s="222"/>
      <c r="AI7" s="222"/>
      <c r="AJ7" s="222"/>
      <c r="AK7" s="222"/>
      <c r="AL7" s="222"/>
    </row>
    <row r="8" spans="1:50" ht="18" customHeight="1" x14ac:dyDescent="0.35">
      <c r="A8" s="170"/>
      <c r="B8" s="221"/>
      <c r="C8" s="221"/>
      <c r="D8" s="307">
        <v>2026</v>
      </c>
      <c r="E8" s="307"/>
      <c r="F8" s="307"/>
      <c r="G8" s="307"/>
      <c r="H8" s="307"/>
      <c r="I8" s="307"/>
      <c r="J8" s="307"/>
      <c r="K8" s="170"/>
      <c r="L8" s="170"/>
      <c r="M8" s="170"/>
      <c r="N8" s="170"/>
      <c r="O8" s="221"/>
      <c r="P8" s="307">
        <v>2025</v>
      </c>
      <c r="Q8" s="307"/>
      <c r="R8" s="307"/>
      <c r="S8" s="307"/>
      <c r="T8" s="307"/>
      <c r="U8" s="307"/>
      <c r="V8" s="307"/>
      <c r="W8" s="170"/>
      <c r="X8" s="170"/>
      <c r="Y8" s="222"/>
      <c r="Z8" s="222"/>
      <c r="AA8" s="222"/>
      <c r="AB8" s="222"/>
      <c r="AC8" s="222"/>
      <c r="AD8" s="222"/>
      <c r="AE8" s="222"/>
      <c r="AF8" s="222"/>
      <c r="AG8" s="222"/>
      <c r="AH8" s="222"/>
      <c r="AI8" s="222"/>
      <c r="AJ8" s="222"/>
      <c r="AK8" s="222"/>
      <c r="AL8" s="222"/>
    </row>
    <row r="9" spans="1:50" ht="15.75" customHeight="1" x14ac:dyDescent="0.35">
      <c r="A9" s="171"/>
      <c r="B9" s="172"/>
      <c r="C9" s="172"/>
      <c r="D9" s="173" t="s">
        <v>63</v>
      </c>
      <c r="E9" s="173" t="s">
        <v>64</v>
      </c>
      <c r="F9" s="173" t="s">
        <v>65</v>
      </c>
      <c r="G9" s="173" t="s">
        <v>66</v>
      </c>
      <c r="H9" s="173" t="s">
        <v>67</v>
      </c>
      <c r="I9" s="173" t="s">
        <v>68</v>
      </c>
      <c r="J9" s="173" t="s">
        <v>69</v>
      </c>
      <c r="K9" s="171"/>
      <c r="L9" s="171"/>
      <c r="M9" s="172"/>
      <c r="N9" s="172"/>
      <c r="O9" s="172"/>
      <c r="P9" s="173" t="s">
        <v>63</v>
      </c>
      <c r="Q9" s="173" t="s">
        <v>64</v>
      </c>
      <c r="R9" s="173" t="s">
        <v>65</v>
      </c>
      <c r="S9" s="173" t="s">
        <v>66</v>
      </c>
      <c r="T9" s="173" t="s">
        <v>67</v>
      </c>
      <c r="U9" s="173" t="s">
        <v>68</v>
      </c>
      <c r="V9" s="173" t="s">
        <v>69</v>
      </c>
      <c r="W9" s="171"/>
      <c r="X9" s="171"/>
      <c r="Y9" s="174"/>
      <c r="Z9" s="174"/>
      <c r="AA9" s="174"/>
      <c r="AB9" s="174"/>
      <c r="AC9" s="174"/>
      <c r="AD9" s="174"/>
      <c r="AE9" s="174"/>
      <c r="AF9" s="174"/>
      <c r="AG9" s="174"/>
      <c r="AH9" s="174"/>
      <c r="AI9" s="174"/>
      <c r="AJ9" s="174"/>
      <c r="AK9" s="174"/>
      <c r="AL9" s="174"/>
      <c r="AM9" s="175"/>
      <c r="AN9" s="175"/>
      <c r="AO9" s="175"/>
      <c r="AP9" s="175"/>
      <c r="AQ9" s="175"/>
      <c r="AR9" s="175"/>
      <c r="AS9" s="175"/>
      <c r="AT9" s="175"/>
      <c r="AU9" s="175"/>
      <c r="AV9" s="175"/>
      <c r="AW9" s="175"/>
      <c r="AX9" s="175"/>
    </row>
    <row r="10" spans="1:50" ht="20.149999999999999" customHeight="1" x14ac:dyDescent="0.25">
      <c r="A10" s="223"/>
      <c r="B10" s="221"/>
      <c r="C10" s="176" t="s">
        <v>127</v>
      </c>
      <c r="D10" s="177">
        <v>12</v>
      </c>
      <c r="E10" s="178">
        <v>13</v>
      </c>
      <c r="F10" s="178">
        <v>14</v>
      </c>
      <c r="G10" s="178">
        <v>15</v>
      </c>
      <c r="H10" s="178">
        <v>16</v>
      </c>
      <c r="I10" s="178">
        <v>17</v>
      </c>
      <c r="J10" s="179">
        <v>18</v>
      </c>
      <c r="K10" s="223"/>
      <c r="L10" s="223"/>
      <c r="M10" s="309" t="s">
        <v>70</v>
      </c>
      <c r="N10" s="310"/>
      <c r="O10" s="176" t="s">
        <v>127</v>
      </c>
      <c r="P10" s="177">
        <v>13</v>
      </c>
      <c r="Q10" s="178">
        <v>14</v>
      </c>
      <c r="R10" s="178">
        <v>15</v>
      </c>
      <c r="S10" s="178">
        <v>16</v>
      </c>
      <c r="T10" s="178">
        <v>17</v>
      </c>
      <c r="U10" s="178">
        <v>18</v>
      </c>
      <c r="V10" s="179">
        <v>19</v>
      </c>
      <c r="W10" s="223"/>
      <c r="X10" s="223"/>
      <c r="Y10" s="222"/>
      <c r="Z10" s="222"/>
      <c r="AA10" s="222"/>
      <c r="AB10" s="222"/>
      <c r="AC10" s="222"/>
      <c r="AD10" s="222"/>
      <c r="AE10" s="222"/>
      <c r="AF10" s="222"/>
      <c r="AG10" s="222"/>
      <c r="AH10" s="222"/>
      <c r="AI10" s="222"/>
      <c r="AJ10" s="222"/>
      <c r="AK10" s="222"/>
      <c r="AL10" s="222"/>
    </row>
    <row r="11" spans="1:50" ht="20.149999999999999" customHeight="1" x14ac:dyDescent="0.25">
      <c r="A11" s="223"/>
      <c r="B11" s="221"/>
      <c r="C11" s="176" t="s">
        <v>127</v>
      </c>
      <c r="D11" s="180">
        <v>19</v>
      </c>
      <c r="E11" s="181">
        <v>20</v>
      </c>
      <c r="F11" s="181">
        <v>21</v>
      </c>
      <c r="G11" s="181">
        <v>22</v>
      </c>
      <c r="H11" s="181">
        <v>23</v>
      </c>
      <c r="I11" s="181">
        <v>24</v>
      </c>
      <c r="J11" s="182">
        <v>25</v>
      </c>
      <c r="K11" s="223"/>
      <c r="L11" s="223"/>
      <c r="M11" s="309" t="s">
        <v>70</v>
      </c>
      <c r="N11" s="310"/>
      <c r="O11" s="176" t="s">
        <v>127</v>
      </c>
      <c r="P11" s="180">
        <v>20</v>
      </c>
      <c r="Q11" s="181">
        <v>21</v>
      </c>
      <c r="R11" s="181">
        <v>22</v>
      </c>
      <c r="S11" s="181">
        <v>23</v>
      </c>
      <c r="T11" s="181">
        <v>24</v>
      </c>
      <c r="U11" s="181">
        <v>25</v>
      </c>
      <c r="V11" s="182">
        <v>26</v>
      </c>
      <c r="W11" s="223"/>
      <c r="X11" s="223"/>
      <c r="Y11" s="222"/>
      <c r="Z11" s="222"/>
      <c r="AA11" s="222"/>
      <c r="AB11" s="222"/>
      <c r="AC11" s="222"/>
      <c r="AD11" s="222"/>
      <c r="AE11" s="222"/>
      <c r="AF11" s="222"/>
      <c r="AG11" s="222"/>
      <c r="AH11" s="222"/>
      <c r="AI11" s="222"/>
      <c r="AJ11" s="222"/>
      <c r="AK11" s="222"/>
      <c r="AL11" s="222"/>
    </row>
    <row r="12" spans="1:50" ht="20.149999999999999" customHeight="1" x14ac:dyDescent="0.25">
      <c r="A12" s="223"/>
      <c r="B12" s="221"/>
      <c r="C12" s="176" t="s">
        <v>128</v>
      </c>
      <c r="D12" s="183">
        <v>26</v>
      </c>
      <c r="E12" s="184">
        <v>27</v>
      </c>
      <c r="F12" s="184">
        <v>28</v>
      </c>
      <c r="G12" s="184">
        <v>29</v>
      </c>
      <c r="H12" s="184">
        <v>30</v>
      </c>
      <c r="I12" s="184">
        <v>31</v>
      </c>
      <c r="J12" s="185">
        <v>1</v>
      </c>
      <c r="K12" s="223"/>
      <c r="L12" s="223"/>
      <c r="M12" s="309" t="s">
        <v>70</v>
      </c>
      <c r="N12" s="310"/>
      <c r="O12" s="176" t="s">
        <v>128</v>
      </c>
      <c r="P12" s="183">
        <v>27</v>
      </c>
      <c r="Q12" s="184">
        <v>28</v>
      </c>
      <c r="R12" s="184">
        <v>29</v>
      </c>
      <c r="S12" s="184">
        <v>30</v>
      </c>
      <c r="T12" s="184">
        <v>31</v>
      </c>
      <c r="U12" s="184">
        <v>1</v>
      </c>
      <c r="V12" s="185">
        <v>2</v>
      </c>
      <c r="W12" s="223"/>
      <c r="X12" s="223"/>
      <c r="Y12" s="222"/>
      <c r="Z12" s="222"/>
      <c r="AA12" s="222"/>
      <c r="AB12" s="222"/>
      <c r="AC12" s="222"/>
      <c r="AD12" s="222"/>
      <c r="AE12" s="222"/>
      <c r="AF12" s="222"/>
      <c r="AG12" s="222"/>
      <c r="AH12" s="222"/>
      <c r="AI12" s="222"/>
      <c r="AJ12" s="222"/>
      <c r="AK12" s="222"/>
      <c r="AL12" s="222"/>
    </row>
    <row r="13" spans="1:50" ht="20.149999999999999" customHeight="1" x14ac:dyDescent="0.25">
      <c r="A13" s="223"/>
      <c r="B13" s="221"/>
      <c r="C13" s="176" t="s">
        <v>129</v>
      </c>
      <c r="D13" s="197">
        <v>2</v>
      </c>
      <c r="E13" s="198">
        <v>3</v>
      </c>
      <c r="F13" s="198">
        <v>4</v>
      </c>
      <c r="G13" s="198">
        <v>5</v>
      </c>
      <c r="H13" s="198">
        <v>6</v>
      </c>
      <c r="I13" s="198">
        <v>7</v>
      </c>
      <c r="J13" s="199">
        <v>8</v>
      </c>
      <c r="K13" s="223"/>
      <c r="L13" s="223"/>
      <c r="M13" s="309" t="s">
        <v>70</v>
      </c>
      <c r="N13" s="310"/>
      <c r="O13" s="176" t="s">
        <v>129</v>
      </c>
      <c r="P13" s="197">
        <v>3</v>
      </c>
      <c r="Q13" s="198">
        <v>4</v>
      </c>
      <c r="R13" s="198">
        <v>5</v>
      </c>
      <c r="S13" s="198">
        <v>6</v>
      </c>
      <c r="T13" s="198">
        <v>7</v>
      </c>
      <c r="U13" s="198">
        <v>8</v>
      </c>
      <c r="V13" s="199">
        <v>9</v>
      </c>
      <c r="W13" s="223"/>
      <c r="X13" s="223"/>
      <c r="Y13" s="222"/>
      <c r="Z13" s="222"/>
      <c r="AA13" s="222"/>
      <c r="AB13" s="222"/>
      <c r="AC13" s="222"/>
      <c r="AD13" s="222"/>
      <c r="AE13" s="222"/>
      <c r="AF13" s="222"/>
      <c r="AG13" s="222"/>
      <c r="AH13" s="222"/>
      <c r="AI13" s="222"/>
      <c r="AJ13" s="222"/>
      <c r="AK13" s="222"/>
      <c r="AL13" s="222"/>
    </row>
    <row r="14" spans="1:50" ht="20.149999999999999" customHeight="1" x14ac:dyDescent="0.25">
      <c r="A14" s="223"/>
      <c r="B14" s="221"/>
      <c r="C14" s="176" t="s">
        <v>129</v>
      </c>
      <c r="D14" s="186">
        <v>9</v>
      </c>
      <c r="E14" s="187">
        <v>10</v>
      </c>
      <c r="F14" s="187">
        <v>11</v>
      </c>
      <c r="G14" s="187">
        <v>12</v>
      </c>
      <c r="H14" s="187">
        <v>13</v>
      </c>
      <c r="I14" s="187">
        <v>14</v>
      </c>
      <c r="J14" s="188">
        <v>15</v>
      </c>
      <c r="K14" s="223"/>
      <c r="L14" s="223"/>
      <c r="M14" s="309" t="s">
        <v>70</v>
      </c>
      <c r="N14" s="310"/>
      <c r="O14" s="176" t="s">
        <v>129</v>
      </c>
      <c r="P14" s="186">
        <v>10</v>
      </c>
      <c r="Q14" s="187">
        <v>11</v>
      </c>
      <c r="R14" s="187">
        <v>12</v>
      </c>
      <c r="S14" s="187">
        <v>13</v>
      </c>
      <c r="T14" s="187">
        <v>14</v>
      </c>
      <c r="U14" s="187">
        <v>15</v>
      </c>
      <c r="V14" s="188">
        <v>16</v>
      </c>
      <c r="W14" s="223"/>
      <c r="X14" s="223"/>
      <c r="Y14" s="222"/>
      <c r="Z14" s="222"/>
      <c r="AA14" s="222"/>
      <c r="AB14" s="222"/>
      <c r="AC14" s="222"/>
      <c r="AD14" s="222"/>
      <c r="AE14" s="222"/>
      <c r="AF14" s="222"/>
      <c r="AG14" s="222"/>
      <c r="AH14" s="222"/>
      <c r="AI14" s="222"/>
      <c r="AJ14" s="222"/>
      <c r="AK14" s="222"/>
      <c r="AL14" s="222"/>
    </row>
    <row r="15" spans="1:50" ht="20.149999999999999" customHeight="1" x14ac:dyDescent="0.25">
      <c r="A15" s="223"/>
      <c r="B15" s="221"/>
      <c r="C15" s="176" t="s">
        <v>129</v>
      </c>
      <c r="D15" s="200">
        <v>16</v>
      </c>
      <c r="E15" s="201">
        <v>17</v>
      </c>
      <c r="F15" s="201">
        <v>18</v>
      </c>
      <c r="G15" s="201">
        <v>19</v>
      </c>
      <c r="H15" s="201">
        <v>20</v>
      </c>
      <c r="I15" s="201">
        <v>21</v>
      </c>
      <c r="J15" s="202">
        <v>22</v>
      </c>
      <c r="K15" s="223"/>
      <c r="L15" s="223"/>
      <c r="M15" s="309" t="s">
        <v>70</v>
      </c>
      <c r="N15" s="310"/>
      <c r="O15" s="176" t="s">
        <v>129</v>
      </c>
      <c r="P15" s="200">
        <v>17</v>
      </c>
      <c r="Q15" s="201">
        <v>18</v>
      </c>
      <c r="R15" s="201">
        <v>19</v>
      </c>
      <c r="S15" s="201">
        <v>20</v>
      </c>
      <c r="T15" s="201">
        <v>21</v>
      </c>
      <c r="U15" s="201">
        <v>22</v>
      </c>
      <c r="V15" s="202">
        <v>23</v>
      </c>
      <c r="W15" s="223"/>
      <c r="X15" s="223"/>
      <c r="Y15" s="222"/>
      <c r="Z15" s="222"/>
      <c r="AA15" s="222"/>
      <c r="AB15" s="222"/>
      <c r="AC15" s="222"/>
      <c r="AD15" s="222"/>
      <c r="AE15" s="222"/>
      <c r="AF15" s="222"/>
      <c r="AG15" s="222"/>
      <c r="AH15" s="222"/>
      <c r="AI15" s="222"/>
      <c r="AJ15" s="222"/>
      <c r="AK15" s="222"/>
      <c r="AL15" s="222"/>
    </row>
    <row r="16" spans="1:50" x14ac:dyDescent="0.25">
      <c r="A16" s="221"/>
      <c r="B16" s="221"/>
      <c r="C16" s="221"/>
      <c r="D16" s="221"/>
      <c r="E16" s="221"/>
      <c r="F16" s="221"/>
      <c r="G16" s="221"/>
      <c r="H16" s="221"/>
      <c r="I16" s="221"/>
      <c r="J16" s="221"/>
      <c r="K16" s="221"/>
      <c r="L16" s="221"/>
      <c r="M16" s="221"/>
      <c r="N16" s="221"/>
      <c r="O16" s="221"/>
      <c r="P16" s="221"/>
      <c r="Q16" s="221"/>
      <c r="R16" s="221"/>
      <c r="S16" s="221"/>
      <c r="T16" s="221"/>
      <c r="U16" s="221"/>
      <c r="V16" s="221"/>
      <c r="W16" s="221"/>
      <c r="X16" s="221"/>
      <c r="Y16" s="222"/>
      <c r="Z16" s="222"/>
      <c r="AA16" s="222"/>
      <c r="AB16" s="222"/>
      <c r="AC16" s="222"/>
      <c r="AD16" s="222"/>
      <c r="AE16" s="222"/>
      <c r="AF16" s="222"/>
      <c r="AG16" s="222"/>
      <c r="AH16" s="222"/>
      <c r="AI16" s="222"/>
      <c r="AJ16" s="222"/>
      <c r="AK16" s="222"/>
      <c r="AL16" s="222"/>
    </row>
    <row r="17" spans="1:50" x14ac:dyDescent="0.25">
      <c r="A17" s="221"/>
      <c r="B17" s="221"/>
      <c r="C17" s="221"/>
      <c r="D17" s="221"/>
      <c r="E17" s="221"/>
      <c r="F17" s="221"/>
      <c r="G17" s="221"/>
      <c r="H17" s="221"/>
      <c r="I17" s="221"/>
      <c r="J17" s="221"/>
      <c r="K17" s="221"/>
      <c r="L17" s="221"/>
      <c r="M17" s="221"/>
      <c r="N17" s="221"/>
      <c r="O17" s="221"/>
      <c r="P17" s="221"/>
      <c r="Q17" s="221"/>
      <c r="R17" s="221"/>
      <c r="S17" s="221"/>
      <c r="T17" s="221"/>
      <c r="U17" s="221"/>
      <c r="V17" s="221"/>
      <c r="W17" s="221"/>
      <c r="X17" s="221"/>
      <c r="Y17" s="222"/>
      <c r="Z17" s="222"/>
      <c r="AA17" s="222"/>
      <c r="AB17" s="222"/>
      <c r="AC17" s="222"/>
      <c r="AD17" s="222"/>
      <c r="AE17" s="222"/>
      <c r="AF17" s="222"/>
      <c r="AG17" s="222"/>
      <c r="AH17" s="222"/>
      <c r="AI17" s="222"/>
      <c r="AJ17" s="222"/>
      <c r="AK17" s="222"/>
      <c r="AL17" s="222"/>
    </row>
    <row r="18" spans="1:50" ht="13" x14ac:dyDescent="0.3">
      <c r="A18" s="221"/>
      <c r="B18" s="221"/>
      <c r="C18" s="221"/>
      <c r="D18" s="311" t="s">
        <v>71</v>
      </c>
      <c r="E18" s="311"/>
      <c r="F18" s="311"/>
      <c r="G18" s="311"/>
      <c r="H18" s="311"/>
      <c r="I18" s="311"/>
      <c r="J18" s="311"/>
      <c r="K18" s="221"/>
      <c r="L18" s="221"/>
      <c r="M18" s="221"/>
      <c r="N18" s="221"/>
      <c r="O18" s="221"/>
      <c r="P18" s="311" t="s">
        <v>72</v>
      </c>
      <c r="Q18" s="311"/>
      <c r="R18" s="311"/>
      <c r="S18" s="311"/>
      <c r="T18" s="311"/>
      <c r="U18" s="311"/>
      <c r="V18" s="311"/>
      <c r="W18" s="221"/>
      <c r="X18" s="221"/>
      <c r="Y18" s="222"/>
      <c r="Z18" s="222"/>
      <c r="AA18" s="222"/>
      <c r="AB18" s="222"/>
      <c r="AC18" s="222"/>
      <c r="AD18" s="222"/>
      <c r="AE18" s="222"/>
      <c r="AF18" s="222"/>
      <c r="AG18" s="222"/>
      <c r="AH18" s="222"/>
      <c r="AI18" s="222"/>
      <c r="AJ18" s="222"/>
      <c r="AK18" s="222"/>
      <c r="AL18" s="222"/>
    </row>
    <row r="19" spans="1:50" ht="13.15" customHeight="1" x14ac:dyDescent="0.25">
      <c r="A19" s="221"/>
      <c r="B19" s="221"/>
      <c r="C19" s="308"/>
      <c r="D19" s="308"/>
      <c r="E19" s="308"/>
      <c r="F19" s="308"/>
      <c r="G19" s="221"/>
      <c r="H19" s="221"/>
      <c r="I19" s="221"/>
      <c r="J19" s="221"/>
      <c r="K19" s="221"/>
      <c r="L19" s="221"/>
      <c r="M19" s="221"/>
      <c r="N19" s="221"/>
      <c r="O19" s="308"/>
      <c r="P19" s="308"/>
      <c r="Q19" s="308"/>
      <c r="R19" s="308"/>
      <c r="S19" s="221"/>
      <c r="T19" s="221"/>
      <c r="U19" s="221"/>
      <c r="V19" s="221"/>
      <c r="W19" s="221"/>
      <c r="X19" s="221"/>
      <c r="Y19" s="222"/>
      <c r="Z19" s="222"/>
      <c r="AA19" s="222"/>
      <c r="AB19" s="222"/>
      <c r="AC19" s="222"/>
      <c r="AD19" s="222"/>
      <c r="AE19" s="222"/>
      <c r="AF19" s="222"/>
      <c r="AG19" s="222"/>
      <c r="AH19" s="222"/>
      <c r="AI19" s="222"/>
      <c r="AJ19" s="222"/>
      <c r="AK19" s="222"/>
      <c r="AL19" s="222"/>
    </row>
    <row r="20" spans="1:50" x14ac:dyDescent="0.25">
      <c r="A20" s="189"/>
      <c r="B20" s="189"/>
      <c r="C20" s="308"/>
      <c r="D20" s="308"/>
      <c r="E20" s="308"/>
      <c r="F20" s="308"/>
      <c r="G20" s="6"/>
      <c r="H20" s="6"/>
      <c r="I20" s="6"/>
      <c r="J20" s="6"/>
      <c r="K20" s="189"/>
      <c r="L20" s="189"/>
      <c r="M20" s="189"/>
      <c r="N20" s="189"/>
      <c r="O20" s="308"/>
      <c r="P20" s="308"/>
      <c r="Q20" s="308"/>
      <c r="R20" s="308"/>
      <c r="S20" s="6"/>
      <c r="T20" s="6"/>
      <c r="U20" s="6"/>
      <c r="V20" s="6"/>
      <c r="W20" s="6"/>
      <c r="X20" s="6"/>
      <c r="Y20" s="190"/>
      <c r="Z20" s="190"/>
      <c r="AA20" s="190"/>
      <c r="AB20" s="190"/>
      <c r="AC20" s="190"/>
      <c r="AD20" s="190"/>
      <c r="AE20" s="190"/>
      <c r="AF20" s="190"/>
      <c r="AG20" s="190"/>
      <c r="AH20" s="190"/>
      <c r="AI20" s="190"/>
      <c r="AJ20" s="190"/>
      <c r="AK20" s="190"/>
      <c r="AL20" s="190"/>
      <c r="AM20" s="1"/>
      <c r="AN20" s="1"/>
      <c r="AO20" s="1"/>
      <c r="AP20" s="1"/>
      <c r="AQ20" s="1"/>
      <c r="AR20" s="1"/>
      <c r="AS20" s="1"/>
      <c r="AT20" s="1"/>
      <c r="AU20" s="1"/>
      <c r="AV20" s="1"/>
      <c r="AW20" s="1"/>
      <c r="AX20" s="1"/>
    </row>
    <row r="21" spans="1:50" x14ac:dyDescent="0.25">
      <c r="A21" s="191"/>
      <c r="B21" s="191"/>
      <c r="C21" s="308"/>
      <c r="D21" s="308"/>
      <c r="E21" s="308"/>
      <c r="F21" s="308"/>
      <c r="G21" s="6"/>
      <c r="H21" s="6"/>
      <c r="I21" s="6"/>
      <c r="J21" s="6"/>
      <c r="K21" s="189"/>
      <c r="L21" s="189"/>
      <c r="M21" s="189"/>
      <c r="N21" s="189"/>
      <c r="O21" s="308"/>
      <c r="P21" s="308"/>
      <c r="Q21" s="308"/>
      <c r="R21" s="308"/>
      <c r="S21" s="192"/>
      <c r="T21" s="192"/>
      <c r="U21" s="192"/>
      <c r="V21" s="192"/>
      <c r="W21" s="192"/>
      <c r="X21" s="192"/>
      <c r="Y21" s="190"/>
      <c r="Z21" s="190"/>
      <c r="AA21" s="190"/>
      <c r="AB21" s="190"/>
      <c r="AC21" s="190"/>
      <c r="AD21" s="190"/>
      <c r="AE21" s="190"/>
      <c r="AF21" s="190"/>
      <c r="AG21" s="190"/>
      <c r="AH21" s="190"/>
      <c r="AI21" s="190"/>
      <c r="AJ21" s="190"/>
      <c r="AK21" s="190"/>
      <c r="AL21" s="190"/>
      <c r="AM21" s="1"/>
      <c r="AN21" s="1"/>
      <c r="AO21" s="1"/>
      <c r="AP21" s="1"/>
      <c r="AQ21" s="1"/>
      <c r="AR21" s="1"/>
      <c r="AS21" s="1"/>
      <c r="AT21" s="1"/>
      <c r="AU21" s="1"/>
      <c r="AV21" s="1"/>
      <c r="AW21" s="1"/>
      <c r="AX21" s="1"/>
    </row>
    <row r="22" spans="1:50" x14ac:dyDescent="0.25">
      <c r="A22" s="189"/>
      <c r="B22" s="189"/>
      <c r="C22" s="308"/>
      <c r="D22" s="308"/>
      <c r="E22" s="308"/>
      <c r="F22" s="308"/>
      <c r="G22" s="6"/>
      <c r="H22" s="6"/>
      <c r="I22" s="6"/>
      <c r="J22" s="6"/>
      <c r="K22" s="189"/>
      <c r="L22" s="189"/>
      <c r="M22" s="189"/>
      <c r="N22" s="189"/>
      <c r="O22" s="308"/>
      <c r="P22" s="308"/>
      <c r="Q22" s="308"/>
      <c r="R22" s="308"/>
      <c r="S22" s="6"/>
      <c r="T22" s="6"/>
      <c r="U22" s="6"/>
      <c r="V22" s="6"/>
      <c r="W22" s="6"/>
      <c r="X22" s="6"/>
      <c r="Y22" s="190"/>
      <c r="Z22" s="190"/>
      <c r="AA22" s="190"/>
      <c r="AB22" s="190"/>
      <c r="AC22" s="190"/>
      <c r="AD22" s="190"/>
      <c r="AE22" s="190"/>
      <c r="AF22" s="190"/>
      <c r="AG22" s="190"/>
      <c r="AH22" s="190"/>
      <c r="AI22" s="190"/>
      <c r="AJ22" s="190"/>
      <c r="AK22" s="190"/>
      <c r="AL22" s="190"/>
      <c r="AM22" s="1"/>
      <c r="AN22" s="1"/>
      <c r="AO22" s="1"/>
      <c r="AP22" s="1"/>
      <c r="AQ22" s="1"/>
      <c r="AR22" s="1"/>
      <c r="AS22" s="1"/>
      <c r="AT22" s="1"/>
      <c r="AU22" s="1"/>
      <c r="AV22" s="1"/>
      <c r="AW22" s="1"/>
      <c r="AX22" s="1"/>
    </row>
    <row r="23" spans="1:50" x14ac:dyDescent="0.25">
      <c r="A23" s="189"/>
      <c r="B23" s="189"/>
      <c r="C23" s="308"/>
      <c r="D23" s="308"/>
      <c r="E23" s="308"/>
      <c r="F23" s="308"/>
      <c r="G23" s="6"/>
      <c r="H23" s="6"/>
      <c r="I23" s="6"/>
      <c r="J23" s="189"/>
      <c r="K23" s="189"/>
      <c r="L23" s="189"/>
      <c r="M23" s="189"/>
      <c r="N23" s="189"/>
      <c r="O23" s="308"/>
      <c r="P23" s="308"/>
      <c r="Q23" s="308"/>
      <c r="R23" s="308"/>
      <c r="S23" s="6"/>
      <c r="T23" s="6"/>
      <c r="U23" s="6"/>
      <c r="V23" s="6"/>
      <c r="W23" s="6"/>
      <c r="X23" s="189"/>
      <c r="Y23" s="190"/>
      <c r="Z23" s="190"/>
      <c r="AA23" s="190"/>
      <c r="AB23" s="190"/>
      <c r="AC23" s="190"/>
      <c r="AD23" s="190"/>
      <c r="AE23" s="190"/>
      <c r="AF23" s="190"/>
      <c r="AG23" s="190"/>
      <c r="AH23" s="190"/>
      <c r="AI23" s="190"/>
      <c r="AJ23" s="190"/>
      <c r="AK23" s="190"/>
      <c r="AL23" s="190"/>
      <c r="AM23" s="1"/>
      <c r="AN23" s="1"/>
      <c r="AO23" s="1"/>
      <c r="AP23" s="1"/>
      <c r="AQ23" s="1"/>
      <c r="AR23" s="1"/>
      <c r="AS23" s="1"/>
      <c r="AT23" s="1"/>
      <c r="AU23" s="1"/>
      <c r="AV23" s="1"/>
      <c r="AW23" s="1"/>
      <c r="AX23" s="1"/>
    </row>
    <row r="24" spans="1:50" x14ac:dyDescent="0.25">
      <c r="A24" s="221"/>
      <c r="B24" s="221"/>
      <c r="C24" s="308"/>
      <c r="D24" s="308"/>
      <c r="E24" s="308"/>
      <c r="F24" s="308"/>
      <c r="G24" s="6"/>
      <c r="H24" s="6"/>
      <c r="I24" s="6"/>
      <c r="J24" s="221"/>
      <c r="K24" s="221"/>
      <c r="L24" s="221"/>
      <c r="M24" s="221"/>
      <c r="N24" s="221"/>
      <c r="O24" s="308"/>
      <c r="P24" s="308"/>
      <c r="Q24" s="308"/>
      <c r="R24" s="308"/>
      <c r="S24" s="6"/>
      <c r="T24" s="6"/>
      <c r="U24" s="6"/>
      <c r="V24" s="6"/>
      <c r="W24" s="6"/>
      <c r="X24" s="221"/>
      <c r="Y24" s="222"/>
      <c r="Z24" s="222"/>
      <c r="AA24" s="222"/>
      <c r="AB24" s="222"/>
      <c r="AC24" s="222"/>
      <c r="AD24" s="222"/>
      <c r="AE24" s="222"/>
      <c r="AF24" s="222"/>
      <c r="AG24" s="222"/>
      <c r="AH24" s="222"/>
      <c r="AI24" s="222"/>
      <c r="AJ24" s="222"/>
      <c r="AK24" s="222"/>
      <c r="AL24" s="222"/>
    </row>
    <row r="25" spans="1:50" ht="12.75" customHeight="1" x14ac:dyDescent="0.25">
      <c r="Y25" s="222"/>
      <c r="Z25" s="222"/>
      <c r="AA25" s="222"/>
      <c r="AB25" s="222"/>
      <c r="AC25" s="222"/>
      <c r="AD25" s="222"/>
      <c r="AE25" s="222"/>
      <c r="AF25" s="222"/>
      <c r="AG25" s="222"/>
      <c r="AH25" s="222"/>
      <c r="AI25" s="222"/>
      <c r="AJ25" s="222"/>
      <c r="AK25" s="222"/>
      <c r="AL25" s="222"/>
    </row>
    <row r="26" spans="1:50" x14ac:dyDescent="0.25">
      <c r="A26" s="221"/>
      <c r="B26" s="221"/>
      <c r="C26" s="308"/>
      <c r="D26" s="308"/>
      <c r="E26" s="308"/>
      <c r="F26" s="308"/>
      <c r="G26" s="6"/>
      <c r="H26" s="6"/>
      <c r="I26" s="6"/>
      <c r="J26" s="221"/>
      <c r="K26" s="221"/>
      <c r="L26" s="221"/>
      <c r="M26" s="221"/>
      <c r="N26" s="221"/>
      <c r="O26" s="308"/>
      <c r="P26" s="308"/>
      <c r="Q26" s="308"/>
      <c r="R26" s="308"/>
      <c r="S26" s="6"/>
      <c r="T26" s="6"/>
      <c r="U26" s="6"/>
      <c r="V26" s="6"/>
      <c r="W26" s="6"/>
      <c r="X26" s="221"/>
      <c r="Y26" s="222"/>
      <c r="Z26" s="222"/>
      <c r="AA26" s="222"/>
      <c r="AB26" s="222"/>
      <c r="AC26" s="222"/>
      <c r="AD26" s="222"/>
      <c r="AE26" s="222"/>
      <c r="AF26" s="222"/>
      <c r="AG26" s="222"/>
      <c r="AH26" s="222"/>
      <c r="AI26" s="222"/>
      <c r="AJ26" s="222"/>
      <c r="AK26" s="222"/>
      <c r="AL26" s="222"/>
    </row>
    <row r="27" spans="1:50" x14ac:dyDescent="0.25">
      <c r="A27" s="221"/>
      <c r="B27" s="221"/>
      <c r="C27" s="308"/>
      <c r="D27" s="312"/>
      <c r="E27" s="312"/>
      <c r="F27" s="6"/>
      <c r="G27" s="6"/>
      <c r="H27" s="6"/>
      <c r="I27" s="6"/>
      <c r="J27" s="221"/>
      <c r="K27" s="221"/>
      <c r="L27" s="221"/>
      <c r="M27" s="221"/>
      <c r="N27" s="221"/>
      <c r="O27" s="308"/>
      <c r="P27" s="312"/>
      <c r="Q27" s="312"/>
      <c r="R27" s="6"/>
      <c r="S27" s="6"/>
      <c r="T27" s="6"/>
      <c r="U27" s="6"/>
      <c r="V27" s="6"/>
      <c r="W27" s="6"/>
      <c r="X27" s="221"/>
      <c r="Y27" s="222"/>
      <c r="Z27" s="222"/>
      <c r="AA27" s="222"/>
      <c r="AB27" s="222"/>
      <c r="AC27" s="222"/>
      <c r="AD27" s="222"/>
      <c r="AE27" s="222"/>
      <c r="AF27" s="222"/>
      <c r="AG27" s="222"/>
      <c r="AH27" s="222"/>
      <c r="AI27" s="222"/>
      <c r="AJ27" s="222"/>
      <c r="AK27" s="222"/>
      <c r="AL27" s="222"/>
    </row>
    <row r="28" spans="1:50" x14ac:dyDescent="0.25">
      <c r="A28" s="221"/>
      <c r="B28" s="221"/>
      <c r="C28" s="308"/>
      <c r="D28" s="312"/>
      <c r="E28" s="312"/>
      <c r="F28" s="221"/>
      <c r="G28" s="221"/>
      <c r="H28" s="221"/>
      <c r="I28" s="221"/>
      <c r="J28" s="221"/>
      <c r="K28" s="221"/>
      <c r="L28" s="221"/>
      <c r="M28" s="221"/>
      <c r="N28" s="221"/>
      <c r="O28" s="308"/>
      <c r="P28" s="312"/>
      <c r="Q28" s="312"/>
      <c r="R28" s="221"/>
      <c r="S28" s="221"/>
      <c r="T28" s="221"/>
      <c r="U28" s="221"/>
      <c r="V28" s="221"/>
      <c r="W28" s="221"/>
      <c r="X28" s="221"/>
      <c r="Y28" s="222"/>
      <c r="Z28" s="222"/>
      <c r="AA28" s="222"/>
      <c r="AB28" s="222"/>
      <c r="AC28" s="222"/>
      <c r="AD28" s="222"/>
      <c r="AE28" s="222"/>
      <c r="AF28" s="222"/>
      <c r="AG28" s="222"/>
      <c r="AH28" s="222"/>
      <c r="AI28" s="222"/>
      <c r="AJ28" s="222"/>
      <c r="AK28" s="222"/>
      <c r="AL28" s="222"/>
    </row>
    <row r="29" spans="1:50" x14ac:dyDescent="0.25">
      <c r="A29" s="221"/>
      <c r="B29" s="221"/>
      <c r="C29" s="308"/>
      <c r="D29" s="312"/>
      <c r="E29" s="312"/>
      <c r="F29" s="221"/>
      <c r="G29" s="221"/>
      <c r="H29" s="221"/>
      <c r="I29" s="221"/>
      <c r="J29" s="221"/>
      <c r="K29" s="221"/>
      <c r="L29" s="221"/>
      <c r="M29" s="221"/>
      <c r="N29" s="221"/>
      <c r="O29" s="308"/>
      <c r="P29" s="312"/>
      <c r="Q29" s="312"/>
      <c r="R29" s="221"/>
      <c r="T29" s="221"/>
      <c r="U29" s="221"/>
      <c r="V29" s="221"/>
      <c r="W29" s="221"/>
      <c r="X29" s="221"/>
      <c r="Y29" s="222"/>
      <c r="Z29" s="222"/>
      <c r="AA29" s="222"/>
      <c r="AB29" s="222"/>
      <c r="AC29" s="222"/>
      <c r="AD29" s="222"/>
      <c r="AE29" s="222"/>
      <c r="AF29" s="222"/>
      <c r="AG29" s="222"/>
      <c r="AH29" s="222"/>
      <c r="AI29" s="222"/>
      <c r="AJ29" s="222"/>
      <c r="AK29" s="222"/>
      <c r="AL29" s="222"/>
    </row>
    <row r="30" spans="1:50" ht="13" x14ac:dyDescent="0.3">
      <c r="A30" s="221"/>
      <c r="B30" s="221"/>
      <c r="C30" s="224"/>
      <c r="D30" s="221"/>
      <c r="E30" s="221"/>
      <c r="F30" s="221"/>
      <c r="G30" s="193" t="s">
        <v>73</v>
      </c>
      <c r="H30" s="221">
        <v>30</v>
      </c>
      <c r="I30" s="221"/>
      <c r="J30" s="221"/>
      <c r="K30" s="221"/>
      <c r="L30" s="221"/>
      <c r="M30" s="221"/>
      <c r="N30" s="221"/>
      <c r="O30" s="224"/>
      <c r="P30" s="221"/>
      <c r="Q30" s="221"/>
      <c r="R30" s="221"/>
      <c r="S30" s="193" t="s">
        <v>73</v>
      </c>
      <c r="T30" s="221">
        <v>30</v>
      </c>
      <c r="U30" s="221"/>
      <c r="V30" s="221"/>
      <c r="W30" s="221"/>
      <c r="X30" s="221"/>
      <c r="Y30" s="222"/>
      <c r="Z30" s="222"/>
      <c r="AA30" s="222"/>
      <c r="AB30" s="222"/>
      <c r="AC30" s="222"/>
      <c r="AD30" s="222"/>
      <c r="AE30" s="222"/>
      <c r="AF30" s="222"/>
      <c r="AG30" s="222"/>
      <c r="AH30" s="222"/>
      <c r="AI30" s="222"/>
      <c r="AJ30" s="222"/>
      <c r="AK30" s="222"/>
      <c r="AL30" s="222"/>
    </row>
    <row r="31" spans="1:50" ht="13" x14ac:dyDescent="0.3">
      <c r="A31" s="221"/>
      <c r="B31" s="221"/>
      <c r="C31" s="224"/>
      <c r="D31" s="221"/>
      <c r="E31" s="221"/>
      <c r="F31" s="221"/>
      <c r="G31" s="193" t="s">
        <v>74</v>
      </c>
      <c r="H31" s="221">
        <v>12</v>
      </c>
      <c r="I31" s="221"/>
      <c r="J31" s="221"/>
      <c r="K31" s="221"/>
      <c r="L31" s="221"/>
      <c r="M31" s="221"/>
      <c r="N31" s="221"/>
      <c r="O31" s="224"/>
      <c r="P31" s="221"/>
      <c r="Q31" s="221"/>
      <c r="R31" s="221"/>
      <c r="S31" s="193" t="s">
        <v>74</v>
      </c>
      <c r="T31" s="221">
        <v>12</v>
      </c>
      <c r="U31" s="221"/>
      <c r="V31" s="221"/>
      <c r="W31" s="221"/>
      <c r="X31" s="221"/>
      <c r="Y31" s="222"/>
      <c r="Z31" s="222"/>
      <c r="AA31" s="222"/>
      <c r="AB31" s="222"/>
      <c r="AC31" s="222"/>
      <c r="AD31" s="222"/>
      <c r="AE31" s="222"/>
      <c r="AF31" s="222"/>
      <c r="AG31" s="222"/>
      <c r="AH31" s="222"/>
      <c r="AI31" s="222"/>
      <c r="AJ31" s="222"/>
      <c r="AK31" s="222"/>
      <c r="AL31" s="222"/>
    </row>
    <row r="32" spans="1:50" x14ac:dyDescent="0.25">
      <c r="A32" s="221"/>
      <c r="B32" s="221"/>
      <c r="C32" s="224"/>
      <c r="D32" s="221"/>
      <c r="E32" s="221"/>
      <c r="F32" s="221"/>
      <c r="G32" s="221"/>
      <c r="H32" s="221"/>
      <c r="I32" s="221"/>
      <c r="J32" s="221"/>
      <c r="K32" s="221"/>
      <c r="L32" s="221"/>
      <c r="M32" s="221"/>
      <c r="N32" s="221"/>
      <c r="O32" s="224"/>
      <c r="P32" s="221"/>
      <c r="Q32" s="221"/>
      <c r="R32" s="221"/>
      <c r="S32" s="221"/>
      <c r="T32" s="221"/>
      <c r="U32" s="221"/>
      <c r="V32" s="221"/>
      <c r="W32" s="221"/>
      <c r="X32" s="221"/>
      <c r="Y32" s="222"/>
      <c r="Z32" s="222"/>
      <c r="AA32" s="222"/>
      <c r="AB32" s="222"/>
      <c r="AC32" s="222"/>
      <c r="AD32" s="222"/>
      <c r="AE32" s="222"/>
      <c r="AF32" s="222"/>
      <c r="AG32" s="222"/>
      <c r="AH32" s="222"/>
      <c r="AI32" s="222"/>
      <c r="AJ32" s="222"/>
      <c r="AK32" s="222"/>
      <c r="AL32" s="222"/>
    </row>
    <row r="33" spans="1:38" x14ac:dyDescent="0.25">
      <c r="A33" s="221"/>
      <c r="B33" s="221"/>
      <c r="C33" s="224"/>
      <c r="D33" s="221"/>
      <c r="E33" s="221"/>
      <c r="F33" s="221"/>
      <c r="G33" s="221"/>
      <c r="H33" s="221"/>
      <c r="I33" s="221"/>
      <c r="J33" s="221"/>
      <c r="K33" s="221"/>
      <c r="L33" s="221"/>
      <c r="M33" s="221"/>
      <c r="N33" s="221"/>
      <c r="O33" s="224"/>
      <c r="P33" s="221"/>
      <c r="Q33" s="221"/>
      <c r="R33" s="221"/>
      <c r="S33" s="221"/>
      <c r="T33" s="221"/>
      <c r="U33" s="221"/>
      <c r="V33" s="221"/>
      <c r="W33" s="221"/>
      <c r="X33" s="221"/>
      <c r="Y33" s="222"/>
      <c r="Z33" s="222"/>
      <c r="AA33" s="222"/>
      <c r="AB33" s="222"/>
      <c r="AC33" s="222"/>
      <c r="AD33" s="222"/>
      <c r="AE33" s="222"/>
      <c r="AF33" s="222"/>
      <c r="AG33" s="222"/>
      <c r="AH33" s="222"/>
      <c r="AI33" s="222"/>
      <c r="AJ33" s="222"/>
      <c r="AK33" s="222"/>
      <c r="AL33" s="222"/>
    </row>
    <row r="34" spans="1:38" ht="13" x14ac:dyDescent="0.3">
      <c r="A34" s="221"/>
      <c r="B34" s="194"/>
      <c r="C34" s="195"/>
      <c r="D34" s="221"/>
      <c r="E34" s="221"/>
      <c r="F34" s="221"/>
      <c r="G34" s="221"/>
      <c r="H34" s="221"/>
      <c r="I34" s="221"/>
      <c r="J34" s="221"/>
      <c r="K34" s="221"/>
      <c r="L34" s="221"/>
      <c r="M34" s="221"/>
      <c r="N34" s="221"/>
      <c r="O34" s="224"/>
      <c r="P34" s="221"/>
      <c r="Q34" s="221"/>
      <c r="R34" s="221"/>
      <c r="S34" s="221"/>
      <c r="T34" s="221"/>
      <c r="U34" s="221"/>
      <c r="V34" s="221"/>
      <c r="W34" s="221"/>
      <c r="X34" s="221"/>
      <c r="Y34" s="222"/>
      <c r="Z34" s="222"/>
      <c r="AA34" s="222"/>
      <c r="AB34" s="222"/>
      <c r="AC34" s="222"/>
      <c r="AD34" s="222"/>
      <c r="AE34" s="222"/>
      <c r="AF34" s="222"/>
      <c r="AG34" s="222"/>
      <c r="AH34" s="222"/>
      <c r="AI34" s="222"/>
      <c r="AJ34" s="222"/>
      <c r="AK34" s="222"/>
      <c r="AL34" s="222"/>
    </row>
    <row r="35" spans="1:38" ht="13" x14ac:dyDescent="0.3">
      <c r="A35" s="221"/>
      <c r="B35" s="194"/>
      <c r="C35" s="195"/>
      <c r="D35" s="221"/>
      <c r="E35" s="221"/>
      <c r="F35" s="221"/>
      <c r="G35" s="221"/>
      <c r="H35" s="221"/>
      <c r="I35" s="221"/>
      <c r="J35" s="221"/>
      <c r="K35" s="221"/>
      <c r="L35" s="221"/>
      <c r="M35" s="221"/>
      <c r="N35" s="221"/>
      <c r="O35" s="221"/>
      <c r="P35" s="221"/>
      <c r="Q35" s="221"/>
      <c r="R35" s="221"/>
      <c r="S35" s="221"/>
      <c r="T35" s="221"/>
      <c r="U35" s="221"/>
      <c r="V35" s="221"/>
      <c r="W35" s="221"/>
      <c r="X35" s="221"/>
      <c r="Y35" s="222"/>
      <c r="Z35" s="222"/>
      <c r="AA35" s="222"/>
      <c r="AB35" s="222"/>
      <c r="AC35" s="222"/>
      <c r="AD35" s="222"/>
      <c r="AE35" s="222"/>
      <c r="AF35" s="222"/>
      <c r="AG35" s="222"/>
      <c r="AH35" s="222"/>
      <c r="AI35" s="222"/>
      <c r="AJ35" s="222"/>
      <c r="AK35" s="222"/>
      <c r="AL35" s="222"/>
    </row>
    <row r="36" spans="1:38" ht="13" x14ac:dyDescent="0.3">
      <c r="A36" s="221"/>
      <c r="B36" s="221"/>
      <c r="C36" s="195"/>
      <c r="D36" s="221"/>
      <c r="E36" s="221"/>
      <c r="F36" s="221"/>
      <c r="G36" s="221"/>
      <c r="H36" s="221"/>
      <c r="I36" s="221"/>
      <c r="J36" s="221"/>
      <c r="K36" s="221"/>
      <c r="L36" s="221"/>
      <c r="M36" s="221"/>
      <c r="N36" s="221"/>
      <c r="O36" s="221"/>
      <c r="P36" s="221"/>
      <c r="Q36" s="221"/>
      <c r="R36" s="221"/>
      <c r="S36" s="221"/>
      <c r="T36" s="221"/>
      <c r="U36" s="221"/>
      <c r="V36" s="221"/>
      <c r="W36" s="221"/>
      <c r="X36" s="221"/>
      <c r="Y36" s="222"/>
      <c r="Z36" s="222"/>
      <c r="AA36" s="222"/>
      <c r="AB36" s="222"/>
      <c r="AC36" s="222"/>
      <c r="AD36" s="222"/>
      <c r="AE36" s="222"/>
      <c r="AF36" s="222"/>
      <c r="AG36" s="222"/>
      <c r="AH36" s="222"/>
      <c r="AI36" s="222"/>
      <c r="AJ36" s="222"/>
      <c r="AK36" s="222"/>
      <c r="AL36" s="222"/>
    </row>
    <row r="37" spans="1:38" ht="13" x14ac:dyDescent="0.3">
      <c r="A37" s="221"/>
      <c r="C37" s="196" t="s">
        <v>131</v>
      </c>
      <c r="D37" s="221"/>
      <c r="E37" s="221"/>
      <c r="F37" s="221"/>
      <c r="G37" s="221"/>
      <c r="H37" s="221"/>
      <c r="I37" s="221"/>
      <c r="J37" s="221"/>
      <c r="K37" s="221"/>
      <c r="L37" s="221"/>
      <c r="M37" s="221"/>
      <c r="N37" s="221"/>
      <c r="O37" s="221"/>
      <c r="P37" s="221"/>
      <c r="Q37" s="221"/>
      <c r="R37" s="221"/>
      <c r="S37" s="221"/>
      <c r="T37" s="221"/>
      <c r="U37" s="221"/>
      <c r="V37" s="221"/>
      <c r="W37" s="221"/>
      <c r="X37" s="221"/>
      <c r="Y37" s="222"/>
      <c r="Z37" s="222"/>
      <c r="AA37" s="222"/>
      <c r="AB37" s="222"/>
      <c r="AC37" s="222"/>
      <c r="AD37" s="222"/>
      <c r="AE37" s="222"/>
      <c r="AF37" s="222"/>
      <c r="AG37" s="222"/>
      <c r="AH37" s="222"/>
      <c r="AI37" s="222"/>
      <c r="AJ37" s="222"/>
      <c r="AK37" s="222"/>
      <c r="AL37" s="222"/>
    </row>
    <row r="38" spans="1:38" x14ac:dyDescent="0.25">
      <c r="A38" s="221"/>
      <c r="B38" s="221"/>
      <c r="C38" s="221"/>
      <c r="D38" s="221"/>
      <c r="E38" s="221"/>
      <c r="F38" s="221"/>
      <c r="G38" s="221"/>
      <c r="H38" s="221"/>
      <c r="I38" s="221"/>
      <c r="J38" s="221"/>
      <c r="K38" s="221"/>
      <c r="L38" s="221"/>
      <c r="M38" s="221"/>
      <c r="N38" s="221"/>
      <c r="O38" s="221"/>
      <c r="P38" s="221"/>
      <c r="Q38" s="221"/>
      <c r="R38" s="221"/>
      <c r="S38" s="221"/>
      <c r="T38" s="221"/>
      <c r="U38" s="221"/>
      <c r="V38" s="221"/>
      <c r="W38" s="221"/>
      <c r="X38" s="221"/>
      <c r="Y38" s="222"/>
      <c r="Z38" s="222"/>
      <c r="AA38" s="222"/>
      <c r="AB38" s="222"/>
      <c r="AC38" s="222"/>
      <c r="AD38" s="222"/>
      <c r="AE38" s="222"/>
      <c r="AF38" s="222"/>
      <c r="AG38" s="222"/>
      <c r="AH38" s="222"/>
      <c r="AI38" s="222"/>
      <c r="AJ38" s="222"/>
      <c r="AK38" s="222"/>
      <c r="AL38" s="222"/>
    </row>
    <row r="39" spans="1:38" x14ac:dyDescent="0.25">
      <c r="A39" s="221"/>
      <c r="B39" s="221"/>
      <c r="C39" s="221"/>
      <c r="D39" s="221"/>
      <c r="E39" s="221"/>
      <c r="F39" s="221"/>
      <c r="G39" s="221"/>
      <c r="H39" s="221"/>
      <c r="I39" s="221"/>
      <c r="J39" s="221"/>
      <c r="K39" s="221"/>
      <c r="L39" s="221"/>
      <c r="M39" s="221"/>
      <c r="N39" s="221"/>
      <c r="O39" s="221"/>
      <c r="P39" s="221"/>
      <c r="Q39" s="221"/>
      <c r="R39" s="221"/>
      <c r="S39" s="221"/>
      <c r="T39" s="221"/>
      <c r="U39" s="221"/>
      <c r="V39" s="221"/>
      <c r="W39" s="221"/>
      <c r="X39" s="221"/>
      <c r="Y39" s="222"/>
      <c r="Z39" s="222"/>
      <c r="AA39" s="222"/>
      <c r="AB39" s="222"/>
      <c r="AC39" s="222"/>
      <c r="AD39" s="222"/>
      <c r="AE39" s="222"/>
      <c r="AF39" s="222"/>
      <c r="AG39" s="222"/>
      <c r="AH39" s="222"/>
      <c r="AI39" s="222"/>
      <c r="AJ39" s="222"/>
      <c r="AK39" s="222"/>
      <c r="AL39" s="222"/>
    </row>
    <row r="40" spans="1:38" x14ac:dyDescent="0.25">
      <c r="A40" s="221"/>
      <c r="B40" s="221"/>
      <c r="C40" s="221"/>
      <c r="D40" s="221"/>
      <c r="E40" s="221"/>
      <c r="F40" s="221"/>
      <c r="G40" s="221"/>
      <c r="H40" s="221"/>
      <c r="I40" s="221"/>
      <c r="J40" s="221"/>
      <c r="K40" s="221"/>
      <c r="L40" s="221"/>
      <c r="M40" s="221"/>
      <c r="N40" s="221"/>
      <c r="O40" s="221"/>
      <c r="P40" s="221"/>
      <c r="Q40" s="221"/>
      <c r="R40" s="221"/>
      <c r="S40" s="221"/>
      <c r="T40" s="221"/>
      <c r="U40" s="221"/>
      <c r="V40" s="221"/>
      <c r="W40" s="221"/>
      <c r="X40" s="221"/>
      <c r="Y40" s="222"/>
      <c r="Z40" s="222"/>
      <c r="AA40" s="222"/>
      <c r="AB40" s="222"/>
      <c r="AC40" s="222"/>
      <c r="AD40" s="222"/>
      <c r="AE40" s="222"/>
      <c r="AF40" s="222"/>
      <c r="AG40" s="222"/>
      <c r="AH40" s="222"/>
      <c r="AI40" s="222"/>
      <c r="AJ40" s="222"/>
      <c r="AK40" s="222"/>
      <c r="AL40" s="222"/>
    </row>
    <row r="41" spans="1:38" x14ac:dyDescent="0.25">
      <c r="A41" s="221"/>
      <c r="B41" s="221"/>
      <c r="C41" s="221"/>
      <c r="D41" s="221"/>
      <c r="E41" s="221"/>
      <c r="F41" s="221"/>
      <c r="G41" s="221"/>
      <c r="H41" s="221"/>
      <c r="I41" s="221"/>
      <c r="J41" s="221"/>
      <c r="K41" s="221"/>
      <c r="L41" s="221"/>
      <c r="M41" s="221"/>
      <c r="N41" s="221"/>
      <c r="O41" s="221"/>
      <c r="P41" s="221"/>
      <c r="Q41" s="221"/>
      <c r="R41" s="221"/>
      <c r="S41" s="221"/>
      <c r="T41" s="221"/>
      <c r="U41" s="221"/>
      <c r="V41" s="221"/>
      <c r="W41" s="221"/>
      <c r="X41" s="221"/>
      <c r="Y41" s="222"/>
      <c r="Z41" s="222"/>
      <c r="AA41" s="222"/>
      <c r="AB41" s="222"/>
      <c r="AC41" s="222"/>
      <c r="AD41" s="222"/>
      <c r="AE41" s="222"/>
      <c r="AF41" s="222"/>
      <c r="AG41" s="222"/>
      <c r="AH41" s="222"/>
      <c r="AI41" s="222"/>
      <c r="AJ41" s="222"/>
      <c r="AK41" s="222"/>
      <c r="AL41" s="222"/>
    </row>
    <row r="42" spans="1:38" x14ac:dyDescent="0.25">
      <c r="A42" s="221"/>
      <c r="B42" s="221"/>
      <c r="C42" s="221"/>
      <c r="D42" s="221"/>
      <c r="E42" s="221"/>
      <c r="F42" s="221"/>
      <c r="G42" s="221"/>
      <c r="H42" s="221"/>
      <c r="I42" s="221"/>
      <c r="J42" s="221"/>
      <c r="K42" s="221"/>
      <c r="L42" s="221"/>
      <c r="M42" s="221"/>
      <c r="N42" s="221"/>
      <c r="O42" s="221"/>
      <c r="P42" s="221"/>
      <c r="Q42" s="221"/>
      <c r="R42" s="221"/>
      <c r="S42" s="221"/>
      <c r="T42" s="221"/>
      <c r="U42" s="221"/>
      <c r="V42" s="221"/>
      <c r="W42" s="221"/>
      <c r="X42" s="221"/>
      <c r="Y42" s="222"/>
      <c r="Z42" s="222"/>
      <c r="AA42" s="222"/>
      <c r="AB42" s="222"/>
      <c r="AC42" s="222"/>
      <c r="AD42" s="222"/>
      <c r="AE42" s="222"/>
      <c r="AF42" s="222"/>
      <c r="AG42" s="222"/>
      <c r="AH42" s="222"/>
      <c r="AI42" s="222"/>
      <c r="AJ42" s="222"/>
      <c r="AK42" s="222"/>
      <c r="AL42" s="222"/>
    </row>
    <row r="43" spans="1:38" ht="12.75" customHeight="1" x14ac:dyDescent="0.25">
      <c r="A43" s="221"/>
      <c r="X43" s="221"/>
      <c r="Y43" s="222"/>
      <c r="Z43" s="222"/>
      <c r="AA43" s="222"/>
      <c r="AB43" s="222"/>
      <c r="AC43" s="222"/>
      <c r="AD43" s="222"/>
      <c r="AE43" s="222"/>
      <c r="AF43" s="222"/>
      <c r="AG43" s="222"/>
      <c r="AH43" s="222"/>
      <c r="AI43" s="222"/>
      <c r="AJ43" s="222"/>
      <c r="AK43" s="222"/>
      <c r="AL43" s="222"/>
    </row>
    <row r="44" spans="1:38" ht="41.25" customHeight="1" x14ac:dyDescent="0.25">
      <c r="A44" s="221"/>
      <c r="B44" s="313" t="s">
        <v>123</v>
      </c>
      <c r="C44" s="313"/>
      <c r="D44" s="313"/>
      <c r="E44" s="313"/>
      <c r="F44" s="313"/>
      <c r="G44" s="313"/>
      <c r="H44" s="313"/>
      <c r="I44" s="313"/>
      <c r="J44" s="313"/>
      <c r="K44" s="313"/>
      <c r="L44" s="313"/>
      <c r="M44" s="313"/>
      <c r="N44" s="313"/>
      <c r="O44" s="313"/>
      <c r="P44" s="313"/>
      <c r="Q44" s="313"/>
      <c r="R44" s="313"/>
      <c r="S44" s="313"/>
      <c r="T44" s="313"/>
      <c r="U44" s="313"/>
      <c r="V44" s="313"/>
      <c r="W44" s="313"/>
      <c r="X44" s="221"/>
      <c r="Y44" s="222"/>
      <c r="Z44" s="222"/>
      <c r="AA44" s="222"/>
      <c r="AB44" s="222"/>
      <c r="AC44" s="222"/>
      <c r="AD44" s="222"/>
      <c r="AE44" s="222"/>
      <c r="AF44" s="222"/>
      <c r="AG44" s="222"/>
      <c r="AH44" s="222"/>
      <c r="AI44" s="222"/>
      <c r="AJ44" s="222"/>
      <c r="AK44" s="222"/>
      <c r="AL44" s="222"/>
    </row>
    <row r="45" spans="1:38" x14ac:dyDescent="0.25">
      <c r="A45" s="221"/>
      <c r="B45" s="221"/>
      <c r="C45" s="221"/>
      <c r="D45" s="221"/>
      <c r="E45" s="221"/>
      <c r="F45" s="221"/>
      <c r="G45" s="221"/>
      <c r="H45" s="221"/>
      <c r="I45" s="221"/>
      <c r="J45" s="221"/>
      <c r="K45" s="221"/>
      <c r="L45" s="221"/>
      <c r="M45" s="221"/>
      <c r="N45" s="221"/>
      <c r="O45" s="221"/>
      <c r="P45" s="221"/>
      <c r="Q45" s="221"/>
      <c r="R45" s="221"/>
      <c r="S45" s="221"/>
      <c r="T45" s="221"/>
      <c r="U45" s="221"/>
      <c r="V45" s="221"/>
      <c r="W45" s="221"/>
      <c r="X45" s="221"/>
      <c r="Y45" s="222"/>
      <c r="Z45" s="222"/>
      <c r="AA45" s="222"/>
      <c r="AB45" s="222"/>
      <c r="AC45" s="222"/>
      <c r="AD45" s="222"/>
      <c r="AE45" s="222"/>
      <c r="AF45" s="222"/>
      <c r="AG45" s="222"/>
      <c r="AH45" s="222"/>
      <c r="AI45" s="222"/>
      <c r="AJ45" s="222"/>
      <c r="AK45" s="222"/>
      <c r="AL45" s="222"/>
    </row>
    <row r="46" spans="1:38" x14ac:dyDescent="0.25">
      <c r="A46" s="222"/>
      <c r="B46" s="222"/>
      <c r="C46" s="222"/>
      <c r="D46" s="222"/>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row>
    <row r="47" spans="1:38" x14ac:dyDescent="0.25">
      <c r="A47" s="222"/>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row>
    <row r="48" spans="1:38" x14ac:dyDescent="0.25">
      <c r="A48" s="222"/>
      <c r="B48" s="222"/>
      <c r="C48" s="222"/>
      <c r="D48" s="222"/>
      <c r="E48" s="222"/>
      <c r="F48" s="222"/>
      <c r="G48" s="222"/>
      <c r="H48" s="222"/>
      <c r="I48" s="222"/>
      <c r="J48" s="222"/>
      <c r="K48" s="222"/>
      <c r="L48" s="222"/>
      <c r="M48" s="222"/>
      <c r="N48" s="222"/>
      <c r="O48" s="222"/>
      <c r="P48" s="222"/>
      <c r="Q48" s="222"/>
      <c r="R48" s="222"/>
      <c r="S48" s="222"/>
      <c r="T48" s="222"/>
      <c r="U48" s="222"/>
      <c r="V48" s="222"/>
      <c r="W48" s="222"/>
      <c r="X48" s="222"/>
      <c r="Y48" s="222"/>
      <c r="Z48" s="222"/>
      <c r="AA48" s="222"/>
      <c r="AB48" s="222"/>
      <c r="AC48" s="222"/>
      <c r="AD48" s="222"/>
      <c r="AE48" s="222"/>
      <c r="AF48" s="222"/>
      <c r="AG48" s="222"/>
      <c r="AH48" s="222"/>
      <c r="AI48" s="222"/>
      <c r="AJ48" s="222"/>
      <c r="AK48" s="222"/>
      <c r="AL48" s="222"/>
    </row>
    <row r="49" spans="1:38" x14ac:dyDescent="0.25">
      <c r="A49" s="222"/>
      <c r="B49" s="222"/>
      <c r="C49" s="222"/>
      <c r="D49" s="222"/>
      <c r="E49" s="222"/>
      <c r="F49" s="222"/>
      <c r="G49" s="222"/>
      <c r="H49" s="222"/>
      <c r="I49" s="222"/>
      <c r="J49" s="222"/>
      <c r="K49" s="222"/>
      <c r="L49" s="222"/>
      <c r="M49" s="222"/>
      <c r="N49" s="222"/>
      <c r="O49" s="222"/>
      <c r="P49" s="222"/>
      <c r="Q49" s="222"/>
      <c r="R49" s="222"/>
      <c r="S49" s="222"/>
      <c r="T49" s="222"/>
      <c r="U49" s="222"/>
      <c r="V49" s="222"/>
      <c r="W49" s="222"/>
      <c r="X49" s="222"/>
      <c r="Y49" s="222"/>
      <c r="Z49" s="222"/>
      <c r="AA49" s="222"/>
      <c r="AB49" s="222"/>
      <c r="AC49" s="222"/>
      <c r="AD49" s="222"/>
      <c r="AE49" s="222"/>
      <c r="AF49" s="222"/>
      <c r="AG49" s="222"/>
      <c r="AH49" s="222"/>
      <c r="AI49" s="222"/>
      <c r="AJ49" s="222"/>
      <c r="AK49" s="222"/>
      <c r="AL49" s="222"/>
    </row>
    <row r="50" spans="1:38" x14ac:dyDescent="0.25">
      <c r="A50" s="222"/>
      <c r="B50" s="222"/>
      <c r="C50" s="222"/>
      <c r="D50" s="222"/>
      <c r="E50" s="222"/>
      <c r="F50" s="222"/>
      <c r="G50" s="222"/>
      <c r="H50" s="222"/>
      <c r="I50" s="222"/>
      <c r="J50" s="222"/>
      <c r="K50" s="222"/>
      <c r="L50" s="222"/>
      <c r="M50" s="222"/>
      <c r="N50" s="222"/>
      <c r="O50" s="222"/>
      <c r="P50" s="222"/>
      <c r="Q50" s="222"/>
      <c r="R50" s="222"/>
      <c r="S50" s="222"/>
      <c r="T50" s="222"/>
      <c r="U50" s="222"/>
      <c r="V50" s="222"/>
      <c r="W50" s="222"/>
      <c r="X50" s="222"/>
      <c r="Y50" s="222"/>
      <c r="Z50" s="222"/>
      <c r="AA50" s="222"/>
      <c r="AB50" s="222"/>
      <c r="AC50" s="222"/>
      <c r="AD50" s="222"/>
      <c r="AE50" s="222"/>
      <c r="AF50" s="222"/>
      <c r="AG50" s="222"/>
      <c r="AH50" s="222"/>
      <c r="AI50" s="222"/>
      <c r="AJ50" s="222"/>
      <c r="AK50" s="222"/>
      <c r="AL50" s="222"/>
    </row>
    <row r="51" spans="1:38" x14ac:dyDescent="0.25">
      <c r="A51" s="222"/>
      <c r="B51" s="222"/>
      <c r="C51" s="222"/>
      <c r="D51" s="222"/>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22"/>
    </row>
    <row r="52" spans="1:38" x14ac:dyDescent="0.25">
      <c r="A52" s="222"/>
      <c r="B52" s="222"/>
      <c r="C52" s="222"/>
      <c r="D52" s="222"/>
      <c r="E52" s="222"/>
      <c r="F52" s="222"/>
      <c r="G52" s="222"/>
      <c r="H52" s="222"/>
      <c r="I52" s="222"/>
      <c r="J52" s="222"/>
      <c r="K52" s="222"/>
      <c r="L52" s="222"/>
      <c r="M52" s="222"/>
      <c r="N52" s="222"/>
      <c r="O52" s="222"/>
      <c r="P52" s="222"/>
      <c r="Q52" s="222"/>
      <c r="R52" s="222"/>
      <c r="S52" s="222"/>
      <c r="T52" s="222"/>
      <c r="U52" s="222"/>
      <c r="V52" s="222"/>
      <c r="W52" s="222"/>
      <c r="X52" s="222"/>
      <c r="Y52" s="222"/>
      <c r="Z52" s="222"/>
      <c r="AA52" s="222"/>
      <c r="AB52" s="222"/>
      <c r="AC52" s="222"/>
      <c r="AD52" s="222"/>
      <c r="AE52" s="222"/>
      <c r="AF52" s="222"/>
      <c r="AG52" s="222"/>
      <c r="AH52" s="222"/>
      <c r="AI52" s="222"/>
      <c r="AJ52" s="222"/>
      <c r="AK52" s="222"/>
      <c r="AL52" s="222"/>
    </row>
    <row r="53" spans="1:38" x14ac:dyDescent="0.25">
      <c r="A53" s="222"/>
      <c r="B53" s="222"/>
      <c r="C53" s="222"/>
      <c r="D53" s="222"/>
      <c r="E53" s="222"/>
      <c r="F53" s="222"/>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row>
    <row r="54" spans="1:38" x14ac:dyDescent="0.25">
      <c r="A54" s="222"/>
      <c r="B54" s="222"/>
      <c r="C54" s="222"/>
      <c r="D54" s="222"/>
      <c r="E54" s="222"/>
      <c r="F54" s="222"/>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row>
    <row r="55" spans="1:38" x14ac:dyDescent="0.25">
      <c r="A55" s="222"/>
      <c r="B55" s="222"/>
      <c r="C55" s="222"/>
      <c r="D55" s="222"/>
      <c r="E55" s="222"/>
      <c r="F55" s="222"/>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row>
    <row r="56" spans="1:38" x14ac:dyDescent="0.25">
      <c r="A56" s="222"/>
      <c r="B56" s="222"/>
      <c r="C56" s="222"/>
      <c r="D56" s="222"/>
      <c r="E56" s="222"/>
      <c r="F56" s="222"/>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row>
    <row r="57" spans="1:38" x14ac:dyDescent="0.25">
      <c r="A57" s="222"/>
      <c r="B57" s="222"/>
      <c r="C57" s="222"/>
      <c r="D57" s="222"/>
      <c r="E57" s="222"/>
      <c r="F57" s="222"/>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row>
    <row r="58" spans="1:38" x14ac:dyDescent="0.25">
      <c r="A58" s="222"/>
      <c r="B58" s="222"/>
      <c r="C58" s="222"/>
      <c r="D58" s="222"/>
      <c r="E58" s="222"/>
      <c r="F58" s="222"/>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row>
  </sheetData>
  <mergeCells count="31">
    <mergeCell ref="M11:N11"/>
    <mergeCell ref="M10:N10"/>
    <mergeCell ref="C24:F24"/>
    <mergeCell ref="C27:E27"/>
    <mergeCell ref="B44:W44"/>
    <mergeCell ref="C29:E29"/>
    <mergeCell ref="C26:F26"/>
    <mergeCell ref="C28:E28"/>
    <mergeCell ref="M14:N14"/>
    <mergeCell ref="M13:N13"/>
    <mergeCell ref="O29:Q29"/>
    <mergeCell ref="O28:Q28"/>
    <mergeCell ref="O27:Q27"/>
    <mergeCell ref="O26:R26"/>
    <mergeCell ref="O24:R24"/>
    <mergeCell ref="P8:V8"/>
    <mergeCell ref="C23:F23"/>
    <mergeCell ref="C22:F22"/>
    <mergeCell ref="M15:N15"/>
    <mergeCell ref="C21:F21"/>
    <mergeCell ref="C20:F20"/>
    <mergeCell ref="C19:F19"/>
    <mergeCell ref="D18:J18"/>
    <mergeCell ref="O23:R23"/>
    <mergeCell ref="O22:R22"/>
    <mergeCell ref="O21:R21"/>
    <mergeCell ref="O20:R20"/>
    <mergeCell ref="O19:R19"/>
    <mergeCell ref="P18:V18"/>
    <mergeCell ref="D8:J8"/>
    <mergeCell ref="M12:N12"/>
  </mergeCells>
  <phoneticPr fontId="0" type="noConversion"/>
  <printOptions gridLinesSet="0"/>
  <pageMargins left="0" right="0" top="0" bottom="0" header="0.5" footer="0.5"/>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
    <tabColor theme="5" tint="-0.249977111117893"/>
    <outlinePr summaryBelow="0" summaryRight="0"/>
    <pageSetUpPr autoPageBreaks="0" fitToPage="1"/>
  </sheetPr>
  <dimension ref="A1:AX100"/>
  <sheetViews>
    <sheetView showGridLines="0" topLeftCell="A2" zoomScaleNormal="100" zoomScaleSheetLayoutView="100" workbookViewId="0">
      <selection activeCell="E24" sqref="E24"/>
    </sheetView>
  </sheetViews>
  <sheetFormatPr defaultRowHeight="12.5" x14ac:dyDescent="0.25"/>
  <cols>
    <col min="1" max="1" width="4.453125" customWidth="1"/>
    <col min="2" max="2" width="3.453125" customWidth="1"/>
    <col min="3" max="3" width="6.81640625" customWidth="1"/>
    <col min="4" max="4" width="9.1796875" customWidth="1"/>
    <col min="5" max="5" width="39" customWidth="1"/>
    <col min="6" max="6" width="24.54296875" customWidth="1"/>
    <col min="7" max="11" width="9.1796875" customWidth="1"/>
    <col min="12" max="12" width="18.453125" customWidth="1"/>
    <col min="13" max="50" width="9.1796875" customWidth="1"/>
  </cols>
  <sheetData>
    <row r="1" spans="1:50" ht="15" customHeight="1" x14ac:dyDescent="0.35">
      <c r="A1" s="10"/>
      <c r="B1" s="10" t="s">
        <v>118</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row>
    <row r="2" spans="1:50" ht="84" customHeight="1" x14ac:dyDescent="0.5">
      <c r="A2" s="10"/>
      <c r="B2" s="11"/>
      <c r="C2" s="12"/>
      <c r="D2" s="10"/>
      <c r="E2" s="10"/>
      <c r="F2" s="10"/>
      <c r="G2" s="10"/>
      <c r="H2" s="10"/>
      <c r="I2" s="10"/>
      <c r="J2" s="10"/>
      <c r="K2" s="13"/>
      <c r="L2" s="10"/>
      <c r="M2" s="13"/>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row>
    <row r="3" spans="1:50" ht="15" customHeight="1" x14ac:dyDescent="0.5">
      <c r="A3" s="10"/>
      <c r="B3" s="11"/>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row>
    <row r="4" spans="1:50" ht="15" customHeight="1" x14ac:dyDescent="0.35">
      <c r="A4" s="14" t="s">
        <v>119</v>
      </c>
      <c r="B4" s="15"/>
      <c r="C4" s="15"/>
      <c r="D4" s="15"/>
      <c r="E4" s="15"/>
      <c r="F4" s="15"/>
      <c r="G4" s="15"/>
      <c r="H4" s="15"/>
      <c r="I4" s="15"/>
      <c r="J4" s="15"/>
      <c r="K4" s="15"/>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row>
    <row r="5" spans="1:50" ht="15" customHeight="1" x14ac:dyDescent="0.35">
      <c r="A5" s="315" t="str">
        <f>HYPERLINK("http://www.str.com/data-insights/resources/glossary", "For all STR definitions, please visit www.str.com/data-insights/resources/glossary")</f>
        <v>For all STR definitions, please visit www.str.com/data-insights/resources/glossary</v>
      </c>
      <c r="B5" s="315"/>
      <c r="C5" s="315"/>
      <c r="D5" s="315"/>
      <c r="E5" s="315"/>
      <c r="F5" s="315"/>
      <c r="G5" s="15"/>
      <c r="H5" s="15"/>
      <c r="I5" s="15"/>
      <c r="J5" s="15"/>
      <c r="K5" s="15"/>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row>
    <row r="6" spans="1:50" ht="15" customHeight="1" x14ac:dyDescent="0.35">
      <c r="A6" s="15"/>
      <c r="B6" s="15"/>
      <c r="C6" s="15"/>
      <c r="D6" s="15"/>
      <c r="E6" s="15"/>
      <c r="F6" s="15"/>
      <c r="G6" s="15"/>
      <c r="H6" s="15"/>
      <c r="I6" s="15"/>
      <c r="J6" s="15"/>
      <c r="K6" s="15"/>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row>
    <row r="7" spans="1:50" ht="15" customHeight="1" x14ac:dyDescent="0.35">
      <c r="A7" s="15"/>
      <c r="B7" s="15"/>
      <c r="C7" s="15"/>
      <c r="D7" s="15"/>
      <c r="E7" s="15"/>
      <c r="F7" s="15"/>
      <c r="G7" s="15"/>
      <c r="H7" s="15"/>
      <c r="I7" s="15"/>
      <c r="J7" s="15"/>
      <c r="K7" s="15"/>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row>
    <row r="8" spans="1:50" ht="15" customHeight="1" x14ac:dyDescent="0.35">
      <c r="A8" s="14" t="s">
        <v>120</v>
      </c>
      <c r="B8" s="15"/>
      <c r="C8" s="15"/>
      <c r="D8" s="15"/>
      <c r="E8" s="15"/>
      <c r="F8" s="15"/>
      <c r="G8" s="15"/>
      <c r="H8" s="15"/>
      <c r="I8" s="15"/>
      <c r="J8" s="15"/>
      <c r="K8" s="15"/>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row>
    <row r="9" spans="1:50" ht="15" customHeight="1" x14ac:dyDescent="0.35">
      <c r="A9" s="315" t="str">
        <f>HYPERLINK("http://www.str.com/data-insights/resources/FAQ", "For all STR FAQs, please click here or visit http://www.str.com/data-insights/resources/FAQ")</f>
        <v>For all STR FAQs, please click here or visit http://www.str.com/data-insights/resources/FAQ</v>
      </c>
      <c r="B9" s="315"/>
      <c r="C9" s="315"/>
      <c r="D9" s="315"/>
      <c r="E9" s="315"/>
      <c r="F9" s="315"/>
      <c r="G9" s="15"/>
      <c r="H9" s="15"/>
      <c r="I9" s="15"/>
      <c r="J9" s="15"/>
      <c r="K9" s="15"/>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row>
    <row r="10" spans="1:50" ht="15" customHeight="1" x14ac:dyDescent="0.35">
      <c r="A10" s="15"/>
      <c r="B10" s="15"/>
      <c r="C10" s="15"/>
      <c r="D10" s="15"/>
      <c r="E10" s="15"/>
      <c r="F10" s="15"/>
      <c r="G10" s="15"/>
      <c r="H10" s="15"/>
      <c r="I10" s="15"/>
      <c r="J10" s="15"/>
      <c r="K10" s="15"/>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row>
    <row r="11" spans="1:50" ht="15" customHeight="1" x14ac:dyDescent="0.35">
      <c r="A11" s="15"/>
      <c r="B11" s="15"/>
      <c r="C11" s="15"/>
      <c r="D11" s="15"/>
      <c r="E11" s="15"/>
      <c r="F11" s="15"/>
      <c r="G11" s="15"/>
      <c r="H11" s="15"/>
      <c r="I11" s="15"/>
      <c r="J11" s="15"/>
      <c r="K11" s="15"/>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row>
    <row r="12" spans="1:50" ht="15" customHeight="1" x14ac:dyDescent="0.35">
      <c r="A12" s="315" t="str">
        <f>HYPERLINK("http://www.str.com/contact", "For additional support, please contact your regional office")</f>
        <v>For additional support, please contact your regional office</v>
      </c>
      <c r="B12" s="315"/>
      <c r="C12" s="315"/>
      <c r="D12" s="315"/>
      <c r="E12" s="315"/>
      <c r="F12" s="315"/>
      <c r="G12" s="315"/>
      <c r="H12" s="315"/>
      <c r="I12" s="315"/>
      <c r="J12" s="315"/>
      <c r="K12" s="15"/>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row>
    <row r="13" spans="1:50" ht="15" customHeight="1" x14ac:dyDescent="0.35">
      <c r="A13" s="15"/>
      <c r="B13" s="15"/>
      <c r="C13" s="15"/>
      <c r="D13" s="15"/>
      <c r="E13" s="15"/>
      <c r="F13" s="15"/>
      <c r="G13" s="15"/>
      <c r="H13" s="15"/>
      <c r="I13" s="15"/>
      <c r="J13" s="15"/>
      <c r="K13" s="15"/>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row>
    <row r="14" spans="1:50" ht="16.5" customHeight="1" x14ac:dyDescent="0.35">
      <c r="A14" s="314" t="str">
        <f>HYPERLINK("http://www.hotelnewsnow.com/", "For the latest in industry news, visit HotelNewsNow.com.")</f>
        <v>For the latest in industry news, visit HotelNewsNow.com.</v>
      </c>
      <c r="B14" s="314"/>
      <c r="C14" s="314"/>
      <c r="D14" s="314"/>
      <c r="E14" s="314"/>
      <c r="F14" s="314"/>
      <c r="G14" s="314"/>
      <c r="H14" s="314"/>
      <c r="I14" s="314"/>
      <c r="J14" s="16"/>
      <c r="K14" s="15"/>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row>
    <row r="15" spans="1:50" ht="15" customHeight="1" x14ac:dyDescent="0.35">
      <c r="A15" s="314" t="str">
        <f>HYPERLINK("http://www.hoteldataconference.com/", "To learn more about the Hotel Data Conference, visit HotelDataConference.com.")</f>
        <v>To learn more about the Hotel Data Conference, visit HotelDataConference.com.</v>
      </c>
      <c r="B15" s="314"/>
      <c r="C15" s="314"/>
      <c r="D15" s="314"/>
      <c r="E15" s="314"/>
      <c r="F15" s="314"/>
      <c r="G15" s="314"/>
      <c r="H15" s="314"/>
      <c r="I15" s="314"/>
      <c r="J15" s="16"/>
      <c r="K15" s="16"/>
      <c r="L15" s="16"/>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row>
    <row r="16" spans="1:50" ht="15" customHeight="1" x14ac:dyDescent="0.35">
      <c r="A16" s="10"/>
      <c r="B16" s="10"/>
      <c r="C16" s="17"/>
      <c r="D16" s="17"/>
      <c r="E16" s="17"/>
      <c r="F16" s="17"/>
      <c r="G16" s="17"/>
      <c r="H16" s="17"/>
      <c r="I16" s="17"/>
      <c r="J16" s="17"/>
      <c r="K16" s="17"/>
      <c r="L16" s="17"/>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row>
    <row r="17" spans="1:50" ht="15" customHeight="1" x14ac:dyDescent="0.3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row>
    <row r="18" spans="1:50" ht="15" customHeight="1" x14ac:dyDescent="0.3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row>
    <row r="19" spans="1:50" ht="15" customHeight="1" x14ac:dyDescent="0.3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row>
    <row r="20" spans="1:50" ht="15" customHeight="1" x14ac:dyDescent="0.3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row>
    <row r="21" spans="1:50" ht="15" customHeight="1" x14ac:dyDescent="0.3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row>
    <row r="22" spans="1:50" ht="15" customHeight="1" x14ac:dyDescent="0.3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row>
    <row r="23" spans="1:50" ht="15" customHeight="1" x14ac:dyDescent="0.3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row>
    <row r="24" spans="1:50" ht="15" customHeight="1" x14ac:dyDescent="0.3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row>
    <row r="25" spans="1:50" ht="15" customHeight="1" x14ac:dyDescent="0.3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row>
    <row r="26" spans="1:50" ht="15" customHeight="1" x14ac:dyDescent="0.3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row>
    <row r="27" spans="1:50" ht="15" customHeight="1" x14ac:dyDescent="0.3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row>
    <row r="28" spans="1:50" ht="15" customHeight="1" x14ac:dyDescent="0.3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row>
    <row r="29" spans="1:50" ht="15" customHeight="1" x14ac:dyDescent="0.3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row>
    <row r="30" spans="1:50" ht="15" customHeight="1" x14ac:dyDescent="0.3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row>
    <row r="31" spans="1:50" ht="15" customHeight="1" x14ac:dyDescent="0.3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row>
    <row r="32" spans="1:50" ht="15" customHeight="1" x14ac:dyDescent="0.3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row>
    <row r="33" spans="1:50" ht="15" customHeight="1" x14ac:dyDescent="0.3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row>
    <row r="34" spans="1:50" ht="15" customHeight="1" x14ac:dyDescent="0.3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row>
    <row r="35" spans="1:50" ht="15" customHeight="1" x14ac:dyDescent="0.3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row>
    <row r="36" spans="1:50" ht="15" customHeight="1" x14ac:dyDescent="0.3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row>
    <row r="37" spans="1:50" ht="15" customHeight="1" x14ac:dyDescent="0.3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row>
    <row r="38" spans="1:50" ht="15" customHeight="1" x14ac:dyDescent="0.3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row>
    <row r="39" spans="1:50" ht="15" customHeight="1" x14ac:dyDescent="0.3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row>
    <row r="40" spans="1:50" ht="15" customHeight="1" x14ac:dyDescent="0.3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row>
    <row r="41" spans="1:50" ht="15" customHeight="1" x14ac:dyDescent="0.3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row>
    <row r="42" spans="1:50" ht="15" customHeight="1" x14ac:dyDescent="0.3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row>
    <row r="43" spans="1:50" ht="15" customHeight="1" x14ac:dyDescent="0.3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row>
    <row r="44" spans="1:50" ht="15" customHeight="1" x14ac:dyDescent="0.3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row>
    <row r="45" spans="1:50" ht="15" customHeight="1" x14ac:dyDescent="0.3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row>
    <row r="46" spans="1:50" ht="15" customHeight="1" x14ac:dyDescent="0.3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row>
    <row r="47" spans="1:50" ht="15" customHeight="1" x14ac:dyDescent="0.3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row>
    <row r="48" spans="1:50" ht="15" customHeight="1" x14ac:dyDescent="0.3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row>
    <row r="49" spans="1:50" ht="15" customHeight="1" x14ac:dyDescent="0.3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row>
    <row r="50" spans="1:50" ht="15" customHeight="1" x14ac:dyDescent="0.3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row>
    <row r="51" spans="1:50" ht="15" customHeight="1" x14ac:dyDescent="0.3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row>
    <row r="52" spans="1:50" ht="15" customHeight="1" x14ac:dyDescent="0.3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row>
    <row r="53" spans="1:50" ht="15" customHeight="1" x14ac:dyDescent="0.3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row>
    <row r="54" spans="1:50" ht="15" customHeight="1" x14ac:dyDescent="0.3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row>
    <row r="55" spans="1:50" ht="15" customHeight="1" x14ac:dyDescent="0.3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row>
    <row r="56" spans="1:50" ht="15" customHeight="1" x14ac:dyDescent="0.3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row>
    <row r="57" spans="1:50" ht="15" customHeight="1" x14ac:dyDescent="0.3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row>
    <row r="58" spans="1:50" ht="15" customHeight="1" x14ac:dyDescent="0.3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row>
    <row r="59" spans="1:50" ht="15" customHeight="1" x14ac:dyDescent="0.3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row>
    <row r="60" spans="1:50" ht="15" customHeight="1" x14ac:dyDescent="0.3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row>
    <row r="61" spans="1:50" ht="15" customHeight="1" x14ac:dyDescent="0.3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row>
    <row r="62" spans="1:50" ht="15" customHeight="1" x14ac:dyDescent="0.3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row>
    <row r="63" spans="1:50" ht="15" customHeight="1" x14ac:dyDescent="0.3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row>
    <row r="64" spans="1:50" ht="15" customHeight="1" x14ac:dyDescent="0.3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row>
    <row r="65" spans="1:50" ht="15" customHeight="1" x14ac:dyDescent="0.3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row>
    <row r="66" spans="1:50" ht="15" customHeight="1" x14ac:dyDescent="0.3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row>
    <row r="67" spans="1:50" ht="15" customHeight="1" x14ac:dyDescent="0.3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row>
    <row r="68" spans="1:50" ht="15" customHeight="1" x14ac:dyDescent="0.3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row>
    <row r="69" spans="1:50" ht="15" customHeight="1" x14ac:dyDescent="0.3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row>
    <row r="70" spans="1:50" ht="15" customHeight="1" x14ac:dyDescent="0.3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row>
    <row r="71" spans="1:50" ht="15" customHeight="1" x14ac:dyDescent="0.3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row>
    <row r="72" spans="1:50" ht="15" customHeight="1" x14ac:dyDescent="0.3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row>
    <row r="73" spans="1:50" ht="15" customHeight="1" x14ac:dyDescent="0.3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row>
    <row r="74" spans="1:50" ht="15" customHeight="1" x14ac:dyDescent="0.3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row>
    <row r="75" spans="1:50" ht="15" customHeight="1" x14ac:dyDescent="0.3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row>
    <row r="76" spans="1:50" ht="15" customHeight="1" x14ac:dyDescent="0.3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row>
    <row r="77" spans="1:50" ht="15" customHeight="1" x14ac:dyDescent="0.3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row>
    <row r="78" spans="1:50" ht="15" customHeight="1" x14ac:dyDescent="0.3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row>
    <row r="79" spans="1:50" ht="15" customHeight="1" x14ac:dyDescent="0.3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row>
    <row r="80" spans="1:50" ht="15" customHeight="1" x14ac:dyDescent="0.3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row>
    <row r="81" spans="1:50" ht="15" customHeight="1" x14ac:dyDescent="0.3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row>
    <row r="82" spans="1:50" ht="15" customHeight="1" x14ac:dyDescent="0.3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row>
    <row r="83" spans="1:50" ht="15" customHeight="1" x14ac:dyDescent="0.3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row>
    <row r="84" spans="1:50" ht="15" customHeight="1" x14ac:dyDescent="0.3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row>
    <row r="85" spans="1:50" ht="15" customHeight="1" x14ac:dyDescent="0.3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row>
    <row r="86" spans="1:50" ht="15" customHeight="1" x14ac:dyDescent="0.3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row>
    <row r="87" spans="1:50" ht="15" customHeight="1" x14ac:dyDescent="0.3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row>
    <row r="88" spans="1:50" ht="15" customHeight="1" x14ac:dyDescent="0.3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row>
    <row r="89" spans="1:50" ht="15" customHeight="1" x14ac:dyDescent="0.3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row>
    <row r="90" spans="1:50" ht="15" customHeight="1" x14ac:dyDescent="0.3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row>
    <row r="91" spans="1:50" ht="15" customHeight="1" x14ac:dyDescent="0.3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row>
    <row r="92" spans="1:50" ht="15" customHeight="1" x14ac:dyDescent="0.3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row>
    <row r="93" spans="1:50" ht="15" customHeight="1" x14ac:dyDescent="0.3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row>
    <row r="94" spans="1:50" ht="15" customHeight="1" x14ac:dyDescent="0.3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row>
    <row r="95" spans="1:50" ht="15" customHeight="1" x14ac:dyDescent="0.3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row>
    <row r="96" spans="1:50" ht="15" customHeight="1" x14ac:dyDescent="0.3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row>
    <row r="97" spans="1:50" ht="15" customHeight="1" x14ac:dyDescent="0.3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row>
    <row r="98" spans="1:50" ht="15" customHeight="1" x14ac:dyDescent="0.3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row>
    <row r="99" spans="1:50" ht="15" customHeight="1" x14ac:dyDescent="0.3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row>
    <row r="100" spans="1:50" ht="15" customHeight="1" x14ac:dyDescent="0.3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row>
  </sheetData>
  <sheetProtection password="DD2A" sheet="1" objects="1" scenarios="1"/>
  <mergeCells count="6">
    <mergeCell ref="A15:I15"/>
    <mergeCell ref="A5:F5"/>
    <mergeCell ref="G12:J12"/>
    <mergeCell ref="A9:F9"/>
    <mergeCell ref="A12:F12"/>
    <mergeCell ref="A14:I14"/>
  </mergeCells>
  <phoneticPr fontId="0" type="noConversion"/>
  <printOptions gridLinesSet="0"/>
  <pageMargins left="0" right="0" top="0" bottom="0" header="0.5" footer="0.5"/>
  <pageSetup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8">
    <tabColor theme="7" tint="0.79998168889431442"/>
  </sheetPr>
  <dimension ref="A1:BE52"/>
  <sheetViews>
    <sheetView topLeftCell="A9" zoomScale="70" zoomScaleNormal="70" workbookViewId="0">
      <selection activeCell="I55" sqref="I54:I55"/>
    </sheetView>
  </sheetViews>
  <sheetFormatPr defaultRowHeight="12.5" x14ac:dyDescent="0.25"/>
  <sheetData>
    <row r="1" spans="1:1" ht="13" x14ac:dyDescent="0.3">
      <c r="A1" s="8" t="s">
        <v>121</v>
      </c>
    </row>
    <row r="2" spans="1:1" ht="13" x14ac:dyDescent="0.3">
      <c r="A2" s="8" t="s">
        <v>122</v>
      </c>
    </row>
    <row r="23" spans="7:57" x14ac:dyDescent="0.25">
      <c r="G23" s="134">
        <v>149.54823851953299</v>
      </c>
      <c r="H23" s="135">
        <v>162.10981441048</v>
      </c>
      <c r="I23" s="135">
        <v>167.90792452830101</v>
      </c>
      <c r="J23" s="135">
        <v>178.07869320843</v>
      </c>
      <c r="K23" s="135">
        <v>165.196611226611</v>
      </c>
      <c r="L23" s="136">
        <v>165.68737708399701</v>
      </c>
      <c r="M23" s="133"/>
      <c r="N23" s="142">
        <v>213.96109957708501</v>
      </c>
      <c r="O23" s="143">
        <v>225.756306039273</v>
      </c>
      <c r="P23" s="144">
        <v>219.967752830188</v>
      </c>
      <c r="Q23" s="133"/>
      <c r="R23" s="150">
        <v>185.23524631378601</v>
      </c>
      <c r="S23" s="119"/>
      <c r="T23" s="111">
        <v>-8.2761913726351004</v>
      </c>
      <c r="U23" s="112">
        <v>-9.1180584417177801</v>
      </c>
      <c r="V23" s="112">
        <v>-10.5663150210151</v>
      </c>
      <c r="W23" s="112">
        <v>-0.368644972952894</v>
      </c>
      <c r="X23" s="112">
        <v>-2.5758844719604599</v>
      </c>
      <c r="Y23" s="113">
        <v>-6.68361154483192</v>
      </c>
      <c r="Z23" s="114"/>
      <c r="AA23" s="115">
        <v>10.048325830844201</v>
      </c>
      <c r="AB23" s="116">
        <v>7.4180494677078697</v>
      </c>
      <c r="AC23" s="117">
        <v>8.5578568008362108</v>
      </c>
      <c r="AD23" s="114"/>
      <c r="AE23" s="118">
        <v>-0.55540873522400103</v>
      </c>
      <c r="AG23" s="134">
        <v>151.902901744719</v>
      </c>
      <c r="AH23" s="135">
        <v>161.08194368400399</v>
      </c>
      <c r="AI23" s="135">
        <v>161.171641266119</v>
      </c>
      <c r="AJ23" s="135">
        <v>172.70823350253801</v>
      </c>
      <c r="AK23" s="135">
        <v>157.303623579271</v>
      </c>
      <c r="AL23" s="136">
        <v>161.45460430534399</v>
      </c>
      <c r="AM23" s="133"/>
      <c r="AN23" s="142">
        <v>184.96527628434799</v>
      </c>
      <c r="AO23" s="143">
        <v>187.55493044369601</v>
      </c>
      <c r="AP23" s="144">
        <v>186.27283622920501</v>
      </c>
      <c r="AQ23" s="133"/>
      <c r="AR23" s="150">
        <v>170.014470342224</v>
      </c>
      <c r="AS23" s="119"/>
      <c r="AT23" s="111">
        <v>-3.5212452051995502</v>
      </c>
      <c r="AU23" s="112">
        <v>-5.4888801151028899</v>
      </c>
      <c r="AV23" s="112">
        <v>-12.1879010908363</v>
      </c>
      <c r="AW23" s="112">
        <v>2.76755042829953</v>
      </c>
      <c r="AX23" s="112">
        <v>-1.3450990663883899</v>
      </c>
      <c r="AY23" s="113">
        <v>-4.3327836007918998</v>
      </c>
      <c r="AZ23" s="114"/>
      <c r="BA23" s="115">
        <v>5.7652291700455001</v>
      </c>
      <c r="BB23" s="116">
        <v>3.7428308383475302</v>
      </c>
      <c r="BC23" s="117">
        <v>4.7256935853219399</v>
      </c>
      <c r="BD23" s="114"/>
      <c r="BE23" s="118">
        <v>-1.06859776764221</v>
      </c>
    </row>
    <row r="24" spans="7:57" x14ac:dyDescent="0.25">
      <c r="G24" s="137">
        <v>90.485304268846505</v>
      </c>
      <c r="H24" s="133">
        <v>105.191224698425</v>
      </c>
      <c r="I24" s="133">
        <v>107.453819231463</v>
      </c>
      <c r="J24" s="133">
        <v>106.614501065684</v>
      </c>
      <c r="K24" s="133">
        <v>96.666585585585494</v>
      </c>
      <c r="L24" s="138">
        <v>102.340253663553</v>
      </c>
      <c r="M24" s="133"/>
      <c r="N24" s="145">
        <v>115.371658058771</v>
      </c>
      <c r="O24" s="153">
        <v>123.583521406727</v>
      </c>
      <c r="P24" s="146">
        <v>119.790052653229</v>
      </c>
      <c r="Q24" s="133"/>
      <c r="R24" s="151">
        <v>108.316144873637</v>
      </c>
      <c r="S24" s="119"/>
      <c r="T24" s="120">
        <v>4.3157371024824496</v>
      </c>
      <c r="U24" s="114">
        <v>1.76788431622464</v>
      </c>
      <c r="V24" s="114">
        <v>0.91880266781160502</v>
      </c>
      <c r="W24" s="114">
        <v>3.0405422844594501</v>
      </c>
      <c r="X24" s="114">
        <v>0.55878017386590895</v>
      </c>
      <c r="Y24" s="121">
        <v>1.81950703281417</v>
      </c>
      <c r="Z24" s="114"/>
      <c r="AA24" s="122">
        <v>3.4638359198811699</v>
      </c>
      <c r="AB24" s="123">
        <v>4.2504997055676004</v>
      </c>
      <c r="AC24" s="124">
        <v>3.8724114847318698</v>
      </c>
      <c r="AD24" s="114"/>
      <c r="AE24" s="125">
        <v>2.6856088812586401</v>
      </c>
      <c r="AG24" s="137">
        <v>86.578311298076898</v>
      </c>
      <c r="AH24" s="133">
        <v>94.591973896830297</v>
      </c>
      <c r="AI24" s="133">
        <v>96.348260181408605</v>
      </c>
      <c r="AJ24" s="133">
        <v>98.206434396737805</v>
      </c>
      <c r="AK24" s="133">
        <v>92.285924977595599</v>
      </c>
      <c r="AL24" s="138">
        <v>93.906196705364295</v>
      </c>
      <c r="AM24" s="133"/>
      <c r="AN24" s="145">
        <v>101.17728215993</v>
      </c>
      <c r="AO24" s="153">
        <v>104.610196253814</v>
      </c>
      <c r="AP24" s="146">
        <v>102.921173892125</v>
      </c>
      <c r="AQ24" s="133"/>
      <c r="AR24" s="151">
        <v>96.825388649916405</v>
      </c>
      <c r="AS24" s="119"/>
      <c r="AT24" s="120">
        <v>2.2552055155967601</v>
      </c>
      <c r="AU24" s="114">
        <v>0.96984996155106695</v>
      </c>
      <c r="AV24" s="114">
        <v>-2.2422625409434498</v>
      </c>
      <c r="AW24" s="114">
        <v>2.1884311164824002</v>
      </c>
      <c r="AX24" s="114">
        <v>0.80236013403668904</v>
      </c>
      <c r="AY24" s="121">
        <v>0.53738365982331304</v>
      </c>
      <c r="AZ24" s="114"/>
      <c r="BA24" s="122">
        <v>2.6463367899857002</v>
      </c>
      <c r="BB24" s="123">
        <v>3.56354418343737</v>
      </c>
      <c r="BC24" s="124">
        <v>3.1294802532171802</v>
      </c>
      <c r="BD24" s="114"/>
      <c r="BE24" s="125">
        <v>1.4805726492622</v>
      </c>
    </row>
    <row r="25" spans="7:57" x14ac:dyDescent="0.25">
      <c r="G25" s="137">
        <v>79.020223865877696</v>
      </c>
      <c r="H25" s="133">
        <v>87.605978952934905</v>
      </c>
      <c r="I25" s="133">
        <v>87.768862400000003</v>
      </c>
      <c r="J25" s="133">
        <v>88.268763370332906</v>
      </c>
      <c r="K25" s="133">
        <v>82.907593107104901</v>
      </c>
      <c r="L25" s="138">
        <v>85.420560463361994</v>
      </c>
      <c r="M25" s="133"/>
      <c r="N25" s="145">
        <v>92.642971112181002</v>
      </c>
      <c r="O25" s="153">
        <v>94.5232820364606</v>
      </c>
      <c r="P25" s="146">
        <v>93.6205067730004</v>
      </c>
      <c r="Q25" s="133"/>
      <c r="R25" s="151">
        <v>88.027716698515306</v>
      </c>
      <c r="S25" s="119"/>
      <c r="T25" s="120">
        <v>4.6277326083536403</v>
      </c>
      <c r="U25" s="114">
        <v>6.2174686797240097</v>
      </c>
      <c r="V25" s="114">
        <v>2.56054351497438</v>
      </c>
      <c r="W25" s="114">
        <v>4.0401301451481801</v>
      </c>
      <c r="X25" s="114">
        <v>0.50030010155995996</v>
      </c>
      <c r="Y25" s="121">
        <v>3.4009362333816102</v>
      </c>
      <c r="Z25" s="114"/>
      <c r="AA25" s="122">
        <v>-2.8133224069251201</v>
      </c>
      <c r="AB25" s="123">
        <v>-2.4315050911725602</v>
      </c>
      <c r="AC25" s="124">
        <v>-2.6110993794569399</v>
      </c>
      <c r="AD25" s="114"/>
      <c r="AE25" s="125">
        <v>1.13169454270777</v>
      </c>
      <c r="AG25" s="137">
        <v>77.352551909809804</v>
      </c>
      <c r="AH25" s="133">
        <v>81.818544082710005</v>
      </c>
      <c r="AI25" s="133">
        <v>82.727681642368296</v>
      </c>
      <c r="AJ25" s="133">
        <v>83.700850801048603</v>
      </c>
      <c r="AK25" s="133">
        <v>81.315385026099904</v>
      </c>
      <c r="AL25" s="138">
        <v>81.489397740130002</v>
      </c>
      <c r="AM25" s="133"/>
      <c r="AN25" s="145">
        <v>87.858032428417005</v>
      </c>
      <c r="AO25" s="153">
        <v>88.710349175859804</v>
      </c>
      <c r="AP25" s="146">
        <v>88.292680687007703</v>
      </c>
      <c r="AQ25" s="133"/>
      <c r="AR25" s="151">
        <v>83.623580989950995</v>
      </c>
      <c r="AS25" s="119"/>
      <c r="AT25" s="120">
        <v>-0.14217633788371301</v>
      </c>
      <c r="AU25" s="114">
        <v>-0.37884836722153697</v>
      </c>
      <c r="AV25" s="114">
        <v>-3.2729244725983602</v>
      </c>
      <c r="AW25" s="114">
        <v>1.04038029739533</v>
      </c>
      <c r="AX25" s="114">
        <v>0.91127813705720495</v>
      </c>
      <c r="AY25" s="121">
        <v>-0.41748033986139399</v>
      </c>
      <c r="AZ25" s="114"/>
      <c r="BA25" s="122">
        <v>-1.3681204284727999</v>
      </c>
      <c r="BB25" s="123">
        <v>-1.5708706310964999</v>
      </c>
      <c r="BC25" s="124">
        <v>-1.4657847160783399</v>
      </c>
      <c r="BD25" s="114"/>
      <c r="BE25" s="125">
        <v>-0.72987817796869503</v>
      </c>
    </row>
    <row r="26" spans="7:57" x14ac:dyDescent="0.25">
      <c r="G26" s="137">
        <v>89.1137681446111</v>
      </c>
      <c r="H26" s="133">
        <v>96.001738703501005</v>
      </c>
      <c r="I26" s="133">
        <v>96.104065596449999</v>
      </c>
      <c r="J26" s="133">
        <v>96.972236181297205</v>
      </c>
      <c r="K26" s="133">
        <v>92.206337692746999</v>
      </c>
      <c r="L26" s="138">
        <v>94.348063597972896</v>
      </c>
      <c r="M26" s="133"/>
      <c r="N26" s="145">
        <v>93.092828523489899</v>
      </c>
      <c r="O26" s="153">
        <v>91.820485031371305</v>
      </c>
      <c r="P26" s="146">
        <v>92.450030988679202</v>
      </c>
      <c r="Q26" s="133"/>
      <c r="R26" s="151">
        <v>93.832399622718796</v>
      </c>
      <c r="S26" s="119"/>
      <c r="T26" s="120">
        <v>5.3590061428659004</v>
      </c>
      <c r="U26" s="114">
        <v>5.2885622713520801</v>
      </c>
      <c r="V26" s="114">
        <v>3.50852256490694</v>
      </c>
      <c r="W26" s="114">
        <v>5.0288614885682996</v>
      </c>
      <c r="X26" s="114">
        <v>3.93099318414265</v>
      </c>
      <c r="Y26" s="121">
        <v>4.5798908003736001</v>
      </c>
      <c r="Z26" s="114"/>
      <c r="AA26" s="122">
        <v>2.8657757960767198</v>
      </c>
      <c r="AB26" s="123">
        <v>1.9307841825813501</v>
      </c>
      <c r="AC26" s="124">
        <v>2.39284527913345</v>
      </c>
      <c r="AD26" s="114"/>
      <c r="AE26" s="125">
        <v>3.98476777938499</v>
      </c>
      <c r="AG26" s="137">
        <v>85.262412914449399</v>
      </c>
      <c r="AH26" s="133">
        <v>89.909010605126298</v>
      </c>
      <c r="AI26" s="133">
        <v>89.986236387505599</v>
      </c>
      <c r="AJ26" s="133">
        <v>90.061586057122</v>
      </c>
      <c r="AK26" s="133">
        <v>87.455635891370093</v>
      </c>
      <c r="AL26" s="138">
        <v>88.6275836452688</v>
      </c>
      <c r="AM26" s="133"/>
      <c r="AN26" s="145">
        <v>89.120077732303898</v>
      </c>
      <c r="AO26" s="153">
        <v>88.481713937123004</v>
      </c>
      <c r="AP26" s="146">
        <v>88.798085539113899</v>
      </c>
      <c r="AQ26" s="133"/>
      <c r="AR26" s="151">
        <v>88.676644496617499</v>
      </c>
      <c r="AS26" s="119"/>
      <c r="AT26" s="120">
        <v>2.7925787838339802</v>
      </c>
      <c r="AU26" s="114">
        <v>5.0113339355544397</v>
      </c>
      <c r="AV26" s="114">
        <v>3.0227885840605699</v>
      </c>
      <c r="AW26" s="114">
        <v>2.8085905035469398</v>
      </c>
      <c r="AX26" s="114">
        <v>1.7375311866896399</v>
      </c>
      <c r="AY26" s="121">
        <v>3.1052282753690901</v>
      </c>
      <c r="AZ26" s="114"/>
      <c r="BA26" s="122">
        <v>2.4237708551612198</v>
      </c>
      <c r="BB26" s="123">
        <v>1.8730032484394299</v>
      </c>
      <c r="BC26" s="124">
        <v>2.1458056339751899</v>
      </c>
      <c r="BD26" s="114"/>
      <c r="BE26" s="125">
        <v>2.8183073913794701</v>
      </c>
    </row>
    <row r="27" spans="7:57" x14ac:dyDescent="0.25">
      <c r="G27" s="137">
        <v>89.179071481208496</v>
      </c>
      <c r="H27" s="133">
        <v>91.898406322881499</v>
      </c>
      <c r="I27" s="133">
        <v>92.239258072467294</v>
      </c>
      <c r="J27" s="133">
        <v>91.799686008540505</v>
      </c>
      <c r="K27" s="133">
        <v>93.318713298790996</v>
      </c>
      <c r="L27" s="138">
        <v>91.817881116947703</v>
      </c>
      <c r="M27" s="133"/>
      <c r="N27" s="145">
        <v>122.256724700761</v>
      </c>
      <c r="O27" s="153">
        <v>141.049838751625</v>
      </c>
      <c r="P27" s="146">
        <v>131.864426273101</v>
      </c>
      <c r="Q27" s="133"/>
      <c r="R27" s="151">
        <v>103.580361243458</v>
      </c>
      <c r="S27" s="119"/>
      <c r="T27" s="120">
        <v>-0.73706838198872404</v>
      </c>
      <c r="U27" s="114">
        <v>-2.4836974809326899</v>
      </c>
      <c r="V27" s="114">
        <v>-1.4601837695164099</v>
      </c>
      <c r="W27" s="114">
        <v>-1.9367104929393</v>
      </c>
      <c r="X27" s="114">
        <v>-0.35284443601843901</v>
      </c>
      <c r="Y27" s="121">
        <v>-1.4127869605083401</v>
      </c>
      <c r="Z27" s="114"/>
      <c r="AA27" s="122">
        <v>1.09243407686925</v>
      </c>
      <c r="AB27" s="123">
        <v>-3.51963357623133</v>
      </c>
      <c r="AC27" s="124">
        <v>-1.39046503992556</v>
      </c>
      <c r="AD27" s="114"/>
      <c r="AE27" s="125">
        <v>-0.99519740970299098</v>
      </c>
      <c r="AG27" s="137">
        <v>121.682971563183</v>
      </c>
      <c r="AH27" s="133">
        <v>117.616019615856</v>
      </c>
      <c r="AI27" s="133">
        <v>119.22091588785</v>
      </c>
      <c r="AJ27" s="133">
        <v>127.20773448878499</v>
      </c>
      <c r="AK27" s="133">
        <v>118.012322744014</v>
      </c>
      <c r="AL27" s="138">
        <v>120.702512417834</v>
      </c>
      <c r="AM27" s="133"/>
      <c r="AN27" s="145">
        <v>127.40618798423201</v>
      </c>
      <c r="AO27" s="153">
        <v>135.08255853525699</v>
      </c>
      <c r="AP27" s="146">
        <v>131.24150173433901</v>
      </c>
      <c r="AQ27" s="133"/>
      <c r="AR27" s="151">
        <v>123.909092169522</v>
      </c>
      <c r="AS27" s="119"/>
      <c r="AT27" s="120">
        <v>10.051898514245799</v>
      </c>
      <c r="AU27" s="114">
        <v>3.5171732881190398</v>
      </c>
      <c r="AV27" s="114">
        <v>2.48550035549802</v>
      </c>
      <c r="AW27" s="114">
        <v>21.420351113773599</v>
      </c>
      <c r="AX27" s="114">
        <v>9.2231495141207809</v>
      </c>
      <c r="AY27" s="121">
        <v>9.0954208907689509</v>
      </c>
      <c r="AZ27" s="114"/>
      <c r="BA27" s="122">
        <v>1.5632210021175399</v>
      </c>
      <c r="BB27" s="123">
        <v>2.3758250586438798</v>
      </c>
      <c r="BC27" s="124">
        <v>2.0576628914970998</v>
      </c>
      <c r="BD27" s="114"/>
      <c r="BE27" s="125">
        <v>6.6299156343565899</v>
      </c>
    </row>
    <row r="28" spans="7:57" x14ac:dyDescent="0.25">
      <c r="G28" s="137">
        <v>88.066948808920401</v>
      </c>
      <c r="H28" s="133">
        <v>97.753405483405402</v>
      </c>
      <c r="I28" s="133">
        <v>103.848255462184</v>
      </c>
      <c r="J28" s="133">
        <v>101.010448803191</v>
      </c>
      <c r="K28" s="133">
        <v>95.278572976878607</v>
      </c>
      <c r="L28" s="138">
        <v>97.899200503852896</v>
      </c>
      <c r="M28" s="133"/>
      <c r="N28" s="145">
        <v>96.731270796460095</v>
      </c>
      <c r="O28" s="153">
        <v>103.412778724855</v>
      </c>
      <c r="P28" s="146">
        <v>100.13468565474101</v>
      </c>
      <c r="Q28" s="133"/>
      <c r="R28" s="151">
        <v>98.567732938610106</v>
      </c>
      <c r="S28" s="119"/>
      <c r="T28" s="120">
        <v>-3.6211631287653998</v>
      </c>
      <c r="U28" s="114">
        <v>-0.95393101094207799</v>
      </c>
      <c r="V28" s="114">
        <v>0.622664145917184</v>
      </c>
      <c r="W28" s="114">
        <v>2.5194504156572899</v>
      </c>
      <c r="X28" s="114">
        <v>4.9772497130066401E-2</v>
      </c>
      <c r="Y28" s="121">
        <v>4.8356113131138898E-2</v>
      </c>
      <c r="Z28" s="114"/>
      <c r="AA28" s="122">
        <v>-3.0850474252809401</v>
      </c>
      <c r="AB28" s="123">
        <v>1.2834798359202</v>
      </c>
      <c r="AC28" s="124">
        <v>-0.81332954975948002</v>
      </c>
      <c r="AD28" s="114"/>
      <c r="AE28" s="125">
        <v>-0.220612541277632</v>
      </c>
      <c r="AG28" s="137">
        <v>90.782449215872006</v>
      </c>
      <c r="AH28" s="133">
        <v>95.210365577775704</v>
      </c>
      <c r="AI28" s="133">
        <v>98.228174045221294</v>
      </c>
      <c r="AJ28" s="133">
        <v>103.354228181374</v>
      </c>
      <c r="AK28" s="133">
        <v>94.746477435164294</v>
      </c>
      <c r="AL28" s="138">
        <v>96.553448667044805</v>
      </c>
      <c r="AM28" s="133"/>
      <c r="AN28" s="145">
        <v>98.326774812489006</v>
      </c>
      <c r="AO28" s="153">
        <v>99.781856308009594</v>
      </c>
      <c r="AP28" s="146">
        <v>99.059669292701898</v>
      </c>
      <c r="AQ28" s="133"/>
      <c r="AR28" s="151">
        <v>97.333449864608099</v>
      </c>
      <c r="AS28" s="119"/>
      <c r="AT28" s="120">
        <v>-8.7080003369148798E-2</v>
      </c>
      <c r="AU28" s="114">
        <v>1.00885149813117</v>
      </c>
      <c r="AV28" s="114">
        <v>-3.8442086971207101</v>
      </c>
      <c r="AW28" s="114">
        <v>8.7543471331676503</v>
      </c>
      <c r="AX28" s="114">
        <v>2.5448800104671201</v>
      </c>
      <c r="AY28" s="121">
        <v>1.64475772782706</v>
      </c>
      <c r="AZ28" s="114"/>
      <c r="BA28" s="122">
        <v>0.98244033592933999</v>
      </c>
      <c r="BB28" s="123">
        <v>1.7630897673714001</v>
      </c>
      <c r="BC28" s="124">
        <v>1.3847931702872101</v>
      </c>
      <c r="BD28" s="114"/>
      <c r="BE28" s="125">
        <v>1.5585149260070399</v>
      </c>
    </row>
    <row r="29" spans="7:57" x14ac:dyDescent="0.25">
      <c r="G29" s="137">
        <v>112.47022222222201</v>
      </c>
      <c r="H29" s="133">
        <v>118.312044566067</v>
      </c>
      <c r="I29" s="133">
        <v>120.516165966386</v>
      </c>
      <c r="J29" s="133">
        <v>121.809567375886</v>
      </c>
      <c r="K29" s="133">
        <v>121.177909530083</v>
      </c>
      <c r="L29" s="138">
        <v>119.453608504277</v>
      </c>
      <c r="M29" s="133"/>
      <c r="N29" s="145">
        <v>142.925287146763</v>
      </c>
      <c r="O29" s="153">
        <v>165.650114054451</v>
      </c>
      <c r="P29" s="146">
        <v>155.49981473941301</v>
      </c>
      <c r="Q29" s="133"/>
      <c r="R29" s="151">
        <v>129.89771662832501</v>
      </c>
      <c r="S29" s="119"/>
      <c r="T29" s="120">
        <v>-7.3424081833460404</v>
      </c>
      <c r="U29" s="114">
        <v>-6.7108259251440403</v>
      </c>
      <c r="V29" s="114">
        <v>-5.9558381885016702</v>
      </c>
      <c r="W29" s="114">
        <v>-4.5141912876615304</v>
      </c>
      <c r="X29" s="114">
        <v>-5.7313123389078298</v>
      </c>
      <c r="Y29" s="121">
        <v>-5.8342189471638903</v>
      </c>
      <c r="Z29" s="114"/>
      <c r="AA29" s="122">
        <v>-3.76220083114127</v>
      </c>
      <c r="AB29" s="123">
        <v>-3.2339804806776198</v>
      </c>
      <c r="AC29" s="124">
        <v>-4.3196713706646603</v>
      </c>
      <c r="AD29" s="114"/>
      <c r="AE29" s="125">
        <v>-6.8590934717009402</v>
      </c>
      <c r="AG29" s="137">
        <v>134.35358008468299</v>
      </c>
      <c r="AH29" s="133">
        <v>129.21293510486399</v>
      </c>
      <c r="AI29" s="133">
        <v>133.948867059593</v>
      </c>
      <c r="AJ29" s="133">
        <v>145.73183190357199</v>
      </c>
      <c r="AK29" s="133">
        <v>135.36518499617199</v>
      </c>
      <c r="AL29" s="138">
        <v>135.82843946400999</v>
      </c>
      <c r="AM29" s="133"/>
      <c r="AN29" s="145">
        <v>149.4591543267</v>
      </c>
      <c r="AO29" s="153">
        <v>157.86106472948001</v>
      </c>
      <c r="AP29" s="146">
        <v>153.79624615212401</v>
      </c>
      <c r="AQ29" s="133"/>
      <c r="AR29" s="151">
        <v>141.17610074626799</v>
      </c>
      <c r="AS29" s="119"/>
      <c r="AT29" s="120">
        <v>-1.54137699764647</v>
      </c>
      <c r="AU29" s="114">
        <v>-5.92371036753923</v>
      </c>
      <c r="AV29" s="114">
        <v>-8.4542009715419901</v>
      </c>
      <c r="AW29" s="114">
        <v>9.6790149151729494</v>
      </c>
      <c r="AX29" s="114">
        <v>0.63115832235514402</v>
      </c>
      <c r="AY29" s="121">
        <v>-1.2511782836882399</v>
      </c>
      <c r="AZ29" s="114"/>
      <c r="BA29" s="122">
        <v>-2.6522319707804298</v>
      </c>
      <c r="BB29" s="123">
        <v>-2.94181546580029</v>
      </c>
      <c r="BC29" s="124">
        <v>-2.8695998566266998</v>
      </c>
      <c r="BD29" s="114"/>
      <c r="BE29" s="125">
        <v>-2.14937176422728</v>
      </c>
    </row>
    <row r="30" spans="7:57" x14ac:dyDescent="0.25">
      <c r="G30" s="137">
        <v>95.017756357670194</v>
      </c>
      <c r="H30" s="133">
        <v>105.376512985118</v>
      </c>
      <c r="I30" s="133">
        <v>109.0538317757</v>
      </c>
      <c r="J30" s="133">
        <v>103.86307220518501</v>
      </c>
      <c r="K30" s="133">
        <v>98.418939346811797</v>
      </c>
      <c r="L30" s="138">
        <v>102.94327936215799</v>
      </c>
      <c r="M30" s="133"/>
      <c r="N30" s="145">
        <v>107.12167866492101</v>
      </c>
      <c r="O30" s="153">
        <v>108.552892483349</v>
      </c>
      <c r="P30" s="146">
        <v>107.84846513126099</v>
      </c>
      <c r="Q30" s="133"/>
      <c r="R30" s="151">
        <v>104.296050901661</v>
      </c>
      <c r="S30" s="119"/>
      <c r="T30" s="120">
        <v>0.72556097854281998</v>
      </c>
      <c r="U30" s="114">
        <v>3.1267422730300298</v>
      </c>
      <c r="V30" s="114">
        <v>2.6431922763785698</v>
      </c>
      <c r="W30" s="114">
        <v>-1.3839097398009099</v>
      </c>
      <c r="X30" s="114">
        <v>-3.69780033134978</v>
      </c>
      <c r="Y30" s="121">
        <v>0.301379931837709</v>
      </c>
      <c r="Z30" s="114"/>
      <c r="AA30" s="122">
        <v>-0.49031141993898802</v>
      </c>
      <c r="AB30" s="123">
        <v>-0.69418736517381796</v>
      </c>
      <c r="AC30" s="124">
        <v>-0.55376147572718104</v>
      </c>
      <c r="AD30" s="114"/>
      <c r="AE30" s="125">
        <v>2.3598271167115902E-3</v>
      </c>
      <c r="AG30" s="137">
        <v>95.439097107057293</v>
      </c>
      <c r="AH30" s="133">
        <v>101.511254138116</v>
      </c>
      <c r="AI30" s="133">
        <v>103.041157284368</v>
      </c>
      <c r="AJ30" s="133">
        <v>102.64144193994601</v>
      </c>
      <c r="AK30" s="133">
        <v>99.658693246684805</v>
      </c>
      <c r="AL30" s="138">
        <v>100.608347403897</v>
      </c>
      <c r="AM30" s="133"/>
      <c r="AN30" s="145">
        <v>108.617282495924</v>
      </c>
      <c r="AO30" s="153">
        <v>108.99152919511999</v>
      </c>
      <c r="AP30" s="146">
        <v>108.801153918648</v>
      </c>
      <c r="AQ30" s="133"/>
      <c r="AR30" s="151">
        <v>103.12191480748901</v>
      </c>
      <c r="AS30" s="119"/>
      <c r="AT30" s="120">
        <v>-0.41207815305439099</v>
      </c>
      <c r="AU30" s="114">
        <v>2.1695588362352298</v>
      </c>
      <c r="AV30" s="114">
        <v>-0.40549470229625301</v>
      </c>
      <c r="AW30" s="114">
        <v>1.2204385487114899</v>
      </c>
      <c r="AX30" s="114">
        <v>0.24280882540981299</v>
      </c>
      <c r="AY30" s="121">
        <v>0.61470726924520702</v>
      </c>
      <c r="AZ30" s="114"/>
      <c r="BA30" s="122">
        <v>-0.53692324801713698</v>
      </c>
      <c r="BB30" s="123">
        <v>0.185486071303889</v>
      </c>
      <c r="BC30" s="124">
        <v>-0.18506583311503999</v>
      </c>
      <c r="BD30" s="114"/>
      <c r="BE30" s="125">
        <v>0.325725577525251</v>
      </c>
    </row>
    <row r="31" spans="7:57" x14ac:dyDescent="0.25">
      <c r="G31" s="137">
        <v>86.633379348426203</v>
      </c>
      <c r="H31" s="133">
        <v>91.370367797302805</v>
      </c>
      <c r="I31" s="133">
        <v>89.613440902021694</v>
      </c>
      <c r="J31" s="133">
        <v>92.591992779783297</v>
      </c>
      <c r="K31" s="133">
        <v>97.591125779244507</v>
      </c>
      <c r="L31" s="138">
        <v>91.958540601930693</v>
      </c>
      <c r="M31" s="133"/>
      <c r="N31" s="145">
        <v>94.462580218326096</v>
      </c>
      <c r="O31" s="153">
        <v>121.99798908594801</v>
      </c>
      <c r="P31" s="146">
        <v>109.551885466507</v>
      </c>
      <c r="Q31" s="133"/>
      <c r="R31" s="151">
        <v>98.146512753089596</v>
      </c>
      <c r="S31" s="119"/>
      <c r="T31" s="120">
        <v>0.47187174099194901</v>
      </c>
      <c r="U31" s="114">
        <v>-0.857180938438037</v>
      </c>
      <c r="V31" s="114">
        <v>0.64110651603941005</v>
      </c>
      <c r="W31" s="114">
        <v>3.15831219977908</v>
      </c>
      <c r="X31" s="114">
        <v>9.2224983702848302</v>
      </c>
      <c r="Y31" s="121">
        <v>2.7711562050951799</v>
      </c>
      <c r="Z31" s="114"/>
      <c r="AA31" s="122">
        <v>-9.6152437366651604</v>
      </c>
      <c r="AB31" s="123">
        <v>5.2319137026627196</v>
      </c>
      <c r="AC31" s="124">
        <v>-0.98282582895145298</v>
      </c>
      <c r="AD31" s="114"/>
      <c r="AE31" s="125">
        <v>0.97559951569998804</v>
      </c>
      <c r="AG31" s="137">
        <v>106.431383097732</v>
      </c>
      <c r="AH31" s="133">
        <v>104.721251364132</v>
      </c>
      <c r="AI31" s="133">
        <v>111.540685574755</v>
      </c>
      <c r="AJ31" s="133">
        <v>113.12918161325101</v>
      </c>
      <c r="AK31" s="133">
        <v>105.247010267767</v>
      </c>
      <c r="AL31" s="138">
        <v>108.217164529003</v>
      </c>
      <c r="AM31" s="133"/>
      <c r="AN31" s="145">
        <v>125.914436730123</v>
      </c>
      <c r="AO31" s="153">
        <v>117.09422325652299</v>
      </c>
      <c r="AP31" s="146">
        <v>121.55242330478001</v>
      </c>
      <c r="AQ31" s="133"/>
      <c r="AR31" s="151">
        <v>112.741234077961</v>
      </c>
      <c r="AS31" s="119"/>
      <c r="AT31" s="120">
        <v>14.0677210184293</v>
      </c>
      <c r="AU31" s="114">
        <v>10.6651853631822</v>
      </c>
      <c r="AV31" s="114">
        <v>17.728513798714701</v>
      </c>
      <c r="AW31" s="114">
        <v>21.7527879540079</v>
      </c>
      <c r="AX31" s="114">
        <v>11.090288730998701</v>
      </c>
      <c r="AY31" s="121">
        <v>15.0167608940265</v>
      </c>
      <c r="AZ31" s="114"/>
      <c r="BA31" s="122">
        <v>19.5753688481512</v>
      </c>
      <c r="BB31" s="123">
        <v>8.0533308826961303</v>
      </c>
      <c r="BC31" s="124">
        <v>13.7694297918116</v>
      </c>
      <c r="BD31" s="114"/>
      <c r="BE31" s="125">
        <v>14.5954552585383</v>
      </c>
    </row>
    <row r="32" spans="7:57" x14ac:dyDescent="0.25">
      <c r="G32" s="137">
        <v>82.860716029292107</v>
      </c>
      <c r="H32" s="133">
        <v>87.588442184154104</v>
      </c>
      <c r="I32" s="133">
        <v>90.810796460176903</v>
      </c>
      <c r="J32" s="133">
        <v>89.256435546874997</v>
      </c>
      <c r="K32" s="133">
        <v>89.155514485514402</v>
      </c>
      <c r="L32" s="138">
        <v>88.383259993464705</v>
      </c>
      <c r="M32" s="133"/>
      <c r="N32" s="145">
        <v>116.74397923875399</v>
      </c>
      <c r="O32" s="153">
        <v>114.751875</v>
      </c>
      <c r="P32" s="146">
        <v>115.80823853211</v>
      </c>
      <c r="Q32" s="133"/>
      <c r="R32" s="151">
        <v>97.933133607837505</v>
      </c>
      <c r="S32" s="119"/>
      <c r="T32" s="120">
        <v>-4.9469674641640502</v>
      </c>
      <c r="U32" s="114">
        <v>-5.8715565744418896</v>
      </c>
      <c r="V32" s="114">
        <v>-3.8537694437438699</v>
      </c>
      <c r="W32" s="114">
        <v>-5.2093411718483198</v>
      </c>
      <c r="X32" s="114">
        <v>-3.3377215584495499</v>
      </c>
      <c r="Y32" s="121">
        <v>-4.5356818181835399</v>
      </c>
      <c r="Z32" s="114"/>
      <c r="AA32" s="122">
        <v>5.9363752909229603</v>
      </c>
      <c r="AB32" s="123">
        <v>0.80968996391386305</v>
      </c>
      <c r="AC32" s="124">
        <v>3.4219284120302502</v>
      </c>
      <c r="AD32" s="114"/>
      <c r="AE32" s="125">
        <v>-1.22169886920655</v>
      </c>
      <c r="AG32" s="137">
        <v>83.873181522446302</v>
      </c>
      <c r="AH32" s="133">
        <v>86.098418781061895</v>
      </c>
      <c r="AI32" s="133">
        <v>87.510562517025306</v>
      </c>
      <c r="AJ32" s="133">
        <v>87.829634405339803</v>
      </c>
      <c r="AK32" s="133">
        <v>87.256814715118793</v>
      </c>
      <c r="AL32" s="138">
        <v>86.558844980386397</v>
      </c>
      <c r="AM32" s="133"/>
      <c r="AN32" s="145">
        <v>99.716948874296406</v>
      </c>
      <c r="AO32" s="153">
        <v>98.227933508729905</v>
      </c>
      <c r="AP32" s="146">
        <v>98.979758436944905</v>
      </c>
      <c r="AQ32" s="133"/>
      <c r="AR32" s="151">
        <v>90.647905077477802</v>
      </c>
      <c r="AS32" s="119"/>
      <c r="AT32" s="120">
        <v>-3.8196259134485899</v>
      </c>
      <c r="AU32" s="114">
        <v>-4.32961736526258</v>
      </c>
      <c r="AV32" s="114">
        <v>-3.9465821222051298</v>
      </c>
      <c r="AW32" s="114">
        <v>-3.1654133510365798</v>
      </c>
      <c r="AX32" s="114">
        <v>-4.7010247372718998</v>
      </c>
      <c r="AY32" s="121">
        <v>-3.9895069374090699</v>
      </c>
      <c r="AZ32" s="114"/>
      <c r="BA32" s="122">
        <v>-8.4823874089714493E-2</v>
      </c>
      <c r="BB32" s="123">
        <v>-2.5591509511720698</v>
      </c>
      <c r="BC32" s="124">
        <v>-1.30336172032515</v>
      </c>
      <c r="BD32" s="114"/>
      <c r="BE32" s="125">
        <v>-3.0939313693781298</v>
      </c>
    </row>
    <row r="33" spans="7:57" x14ac:dyDescent="0.25">
      <c r="G33" s="137">
        <v>98.290027002700199</v>
      </c>
      <c r="H33" s="133">
        <v>103.624905552375</v>
      </c>
      <c r="I33" s="133">
        <v>107.328613963039</v>
      </c>
      <c r="J33" s="133">
        <v>106.902645854657</v>
      </c>
      <c r="K33" s="133">
        <v>106.65615092290901</v>
      </c>
      <c r="L33" s="138">
        <v>105.168271332248</v>
      </c>
      <c r="M33" s="133"/>
      <c r="N33" s="145">
        <v>112.667090184354</v>
      </c>
      <c r="O33" s="153">
        <v>112.159351955307</v>
      </c>
      <c r="P33" s="146">
        <v>112.427729786673</v>
      </c>
      <c r="Q33" s="133"/>
      <c r="R33" s="151">
        <v>107.391367045729</v>
      </c>
      <c r="S33" s="119"/>
      <c r="T33" s="120">
        <v>10.3974578348514</v>
      </c>
      <c r="U33" s="114">
        <v>5.6008821559026298</v>
      </c>
      <c r="V33" s="114">
        <v>5.1005540801662104</v>
      </c>
      <c r="W33" s="114">
        <v>4.3911772917712497</v>
      </c>
      <c r="X33" s="114">
        <v>10.093590324123999</v>
      </c>
      <c r="Y33" s="121">
        <v>6.89985746071061</v>
      </c>
      <c r="Z33" s="114"/>
      <c r="AA33" s="122">
        <v>6.9512112319350496</v>
      </c>
      <c r="AB33" s="123">
        <v>1.9022145046249701</v>
      </c>
      <c r="AC33" s="124">
        <v>4.4462331551498204</v>
      </c>
      <c r="AD33" s="114"/>
      <c r="AE33" s="125">
        <v>6.2447706880249596</v>
      </c>
      <c r="AG33" s="137">
        <v>94.353544207317</v>
      </c>
      <c r="AH33" s="133">
        <v>98.031691270275104</v>
      </c>
      <c r="AI33" s="133">
        <v>101.843436044428</v>
      </c>
      <c r="AJ33" s="133">
        <v>106.338616309012</v>
      </c>
      <c r="AK33" s="133">
        <v>101.708105062082</v>
      </c>
      <c r="AL33" s="138">
        <v>100.887391904853</v>
      </c>
      <c r="AM33" s="133"/>
      <c r="AN33" s="145">
        <v>108.111498321635</v>
      </c>
      <c r="AO33" s="153">
        <v>108.644138491547</v>
      </c>
      <c r="AP33" s="146">
        <v>108.369392413033</v>
      </c>
      <c r="AQ33" s="133"/>
      <c r="AR33" s="151">
        <v>103.33938691289799</v>
      </c>
      <c r="AS33" s="119"/>
      <c r="AT33" s="120">
        <v>4.0663578956701603</v>
      </c>
      <c r="AU33" s="114">
        <v>1.37942125980856</v>
      </c>
      <c r="AV33" s="114">
        <v>-0.13771245223439099</v>
      </c>
      <c r="AW33" s="114">
        <v>8.5322218769145692</v>
      </c>
      <c r="AX33" s="114">
        <v>6.6549992730934902</v>
      </c>
      <c r="AY33" s="121">
        <v>4.0971981519231004</v>
      </c>
      <c r="AZ33" s="114"/>
      <c r="BA33" s="122">
        <v>3.9748979013993999</v>
      </c>
      <c r="BB33" s="123">
        <v>1.6322454333857299</v>
      </c>
      <c r="BC33" s="124">
        <v>2.8182667123412699</v>
      </c>
      <c r="BD33" s="114"/>
      <c r="BE33" s="125">
        <v>3.8308421414639402</v>
      </c>
    </row>
    <row r="34" spans="7:57" x14ac:dyDescent="0.25">
      <c r="G34" s="137">
        <v>98.579104866743904</v>
      </c>
      <c r="H34" s="133">
        <v>107.91378258808599</v>
      </c>
      <c r="I34" s="133">
        <v>110.273776585552</v>
      </c>
      <c r="J34" s="133">
        <v>111.488024420024</v>
      </c>
      <c r="K34" s="133">
        <v>105.828190789473</v>
      </c>
      <c r="L34" s="138">
        <v>107.43227469529999</v>
      </c>
      <c r="M34" s="133"/>
      <c r="N34" s="145">
        <v>124.13804257197501</v>
      </c>
      <c r="O34" s="153">
        <v>131.75501316386701</v>
      </c>
      <c r="P34" s="146">
        <v>128.09386100568099</v>
      </c>
      <c r="Q34" s="133"/>
      <c r="R34" s="151">
        <v>113.933842364897</v>
      </c>
      <c r="S34" s="119"/>
      <c r="T34" s="120">
        <v>1.1721535452087799</v>
      </c>
      <c r="U34" s="114">
        <v>-1.2781658716550199</v>
      </c>
      <c r="V34" s="114">
        <v>-2.99266553834119</v>
      </c>
      <c r="W34" s="114">
        <v>0.70339206500106</v>
      </c>
      <c r="X34" s="114">
        <v>0.34591828449939899</v>
      </c>
      <c r="Y34" s="121">
        <v>-0.67161454302315804</v>
      </c>
      <c r="Z34" s="114"/>
      <c r="AA34" s="122">
        <v>2.75157688116678</v>
      </c>
      <c r="AB34" s="123">
        <v>-0.293358591406365</v>
      </c>
      <c r="AC34" s="124">
        <v>0.95449816873892901</v>
      </c>
      <c r="AD34" s="114"/>
      <c r="AE34" s="125">
        <v>-0.22147355895732801</v>
      </c>
      <c r="AG34" s="137">
        <v>99.810669544756195</v>
      </c>
      <c r="AH34" s="133">
        <v>104.38094929311301</v>
      </c>
      <c r="AI34" s="133">
        <v>106.198241694844</v>
      </c>
      <c r="AJ34" s="133">
        <v>110.644674924054</v>
      </c>
      <c r="AK34" s="133">
        <v>103.786097206986</v>
      </c>
      <c r="AL34" s="138">
        <v>105.19307714146299</v>
      </c>
      <c r="AM34" s="133"/>
      <c r="AN34" s="145">
        <v>113.756929533709</v>
      </c>
      <c r="AO34" s="153">
        <v>116.522596719779</v>
      </c>
      <c r="AP34" s="146">
        <v>115.15525331364201</v>
      </c>
      <c r="AQ34" s="133"/>
      <c r="AR34" s="151">
        <v>108.29578262879301</v>
      </c>
      <c r="AS34" s="119"/>
      <c r="AT34" s="120">
        <v>0.82247583384143996</v>
      </c>
      <c r="AU34" s="114">
        <v>-0.28943240434402401</v>
      </c>
      <c r="AV34" s="114">
        <v>-2.7090991512093598</v>
      </c>
      <c r="AW34" s="114">
        <v>7.20862253114809</v>
      </c>
      <c r="AX34" s="114">
        <v>2.77312885273059</v>
      </c>
      <c r="AY34" s="121">
        <v>1.5543734285000199</v>
      </c>
      <c r="AZ34" s="114"/>
      <c r="BA34" s="122">
        <v>2.4365231244728398</v>
      </c>
      <c r="BB34" s="123">
        <v>1.23357930545491</v>
      </c>
      <c r="BC34" s="124">
        <v>1.8245363576692799</v>
      </c>
      <c r="BD34" s="114"/>
      <c r="BE34" s="125">
        <v>1.6404837982618701</v>
      </c>
    </row>
    <row r="35" spans="7:57" x14ac:dyDescent="0.25">
      <c r="G35" s="137">
        <v>88.534341085271294</v>
      </c>
      <c r="H35" s="133">
        <v>93.806323268206</v>
      </c>
      <c r="I35" s="133">
        <v>95.057054794520496</v>
      </c>
      <c r="J35" s="133">
        <v>93.808226086956495</v>
      </c>
      <c r="K35" s="133">
        <v>91.362657200811299</v>
      </c>
      <c r="L35" s="138">
        <v>92.840349730976101</v>
      </c>
      <c r="M35" s="133"/>
      <c r="N35" s="145">
        <v>90.974725274725202</v>
      </c>
      <c r="O35" s="153">
        <v>97.602854077253198</v>
      </c>
      <c r="P35" s="146">
        <v>94.328371335504798</v>
      </c>
      <c r="Q35" s="133"/>
      <c r="R35" s="151">
        <v>93.229355662787299</v>
      </c>
      <c r="S35" s="119"/>
      <c r="T35" s="120">
        <v>-6.0279028529917502</v>
      </c>
      <c r="U35" s="114">
        <v>-8.0999248805315602</v>
      </c>
      <c r="V35" s="114">
        <v>-6.3969887411575099</v>
      </c>
      <c r="W35" s="114">
        <v>-7.5160122958880597</v>
      </c>
      <c r="X35" s="114">
        <v>-8.77254656351246</v>
      </c>
      <c r="Y35" s="121">
        <v>-7.4085774616746898</v>
      </c>
      <c r="Z35" s="114"/>
      <c r="AA35" s="122">
        <v>-15.6082835110034</v>
      </c>
      <c r="AB35" s="123">
        <v>-20.771251668108199</v>
      </c>
      <c r="AC35" s="124">
        <v>-18.3224349748875</v>
      </c>
      <c r="AD35" s="114"/>
      <c r="AE35" s="125">
        <v>-10.5611712568664</v>
      </c>
      <c r="AG35" s="137">
        <v>86.618474810213897</v>
      </c>
      <c r="AH35" s="133">
        <v>90.840084033613394</v>
      </c>
      <c r="AI35" s="133">
        <v>90.412552960347597</v>
      </c>
      <c r="AJ35" s="133">
        <v>93.470439330543897</v>
      </c>
      <c r="AK35" s="133">
        <v>88.195565268065195</v>
      </c>
      <c r="AL35" s="138">
        <v>90.113156880525906</v>
      </c>
      <c r="AM35" s="133"/>
      <c r="AN35" s="145">
        <v>93.405629506378204</v>
      </c>
      <c r="AO35" s="153">
        <v>96.399517666853598</v>
      </c>
      <c r="AP35" s="146">
        <v>94.894224762966999</v>
      </c>
      <c r="AQ35" s="133"/>
      <c r="AR35" s="151">
        <v>91.494919406834299</v>
      </c>
      <c r="AS35" s="119"/>
      <c r="AT35" s="120">
        <v>-11.9193299648652</v>
      </c>
      <c r="AU35" s="114">
        <v>-10.810891137931799</v>
      </c>
      <c r="AV35" s="114">
        <v>-18.0542328406457</v>
      </c>
      <c r="AW35" s="114">
        <v>-10.231376894672399</v>
      </c>
      <c r="AX35" s="114">
        <v>-13.0514587182703</v>
      </c>
      <c r="AY35" s="121">
        <v>-12.841807723334</v>
      </c>
      <c r="AZ35" s="114"/>
      <c r="BA35" s="122">
        <v>-15.5922417536481</v>
      </c>
      <c r="BB35" s="123">
        <v>-17.323585445850899</v>
      </c>
      <c r="BC35" s="124">
        <v>-16.4522923705665</v>
      </c>
      <c r="BD35" s="114"/>
      <c r="BE35" s="125">
        <v>-13.959073459054601</v>
      </c>
    </row>
    <row r="36" spans="7:57" x14ac:dyDescent="0.25">
      <c r="G36" s="137">
        <v>88.027235294117602</v>
      </c>
      <c r="H36" s="133">
        <v>92.083821428571397</v>
      </c>
      <c r="I36" s="133">
        <v>94.839194528875296</v>
      </c>
      <c r="J36" s="133">
        <v>95.898532110091693</v>
      </c>
      <c r="K36" s="133">
        <v>91.849579524679996</v>
      </c>
      <c r="L36" s="138">
        <v>93.098858281986196</v>
      </c>
      <c r="M36" s="133"/>
      <c r="N36" s="145">
        <v>93.883774954627896</v>
      </c>
      <c r="O36" s="153">
        <v>96.945104895104805</v>
      </c>
      <c r="P36" s="146">
        <v>95.443063223508403</v>
      </c>
      <c r="Q36" s="133"/>
      <c r="R36" s="151">
        <v>93.776998969603198</v>
      </c>
      <c r="S36" s="119"/>
      <c r="T36" s="120">
        <v>-8.1389299970996998</v>
      </c>
      <c r="U36" s="114">
        <v>-9.0009893129151699</v>
      </c>
      <c r="V36" s="114">
        <v>-5.90285103932582</v>
      </c>
      <c r="W36" s="114">
        <v>-1.3016591557319499</v>
      </c>
      <c r="X36" s="114">
        <v>-1.8394075964915999</v>
      </c>
      <c r="Y36" s="121">
        <v>-5.0230910355996103</v>
      </c>
      <c r="Z36" s="114"/>
      <c r="AA36" s="122">
        <v>-5.7074068415644197</v>
      </c>
      <c r="AB36" s="123">
        <v>-2.7060671863974299</v>
      </c>
      <c r="AC36" s="124">
        <v>-4.1767834172565799</v>
      </c>
      <c r="AD36" s="114"/>
      <c r="AE36" s="125">
        <v>-4.7420077536871901</v>
      </c>
      <c r="AG36" s="137">
        <v>86.648063063063006</v>
      </c>
      <c r="AH36" s="133">
        <v>89.021679012345601</v>
      </c>
      <c r="AI36" s="133">
        <v>90.351317635270505</v>
      </c>
      <c r="AJ36" s="133">
        <v>93.193523670082897</v>
      </c>
      <c r="AK36" s="133">
        <v>89.612237417943106</v>
      </c>
      <c r="AL36" s="138">
        <v>89.930799830723601</v>
      </c>
      <c r="AM36" s="133"/>
      <c r="AN36" s="145">
        <v>92.530531400966098</v>
      </c>
      <c r="AO36" s="153">
        <v>93.204579345088106</v>
      </c>
      <c r="AP36" s="146">
        <v>92.860490752157801</v>
      </c>
      <c r="AQ36" s="133"/>
      <c r="AR36" s="151">
        <v>90.810336122010796</v>
      </c>
      <c r="AS36" s="119"/>
      <c r="AT36" s="120">
        <v>-4.45624359386834</v>
      </c>
      <c r="AU36" s="114">
        <v>-5.9819047448850799</v>
      </c>
      <c r="AV36" s="114">
        <v>-7.0704645777016202</v>
      </c>
      <c r="AW36" s="114">
        <v>-0.91730889437502505</v>
      </c>
      <c r="AX36" s="114">
        <v>-2.2624036737428401</v>
      </c>
      <c r="AY36" s="121">
        <v>-4.0654607403785299</v>
      </c>
      <c r="AZ36" s="114"/>
      <c r="BA36" s="122">
        <v>-3.6934102371495898</v>
      </c>
      <c r="BB36" s="123">
        <v>-2.97073786152801</v>
      </c>
      <c r="BC36" s="124">
        <v>-3.3397714881320799</v>
      </c>
      <c r="BD36" s="114"/>
      <c r="BE36" s="125">
        <v>-3.8648421136212301</v>
      </c>
    </row>
    <row r="37" spans="7:57" x14ac:dyDescent="0.25">
      <c r="G37" s="137">
        <v>87.153079276971198</v>
      </c>
      <c r="H37" s="133">
        <v>92.636857323522605</v>
      </c>
      <c r="I37" s="133">
        <v>96.146000323991501</v>
      </c>
      <c r="J37" s="133">
        <v>95.224559352035598</v>
      </c>
      <c r="K37" s="133">
        <v>95.403649326643702</v>
      </c>
      <c r="L37" s="138">
        <v>93.648445713632896</v>
      </c>
      <c r="M37" s="133"/>
      <c r="N37" s="145">
        <v>108.28958214992601</v>
      </c>
      <c r="O37" s="153">
        <v>115.60818107131099</v>
      </c>
      <c r="P37" s="146">
        <v>112.033938674288</v>
      </c>
      <c r="Q37" s="133"/>
      <c r="R37" s="151">
        <v>100.122492544051</v>
      </c>
      <c r="S37" s="119"/>
      <c r="T37" s="120">
        <v>0.87722164936353797</v>
      </c>
      <c r="U37" s="114">
        <v>1.90431793104979</v>
      </c>
      <c r="V37" s="114">
        <v>2.7487932418804801</v>
      </c>
      <c r="W37" s="114">
        <v>1.8259173270592499</v>
      </c>
      <c r="X37" s="114">
        <v>0.49980717788101098</v>
      </c>
      <c r="Y37" s="121">
        <v>1.56410042319722</v>
      </c>
      <c r="Z37" s="114"/>
      <c r="AA37" s="122">
        <v>0.54918350919602998</v>
      </c>
      <c r="AB37" s="123">
        <v>0.36611962143063598</v>
      </c>
      <c r="AC37" s="124">
        <v>0.45561817275613697</v>
      </c>
      <c r="AD37" s="114"/>
      <c r="AE37" s="125">
        <v>1.24662280136782</v>
      </c>
      <c r="AG37" s="137">
        <v>95.143633349204094</v>
      </c>
      <c r="AH37" s="133">
        <v>95.550679638897904</v>
      </c>
      <c r="AI37" s="133">
        <v>96.329387632115697</v>
      </c>
      <c r="AJ37" s="133">
        <v>103.625041017284</v>
      </c>
      <c r="AK37" s="133">
        <v>97.105269170624297</v>
      </c>
      <c r="AL37" s="138">
        <v>97.722680869586299</v>
      </c>
      <c r="AM37" s="133"/>
      <c r="AN37" s="145">
        <v>105.580248525695</v>
      </c>
      <c r="AO37" s="153">
        <v>108.2919397308</v>
      </c>
      <c r="AP37" s="146">
        <v>106.942655332055</v>
      </c>
      <c r="AQ37" s="133"/>
      <c r="AR37" s="151">
        <v>100.770391571113</v>
      </c>
      <c r="AS37" s="119"/>
      <c r="AT37" s="120">
        <v>-0.44550330562214402</v>
      </c>
      <c r="AU37" s="114">
        <v>-0.33115253404697298</v>
      </c>
      <c r="AV37" s="114">
        <v>-7.1965117391178604</v>
      </c>
      <c r="AW37" s="114">
        <v>8.5976944936381194</v>
      </c>
      <c r="AX37" s="114">
        <v>-0.848088218758006</v>
      </c>
      <c r="AY37" s="121">
        <v>-0.161777887313031</v>
      </c>
      <c r="AZ37" s="114"/>
      <c r="BA37" s="122">
        <v>-3.0143962981116799</v>
      </c>
      <c r="BB37" s="123">
        <v>-2.7307687805960699</v>
      </c>
      <c r="BC37" s="124">
        <v>-2.8720677635140901</v>
      </c>
      <c r="BD37" s="114"/>
      <c r="BE37" s="125">
        <v>-1.08414887937697</v>
      </c>
    </row>
    <row r="38" spans="7:57" x14ac:dyDescent="0.25">
      <c r="G38" s="137">
        <v>125.85324938373</v>
      </c>
      <c r="H38" s="133">
        <v>151.09222888061399</v>
      </c>
      <c r="I38" s="133">
        <v>161.43174952493399</v>
      </c>
      <c r="J38" s="133">
        <v>156.54685385530999</v>
      </c>
      <c r="K38" s="133">
        <v>134.39945601964001</v>
      </c>
      <c r="L38" s="138">
        <v>147.95425736089399</v>
      </c>
      <c r="M38" s="133"/>
      <c r="N38" s="145">
        <v>120.119583422498</v>
      </c>
      <c r="O38" s="153">
        <v>121.66939918160899</v>
      </c>
      <c r="P38" s="146">
        <v>120.921447751174</v>
      </c>
      <c r="Q38" s="133"/>
      <c r="R38" s="151">
        <v>140.95912942004301</v>
      </c>
      <c r="S38" s="119"/>
      <c r="T38" s="120">
        <v>2.9541643392303101</v>
      </c>
      <c r="U38" s="114">
        <v>1.09422195038467</v>
      </c>
      <c r="V38" s="114">
        <v>0.989162781728955</v>
      </c>
      <c r="W38" s="114">
        <v>-0.42483659410788499</v>
      </c>
      <c r="X38" s="114">
        <v>-8.1938660408588095</v>
      </c>
      <c r="Y38" s="121">
        <v>-0.94000624068040595</v>
      </c>
      <c r="Z38" s="114"/>
      <c r="AA38" s="122">
        <v>-23.849789155814999</v>
      </c>
      <c r="AB38" s="123">
        <v>-40.592081833669198</v>
      </c>
      <c r="AC38" s="124">
        <v>-34.146511926041597</v>
      </c>
      <c r="AD38" s="114"/>
      <c r="AE38" s="125">
        <v>-11.612956084128699</v>
      </c>
      <c r="AG38" s="137">
        <v>114.59616662471601</v>
      </c>
      <c r="AH38" s="133">
        <v>126.899020846555</v>
      </c>
      <c r="AI38" s="133">
        <v>135.021377369585</v>
      </c>
      <c r="AJ38" s="133">
        <v>137.68475192972599</v>
      </c>
      <c r="AK38" s="133">
        <v>123.335820501067</v>
      </c>
      <c r="AL38" s="138">
        <v>128.19220467875999</v>
      </c>
      <c r="AM38" s="133"/>
      <c r="AN38" s="145">
        <v>117.164105124036</v>
      </c>
      <c r="AO38" s="153">
        <v>117.60377073724101</v>
      </c>
      <c r="AP38" s="146">
        <v>117.38638215949599</v>
      </c>
      <c r="AQ38" s="133"/>
      <c r="AR38" s="151">
        <v>125.029451297039</v>
      </c>
      <c r="AS38" s="119"/>
      <c r="AT38" s="120">
        <v>3.2281366563851601</v>
      </c>
      <c r="AU38" s="114">
        <v>0.11647984382788</v>
      </c>
      <c r="AV38" s="114">
        <v>-1.7417054859602501</v>
      </c>
      <c r="AW38" s="114">
        <v>3.84103905605531</v>
      </c>
      <c r="AX38" s="114">
        <v>-0.29145040447651199</v>
      </c>
      <c r="AY38" s="121">
        <v>1.07075704745872</v>
      </c>
      <c r="AZ38" s="114"/>
      <c r="BA38" s="122">
        <v>-5.8371564324491798</v>
      </c>
      <c r="BB38" s="123">
        <v>-17.234687065265401</v>
      </c>
      <c r="BC38" s="124">
        <v>-12.0869120865993</v>
      </c>
      <c r="BD38" s="114"/>
      <c r="BE38" s="125">
        <v>-2.9753559400749698</v>
      </c>
    </row>
    <row r="39" spans="7:57" x14ac:dyDescent="0.25">
      <c r="G39" s="139">
        <v>85.4531833638503</v>
      </c>
      <c r="H39" s="140">
        <v>90.479861193733797</v>
      </c>
      <c r="I39" s="140">
        <v>90.092762410003701</v>
      </c>
      <c r="J39" s="140">
        <v>91.138200405231103</v>
      </c>
      <c r="K39" s="140">
        <v>92.143217137292993</v>
      </c>
      <c r="L39" s="141">
        <v>90.1097527116723</v>
      </c>
      <c r="M39" s="133"/>
      <c r="N39" s="147">
        <v>93.236379774072006</v>
      </c>
      <c r="O39" s="148">
        <v>110.90519327467</v>
      </c>
      <c r="P39" s="149">
        <v>102.653039108952</v>
      </c>
      <c r="Q39" s="133"/>
      <c r="R39" s="152">
        <v>94.196614095882495</v>
      </c>
      <c r="S39" s="119"/>
      <c r="T39" s="126">
        <v>1.0868162140639099</v>
      </c>
      <c r="U39" s="127">
        <v>0.65256878678385299</v>
      </c>
      <c r="V39" s="127">
        <v>0.96123319928050599</v>
      </c>
      <c r="W39" s="127">
        <v>1.8303937420880101</v>
      </c>
      <c r="X39" s="127">
        <v>4.8729485234372403</v>
      </c>
      <c r="Y39" s="128">
        <v>1.88689490555248</v>
      </c>
      <c r="Z39" s="114"/>
      <c r="AA39" s="129">
        <v>-7.0356659508157096</v>
      </c>
      <c r="AB39" s="130">
        <v>3.2265060885897499</v>
      </c>
      <c r="AC39" s="131">
        <v>-1.27292057688807</v>
      </c>
      <c r="AD39" s="114"/>
      <c r="AE39" s="132">
        <v>0.53585245477239896</v>
      </c>
      <c r="AG39" s="139">
        <v>96.2783013904547</v>
      </c>
      <c r="AH39" s="140">
        <v>96.191178804193797</v>
      </c>
      <c r="AI39" s="140">
        <v>99.869851742031102</v>
      </c>
      <c r="AJ39" s="140">
        <v>101.8376026545</v>
      </c>
      <c r="AK39" s="140">
        <v>96.371713410447299</v>
      </c>
      <c r="AL39" s="141">
        <v>98.1084677936432</v>
      </c>
      <c r="AM39" s="133"/>
      <c r="AN39" s="147">
        <v>110.934785245284</v>
      </c>
      <c r="AO39" s="148">
        <v>106.294956147677</v>
      </c>
      <c r="AP39" s="149">
        <v>108.613270922578</v>
      </c>
      <c r="AQ39" s="133"/>
      <c r="AR39" s="152">
        <v>101.549029511607</v>
      </c>
      <c r="AS39" s="119"/>
      <c r="AT39" s="126">
        <v>7.8825455028037998</v>
      </c>
      <c r="AU39" s="127">
        <v>5.8881808371107498</v>
      </c>
      <c r="AV39" s="127">
        <v>8.4884395801896204</v>
      </c>
      <c r="AW39" s="127">
        <v>13.410070139312401</v>
      </c>
      <c r="AX39" s="127">
        <v>6.3822889335726503</v>
      </c>
      <c r="AY39" s="128">
        <v>8.4085773023165302</v>
      </c>
      <c r="AZ39" s="114"/>
      <c r="BA39" s="129">
        <v>11.7203156922599</v>
      </c>
      <c r="BB39" s="130">
        <v>4.9618722630617897</v>
      </c>
      <c r="BC39" s="131">
        <v>8.3170785054302296</v>
      </c>
      <c r="BD39" s="114"/>
      <c r="BE39" s="132">
        <v>8.4054332630093693</v>
      </c>
    </row>
    <row r="40" spans="7:57" x14ac:dyDescent="0.25">
      <c r="G40" s="154">
        <v>1458.99999999999</v>
      </c>
      <c r="H40" s="155">
        <v>1832</v>
      </c>
      <c r="I40" s="155">
        <v>2067</v>
      </c>
      <c r="J40" s="155">
        <v>2135</v>
      </c>
      <c r="K40" s="155">
        <v>1924</v>
      </c>
      <c r="L40" s="156">
        <v>9417</v>
      </c>
      <c r="M40" s="157"/>
      <c r="N40" s="158">
        <v>2601</v>
      </c>
      <c r="O40" s="159">
        <v>2698.99999999999</v>
      </c>
      <c r="P40" s="160">
        <v>5299.99999999999</v>
      </c>
      <c r="Q40" s="157"/>
      <c r="R40" s="161">
        <v>14717</v>
      </c>
      <c r="S40" s="119"/>
      <c r="T40" s="111">
        <v>37.771482530689298</v>
      </c>
      <c r="U40" s="112">
        <v>-2.50133049494411</v>
      </c>
      <c r="V40" s="112">
        <v>-13.8031693077564</v>
      </c>
      <c r="W40" s="112">
        <v>3.2897919690372501</v>
      </c>
      <c r="X40" s="112">
        <v>17.747858017135801</v>
      </c>
      <c r="Y40" s="113">
        <v>4.2049352661281301</v>
      </c>
      <c r="Z40" s="114"/>
      <c r="AA40" s="115">
        <v>12.7927146574154</v>
      </c>
      <c r="AB40" s="116">
        <v>7.5727381426863198</v>
      </c>
      <c r="AC40" s="117">
        <v>10.0726895119418</v>
      </c>
      <c r="AD40" s="114"/>
      <c r="AE40" s="118">
        <v>6.2445856194051403</v>
      </c>
      <c r="AG40" s="154">
        <v>4355.99999999999</v>
      </c>
      <c r="AH40" s="155">
        <v>5114</v>
      </c>
      <c r="AI40" s="155">
        <v>5117.99999999999</v>
      </c>
      <c r="AJ40" s="155">
        <v>5909.99999999999</v>
      </c>
      <c r="AK40" s="155">
        <v>5190.99999999999</v>
      </c>
      <c r="AL40" s="156">
        <v>25689</v>
      </c>
      <c r="AM40" s="157"/>
      <c r="AN40" s="158">
        <v>6695.99999999999</v>
      </c>
      <c r="AO40" s="159">
        <v>6829</v>
      </c>
      <c r="AP40" s="160">
        <v>13525</v>
      </c>
      <c r="AQ40" s="157"/>
      <c r="AR40" s="161">
        <v>39214</v>
      </c>
      <c r="AS40" s="119"/>
      <c r="AT40" s="111">
        <v>6.9744597249508802</v>
      </c>
      <c r="AU40" s="112">
        <v>6.1436280614362797</v>
      </c>
      <c r="AV40" s="112">
        <v>-6.1950146627565896</v>
      </c>
      <c r="AW40" s="112">
        <v>38.732394366197099</v>
      </c>
      <c r="AX40" s="112">
        <v>22.342682064576898</v>
      </c>
      <c r="AY40" s="113">
        <v>12.4294279837191</v>
      </c>
      <c r="AZ40" s="114"/>
      <c r="BA40" s="115">
        <v>15.587778353184801</v>
      </c>
      <c r="BB40" s="116">
        <v>15.374218618009699</v>
      </c>
      <c r="BC40" s="117">
        <v>15.4798497267759</v>
      </c>
      <c r="BD40" s="114"/>
      <c r="BE40" s="118">
        <v>13.463152107867201</v>
      </c>
    </row>
    <row r="41" spans="7:57" x14ac:dyDescent="0.25">
      <c r="G41" s="162">
        <v>3302.99999999999</v>
      </c>
      <c r="H41" s="157">
        <v>4890.99999999999</v>
      </c>
      <c r="I41" s="157">
        <v>5543</v>
      </c>
      <c r="J41" s="157">
        <v>5161</v>
      </c>
      <c r="K41" s="157">
        <v>4440</v>
      </c>
      <c r="L41" s="163">
        <v>23337.999999999902</v>
      </c>
      <c r="M41" s="157"/>
      <c r="N41" s="164">
        <v>5615</v>
      </c>
      <c r="O41" s="165">
        <v>6540</v>
      </c>
      <c r="P41" s="166">
        <v>12155</v>
      </c>
      <c r="Q41" s="157"/>
      <c r="R41" s="167">
        <v>35492.999999999898</v>
      </c>
      <c r="S41" s="119"/>
      <c r="T41" s="120">
        <v>4.0642722117202199</v>
      </c>
      <c r="U41" s="114">
        <v>0.12282497441146301</v>
      </c>
      <c r="V41" s="114">
        <v>-1.7546969159872301</v>
      </c>
      <c r="W41" s="114">
        <v>-2.71442035815268</v>
      </c>
      <c r="X41" s="114">
        <v>-0.55991041433370603</v>
      </c>
      <c r="Y41" s="121">
        <v>-0.56665672532060796</v>
      </c>
      <c r="Z41" s="114"/>
      <c r="AA41" s="122">
        <v>3.4450994841562199</v>
      </c>
      <c r="AB41" s="123">
        <v>1.71073094867807</v>
      </c>
      <c r="AC41" s="124">
        <v>2.50463821892393</v>
      </c>
      <c r="AD41" s="114"/>
      <c r="AE41" s="125">
        <v>0.46420787455065199</v>
      </c>
      <c r="AG41" s="162">
        <v>13312</v>
      </c>
      <c r="AH41" s="157">
        <v>16090</v>
      </c>
      <c r="AI41" s="157">
        <v>16427</v>
      </c>
      <c r="AJ41" s="157">
        <v>16676</v>
      </c>
      <c r="AK41" s="157">
        <v>15622</v>
      </c>
      <c r="AL41" s="163">
        <v>78127</v>
      </c>
      <c r="AM41" s="157"/>
      <c r="AN41" s="164">
        <v>18408</v>
      </c>
      <c r="AO41" s="165">
        <v>19006</v>
      </c>
      <c r="AP41" s="166">
        <v>37414</v>
      </c>
      <c r="AQ41" s="157"/>
      <c r="AR41" s="167">
        <v>115541</v>
      </c>
      <c r="AS41" s="119"/>
      <c r="AT41" s="120">
        <v>3.1618102913825101</v>
      </c>
      <c r="AU41" s="114">
        <v>6.9387212548185504</v>
      </c>
      <c r="AV41" s="114">
        <v>-8.33147321428571</v>
      </c>
      <c r="AW41" s="114">
        <v>-3.1816070599163901</v>
      </c>
      <c r="AX41" s="114">
        <v>-4.5460100207747702</v>
      </c>
      <c r="AY41" s="121">
        <v>-1.6775736219481501</v>
      </c>
      <c r="AZ41" s="114"/>
      <c r="BA41" s="122">
        <v>1.85359375864549</v>
      </c>
      <c r="BB41" s="123">
        <v>3.7445414847161498</v>
      </c>
      <c r="BC41" s="124">
        <v>2.8054845712087402</v>
      </c>
      <c r="BD41" s="114"/>
      <c r="BE41" s="125">
        <v>-0.26930679395440699</v>
      </c>
    </row>
    <row r="42" spans="7:57" x14ac:dyDescent="0.25">
      <c r="G42" s="162">
        <v>1521</v>
      </c>
      <c r="H42" s="157">
        <v>1891</v>
      </c>
      <c r="I42" s="157">
        <v>1999.99999999999</v>
      </c>
      <c r="J42" s="157">
        <v>1981.99999999999</v>
      </c>
      <c r="K42" s="157">
        <v>1885.99999999999</v>
      </c>
      <c r="L42" s="163">
        <v>9280</v>
      </c>
      <c r="M42" s="157"/>
      <c r="N42" s="164">
        <v>2076.99999999999</v>
      </c>
      <c r="O42" s="165">
        <v>2249</v>
      </c>
      <c r="P42" s="166">
        <v>4325.99999999999</v>
      </c>
      <c r="Q42" s="157"/>
      <c r="R42" s="167">
        <v>13606</v>
      </c>
      <c r="S42" s="119"/>
      <c r="T42" s="120">
        <v>10.2173913043478</v>
      </c>
      <c r="U42" s="114">
        <v>5.1724137931034404</v>
      </c>
      <c r="V42" s="114">
        <v>2.4065540194572401</v>
      </c>
      <c r="W42" s="114">
        <v>-0.45203415369161198</v>
      </c>
      <c r="X42" s="114">
        <v>1.3978494623655899</v>
      </c>
      <c r="Y42" s="121">
        <v>3.3177466043197499</v>
      </c>
      <c r="Z42" s="114"/>
      <c r="AA42" s="122">
        <v>-1.51730678046467</v>
      </c>
      <c r="AB42" s="123">
        <v>-0.96873623954205101</v>
      </c>
      <c r="AC42" s="124">
        <v>-1.2328767123287601</v>
      </c>
      <c r="AD42" s="114"/>
      <c r="AE42" s="125">
        <v>1.8260739410267901</v>
      </c>
      <c r="AG42" s="162">
        <v>5943</v>
      </c>
      <c r="AH42" s="157">
        <v>6818.99999999999</v>
      </c>
      <c r="AI42" s="157">
        <v>6722</v>
      </c>
      <c r="AJ42" s="157">
        <v>6865.99999999999</v>
      </c>
      <c r="AK42" s="157">
        <v>6705</v>
      </c>
      <c r="AL42" s="163">
        <v>33055</v>
      </c>
      <c r="AM42" s="157"/>
      <c r="AN42" s="164">
        <v>7403.99999999999</v>
      </c>
      <c r="AO42" s="165">
        <v>7704.99999999999</v>
      </c>
      <c r="AP42" s="166">
        <v>15109</v>
      </c>
      <c r="AQ42" s="157"/>
      <c r="AR42" s="167">
        <v>48164</v>
      </c>
      <c r="AS42" s="119"/>
      <c r="AT42" s="120">
        <v>-1.0818908122503299</v>
      </c>
      <c r="AU42" s="114">
        <v>4.5538178472861004</v>
      </c>
      <c r="AV42" s="114">
        <v>-4.7740473154837701</v>
      </c>
      <c r="AW42" s="114">
        <v>-1.30803507258875</v>
      </c>
      <c r="AX42" s="114">
        <v>-4.8126064735945402</v>
      </c>
      <c r="AY42" s="121">
        <v>-1.5927359333134801</v>
      </c>
      <c r="AZ42" s="114"/>
      <c r="BA42" s="122">
        <v>-0.81714668452779604</v>
      </c>
      <c r="BB42" s="123">
        <v>1.3815789473684199</v>
      </c>
      <c r="BC42" s="124">
        <v>0.29206770660471199</v>
      </c>
      <c r="BD42" s="114"/>
      <c r="BE42" s="125">
        <v>-1.00914602815743</v>
      </c>
    </row>
    <row r="43" spans="7:57" x14ac:dyDescent="0.25">
      <c r="G43" s="162">
        <v>2931.99999999999</v>
      </c>
      <c r="H43" s="157">
        <v>3656</v>
      </c>
      <c r="I43" s="157">
        <v>3831</v>
      </c>
      <c r="J43" s="157">
        <v>3838.99999999999</v>
      </c>
      <c r="K43" s="157">
        <v>3501.99999999999</v>
      </c>
      <c r="L43" s="163">
        <v>17760</v>
      </c>
      <c r="M43" s="157"/>
      <c r="N43" s="164">
        <v>3278</v>
      </c>
      <c r="O43" s="165">
        <v>3346.99999999999</v>
      </c>
      <c r="P43" s="166">
        <v>6625</v>
      </c>
      <c r="Q43" s="157"/>
      <c r="R43" s="167">
        <v>24385</v>
      </c>
      <c r="S43" s="119"/>
      <c r="T43" s="120">
        <v>18.512530315278902</v>
      </c>
      <c r="U43" s="114">
        <v>20.381955877510698</v>
      </c>
      <c r="V43" s="114">
        <v>17.732022126613298</v>
      </c>
      <c r="W43" s="114">
        <v>18.305084745762699</v>
      </c>
      <c r="X43" s="114">
        <v>19.1967324710687</v>
      </c>
      <c r="Y43" s="121">
        <v>18.8118811881188</v>
      </c>
      <c r="Z43" s="114"/>
      <c r="AA43" s="122">
        <v>13.938129996524101</v>
      </c>
      <c r="AB43" s="123">
        <v>15.5333103210217</v>
      </c>
      <c r="AC43" s="124">
        <v>14.7384828541738</v>
      </c>
      <c r="AD43" s="114"/>
      <c r="AE43" s="125">
        <v>17.6768651674548</v>
      </c>
      <c r="AG43" s="162">
        <v>9772</v>
      </c>
      <c r="AH43" s="157">
        <v>11353</v>
      </c>
      <c r="AI43" s="157">
        <v>11045</v>
      </c>
      <c r="AJ43" s="157">
        <v>10959</v>
      </c>
      <c r="AK43" s="157">
        <v>10568</v>
      </c>
      <c r="AL43" s="163">
        <v>53697</v>
      </c>
      <c r="AM43" s="157"/>
      <c r="AN43" s="164">
        <v>10751</v>
      </c>
      <c r="AO43" s="165">
        <v>10942</v>
      </c>
      <c r="AP43" s="166">
        <v>21693</v>
      </c>
      <c r="AQ43" s="157"/>
      <c r="AR43" s="167">
        <v>75390</v>
      </c>
      <c r="AS43" s="119"/>
      <c r="AT43" s="120">
        <v>10.181531176006301</v>
      </c>
      <c r="AU43" s="114">
        <v>23.482706112682099</v>
      </c>
      <c r="AV43" s="114">
        <v>13.1775796700481</v>
      </c>
      <c r="AW43" s="114">
        <v>10.6969696969696</v>
      </c>
      <c r="AX43" s="114">
        <v>5.4164588528678301</v>
      </c>
      <c r="AY43" s="121">
        <v>12.4615159067585</v>
      </c>
      <c r="AZ43" s="114"/>
      <c r="BA43" s="122">
        <v>8.0068314245529404</v>
      </c>
      <c r="BB43" s="123">
        <v>8.9623580959968105</v>
      </c>
      <c r="BC43" s="124">
        <v>8.4866973394678897</v>
      </c>
      <c r="BD43" s="114"/>
      <c r="BE43" s="125">
        <v>11.288251184624199</v>
      </c>
    </row>
    <row r="44" spans="7:57" x14ac:dyDescent="0.25">
      <c r="G44" s="162">
        <v>2714</v>
      </c>
      <c r="H44" s="157">
        <v>3858.99999999999</v>
      </c>
      <c r="I44" s="157">
        <v>4056.99999999999</v>
      </c>
      <c r="J44" s="157">
        <v>3981</v>
      </c>
      <c r="K44" s="157">
        <v>3473.99999999999</v>
      </c>
      <c r="L44" s="163">
        <v>18084.999999999902</v>
      </c>
      <c r="M44" s="157"/>
      <c r="N44" s="164">
        <v>3676</v>
      </c>
      <c r="O44" s="165">
        <v>3844.99999999999</v>
      </c>
      <c r="P44" s="166">
        <v>7520.99999999999</v>
      </c>
      <c r="Q44" s="157"/>
      <c r="R44" s="167">
        <v>25605.999999999902</v>
      </c>
      <c r="S44" s="119"/>
      <c r="T44" s="120">
        <v>-14.303757499210599</v>
      </c>
      <c r="U44" s="114">
        <v>-5.0676506765067604</v>
      </c>
      <c r="V44" s="114">
        <v>-5.3650571495218102</v>
      </c>
      <c r="W44" s="114">
        <v>-5.7974443918599103</v>
      </c>
      <c r="X44" s="114">
        <v>-4.95212038303693</v>
      </c>
      <c r="Y44" s="121">
        <v>-6.7783505154639103</v>
      </c>
      <c r="Z44" s="114"/>
      <c r="AA44" s="122">
        <v>-2.7770431102882802</v>
      </c>
      <c r="AB44" s="123">
        <v>-0.825380448800619</v>
      </c>
      <c r="AC44" s="124">
        <v>-1.7889788456516</v>
      </c>
      <c r="AD44" s="114"/>
      <c r="AE44" s="125">
        <v>-5.3662502771823402</v>
      </c>
      <c r="AG44" s="162">
        <v>11885.9999999999</v>
      </c>
      <c r="AH44" s="157">
        <v>14682</v>
      </c>
      <c r="AI44" s="157">
        <v>13910</v>
      </c>
      <c r="AJ44" s="157">
        <v>13732</v>
      </c>
      <c r="AK44" s="157">
        <v>13032</v>
      </c>
      <c r="AL44" s="163">
        <v>67241.999999999898</v>
      </c>
      <c r="AM44" s="157"/>
      <c r="AN44" s="164">
        <v>14714</v>
      </c>
      <c r="AO44" s="165">
        <v>14691.9999999999</v>
      </c>
      <c r="AP44" s="166">
        <v>29406</v>
      </c>
      <c r="AQ44" s="157"/>
      <c r="AR44" s="167">
        <v>96648</v>
      </c>
      <c r="AS44" s="119"/>
      <c r="AT44" s="120">
        <v>-9.2394624312767206</v>
      </c>
      <c r="AU44" s="114">
        <v>6.7471281081866996</v>
      </c>
      <c r="AV44" s="114">
        <v>-0.56472943026663802</v>
      </c>
      <c r="AW44" s="114">
        <v>-0.65832308471388201</v>
      </c>
      <c r="AX44" s="114">
        <v>-12.212866284944401</v>
      </c>
      <c r="AY44" s="121">
        <v>-3.2586645949328799</v>
      </c>
      <c r="AZ44" s="114"/>
      <c r="BA44" s="122">
        <v>-8.5803044423734001</v>
      </c>
      <c r="BB44" s="123">
        <v>-2.8628099173553698</v>
      </c>
      <c r="BC44" s="124">
        <v>-5.8103779628443304</v>
      </c>
      <c r="BD44" s="114"/>
      <c r="BE44" s="125">
        <v>-4.0495597009739104</v>
      </c>
    </row>
    <row r="45" spans="7:57" x14ac:dyDescent="0.25">
      <c r="G45" s="162">
        <v>1972.99999999999</v>
      </c>
      <c r="H45" s="157">
        <v>2772</v>
      </c>
      <c r="I45" s="157">
        <v>2974.99999999999</v>
      </c>
      <c r="J45" s="157">
        <v>3008</v>
      </c>
      <c r="K45" s="157">
        <v>2768</v>
      </c>
      <c r="L45" s="163">
        <v>13496</v>
      </c>
      <c r="M45" s="157"/>
      <c r="N45" s="164">
        <v>2824.99999999999</v>
      </c>
      <c r="O45" s="165">
        <v>2932.99999999999</v>
      </c>
      <c r="P45" s="166">
        <v>5757.99999999999</v>
      </c>
      <c r="Q45" s="157"/>
      <c r="R45" s="167">
        <v>19254</v>
      </c>
      <c r="S45" s="119"/>
      <c r="T45" s="120">
        <v>-0.90406830738322397</v>
      </c>
      <c r="U45" s="114">
        <v>1.38990490124359</v>
      </c>
      <c r="V45" s="114">
        <v>2.0233196159122002</v>
      </c>
      <c r="W45" s="114">
        <v>3.5456110154905298</v>
      </c>
      <c r="X45" s="114">
        <v>3.8259564891222801</v>
      </c>
      <c r="Y45" s="121">
        <v>2.1495610051468299</v>
      </c>
      <c r="Z45" s="114"/>
      <c r="AA45" s="122">
        <v>-0.66807313642756605</v>
      </c>
      <c r="AB45" s="123">
        <v>3.2382963745160098</v>
      </c>
      <c r="AC45" s="124">
        <v>1.2840809146877701</v>
      </c>
      <c r="AD45" s="114"/>
      <c r="AE45" s="125">
        <v>1.8891887601206501</v>
      </c>
      <c r="AG45" s="162">
        <v>9501</v>
      </c>
      <c r="AH45" s="157">
        <v>11051</v>
      </c>
      <c r="AI45" s="157">
        <v>10526</v>
      </c>
      <c r="AJ45" s="157">
        <v>10255</v>
      </c>
      <c r="AK45" s="157">
        <v>9794</v>
      </c>
      <c r="AL45" s="163">
        <v>51127</v>
      </c>
      <c r="AM45" s="157"/>
      <c r="AN45" s="164">
        <v>11466</v>
      </c>
      <c r="AO45" s="165">
        <v>11636</v>
      </c>
      <c r="AP45" s="166">
        <v>23102</v>
      </c>
      <c r="AQ45" s="157"/>
      <c r="AR45" s="167">
        <v>74229</v>
      </c>
      <c r="AS45" s="119"/>
      <c r="AT45" s="120">
        <v>3.7566888719012699</v>
      </c>
      <c r="AU45" s="114">
        <v>13.2971088784088</v>
      </c>
      <c r="AV45" s="114">
        <v>4.5698390621895397</v>
      </c>
      <c r="AW45" s="114">
        <v>4.1645505332656096</v>
      </c>
      <c r="AX45" s="114">
        <v>-7.8558660269075098</v>
      </c>
      <c r="AY45" s="121">
        <v>3.3892135649430699</v>
      </c>
      <c r="AZ45" s="114"/>
      <c r="BA45" s="122">
        <v>0.53485313459009198</v>
      </c>
      <c r="BB45" s="123">
        <v>5.0559768869628003</v>
      </c>
      <c r="BC45" s="124">
        <v>2.7623326364485501</v>
      </c>
      <c r="BD45" s="114"/>
      <c r="BE45" s="125">
        <v>3.1932936662403302</v>
      </c>
    </row>
    <row r="46" spans="7:57" x14ac:dyDescent="0.25">
      <c r="G46" s="162">
        <v>1529.99999999999</v>
      </c>
      <c r="H46" s="157">
        <v>2558</v>
      </c>
      <c r="I46" s="157">
        <v>2855.99999999999</v>
      </c>
      <c r="J46" s="157">
        <v>2820</v>
      </c>
      <c r="K46" s="157">
        <v>2277</v>
      </c>
      <c r="L46" s="163">
        <v>12041</v>
      </c>
      <c r="M46" s="157"/>
      <c r="N46" s="164">
        <v>2194</v>
      </c>
      <c r="O46" s="165">
        <v>2718</v>
      </c>
      <c r="P46" s="166">
        <v>4912</v>
      </c>
      <c r="Q46" s="157"/>
      <c r="R46" s="167">
        <v>16953</v>
      </c>
      <c r="S46" s="119"/>
      <c r="T46" s="120">
        <v>-15.094339622641501</v>
      </c>
      <c r="U46" s="114">
        <v>3.6466774716369499</v>
      </c>
      <c r="V46" s="114">
        <v>3.7037037037037002</v>
      </c>
      <c r="W46" s="114">
        <v>-2.0152883947185498</v>
      </c>
      <c r="X46" s="114">
        <v>-10.9154929577464</v>
      </c>
      <c r="Y46" s="121">
        <v>-3.34724674907689</v>
      </c>
      <c r="Z46" s="114"/>
      <c r="AA46" s="122">
        <v>-15.745007680491501</v>
      </c>
      <c r="AB46" s="123">
        <v>-35.424091233071898</v>
      </c>
      <c r="AC46" s="124">
        <v>-27.902539263173299</v>
      </c>
      <c r="AD46" s="114"/>
      <c r="AE46" s="125">
        <v>-12.028436510819301</v>
      </c>
      <c r="AG46" s="162">
        <v>6848.99999999999</v>
      </c>
      <c r="AH46" s="157">
        <v>9107</v>
      </c>
      <c r="AI46" s="157">
        <v>9162</v>
      </c>
      <c r="AJ46" s="157">
        <v>9209</v>
      </c>
      <c r="AK46" s="157">
        <v>7837.99999999999</v>
      </c>
      <c r="AL46" s="163">
        <v>42165</v>
      </c>
      <c r="AM46" s="157"/>
      <c r="AN46" s="164">
        <v>8644</v>
      </c>
      <c r="AO46" s="165">
        <v>9223</v>
      </c>
      <c r="AP46" s="166">
        <v>17867</v>
      </c>
      <c r="AQ46" s="157"/>
      <c r="AR46" s="167">
        <v>60032</v>
      </c>
      <c r="AS46" s="119"/>
      <c r="AT46" s="120">
        <v>-15.818584070796399</v>
      </c>
      <c r="AU46" s="114">
        <v>2.3143467026176801</v>
      </c>
      <c r="AV46" s="114">
        <v>5.6747404844290603</v>
      </c>
      <c r="AW46" s="114">
        <v>11.2332407295567</v>
      </c>
      <c r="AX46" s="114">
        <v>-10.718760678892799</v>
      </c>
      <c r="AY46" s="121">
        <v>-1.4030164854436999</v>
      </c>
      <c r="AZ46" s="114"/>
      <c r="BA46" s="122">
        <v>-10.5638903259182</v>
      </c>
      <c r="BB46" s="123">
        <v>-14.5543820641096</v>
      </c>
      <c r="BC46" s="124">
        <v>-12.6692409208661</v>
      </c>
      <c r="BD46" s="114"/>
      <c r="BE46" s="125">
        <v>-5.0487156775907804</v>
      </c>
    </row>
    <row r="47" spans="7:57" x14ac:dyDescent="0.25">
      <c r="G47" s="162">
        <v>2438</v>
      </c>
      <c r="H47" s="157">
        <v>3426.99999999999</v>
      </c>
      <c r="I47" s="157">
        <v>3638</v>
      </c>
      <c r="J47" s="157">
        <v>3586.99999999999</v>
      </c>
      <c r="K47" s="157">
        <v>3215</v>
      </c>
      <c r="L47" s="163">
        <v>16305</v>
      </c>
      <c r="M47" s="157"/>
      <c r="N47" s="164">
        <v>3056</v>
      </c>
      <c r="O47" s="165">
        <v>3152.99999999999</v>
      </c>
      <c r="P47" s="166">
        <v>6208.99999999999</v>
      </c>
      <c r="Q47" s="157"/>
      <c r="R47" s="167">
        <v>22514</v>
      </c>
      <c r="S47" s="119"/>
      <c r="T47" s="120">
        <v>-12.7415891195418</v>
      </c>
      <c r="U47" s="114">
        <v>-10.358357311012201</v>
      </c>
      <c r="V47" s="114">
        <v>-13.3396855645545</v>
      </c>
      <c r="W47" s="114">
        <v>-15.8771106941838</v>
      </c>
      <c r="X47" s="114">
        <v>-17.352185089974199</v>
      </c>
      <c r="Y47" s="121">
        <v>-14.043966471611499</v>
      </c>
      <c r="Z47" s="114"/>
      <c r="AA47" s="122">
        <v>-22.278738555442501</v>
      </c>
      <c r="AB47" s="123">
        <v>-13.4742041712403</v>
      </c>
      <c r="AC47" s="124">
        <v>-18.043822597676801</v>
      </c>
      <c r="AD47" s="114"/>
      <c r="AE47" s="125">
        <v>-15.185533998869801</v>
      </c>
      <c r="AG47" s="162">
        <v>10854</v>
      </c>
      <c r="AH47" s="157">
        <v>12989</v>
      </c>
      <c r="AI47" s="157">
        <v>12417</v>
      </c>
      <c r="AJ47" s="157">
        <v>12289</v>
      </c>
      <c r="AK47" s="157">
        <v>11387</v>
      </c>
      <c r="AL47" s="163">
        <v>59936</v>
      </c>
      <c r="AM47" s="157"/>
      <c r="AN47" s="164">
        <v>13494</v>
      </c>
      <c r="AO47" s="165">
        <v>13033</v>
      </c>
      <c r="AP47" s="166">
        <v>26527</v>
      </c>
      <c r="AQ47" s="157"/>
      <c r="AR47" s="167">
        <v>86463</v>
      </c>
      <c r="AS47" s="119"/>
      <c r="AT47" s="120">
        <v>-8.2191780821917799</v>
      </c>
      <c r="AU47" s="114">
        <v>2.9239302694136202</v>
      </c>
      <c r="AV47" s="114">
        <v>-7.5634631132286101</v>
      </c>
      <c r="AW47" s="114">
        <v>-7.4553806762557402</v>
      </c>
      <c r="AX47" s="114">
        <v>-18.5129526263059</v>
      </c>
      <c r="AY47" s="121">
        <v>-7.9776453970398498</v>
      </c>
      <c r="AZ47" s="114"/>
      <c r="BA47" s="122">
        <v>-10.4816239883242</v>
      </c>
      <c r="BB47" s="123">
        <v>-8.1989152637881197</v>
      </c>
      <c r="BC47" s="124">
        <v>-9.3744661952102692</v>
      </c>
      <c r="BD47" s="114"/>
      <c r="BE47" s="125">
        <v>-8.4107496583794994</v>
      </c>
    </row>
    <row r="48" spans="7:57" x14ac:dyDescent="0.25">
      <c r="G48" s="162">
        <v>1811</v>
      </c>
      <c r="H48" s="157">
        <v>2447</v>
      </c>
      <c r="I48" s="157">
        <v>2572</v>
      </c>
      <c r="J48" s="157">
        <v>2769.99999999999</v>
      </c>
      <c r="K48" s="157">
        <v>2727</v>
      </c>
      <c r="L48" s="163">
        <v>12327</v>
      </c>
      <c r="M48" s="157"/>
      <c r="N48" s="164">
        <v>3022.99999999999</v>
      </c>
      <c r="O48" s="165">
        <v>3664.99999999999</v>
      </c>
      <c r="P48" s="166">
        <v>6687.99999999999</v>
      </c>
      <c r="Q48" s="157"/>
      <c r="R48" s="167">
        <v>19015</v>
      </c>
      <c r="S48" s="119"/>
      <c r="T48" s="120">
        <v>3.5448827901658002</v>
      </c>
      <c r="U48" s="114">
        <v>2.8151260504201598</v>
      </c>
      <c r="V48" s="114">
        <v>3.0036043251902198</v>
      </c>
      <c r="W48" s="114">
        <v>8.1608746583365797</v>
      </c>
      <c r="X48" s="114">
        <v>10.5391163356303</v>
      </c>
      <c r="Y48" s="121">
        <v>5.7748412562210296</v>
      </c>
      <c r="Z48" s="114"/>
      <c r="AA48" s="122">
        <v>-2.5467440361057299</v>
      </c>
      <c r="AB48" s="123">
        <v>2.06070732386521</v>
      </c>
      <c r="AC48" s="124">
        <v>-7.4704915583445303E-2</v>
      </c>
      <c r="AD48" s="114"/>
      <c r="AE48" s="125">
        <v>3.6409222216166102</v>
      </c>
      <c r="AG48" s="162">
        <v>9833</v>
      </c>
      <c r="AH48" s="157">
        <v>10996</v>
      </c>
      <c r="AI48" s="157">
        <v>10648</v>
      </c>
      <c r="AJ48" s="157">
        <v>10203</v>
      </c>
      <c r="AK48" s="157">
        <v>9934</v>
      </c>
      <c r="AL48" s="163">
        <v>51614</v>
      </c>
      <c r="AM48" s="157"/>
      <c r="AN48" s="164">
        <v>13395</v>
      </c>
      <c r="AO48" s="165">
        <v>13106</v>
      </c>
      <c r="AP48" s="166">
        <v>26501</v>
      </c>
      <c r="AQ48" s="157"/>
      <c r="AR48" s="167">
        <v>78115</v>
      </c>
      <c r="AS48" s="119"/>
      <c r="AT48" s="120">
        <v>8.7961938481965003</v>
      </c>
      <c r="AU48" s="114">
        <v>19.743003375803099</v>
      </c>
      <c r="AV48" s="114">
        <v>23.929236499068899</v>
      </c>
      <c r="AW48" s="114">
        <v>16.180824413573198</v>
      </c>
      <c r="AX48" s="114">
        <v>-4.1767145750940404</v>
      </c>
      <c r="AY48" s="121">
        <v>12.297115008050101</v>
      </c>
      <c r="AZ48" s="114"/>
      <c r="BA48" s="122">
        <v>15.344872126065599</v>
      </c>
      <c r="BB48" s="123">
        <v>11.8545702824955</v>
      </c>
      <c r="BC48" s="124">
        <v>13.5919417059579</v>
      </c>
      <c r="BD48" s="114"/>
      <c r="BE48" s="125">
        <v>12.733071638861601</v>
      </c>
    </row>
    <row r="49" spans="7:57" x14ac:dyDescent="0.25">
      <c r="G49" s="162">
        <v>1229</v>
      </c>
      <c r="H49" s="157">
        <v>1868</v>
      </c>
      <c r="I49" s="157">
        <v>2034</v>
      </c>
      <c r="J49" s="157">
        <v>2048</v>
      </c>
      <c r="K49" s="157">
        <v>2001.99999999999</v>
      </c>
      <c r="L49" s="163">
        <v>9181</v>
      </c>
      <c r="M49" s="157"/>
      <c r="N49" s="164">
        <v>2600.99999999999</v>
      </c>
      <c r="O49" s="165">
        <v>2304</v>
      </c>
      <c r="P49" s="166">
        <v>4904.99999999999</v>
      </c>
      <c r="Q49" s="157"/>
      <c r="R49" s="167">
        <v>14086</v>
      </c>
      <c r="S49" s="119"/>
      <c r="T49" s="120">
        <v>-15.474552957359</v>
      </c>
      <c r="U49" s="114">
        <v>-3.0114226375908602</v>
      </c>
      <c r="V49" s="114">
        <v>-6.35359116022099</v>
      </c>
      <c r="W49" s="114">
        <v>-11.5716753022452</v>
      </c>
      <c r="X49" s="114">
        <v>-7.4861367837338202</v>
      </c>
      <c r="Y49" s="121">
        <v>-8.4828548644338095</v>
      </c>
      <c r="Z49" s="114"/>
      <c r="AA49" s="122">
        <v>-0.76306753147653505</v>
      </c>
      <c r="AB49" s="123">
        <v>-8.1705858907931397</v>
      </c>
      <c r="AC49" s="124">
        <v>-4.3859649122807003</v>
      </c>
      <c r="AD49" s="114"/>
      <c r="AE49" s="125">
        <v>-7.09668909114892</v>
      </c>
      <c r="AG49" s="162">
        <v>6148</v>
      </c>
      <c r="AH49" s="157">
        <v>7646</v>
      </c>
      <c r="AI49" s="157">
        <v>7342</v>
      </c>
      <c r="AJ49" s="157">
        <v>6592</v>
      </c>
      <c r="AK49" s="157">
        <v>6686.99999999999</v>
      </c>
      <c r="AL49" s="163">
        <v>34415</v>
      </c>
      <c r="AM49" s="157"/>
      <c r="AN49" s="164">
        <v>8528</v>
      </c>
      <c r="AO49" s="165">
        <v>8362</v>
      </c>
      <c r="AP49" s="166">
        <v>16890</v>
      </c>
      <c r="AQ49" s="157"/>
      <c r="AR49" s="167">
        <v>51305</v>
      </c>
      <c r="AS49" s="119"/>
      <c r="AT49" s="120">
        <v>-11.641276228801299</v>
      </c>
      <c r="AU49" s="114">
        <v>10.2364475201845</v>
      </c>
      <c r="AV49" s="114">
        <v>10.755770101071001</v>
      </c>
      <c r="AW49" s="114">
        <v>-8.8243430152143798</v>
      </c>
      <c r="AX49" s="114">
        <v>-17.627494456762701</v>
      </c>
      <c r="AY49" s="121">
        <v>-4.0589891555852899</v>
      </c>
      <c r="AZ49" s="114"/>
      <c r="BA49" s="122">
        <v>-8.53710853710853</v>
      </c>
      <c r="BB49" s="123">
        <v>-3.7301404559060498</v>
      </c>
      <c r="BC49" s="124">
        <v>-6.2187673514714001</v>
      </c>
      <c r="BD49" s="114"/>
      <c r="BE49" s="125">
        <v>-4.7809060707856199</v>
      </c>
    </row>
    <row r="50" spans="7:57" x14ac:dyDescent="0.25">
      <c r="G50" s="162">
        <v>1111</v>
      </c>
      <c r="H50" s="157">
        <v>1746.99999999999</v>
      </c>
      <c r="I50" s="157">
        <v>1948</v>
      </c>
      <c r="J50" s="157">
        <v>1953.99999999999</v>
      </c>
      <c r="K50" s="157">
        <v>1841.99999999999</v>
      </c>
      <c r="L50" s="163">
        <v>8602</v>
      </c>
      <c r="M50" s="157"/>
      <c r="N50" s="164">
        <v>2006.99999999999</v>
      </c>
      <c r="O50" s="165">
        <v>1789.99999999999</v>
      </c>
      <c r="P50" s="166">
        <v>3796.99999999999</v>
      </c>
      <c r="Q50" s="157"/>
      <c r="R50" s="167">
        <v>12399</v>
      </c>
      <c r="S50" s="119"/>
      <c r="T50" s="120">
        <v>-5.6074766355140104</v>
      </c>
      <c r="U50" s="114">
        <v>5.75060532687651</v>
      </c>
      <c r="V50" s="114">
        <v>10.9971509971509</v>
      </c>
      <c r="W50" s="114">
        <v>8.4952803997779007</v>
      </c>
      <c r="X50" s="114">
        <v>15.4858934169278</v>
      </c>
      <c r="Y50" s="121">
        <v>7.7944862155388401</v>
      </c>
      <c r="Z50" s="114"/>
      <c r="AA50" s="122">
        <v>19.109792284866401</v>
      </c>
      <c r="AB50" s="123">
        <v>12.0851596743894</v>
      </c>
      <c r="AC50" s="124">
        <v>15.6916514320536</v>
      </c>
      <c r="AD50" s="114"/>
      <c r="AE50" s="125">
        <v>10.095897709110201</v>
      </c>
      <c r="AG50" s="162">
        <v>3936</v>
      </c>
      <c r="AH50" s="157">
        <v>5486.99999999999</v>
      </c>
      <c r="AI50" s="157">
        <v>5582</v>
      </c>
      <c r="AJ50" s="157">
        <v>5824.99999999999</v>
      </c>
      <c r="AK50" s="157">
        <v>5235</v>
      </c>
      <c r="AL50" s="163">
        <v>26065</v>
      </c>
      <c r="AM50" s="157"/>
      <c r="AN50" s="164">
        <v>6553.99999999999</v>
      </c>
      <c r="AO50" s="165">
        <v>6151.99999999999</v>
      </c>
      <c r="AP50" s="166">
        <v>12706</v>
      </c>
      <c r="AQ50" s="157"/>
      <c r="AR50" s="167">
        <v>38771</v>
      </c>
      <c r="AS50" s="119"/>
      <c r="AT50" s="120">
        <v>-7.6706544686840203</v>
      </c>
      <c r="AU50" s="114">
        <v>-2.1576319543509199</v>
      </c>
      <c r="AV50" s="114">
        <v>-6.8735402068735398</v>
      </c>
      <c r="AW50" s="114">
        <v>1.11091824336052</v>
      </c>
      <c r="AX50" s="114">
        <v>-5.6246619794483497</v>
      </c>
      <c r="AY50" s="121">
        <v>-4.0775770065874202</v>
      </c>
      <c r="AZ50" s="114"/>
      <c r="BA50" s="122">
        <v>5.6415215989684002</v>
      </c>
      <c r="BB50" s="123">
        <v>4.7327204630575403</v>
      </c>
      <c r="BC50" s="124">
        <v>5.1995363470773297</v>
      </c>
      <c r="BD50" s="114"/>
      <c r="BE50" s="125">
        <v>-1.2228987796489199</v>
      </c>
    </row>
    <row r="51" spans="7:57" x14ac:dyDescent="0.25">
      <c r="G51" s="162">
        <v>13808</v>
      </c>
      <c r="H51" s="157">
        <v>18987</v>
      </c>
      <c r="I51" s="157">
        <v>20876</v>
      </c>
      <c r="J51" s="157">
        <v>20475</v>
      </c>
      <c r="K51" s="157">
        <v>18240</v>
      </c>
      <c r="L51" s="163">
        <v>92386</v>
      </c>
      <c r="M51" s="157"/>
      <c r="N51" s="164">
        <v>20389</v>
      </c>
      <c r="O51" s="165">
        <v>22030</v>
      </c>
      <c r="P51" s="166">
        <v>42419</v>
      </c>
      <c r="Q51" s="157"/>
      <c r="R51" s="167">
        <v>134805</v>
      </c>
      <c r="S51" s="119"/>
      <c r="T51" s="120">
        <v>8.89589905362776</v>
      </c>
      <c r="U51" s="114">
        <v>6.1793982775975804</v>
      </c>
      <c r="V51" s="114">
        <v>3.3465346534653402</v>
      </c>
      <c r="W51" s="114">
        <v>3.5712479133997599</v>
      </c>
      <c r="X51" s="114">
        <v>5.6778679026651204</v>
      </c>
      <c r="Y51" s="121">
        <v>5.2340217106537104</v>
      </c>
      <c r="Z51" s="114"/>
      <c r="AA51" s="122">
        <v>5.3531752183124004</v>
      </c>
      <c r="AB51" s="123">
        <v>-1.3434841021047901</v>
      </c>
      <c r="AC51" s="124">
        <v>1.76570784252572</v>
      </c>
      <c r="AD51" s="114"/>
      <c r="AE51" s="125">
        <v>4.1174289818805301</v>
      </c>
      <c r="AG51" s="162">
        <v>51423</v>
      </c>
      <c r="AH51" s="157">
        <v>62457</v>
      </c>
      <c r="AI51" s="157">
        <v>62401</v>
      </c>
      <c r="AJ51" s="157">
        <v>63862</v>
      </c>
      <c r="AK51" s="157">
        <v>59255</v>
      </c>
      <c r="AL51" s="163">
        <v>299398</v>
      </c>
      <c r="AM51" s="157"/>
      <c r="AN51" s="164">
        <v>66954</v>
      </c>
      <c r="AO51" s="165">
        <v>68471</v>
      </c>
      <c r="AP51" s="166">
        <v>135425</v>
      </c>
      <c r="AQ51" s="157"/>
      <c r="AR51" s="167">
        <v>434823</v>
      </c>
      <c r="AS51" s="119"/>
      <c r="AT51" s="120">
        <v>0.96204818094359201</v>
      </c>
      <c r="AU51" s="114">
        <v>8.8157917661201797</v>
      </c>
      <c r="AV51" s="114">
        <v>0.360261833153738</v>
      </c>
      <c r="AW51" s="114">
        <v>7.9680129841586496</v>
      </c>
      <c r="AX51" s="114">
        <v>0.13688444249163401</v>
      </c>
      <c r="AY51" s="121">
        <v>3.65889969878475</v>
      </c>
      <c r="AZ51" s="114"/>
      <c r="BA51" s="122">
        <v>3.0886247459506002</v>
      </c>
      <c r="BB51" s="123">
        <v>3.8824493263745601</v>
      </c>
      <c r="BC51" s="124">
        <v>3.4884609506342601</v>
      </c>
      <c r="BD51" s="114"/>
      <c r="BE51" s="125">
        <v>3.6057566298934902</v>
      </c>
    </row>
    <row r="52" spans="7:57" x14ac:dyDescent="0.25">
      <c r="G52" s="162">
        <v>387</v>
      </c>
      <c r="H52" s="157">
        <v>563</v>
      </c>
      <c r="I52" s="157">
        <v>584</v>
      </c>
      <c r="J52" s="157">
        <v>575</v>
      </c>
      <c r="K52" s="157">
        <v>493</v>
      </c>
      <c r="L52" s="163">
        <v>2602</v>
      </c>
      <c r="M52" s="157"/>
      <c r="N52" s="164">
        <v>455</v>
      </c>
      <c r="O52" s="165">
        <v>466</v>
      </c>
      <c r="P52" s="166">
        <v>921</v>
      </c>
      <c r="Q52" s="157"/>
      <c r="R52" s="167">
        <v>3523</v>
      </c>
      <c r="S52" s="119"/>
      <c r="T52" s="120">
        <v>-15.3172866520787</v>
      </c>
      <c r="U52" s="114">
        <v>-14.3074581430745</v>
      </c>
      <c r="V52" s="114">
        <v>-15.484804630969601</v>
      </c>
      <c r="W52" s="114">
        <v>-12.4809741248097</v>
      </c>
      <c r="X52" s="114">
        <v>-15.726495726495701</v>
      </c>
      <c r="Y52" s="121">
        <v>-14.604529044962201</v>
      </c>
      <c r="Z52" s="114"/>
      <c r="AA52" s="122">
        <v>-15.427509293680201</v>
      </c>
      <c r="AB52" s="123">
        <v>-13.2216014897579</v>
      </c>
      <c r="AC52" s="124">
        <v>-14.3255813953488</v>
      </c>
      <c r="AD52" s="114"/>
      <c r="AE52" s="125">
        <v>-14.531780688985901</v>
      </c>
      <c r="AG52" s="162">
        <v>1449</v>
      </c>
      <c r="AH52" s="157">
        <v>1904</v>
      </c>
      <c r="AI52" s="157">
        <v>1841</v>
      </c>
      <c r="AJ52" s="157">
        <v>1912</v>
      </c>
      <c r="AK52" s="157">
        <v>1716</v>
      </c>
      <c r="AL52" s="163">
        <v>8822</v>
      </c>
      <c r="AM52" s="157"/>
      <c r="AN52" s="164">
        <v>1803</v>
      </c>
      <c r="AO52" s="165">
        <v>1783</v>
      </c>
      <c r="AP52" s="166">
        <v>3586</v>
      </c>
      <c r="AQ52" s="157"/>
      <c r="AR52" s="167">
        <v>12408</v>
      </c>
      <c r="AS52" s="119"/>
      <c r="AT52" s="120">
        <v>-16.097278517660602</v>
      </c>
      <c r="AU52" s="114">
        <v>-1.65289256198347</v>
      </c>
      <c r="AV52" s="114">
        <v>-9.9315068493150598</v>
      </c>
      <c r="AW52" s="114">
        <v>-1.34158926728586</v>
      </c>
      <c r="AX52" s="114">
        <v>-14.1141141141141</v>
      </c>
      <c r="AY52" s="121">
        <v>-8.5139479415119705</v>
      </c>
      <c r="AZ52" s="114"/>
      <c r="BA52" s="122">
        <v>-9.6240601503759304</v>
      </c>
      <c r="BB52" s="123">
        <v>-7.6644225789746203</v>
      </c>
      <c r="BC52" s="124">
        <v>-8.6602139582271995</v>
      </c>
      <c r="BD52" s="114"/>
      <c r="BE52" s="125">
        <v>-8.5562679637408703</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9">
    <tabColor theme="7" tint="0.79998168889431442"/>
  </sheetPr>
  <dimension ref="G23:BE52"/>
  <sheetViews>
    <sheetView topLeftCell="A3" zoomScale="52" zoomScaleNormal="130" workbookViewId="0">
      <selection activeCell="I55" sqref="I54:I55"/>
    </sheetView>
  </sheetViews>
  <sheetFormatPr defaultRowHeight="12.5" x14ac:dyDescent="0.25"/>
  <sheetData>
    <row r="23" spans="7:57" x14ac:dyDescent="0.25">
      <c r="G23" s="134">
        <v>149.54823851953299</v>
      </c>
      <c r="H23" s="135">
        <v>162.10981441048</v>
      </c>
      <c r="I23" s="135">
        <v>167.90792452830101</v>
      </c>
      <c r="J23" s="135">
        <v>178.07869320843</v>
      </c>
      <c r="K23" s="135">
        <v>165.196611226611</v>
      </c>
      <c r="L23" s="136">
        <v>165.68737708399701</v>
      </c>
      <c r="M23" s="133"/>
      <c r="N23" s="142">
        <v>213.96109957708501</v>
      </c>
      <c r="O23" s="143">
        <v>225.756306039273</v>
      </c>
      <c r="P23" s="144">
        <v>219.967752830188</v>
      </c>
      <c r="Q23" s="133"/>
      <c r="R23" s="150">
        <v>185.23524631378601</v>
      </c>
      <c r="S23" s="119"/>
      <c r="T23" s="111">
        <v>-8.2761913726351004</v>
      </c>
      <c r="U23" s="112">
        <v>-9.1180584417177801</v>
      </c>
      <c r="V23" s="112">
        <v>-10.5663150210151</v>
      </c>
      <c r="W23" s="112">
        <v>-0.368644972952894</v>
      </c>
      <c r="X23" s="112">
        <v>-2.5758844719604599</v>
      </c>
      <c r="Y23" s="113">
        <v>-6.68361154483192</v>
      </c>
      <c r="Z23" s="114"/>
      <c r="AA23" s="115">
        <v>10.048325830844201</v>
      </c>
      <c r="AB23" s="116">
        <v>7.4180494677078697</v>
      </c>
      <c r="AC23" s="117">
        <v>8.5578568008362108</v>
      </c>
      <c r="AD23" s="114"/>
      <c r="AE23" s="118">
        <v>-0.55540873522400103</v>
      </c>
      <c r="AG23" s="134">
        <v>151.902901744719</v>
      </c>
      <c r="AH23" s="135">
        <v>161.08194368400399</v>
      </c>
      <c r="AI23" s="135">
        <v>161.171641266119</v>
      </c>
      <c r="AJ23" s="135">
        <v>172.70823350253801</v>
      </c>
      <c r="AK23" s="135">
        <v>157.303623579271</v>
      </c>
      <c r="AL23" s="136">
        <v>161.45460430534399</v>
      </c>
      <c r="AM23" s="133"/>
      <c r="AN23" s="142">
        <v>184.96527628434799</v>
      </c>
      <c r="AO23" s="143">
        <v>187.55493044369601</v>
      </c>
      <c r="AP23" s="144">
        <v>186.27283622920501</v>
      </c>
      <c r="AQ23" s="133"/>
      <c r="AR23" s="150">
        <v>170.014470342224</v>
      </c>
      <c r="AS23" s="119"/>
      <c r="AT23" s="111">
        <v>-3.5212452051995502</v>
      </c>
      <c r="AU23" s="112">
        <v>-5.4888801151028899</v>
      </c>
      <c r="AV23" s="112">
        <v>-12.1879010908363</v>
      </c>
      <c r="AW23" s="112">
        <v>2.76755042829953</v>
      </c>
      <c r="AX23" s="112">
        <v>-1.3450990663883899</v>
      </c>
      <c r="AY23" s="113">
        <v>-4.3327836007918998</v>
      </c>
      <c r="AZ23" s="114"/>
      <c r="BA23" s="115">
        <v>5.7652291700455001</v>
      </c>
      <c r="BB23" s="116">
        <v>3.7428308383475302</v>
      </c>
      <c r="BC23" s="117">
        <v>4.7256935853219399</v>
      </c>
      <c r="BD23" s="114"/>
      <c r="BE23" s="118">
        <v>-1.06859776764221</v>
      </c>
    </row>
    <row r="24" spans="7:57" x14ac:dyDescent="0.25">
      <c r="G24" s="137">
        <v>90.485304268846505</v>
      </c>
      <c r="H24" s="133">
        <v>105.191224698425</v>
      </c>
      <c r="I24" s="133">
        <v>107.453819231463</v>
      </c>
      <c r="J24" s="133">
        <v>106.614501065684</v>
      </c>
      <c r="K24" s="133">
        <v>96.666585585585494</v>
      </c>
      <c r="L24" s="138">
        <v>102.340253663553</v>
      </c>
      <c r="M24" s="133"/>
      <c r="N24" s="145">
        <v>115.371658058771</v>
      </c>
      <c r="O24" s="153">
        <v>123.583521406727</v>
      </c>
      <c r="P24" s="146">
        <v>119.790052653229</v>
      </c>
      <c r="Q24" s="133"/>
      <c r="R24" s="151">
        <v>108.316144873637</v>
      </c>
      <c r="S24" s="119"/>
      <c r="T24" s="120">
        <v>4.3157371024824496</v>
      </c>
      <c r="U24" s="114">
        <v>1.76788431622464</v>
      </c>
      <c r="V24" s="114">
        <v>0.91880266781160502</v>
      </c>
      <c r="W24" s="114">
        <v>3.0405422844594501</v>
      </c>
      <c r="X24" s="114">
        <v>0.55878017386590895</v>
      </c>
      <c r="Y24" s="121">
        <v>1.81950703281417</v>
      </c>
      <c r="Z24" s="114"/>
      <c r="AA24" s="122">
        <v>3.4638359198811699</v>
      </c>
      <c r="AB24" s="123">
        <v>4.2504997055676004</v>
      </c>
      <c r="AC24" s="124">
        <v>3.8724114847318698</v>
      </c>
      <c r="AD24" s="114"/>
      <c r="AE24" s="125">
        <v>2.6856088812586401</v>
      </c>
      <c r="AG24" s="137">
        <v>86.578311298076898</v>
      </c>
      <c r="AH24" s="133">
        <v>94.591973896830297</v>
      </c>
      <c r="AI24" s="133">
        <v>96.348260181408605</v>
      </c>
      <c r="AJ24" s="133">
        <v>98.206434396737805</v>
      </c>
      <c r="AK24" s="133">
        <v>92.285924977595599</v>
      </c>
      <c r="AL24" s="138">
        <v>93.906196705364295</v>
      </c>
      <c r="AM24" s="133"/>
      <c r="AN24" s="145">
        <v>101.17728215993</v>
      </c>
      <c r="AO24" s="153">
        <v>104.610196253814</v>
      </c>
      <c r="AP24" s="146">
        <v>102.921173892125</v>
      </c>
      <c r="AQ24" s="133"/>
      <c r="AR24" s="151">
        <v>96.825388649916405</v>
      </c>
      <c r="AS24" s="119"/>
      <c r="AT24" s="120">
        <v>2.2552055155967601</v>
      </c>
      <c r="AU24" s="114">
        <v>0.96984996155106695</v>
      </c>
      <c r="AV24" s="114">
        <v>-2.2422625409434498</v>
      </c>
      <c r="AW24" s="114">
        <v>2.1884311164824002</v>
      </c>
      <c r="AX24" s="114">
        <v>0.80236013403668904</v>
      </c>
      <c r="AY24" s="121">
        <v>0.53738365982331304</v>
      </c>
      <c r="AZ24" s="114"/>
      <c r="BA24" s="122">
        <v>2.6463367899857002</v>
      </c>
      <c r="BB24" s="123">
        <v>3.56354418343737</v>
      </c>
      <c r="BC24" s="124">
        <v>3.1294802532171802</v>
      </c>
      <c r="BD24" s="114"/>
      <c r="BE24" s="125">
        <v>1.4805726492622</v>
      </c>
    </row>
    <row r="25" spans="7:57" x14ac:dyDescent="0.25">
      <c r="G25" s="137">
        <v>79.020223865877696</v>
      </c>
      <c r="H25" s="133">
        <v>87.605978952934905</v>
      </c>
      <c r="I25" s="133">
        <v>87.768862400000003</v>
      </c>
      <c r="J25" s="133">
        <v>88.268763370332906</v>
      </c>
      <c r="K25" s="133">
        <v>82.907593107104901</v>
      </c>
      <c r="L25" s="138">
        <v>85.420560463361994</v>
      </c>
      <c r="M25" s="133"/>
      <c r="N25" s="145">
        <v>92.642971112181002</v>
      </c>
      <c r="O25" s="153">
        <v>94.5232820364606</v>
      </c>
      <c r="P25" s="146">
        <v>93.6205067730004</v>
      </c>
      <c r="Q25" s="133"/>
      <c r="R25" s="151">
        <v>88.027716698515306</v>
      </c>
      <c r="S25" s="119"/>
      <c r="T25" s="120">
        <v>4.6277326083536403</v>
      </c>
      <c r="U25" s="114">
        <v>6.2174686797240097</v>
      </c>
      <c r="V25" s="114">
        <v>2.56054351497438</v>
      </c>
      <c r="W25" s="114">
        <v>4.0401301451481801</v>
      </c>
      <c r="X25" s="114">
        <v>0.50030010155995996</v>
      </c>
      <c r="Y25" s="121">
        <v>3.4009362333816102</v>
      </c>
      <c r="Z25" s="114"/>
      <c r="AA25" s="122">
        <v>-2.8133224069251201</v>
      </c>
      <c r="AB25" s="123">
        <v>-2.4315050911725602</v>
      </c>
      <c r="AC25" s="124">
        <v>-2.6110993794569399</v>
      </c>
      <c r="AD25" s="114"/>
      <c r="AE25" s="125">
        <v>1.13169454270777</v>
      </c>
      <c r="AG25" s="137">
        <v>77.352551909809804</v>
      </c>
      <c r="AH25" s="133">
        <v>81.818544082710005</v>
      </c>
      <c r="AI25" s="133">
        <v>82.727681642368296</v>
      </c>
      <c r="AJ25" s="133">
        <v>83.700850801048603</v>
      </c>
      <c r="AK25" s="133">
        <v>81.315385026099904</v>
      </c>
      <c r="AL25" s="138">
        <v>81.489397740130002</v>
      </c>
      <c r="AM25" s="133"/>
      <c r="AN25" s="145">
        <v>87.858032428417005</v>
      </c>
      <c r="AO25" s="153">
        <v>88.710349175859804</v>
      </c>
      <c r="AP25" s="146">
        <v>88.292680687007703</v>
      </c>
      <c r="AQ25" s="133"/>
      <c r="AR25" s="151">
        <v>83.623580989950995</v>
      </c>
      <c r="AS25" s="119"/>
      <c r="AT25" s="120">
        <v>-0.14217633788371301</v>
      </c>
      <c r="AU25" s="114">
        <v>-0.37884836722153697</v>
      </c>
      <c r="AV25" s="114">
        <v>-3.2729244725983602</v>
      </c>
      <c r="AW25" s="114">
        <v>1.04038029739533</v>
      </c>
      <c r="AX25" s="114">
        <v>0.91127813705720495</v>
      </c>
      <c r="AY25" s="121">
        <v>-0.41748033986139399</v>
      </c>
      <c r="AZ25" s="114"/>
      <c r="BA25" s="122">
        <v>-1.3681204284727999</v>
      </c>
      <c r="BB25" s="123">
        <v>-1.5708706310964999</v>
      </c>
      <c r="BC25" s="124">
        <v>-1.4657847160783399</v>
      </c>
      <c r="BD25" s="114"/>
      <c r="BE25" s="125">
        <v>-0.72987817796869503</v>
      </c>
    </row>
    <row r="26" spans="7:57" x14ac:dyDescent="0.25">
      <c r="G26" s="137">
        <v>89.1137681446111</v>
      </c>
      <c r="H26" s="133">
        <v>96.001738703501005</v>
      </c>
      <c r="I26" s="133">
        <v>96.104065596449999</v>
      </c>
      <c r="J26" s="133">
        <v>96.972236181297205</v>
      </c>
      <c r="K26" s="133">
        <v>92.206337692746999</v>
      </c>
      <c r="L26" s="138">
        <v>94.348063597972896</v>
      </c>
      <c r="M26" s="133"/>
      <c r="N26" s="145">
        <v>93.092828523489899</v>
      </c>
      <c r="O26" s="153">
        <v>91.820485031371305</v>
      </c>
      <c r="P26" s="146">
        <v>92.450030988679202</v>
      </c>
      <c r="Q26" s="133"/>
      <c r="R26" s="151">
        <v>93.832399622718796</v>
      </c>
      <c r="S26" s="119"/>
      <c r="T26" s="120">
        <v>5.3590061428659004</v>
      </c>
      <c r="U26" s="114">
        <v>5.2885622713520801</v>
      </c>
      <c r="V26" s="114">
        <v>3.50852256490694</v>
      </c>
      <c r="W26" s="114">
        <v>5.0288614885682996</v>
      </c>
      <c r="X26" s="114">
        <v>3.93099318414265</v>
      </c>
      <c r="Y26" s="121">
        <v>4.5798908003736001</v>
      </c>
      <c r="Z26" s="114"/>
      <c r="AA26" s="122">
        <v>2.8657757960767198</v>
      </c>
      <c r="AB26" s="123">
        <v>1.9307841825813501</v>
      </c>
      <c r="AC26" s="124">
        <v>2.39284527913345</v>
      </c>
      <c r="AD26" s="114"/>
      <c r="AE26" s="125">
        <v>3.98476777938499</v>
      </c>
      <c r="AG26" s="137">
        <v>85.262412914449399</v>
      </c>
      <c r="AH26" s="133">
        <v>89.909010605126298</v>
      </c>
      <c r="AI26" s="133">
        <v>89.986236387505599</v>
      </c>
      <c r="AJ26" s="133">
        <v>90.061586057122</v>
      </c>
      <c r="AK26" s="133">
        <v>87.455635891370093</v>
      </c>
      <c r="AL26" s="138">
        <v>88.6275836452688</v>
      </c>
      <c r="AM26" s="133"/>
      <c r="AN26" s="145">
        <v>89.120077732303898</v>
      </c>
      <c r="AO26" s="153">
        <v>88.481713937123004</v>
      </c>
      <c r="AP26" s="146">
        <v>88.798085539113899</v>
      </c>
      <c r="AQ26" s="133"/>
      <c r="AR26" s="151">
        <v>88.676644496617499</v>
      </c>
      <c r="AS26" s="119"/>
      <c r="AT26" s="120">
        <v>2.7925787838339802</v>
      </c>
      <c r="AU26" s="114">
        <v>5.0113339355544397</v>
      </c>
      <c r="AV26" s="114">
        <v>3.0227885840605699</v>
      </c>
      <c r="AW26" s="114">
        <v>2.8085905035469398</v>
      </c>
      <c r="AX26" s="114">
        <v>1.7375311866896399</v>
      </c>
      <c r="AY26" s="121">
        <v>3.1052282753690901</v>
      </c>
      <c r="AZ26" s="114"/>
      <c r="BA26" s="122">
        <v>2.4237708551612198</v>
      </c>
      <c r="BB26" s="123">
        <v>1.8730032484394299</v>
      </c>
      <c r="BC26" s="124">
        <v>2.1458056339751899</v>
      </c>
      <c r="BD26" s="114"/>
      <c r="BE26" s="125">
        <v>2.8183073913794701</v>
      </c>
    </row>
    <row r="27" spans="7:57" x14ac:dyDescent="0.25">
      <c r="G27" s="137">
        <v>89.179071481208496</v>
      </c>
      <c r="H27" s="133">
        <v>91.898406322881499</v>
      </c>
      <c r="I27" s="133">
        <v>92.239258072467294</v>
      </c>
      <c r="J27" s="133">
        <v>91.799686008540505</v>
      </c>
      <c r="K27" s="133">
        <v>93.318713298790996</v>
      </c>
      <c r="L27" s="138">
        <v>91.817881116947703</v>
      </c>
      <c r="M27" s="133"/>
      <c r="N27" s="145">
        <v>122.256724700761</v>
      </c>
      <c r="O27" s="153">
        <v>141.049838751625</v>
      </c>
      <c r="P27" s="146">
        <v>131.864426273101</v>
      </c>
      <c r="Q27" s="133"/>
      <c r="R27" s="151">
        <v>103.580361243458</v>
      </c>
      <c r="S27" s="119"/>
      <c r="T27" s="120">
        <v>-0.73706838198872404</v>
      </c>
      <c r="U27" s="114">
        <v>-2.4836974809326899</v>
      </c>
      <c r="V27" s="114">
        <v>-1.4601837695164099</v>
      </c>
      <c r="W27" s="114">
        <v>-1.9367104929393</v>
      </c>
      <c r="X27" s="114">
        <v>-0.35284443601843901</v>
      </c>
      <c r="Y27" s="121">
        <v>-1.4127869605083401</v>
      </c>
      <c r="Z27" s="114"/>
      <c r="AA27" s="122">
        <v>1.09243407686925</v>
      </c>
      <c r="AB27" s="123">
        <v>-3.51963357623133</v>
      </c>
      <c r="AC27" s="124">
        <v>-1.39046503992556</v>
      </c>
      <c r="AD27" s="114"/>
      <c r="AE27" s="125">
        <v>-0.99519740970299098</v>
      </c>
      <c r="AG27" s="137">
        <v>121.682971563183</v>
      </c>
      <c r="AH27" s="133">
        <v>117.616019615856</v>
      </c>
      <c r="AI27" s="133">
        <v>119.22091588785</v>
      </c>
      <c r="AJ27" s="133">
        <v>127.20773448878499</v>
      </c>
      <c r="AK27" s="133">
        <v>118.012322744014</v>
      </c>
      <c r="AL27" s="138">
        <v>120.702512417834</v>
      </c>
      <c r="AM27" s="133"/>
      <c r="AN27" s="145">
        <v>127.40618798423201</v>
      </c>
      <c r="AO27" s="153">
        <v>135.08255853525699</v>
      </c>
      <c r="AP27" s="146">
        <v>131.24150173433901</v>
      </c>
      <c r="AQ27" s="133"/>
      <c r="AR27" s="151">
        <v>123.909092169522</v>
      </c>
      <c r="AS27" s="119"/>
      <c r="AT27" s="120">
        <v>10.051898514245799</v>
      </c>
      <c r="AU27" s="114">
        <v>3.5171732881190398</v>
      </c>
      <c r="AV27" s="114">
        <v>2.48550035549802</v>
      </c>
      <c r="AW27" s="114">
        <v>21.420351113773599</v>
      </c>
      <c r="AX27" s="114">
        <v>9.2231495141207809</v>
      </c>
      <c r="AY27" s="121">
        <v>9.0954208907689509</v>
      </c>
      <c r="AZ27" s="114"/>
      <c r="BA27" s="122">
        <v>1.5632210021175399</v>
      </c>
      <c r="BB27" s="123">
        <v>2.3758250586438798</v>
      </c>
      <c r="BC27" s="124">
        <v>2.0576628914970998</v>
      </c>
      <c r="BD27" s="114"/>
      <c r="BE27" s="125">
        <v>6.6299156343565899</v>
      </c>
    </row>
    <row r="28" spans="7:57" x14ac:dyDescent="0.25">
      <c r="G28" s="137">
        <v>88.066948808920401</v>
      </c>
      <c r="H28" s="133">
        <v>97.753405483405402</v>
      </c>
      <c r="I28" s="133">
        <v>103.848255462184</v>
      </c>
      <c r="J28" s="133">
        <v>101.010448803191</v>
      </c>
      <c r="K28" s="133">
        <v>95.278572976878607</v>
      </c>
      <c r="L28" s="138">
        <v>97.899200503852896</v>
      </c>
      <c r="M28" s="133"/>
      <c r="N28" s="145">
        <v>96.731270796460095</v>
      </c>
      <c r="O28" s="153">
        <v>103.412778724855</v>
      </c>
      <c r="P28" s="146">
        <v>100.13468565474101</v>
      </c>
      <c r="Q28" s="133"/>
      <c r="R28" s="151">
        <v>98.567732938610106</v>
      </c>
      <c r="S28" s="119"/>
      <c r="T28" s="120">
        <v>-3.6211631287653998</v>
      </c>
      <c r="U28" s="114">
        <v>-0.95393101094207799</v>
      </c>
      <c r="V28" s="114">
        <v>0.622664145917184</v>
      </c>
      <c r="W28" s="114">
        <v>2.5194504156572899</v>
      </c>
      <c r="X28" s="114">
        <v>4.9772497130066401E-2</v>
      </c>
      <c r="Y28" s="121">
        <v>4.8356113131138898E-2</v>
      </c>
      <c r="Z28" s="114"/>
      <c r="AA28" s="122">
        <v>-3.0850474252809401</v>
      </c>
      <c r="AB28" s="123">
        <v>1.2834798359202</v>
      </c>
      <c r="AC28" s="124">
        <v>-0.81332954975948002</v>
      </c>
      <c r="AD28" s="114"/>
      <c r="AE28" s="125">
        <v>-0.220612541277632</v>
      </c>
      <c r="AG28" s="137">
        <v>90.782449215872006</v>
      </c>
      <c r="AH28" s="133">
        <v>95.210365577775704</v>
      </c>
      <c r="AI28" s="133">
        <v>98.228174045221294</v>
      </c>
      <c r="AJ28" s="133">
        <v>103.354228181374</v>
      </c>
      <c r="AK28" s="133">
        <v>94.746477435164294</v>
      </c>
      <c r="AL28" s="138">
        <v>96.553448667044805</v>
      </c>
      <c r="AM28" s="133"/>
      <c r="AN28" s="145">
        <v>98.326774812489006</v>
      </c>
      <c r="AO28" s="153">
        <v>99.781856308009594</v>
      </c>
      <c r="AP28" s="146">
        <v>99.059669292701898</v>
      </c>
      <c r="AQ28" s="133"/>
      <c r="AR28" s="151">
        <v>97.333449864608099</v>
      </c>
      <c r="AS28" s="119"/>
      <c r="AT28" s="120">
        <v>-8.7080003369148798E-2</v>
      </c>
      <c r="AU28" s="114">
        <v>1.00885149813117</v>
      </c>
      <c r="AV28" s="114">
        <v>-3.8442086971207101</v>
      </c>
      <c r="AW28" s="114">
        <v>8.7543471331676503</v>
      </c>
      <c r="AX28" s="114">
        <v>2.5448800104671201</v>
      </c>
      <c r="AY28" s="121">
        <v>1.64475772782706</v>
      </c>
      <c r="AZ28" s="114"/>
      <c r="BA28" s="122">
        <v>0.98244033592933999</v>
      </c>
      <c r="BB28" s="123">
        <v>1.7630897673714001</v>
      </c>
      <c r="BC28" s="124">
        <v>1.3847931702872101</v>
      </c>
      <c r="BD28" s="114"/>
      <c r="BE28" s="125">
        <v>1.5585149260070399</v>
      </c>
    </row>
    <row r="29" spans="7:57" x14ac:dyDescent="0.25">
      <c r="G29" s="137">
        <v>112.47022222222201</v>
      </c>
      <c r="H29" s="133">
        <v>118.312044566067</v>
      </c>
      <c r="I29" s="133">
        <v>120.516165966386</v>
      </c>
      <c r="J29" s="133">
        <v>121.809567375886</v>
      </c>
      <c r="K29" s="133">
        <v>121.177909530083</v>
      </c>
      <c r="L29" s="138">
        <v>119.453608504277</v>
      </c>
      <c r="M29" s="133"/>
      <c r="N29" s="145">
        <v>142.925287146763</v>
      </c>
      <c r="O29" s="153">
        <v>165.650114054451</v>
      </c>
      <c r="P29" s="146">
        <v>155.49981473941301</v>
      </c>
      <c r="Q29" s="133"/>
      <c r="R29" s="151">
        <v>129.89771662832501</v>
      </c>
      <c r="S29" s="119"/>
      <c r="T29" s="120">
        <v>-7.3424081833460404</v>
      </c>
      <c r="U29" s="114">
        <v>-6.7108259251440403</v>
      </c>
      <c r="V29" s="114">
        <v>-5.9558381885016702</v>
      </c>
      <c r="W29" s="114">
        <v>-4.5141912876615304</v>
      </c>
      <c r="X29" s="114">
        <v>-5.7313123389078298</v>
      </c>
      <c r="Y29" s="121">
        <v>-5.8342189471638903</v>
      </c>
      <c r="Z29" s="114"/>
      <c r="AA29" s="122">
        <v>-3.76220083114127</v>
      </c>
      <c r="AB29" s="123">
        <v>-3.2339804806776198</v>
      </c>
      <c r="AC29" s="124">
        <v>-4.3196713706646603</v>
      </c>
      <c r="AD29" s="114"/>
      <c r="AE29" s="125">
        <v>-6.8590934717009402</v>
      </c>
      <c r="AG29" s="137">
        <v>134.35358008468299</v>
      </c>
      <c r="AH29" s="133">
        <v>129.21293510486399</v>
      </c>
      <c r="AI29" s="133">
        <v>133.948867059593</v>
      </c>
      <c r="AJ29" s="133">
        <v>145.73183190357199</v>
      </c>
      <c r="AK29" s="133">
        <v>135.36518499617199</v>
      </c>
      <c r="AL29" s="138">
        <v>135.82843946400999</v>
      </c>
      <c r="AM29" s="133"/>
      <c r="AN29" s="145">
        <v>149.4591543267</v>
      </c>
      <c r="AO29" s="153">
        <v>157.86106472948001</v>
      </c>
      <c r="AP29" s="146">
        <v>153.79624615212401</v>
      </c>
      <c r="AQ29" s="133"/>
      <c r="AR29" s="151">
        <v>141.17610074626799</v>
      </c>
      <c r="AS29" s="119"/>
      <c r="AT29" s="120">
        <v>-1.54137699764647</v>
      </c>
      <c r="AU29" s="114">
        <v>-5.92371036753923</v>
      </c>
      <c r="AV29" s="114">
        <v>-8.4542009715419901</v>
      </c>
      <c r="AW29" s="114">
        <v>9.6790149151729494</v>
      </c>
      <c r="AX29" s="114">
        <v>0.63115832235514402</v>
      </c>
      <c r="AY29" s="121">
        <v>-1.2511782836882399</v>
      </c>
      <c r="AZ29" s="114"/>
      <c r="BA29" s="122">
        <v>-2.6522319707804298</v>
      </c>
      <c r="BB29" s="123">
        <v>-2.94181546580029</v>
      </c>
      <c r="BC29" s="124">
        <v>-2.8695998566266998</v>
      </c>
      <c r="BD29" s="114"/>
      <c r="BE29" s="125">
        <v>-2.14937176422728</v>
      </c>
    </row>
    <row r="30" spans="7:57" x14ac:dyDescent="0.25">
      <c r="G30" s="137">
        <v>95.017756357670194</v>
      </c>
      <c r="H30" s="133">
        <v>105.376512985118</v>
      </c>
      <c r="I30" s="133">
        <v>109.0538317757</v>
      </c>
      <c r="J30" s="133">
        <v>103.86307220518501</v>
      </c>
      <c r="K30" s="133">
        <v>98.418939346811797</v>
      </c>
      <c r="L30" s="138">
        <v>102.94327936215799</v>
      </c>
      <c r="M30" s="133"/>
      <c r="N30" s="145">
        <v>107.12167866492101</v>
      </c>
      <c r="O30" s="153">
        <v>108.552892483349</v>
      </c>
      <c r="P30" s="146">
        <v>107.84846513126099</v>
      </c>
      <c r="Q30" s="133"/>
      <c r="R30" s="151">
        <v>104.296050901661</v>
      </c>
      <c r="S30" s="119"/>
      <c r="T30" s="120">
        <v>0.72556097854281998</v>
      </c>
      <c r="U30" s="114">
        <v>3.1267422730300298</v>
      </c>
      <c r="V30" s="114">
        <v>2.6431922763785698</v>
      </c>
      <c r="W30" s="114">
        <v>-1.3839097398009099</v>
      </c>
      <c r="X30" s="114">
        <v>-3.69780033134978</v>
      </c>
      <c r="Y30" s="121">
        <v>0.301379931837709</v>
      </c>
      <c r="Z30" s="114"/>
      <c r="AA30" s="122">
        <v>-0.49031141993898802</v>
      </c>
      <c r="AB30" s="123">
        <v>-0.69418736517381796</v>
      </c>
      <c r="AC30" s="124">
        <v>-0.55376147572718104</v>
      </c>
      <c r="AD30" s="114"/>
      <c r="AE30" s="125">
        <v>2.3598271167115902E-3</v>
      </c>
      <c r="AG30" s="137">
        <v>95.439097107057293</v>
      </c>
      <c r="AH30" s="133">
        <v>101.511254138116</v>
      </c>
      <c r="AI30" s="133">
        <v>103.041157284368</v>
      </c>
      <c r="AJ30" s="133">
        <v>102.64144193994601</v>
      </c>
      <c r="AK30" s="133">
        <v>99.658693246684805</v>
      </c>
      <c r="AL30" s="138">
        <v>100.608347403897</v>
      </c>
      <c r="AM30" s="133"/>
      <c r="AN30" s="145">
        <v>108.617282495924</v>
      </c>
      <c r="AO30" s="153">
        <v>108.99152919511999</v>
      </c>
      <c r="AP30" s="146">
        <v>108.801153918648</v>
      </c>
      <c r="AQ30" s="133"/>
      <c r="AR30" s="151">
        <v>103.12191480748901</v>
      </c>
      <c r="AS30" s="119"/>
      <c r="AT30" s="120">
        <v>-0.41207815305439099</v>
      </c>
      <c r="AU30" s="114">
        <v>2.1695588362352298</v>
      </c>
      <c r="AV30" s="114">
        <v>-0.40549470229625301</v>
      </c>
      <c r="AW30" s="114">
        <v>1.2204385487114899</v>
      </c>
      <c r="AX30" s="114">
        <v>0.24280882540981299</v>
      </c>
      <c r="AY30" s="121">
        <v>0.61470726924520702</v>
      </c>
      <c r="AZ30" s="114"/>
      <c r="BA30" s="122">
        <v>-0.53692324801713698</v>
      </c>
      <c r="BB30" s="123">
        <v>0.185486071303889</v>
      </c>
      <c r="BC30" s="124">
        <v>-0.18506583311503999</v>
      </c>
      <c r="BD30" s="114"/>
      <c r="BE30" s="125">
        <v>0.325725577525251</v>
      </c>
    </row>
    <row r="31" spans="7:57" x14ac:dyDescent="0.25">
      <c r="G31" s="137">
        <v>86.633379348426203</v>
      </c>
      <c r="H31" s="133">
        <v>91.370367797302805</v>
      </c>
      <c r="I31" s="133">
        <v>89.613440902021694</v>
      </c>
      <c r="J31" s="133">
        <v>92.591992779783297</v>
      </c>
      <c r="K31" s="133">
        <v>97.591125779244507</v>
      </c>
      <c r="L31" s="138">
        <v>91.958540601930693</v>
      </c>
      <c r="M31" s="133"/>
      <c r="N31" s="145">
        <v>94.462580218326096</v>
      </c>
      <c r="O31" s="153">
        <v>121.99798908594801</v>
      </c>
      <c r="P31" s="146">
        <v>109.551885466507</v>
      </c>
      <c r="Q31" s="133"/>
      <c r="R31" s="151">
        <v>98.146512753089596</v>
      </c>
      <c r="S31" s="119"/>
      <c r="T31" s="120">
        <v>0.47187174099194901</v>
      </c>
      <c r="U31" s="114">
        <v>-0.857180938438037</v>
      </c>
      <c r="V31" s="114">
        <v>0.64110651603941005</v>
      </c>
      <c r="W31" s="114">
        <v>3.15831219977908</v>
      </c>
      <c r="X31" s="114">
        <v>9.2224983702848302</v>
      </c>
      <c r="Y31" s="121">
        <v>2.7711562050951799</v>
      </c>
      <c r="Z31" s="114"/>
      <c r="AA31" s="122">
        <v>-9.6152437366651604</v>
      </c>
      <c r="AB31" s="123">
        <v>5.2319137026627196</v>
      </c>
      <c r="AC31" s="124">
        <v>-0.98282582895145298</v>
      </c>
      <c r="AD31" s="114"/>
      <c r="AE31" s="125">
        <v>0.97559951569998804</v>
      </c>
      <c r="AG31" s="137">
        <v>106.431383097732</v>
      </c>
      <c r="AH31" s="133">
        <v>104.721251364132</v>
      </c>
      <c r="AI31" s="133">
        <v>111.540685574755</v>
      </c>
      <c r="AJ31" s="133">
        <v>113.12918161325101</v>
      </c>
      <c r="AK31" s="133">
        <v>105.247010267767</v>
      </c>
      <c r="AL31" s="138">
        <v>108.217164529003</v>
      </c>
      <c r="AM31" s="133"/>
      <c r="AN31" s="145">
        <v>125.914436730123</v>
      </c>
      <c r="AO31" s="153">
        <v>117.09422325652299</v>
      </c>
      <c r="AP31" s="146">
        <v>121.55242330478001</v>
      </c>
      <c r="AQ31" s="133"/>
      <c r="AR31" s="151">
        <v>112.741234077961</v>
      </c>
      <c r="AS31" s="119"/>
      <c r="AT31" s="120">
        <v>14.0677210184293</v>
      </c>
      <c r="AU31" s="114">
        <v>10.6651853631822</v>
      </c>
      <c r="AV31" s="114">
        <v>17.728513798714701</v>
      </c>
      <c r="AW31" s="114">
        <v>21.7527879540079</v>
      </c>
      <c r="AX31" s="114">
        <v>11.090288730998701</v>
      </c>
      <c r="AY31" s="121">
        <v>15.0167608940265</v>
      </c>
      <c r="AZ31" s="114"/>
      <c r="BA31" s="122">
        <v>19.5753688481512</v>
      </c>
      <c r="BB31" s="123">
        <v>8.0533308826961303</v>
      </c>
      <c r="BC31" s="124">
        <v>13.7694297918116</v>
      </c>
      <c r="BD31" s="114"/>
      <c r="BE31" s="125">
        <v>14.5954552585383</v>
      </c>
    </row>
    <row r="32" spans="7:57" x14ac:dyDescent="0.25">
      <c r="G32" s="137">
        <v>82.860716029292107</v>
      </c>
      <c r="H32" s="133">
        <v>87.588442184154104</v>
      </c>
      <c r="I32" s="133">
        <v>90.810796460176903</v>
      </c>
      <c r="J32" s="133">
        <v>89.256435546874997</v>
      </c>
      <c r="K32" s="133">
        <v>89.155514485514402</v>
      </c>
      <c r="L32" s="138">
        <v>88.383259993464705</v>
      </c>
      <c r="M32" s="133"/>
      <c r="N32" s="145">
        <v>116.74397923875399</v>
      </c>
      <c r="O32" s="153">
        <v>114.751875</v>
      </c>
      <c r="P32" s="146">
        <v>115.80823853211</v>
      </c>
      <c r="Q32" s="133"/>
      <c r="R32" s="151">
        <v>97.933133607837505</v>
      </c>
      <c r="S32" s="119"/>
      <c r="T32" s="120">
        <v>-4.9469674641640502</v>
      </c>
      <c r="U32" s="114">
        <v>-5.8715565744418896</v>
      </c>
      <c r="V32" s="114">
        <v>-3.8537694437438699</v>
      </c>
      <c r="W32" s="114">
        <v>-5.2093411718483198</v>
      </c>
      <c r="X32" s="114">
        <v>-3.3377215584495499</v>
      </c>
      <c r="Y32" s="121">
        <v>-4.5356818181835399</v>
      </c>
      <c r="Z32" s="114"/>
      <c r="AA32" s="122">
        <v>5.9363752909229603</v>
      </c>
      <c r="AB32" s="123">
        <v>0.80968996391386305</v>
      </c>
      <c r="AC32" s="124">
        <v>3.4219284120302502</v>
      </c>
      <c r="AD32" s="114"/>
      <c r="AE32" s="125">
        <v>-1.22169886920655</v>
      </c>
      <c r="AG32" s="137">
        <v>83.873181522446302</v>
      </c>
      <c r="AH32" s="133">
        <v>86.098418781061895</v>
      </c>
      <c r="AI32" s="133">
        <v>87.510562517025306</v>
      </c>
      <c r="AJ32" s="133">
        <v>87.829634405339803</v>
      </c>
      <c r="AK32" s="133">
        <v>87.256814715118793</v>
      </c>
      <c r="AL32" s="138">
        <v>86.558844980386397</v>
      </c>
      <c r="AM32" s="133"/>
      <c r="AN32" s="145">
        <v>99.716948874296406</v>
      </c>
      <c r="AO32" s="153">
        <v>98.227933508729905</v>
      </c>
      <c r="AP32" s="146">
        <v>98.979758436944905</v>
      </c>
      <c r="AQ32" s="133"/>
      <c r="AR32" s="151">
        <v>90.647905077477802</v>
      </c>
      <c r="AS32" s="119"/>
      <c r="AT32" s="120">
        <v>-3.8196259134485899</v>
      </c>
      <c r="AU32" s="114">
        <v>-4.32961736526258</v>
      </c>
      <c r="AV32" s="114">
        <v>-3.9465821222051298</v>
      </c>
      <c r="AW32" s="114">
        <v>-3.1654133510365798</v>
      </c>
      <c r="AX32" s="114">
        <v>-4.7010247372718998</v>
      </c>
      <c r="AY32" s="121">
        <v>-3.9895069374090699</v>
      </c>
      <c r="AZ32" s="114"/>
      <c r="BA32" s="122">
        <v>-8.4823874089714493E-2</v>
      </c>
      <c r="BB32" s="123">
        <v>-2.5591509511720698</v>
      </c>
      <c r="BC32" s="124">
        <v>-1.30336172032515</v>
      </c>
      <c r="BD32" s="114"/>
      <c r="BE32" s="125">
        <v>-3.0939313693781298</v>
      </c>
    </row>
    <row r="33" spans="7:57" x14ac:dyDescent="0.25">
      <c r="G33" s="137">
        <v>98.290027002700199</v>
      </c>
      <c r="H33" s="133">
        <v>103.624905552375</v>
      </c>
      <c r="I33" s="133">
        <v>107.328613963039</v>
      </c>
      <c r="J33" s="133">
        <v>106.902645854657</v>
      </c>
      <c r="K33" s="133">
        <v>106.65615092290901</v>
      </c>
      <c r="L33" s="138">
        <v>105.168271332248</v>
      </c>
      <c r="M33" s="133"/>
      <c r="N33" s="145">
        <v>112.667090184354</v>
      </c>
      <c r="O33" s="153">
        <v>112.159351955307</v>
      </c>
      <c r="P33" s="146">
        <v>112.427729786673</v>
      </c>
      <c r="Q33" s="133"/>
      <c r="R33" s="151">
        <v>107.391367045729</v>
      </c>
      <c r="S33" s="119"/>
      <c r="T33" s="120">
        <v>10.3974578348514</v>
      </c>
      <c r="U33" s="114">
        <v>5.6008821559026298</v>
      </c>
      <c r="V33" s="114">
        <v>5.1005540801662104</v>
      </c>
      <c r="W33" s="114">
        <v>4.3911772917712497</v>
      </c>
      <c r="X33" s="114">
        <v>10.093590324123999</v>
      </c>
      <c r="Y33" s="121">
        <v>6.89985746071061</v>
      </c>
      <c r="Z33" s="114"/>
      <c r="AA33" s="122">
        <v>6.9512112319350496</v>
      </c>
      <c r="AB33" s="123">
        <v>1.9022145046249701</v>
      </c>
      <c r="AC33" s="124">
        <v>4.4462331551498204</v>
      </c>
      <c r="AD33" s="114"/>
      <c r="AE33" s="125">
        <v>6.2447706880249596</v>
      </c>
      <c r="AG33" s="137">
        <v>94.353544207317</v>
      </c>
      <c r="AH33" s="133">
        <v>98.031691270275104</v>
      </c>
      <c r="AI33" s="133">
        <v>101.843436044428</v>
      </c>
      <c r="AJ33" s="133">
        <v>106.338616309012</v>
      </c>
      <c r="AK33" s="133">
        <v>101.708105062082</v>
      </c>
      <c r="AL33" s="138">
        <v>100.887391904853</v>
      </c>
      <c r="AM33" s="133"/>
      <c r="AN33" s="145">
        <v>108.111498321635</v>
      </c>
      <c r="AO33" s="153">
        <v>108.644138491547</v>
      </c>
      <c r="AP33" s="146">
        <v>108.369392413033</v>
      </c>
      <c r="AQ33" s="133"/>
      <c r="AR33" s="151">
        <v>103.33938691289799</v>
      </c>
      <c r="AS33" s="119"/>
      <c r="AT33" s="120">
        <v>4.0663578956701603</v>
      </c>
      <c r="AU33" s="114">
        <v>1.37942125980856</v>
      </c>
      <c r="AV33" s="114">
        <v>-0.13771245223439099</v>
      </c>
      <c r="AW33" s="114">
        <v>8.5322218769145692</v>
      </c>
      <c r="AX33" s="114">
        <v>6.6549992730934902</v>
      </c>
      <c r="AY33" s="121">
        <v>4.0971981519231004</v>
      </c>
      <c r="AZ33" s="114"/>
      <c r="BA33" s="122">
        <v>3.9748979013993999</v>
      </c>
      <c r="BB33" s="123">
        <v>1.6322454333857299</v>
      </c>
      <c r="BC33" s="124">
        <v>2.8182667123412699</v>
      </c>
      <c r="BD33" s="114"/>
      <c r="BE33" s="125">
        <v>3.8308421414639402</v>
      </c>
    </row>
    <row r="34" spans="7:57" x14ac:dyDescent="0.25">
      <c r="G34" s="137">
        <v>98.579104866743904</v>
      </c>
      <c r="H34" s="133">
        <v>107.91378258808599</v>
      </c>
      <c r="I34" s="133">
        <v>110.273776585552</v>
      </c>
      <c r="J34" s="133">
        <v>111.488024420024</v>
      </c>
      <c r="K34" s="133">
        <v>105.828190789473</v>
      </c>
      <c r="L34" s="138">
        <v>107.43227469529999</v>
      </c>
      <c r="M34" s="133"/>
      <c r="N34" s="145">
        <v>124.13804257197501</v>
      </c>
      <c r="O34" s="153">
        <v>131.75501316386701</v>
      </c>
      <c r="P34" s="146">
        <v>128.09386100568099</v>
      </c>
      <c r="Q34" s="133"/>
      <c r="R34" s="151">
        <v>113.933842364897</v>
      </c>
      <c r="S34" s="119"/>
      <c r="T34" s="120">
        <v>1.1721535452087799</v>
      </c>
      <c r="U34" s="114">
        <v>-1.2781658716550199</v>
      </c>
      <c r="V34" s="114">
        <v>-2.99266553834119</v>
      </c>
      <c r="W34" s="114">
        <v>0.70339206500106</v>
      </c>
      <c r="X34" s="114">
        <v>0.34591828449939899</v>
      </c>
      <c r="Y34" s="121">
        <v>-0.67161454302315804</v>
      </c>
      <c r="Z34" s="114"/>
      <c r="AA34" s="122">
        <v>2.75157688116678</v>
      </c>
      <c r="AB34" s="123">
        <v>-0.293358591406365</v>
      </c>
      <c r="AC34" s="124">
        <v>0.95449816873892901</v>
      </c>
      <c r="AD34" s="114"/>
      <c r="AE34" s="125">
        <v>-0.22147355895732801</v>
      </c>
      <c r="AG34" s="137">
        <v>99.810669544756195</v>
      </c>
      <c r="AH34" s="133">
        <v>104.38094929311301</v>
      </c>
      <c r="AI34" s="133">
        <v>106.198241694844</v>
      </c>
      <c r="AJ34" s="133">
        <v>110.644674924054</v>
      </c>
      <c r="AK34" s="133">
        <v>103.786097206986</v>
      </c>
      <c r="AL34" s="138">
        <v>105.19307714146299</v>
      </c>
      <c r="AM34" s="133"/>
      <c r="AN34" s="145">
        <v>113.756929533709</v>
      </c>
      <c r="AO34" s="153">
        <v>116.522596719779</v>
      </c>
      <c r="AP34" s="146">
        <v>115.15525331364201</v>
      </c>
      <c r="AQ34" s="133"/>
      <c r="AR34" s="151">
        <v>108.29578262879301</v>
      </c>
      <c r="AS34" s="119"/>
      <c r="AT34" s="120">
        <v>0.82247583384143996</v>
      </c>
      <c r="AU34" s="114">
        <v>-0.28943240434402401</v>
      </c>
      <c r="AV34" s="114">
        <v>-2.7090991512093598</v>
      </c>
      <c r="AW34" s="114">
        <v>7.20862253114809</v>
      </c>
      <c r="AX34" s="114">
        <v>2.77312885273059</v>
      </c>
      <c r="AY34" s="121">
        <v>1.5543734285000199</v>
      </c>
      <c r="AZ34" s="114"/>
      <c r="BA34" s="122">
        <v>2.4365231244728398</v>
      </c>
      <c r="BB34" s="123">
        <v>1.23357930545491</v>
      </c>
      <c r="BC34" s="124">
        <v>1.8245363576692799</v>
      </c>
      <c r="BD34" s="114"/>
      <c r="BE34" s="125">
        <v>1.6404837982618701</v>
      </c>
    </row>
    <row r="35" spans="7:57" x14ac:dyDescent="0.25">
      <c r="G35" s="137">
        <v>88.534341085271294</v>
      </c>
      <c r="H35" s="133">
        <v>93.806323268206</v>
      </c>
      <c r="I35" s="133">
        <v>95.057054794520496</v>
      </c>
      <c r="J35" s="133">
        <v>93.808226086956495</v>
      </c>
      <c r="K35" s="133">
        <v>91.362657200811299</v>
      </c>
      <c r="L35" s="138">
        <v>92.840349730976101</v>
      </c>
      <c r="M35" s="133"/>
      <c r="N35" s="145">
        <v>90.974725274725202</v>
      </c>
      <c r="O35" s="153">
        <v>97.602854077253198</v>
      </c>
      <c r="P35" s="146">
        <v>94.328371335504798</v>
      </c>
      <c r="Q35" s="133"/>
      <c r="R35" s="151">
        <v>93.229355662787299</v>
      </c>
      <c r="S35" s="119"/>
      <c r="T35" s="120">
        <v>-6.0279028529917502</v>
      </c>
      <c r="U35" s="114">
        <v>-8.0999248805315602</v>
      </c>
      <c r="V35" s="114">
        <v>-6.3969887411575099</v>
      </c>
      <c r="W35" s="114">
        <v>-7.5160122958880597</v>
      </c>
      <c r="X35" s="114">
        <v>-8.77254656351246</v>
      </c>
      <c r="Y35" s="121">
        <v>-7.4085774616746898</v>
      </c>
      <c r="Z35" s="114"/>
      <c r="AA35" s="122">
        <v>-15.6082835110034</v>
      </c>
      <c r="AB35" s="123">
        <v>-20.771251668108199</v>
      </c>
      <c r="AC35" s="124">
        <v>-18.3224349748875</v>
      </c>
      <c r="AD35" s="114"/>
      <c r="AE35" s="125">
        <v>-10.5611712568664</v>
      </c>
      <c r="AG35" s="137">
        <v>86.618474810213897</v>
      </c>
      <c r="AH35" s="133">
        <v>90.840084033613394</v>
      </c>
      <c r="AI35" s="133">
        <v>90.412552960347597</v>
      </c>
      <c r="AJ35" s="133">
        <v>93.470439330543897</v>
      </c>
      <c r="AK35" s="133">
        <v>88.195565268065195</v>
      </c>
      <c r="AL35" s="138">
        <v>90.113156880525906</v>
      </c>
      <c r="AM35" s="133"/>
      <c r="AN35" s="145">
        <v>93.405629506378204</v>
      </c>
      <c r="AO35" s="153">
        <v>96.399517666853598</v>
      </c>
      <c r="AP35" s="146">
        <v>94.894224762966999</v>
      </c>
      <c r="AQ35" s="133"/>
      <c r="AR35" s="151">
        <v>91.494919406834299</v>
      </c>
      <c r="AS35" s="119"/>
      <c r="AT35" s="120">
        <v>-11.9193299648652</v>
      </c>
      <c r="AU35" s="114">
        <v>-10.810891137931799</v>
      </c>
      <c r="AV35" s="114">
        <v>-18.0542328406457</v>
      </c>
      <c r="AW35" s="114">
        <v>-10.231376894672399</v>
      </c>
      <c r="AX35" s="114">
        <v>-13.0514587182703</v>
      </c>
      <c r="AY35" s="121">
        <v>-12.841807723334</v>
      </c>
      <c r="AZ35" s="114"/>
      <c r="BA35" s="122">
        <v>-15.5922417536481</v>
      </c>
      <c r="BB35" s="123">
        <v>-17.323585445850899</v>
      </c>
      <c r="BC35" s="124">
        <v>-16.4522923705665</v>
      </c>
      <c r="BD35" s="114"/>
      <c r="BE35" s="125">
        <v>-13.959073459054601</v>
      </c>
    </row>
    <row r="36" spans="7:57" x14ac:dyDescent="0.25">
      <c r="G36" s="137">
        <v>88.027235294117602</v>
      </c>
      <c r="H36" s="133">
        <v>92.083821428571397</v>
      </c>
      <c r="I36" s="133">
        <v>94.839194528875296</v>
      </c>
      <c r="J36" s="133">
        <v>95.898532110091693</v>
      </c>
      <c r="K36" s="133">
        <v>91.849579524679996</v>
      </c>
      <c r="L36" s="138">
        <v>93.098858281986196</v>
      </c>
      <c r="M36" s="133"/>
      <c r="N36" s="145">
        <v>93.883774954627896</v>
      </c>
      <c r="O36" s="153">
        <v>96.945104895104805</v>
      </c>
      <c r="P36" s="146">
        <v>95.443063223508403</v>
      </c>
      <c r="Q36" s="133"/>
      <c r="R36" s="151">
        <v>93.776998969603198</v>
      </c>
      <c r="S36" s="119"/>
      <c r="T36" s="120">
        <v>-8.1389299970996998</v>
      </c>
      <c r="U36" s="114">
        <v>-9.0009893129151699</v>
      </c>
      <c r="V36" s="114">
        <v>-5.90285103932582</v>
      </c>
      <c r="W36" s="114">
        <v>-1.3016591557319499</v>
      </c>
      <c r="X36" s="114">
        <v>-1.8394075964915999</v>
      </c>
      <c r="Y36" s="121">
        <v>-5.0230910355996103</v>
      </c>
      <c r="Z36" s="114"/>
      <c r="AA36" s="122">
        <v>-5.7074068415644197</v>
      </c>
      <c r="AB36" s="123">
        <v>-2.7060671863974299</v>
      </c>
      <c r="AC36" s="124">
        <v>-4.1767834172565799</v>
      </c>
      <c r="AD36" s="114"/>
      <c r="AE36" s="125">
        <v>-4.7420077536871901</v>
      </c>
      <c r="AG36" s="137">
        <v>86.648063063063006</v>
      </c>
      <c r="AH36" s="133">
        <v>89.021679012345601</v>
      </c>
      <c r="AI36" s="133">
        <v>90.351317635270505</v>
      </c>
      <c r="AJ36" s="133">
        <v>93.193523670082897</v>
      </c>
      <c r="AK36" s="133">
        <v>89.612237417943106</v>
      </c>
      <c r="AL36" s="138">
        <v>89.930799830723601</v>
      </c>
      <c r="AM36" s="133"/>
      <c r="AN36" s="145">
        <v>92.530531400966098</v>
      </c>
      <c r="AO36" s="153">
        <v>93.204579345088106</v>
      </c>
      <c r="AP36" s="146">
        <v>92.860490752157801</v>
      </c>
      <c r="AQ36" s="133"/>
      <c r="AR36" s="151">
        <v>90.810336122010796</v>
      </c>
      <c r="AS36" s="119"/>
      <c r="AT36" s="120">
        <v>-4.45624359386834</v>
      </c>
      <c r="AU36" s="114">
        <v>-5.9819047448850799</v>
      </c>
      <c r="AV36" s="114">
        <v>-7.0704645777016202</v>
      </c>
      <c r="AW36" s="114">
        <v>-0.91730889437502505</v>
      </c>
      <c r="AX36" s="114">
        <v>-2.2624036737428401</v>
      </c>
      <c r="AY36" s="121">
        <v>-4.0654607403785299</v>
      </c>
      <c r="AZ36" s="114"/>
      <c r="BA36" s="122">
        <v>-3.6934102371495898</v>
      </c>
      <c r="BB36" s="123">
        <v>-2.97073786152801</v>
      </c>
      <c r="BC36" s="124">
        <v>-3.3397714881320799</v>
      </c>
      <c r="BD36" s="114"/>
      <c r="BE36" s="125">
        <v>-3.8648421136212301</v>
      </c>
    </row>
    <row r="37" spans="7:57" x14ac:dyDescent="0.25">
      <c r="G37" s="137">
        <v>87.153079276971198</v>
      </c>
      <c r="H37" s="133">
        <v>92.636857323522605</v>
      </c>
      <c r="I37" s="133">
        <v>96.146000323991501</v>
      </c>
      <c r="J37" s="133">
        <v>95.224559352035598</v>
      </c>
      <c r="K37" s="133">
        <v>95.403649326643702</v>
      </c>
      <c r="L37" s="138">
        <v>93.648445713632896</v>
      </c>
      <c r="M37" s="133"/>
      <c r="N37" s="145">
        <v>108.28958214992601</v>
      </c>
      <c r="O37" s="153">
        <v>115.60818107131099</v>
      </c>
      <c r="P37" s="146">
        <v>112.033938674288</v>
      </c>
      <c r="Q37" s="133"/>
      <c r="R37" s="151">
        <v>100.122492544051</v>
      </c>
      <c r="S37" s="119"/>
      <c r="T37" s="120">
        <v>0.87722164936353797</v>
      </c>
      <c r="U37" s="114">
        <v>1.90431793104979</v>
      </c>
      <c r="V37" s="114">
        <v>2.7487932418804801</v>
      </c>
      <c r="W37" s="114">
        <v>1.8259173270592499</v>
      </c>
      <c r="X37" s="114">
        <v>0.49980717788101098</v>
      </c>
      <c r="Y37" s="121">
        <v>1.56410042319722</v>
      </c>
      <c r="Z37" s="114"/>
      <c r="AA37" s="122">
        <v>0.54918350919602998</v>
      </c>
      <c r="AB37" s="123">
        <v>0.36611962143063598</v>
      </c>
      <c r="AC37" s="124">
        <v>0.45561817275613697</v>
      </c>
      <c r="AD37" s="114"/>
      <c r="AE37" s="125">
        <v>1.24662280136782</v>
      </c>
      <c r="AG37" s="137">
        <v>95.143633349204094</v>
      </c>
      <c r="AH37" s="133">
        <v>95.550679638897904</v>
      </c>
      <c r="AI37" s="133">
        <v>96.329387632115697</v>
      </c>
      <c r="AJ37" s="133">
        <v>103.625041017284</v>
      </c>
      <c r="AK37" s="133">
        <v>97.105269170624297</v>
      </c>
      <c r="AL37" s="138">
        <v>97.722680869586299</v>
      </c>
      <c r="AM37" s="133"/>
      <c r="AN37" s="145">
        <v>105.580248525695</v>
      </c>
      <c r="AO37" s="153">
        <v>108.2919397308</v>
      </c>
      <c r="AP37" s="146">
        <v>106.942655332055</v>
      </c>
      <c r="AQ37" s="133"/>
      <c r="AR37" s="151">
        <v>100.770391571113</v>
      </c>
      <c r="AS37" s="119"/>
      <c r="AT37" s="120">
        <v>-0.44550330562214402</v>
      </c>
      <c r="AU37" s="114">
        <v>-0.33115253404697298</v>
      </c>
      <c r="AV37" s="114">
        <v>-7.1965117391178604</v>
      </c>
      <c r="AW37" s="114">
        <v>8.5976944936381194</v>
      </c>
      <c r="AX37" s="114">
        <v>-0.848088218758006</v>
      </c>
      <c r="AY37" s="121">
        <v>-0.161777887313031</v>
      </c>
      <c r="AZ37" s="114"/>
      <c r="BA37" s="122">
        <v>-3.0143962981116799</v>
      </c>
      <c r="BB37" s="123">
        <v>-2.7307687805960699</v>
      </c>
      <c r="BC37" s="124">
        <v>-2.8720677635140901</v>
      </c>
      <c r="BD37" s="114"/>
      <c r="BE37" s="125">
        <v>-1.08414887937697</v>
      </c>
    </row>
    <row r="38" spans="7:57" x14ac:dyDescent="0.25">
      <c r="G38" s="137">
        <v>125.85324938373</v>
      </c>
      <c r="H38" s="133">
        <v>151.09222888061399</v>
      </c>
      <c r="I38" s="133">
        <v>161.43174952493399</v>
      </c>
      <c r="J38" s="133">
        <v>156.54685385530999</v>
      </c>
      <c r="K38" s="133">
        <v>134.39945601964001</v>
      </c>
      <c r="L38" s="138">
        <v>147.95425736089399</v>
      </c>
      <c r="M38" s="133"/>
      <c r="N38" s="145">
        <v>120.119583422498</v>
      </c>
      <c r="O38" s="153">
        <v>121.66939918160899</v>
      </c>
      <c r="P38" s="146">
        <v>120.921447751174</v>
      </c>
      <c r="Q38" s="133"/>
      <c r="R38" s="151">
        <v>140.95912942004301</v>
      </c>
      <c r="S38" s="119"/>
      <c r="T38" s="120">
        <v>2.9541643392303101</v>
      </c>
      <c r="U38" s="114">
        <v>1.09422195038467</v>
      </c>
      <c r="V38" s="114">
        <v>0.989162781728955</v>
      </c>
      <c r="W38" s="114">
        <v>-0.42483659410788499</v>
      </c>
      <c r="X38" s="114">
        <v>-8.1938660408588095</v>
      </c>
      <c r="Y38" s="121">
        <v>-0.94000624068040595</v>
      </c>
      <c r="Z38" s="114"/>
      <c r="AA38" s="122">
        <v>-23.849789155814999</v>
      </c>
      <c r="AB38" s="123">
        <v>-40.592081833669198</v>
      </c>
      <c r="AC38" s="124">
        <v>-34.146511926041597</v>
      </c>
      <c r="AD38" s="114"/>
      <c r="AE38" s="125">
        <v>-11.612956084128699</v>
      </c>
      <c r="AG38" s="137">
        <v>114.59616662471601</v>
      </c>
      <c r="AH38" s="133">
        <v>126.899020846555</v>
      </c>
      <c r="AI38" s="133">
        <v>135.021377369585</v>
      </c>
      <c r="AJ38" s="133">
        <v>137.68475192972599</v>
      </c>
      <c r="AK38" s="133">
        <v>123.335820501067</v>
      </c>
      <c r="AL38" s="138">
        <v>128.19220467875999</v>
      </c>
      <c r="AM38" s="133"/>
      <c r="AN38" s="145">
        <v>117.164105124036</v>
      </c>
      <c r="AO38" s="153">
        <v>117.60377073724101</v>
      </c>
      <c r="AP38" s="146">
        <v>117.38638215949599</v>
      </c>
      <c r="AQ38" s="133"/>
      <c r="AR38" s="151">
        <v>125.029451297039</v>
      </c>
      <c r="AS38" s="119"/>
      <c r="AT38" s="120">
        <v>3.2281366563851601</v>
      </c>
      <c r="AU38" s="114">
        <v>0.11647984382788</v>
      </c>
      <c r="AV38" s="114">
        <v>-1.7417054859602501</v>
      </c>
      <c r="AW38" s="114">
        <v>3.84103905605531</v>
      </c>
      <c r="AX38" s="114">
        <v>-0.29145040447651199</v>
      </c>
      <c r="AY38" s="121">
        <v>1.07075704745872</v>
      </c>
      <c r="AZ38" s="114"/>
      <c r="BA38" s="122">
        <v>-5.8371564324491798</v>
      </c>
      <c r="BB38" s="123">
        <v>-17.234687065265401</v>
      </c>
      <c r="BC38" s="124">
        <v>-12.0869120865993</v>
      </c>
      <c r="BD38" s="114"/>
      <c r="BE38" s="125">
        <v>-2.9753559400749698</v>
      </c>
    </row>
    <row r="39" spans="7:57" x14ac:dyDescent="0.25">
      <c r="G39" s="139">
        <v>85.4531833638503</v>
      </c>
      <c r="H39" s="140">
        <v>90.479861193733797</v>
      </c>
      <c r="I39" s="140">
        <v>90.092762410003701</v>
      </c>
      <c r="J39" s="140">
        <v>91.138200405231103</v>
      </c>
      <c r="K39" s="140">
        <v>92.143217137292993</v>
      </c>
      <c r="L39" s="141">
        <v>90.1097527116723</v>
      </c>
      <c r="M39" s="133"/>
      <c r="N39" s="147">
        <v>93.236379774072006</v>
      </c>
      <c r="O39" s="148">
        <v>110.90519327467</v>
      </c>
      <c r="P39" s="149">
        <v>102.653039108952</v>
      </c>
      <c r="Q39" s="133"/>
      <c r="R39" s="152">
        <v>94.196614095882495</v>
      </c>
      <c r="S39" s="119"/>
      <c r="T39" s="126">
        <v>1.0868162140639099</v>
      </c>
      <c r="U39" s="127">
        <v>0.65256878678385299</v>
      </c>
      <c r="V39" s="127">
        <v>0.96123319928050599</v>
      </c>
      <c r="W39" s="127">
        <v>1.8303937420880101</v>
      </c>
      <c r="X39" s="127">
        <v>4.8729485234372403</v>
      </c>
      <c r="Y39" s="128">
        <v>1.88689490555248</v>
      </c>
      <c r="Z39" s="114"/>
      <c r="AA39" s="129">
        <v>-7.0356659508157096</v>
      </c>
      <c r="AB39" s="130">
        <v>3.2265060885897499</v>
      </c>
      <c r="AC39" s="131">
        <v>-1.27292057688807</v>
      </c>
      <c r="AD39" s="114"/>
      <c r="AE39" s="132">
        <v>0.53585245477239896</v>
      </c>
      <c r="AG39" s="139">
        <v>96.2783013904547</v>
      </c>
      <c r="AH39" s="140">
        <v>96.191178804193797</v>
      </c>
      <c r="AI39" s="140">
        <v>99.869851742031102</v>
      </c>
      <c r="AJ39" s="140">
        <v>101.8376026545</v>
      </c>
      <c r="AK39" s="140">
        <v>96.371713410447299</v>
      </c>
      <c r="AL39" s="141">
        <v>98.1084677936432</v>
      </c>
      <c r="AM39" s="133"/>
      <c r="AN39" s="147">
        <v>110.934785245284</v>
      </c>
      <c r="AO39" s="148">
        <v>106.294956147677</v>
      </c>
      <c r="AP39" s="149">
        <v>108.613270922578</v>
      </c>
      <c r="AQ39" s="133"/>
      <c r="AR39" s="152">
        <v>101.549029511607</v>
      </c>
      <c r="AS39" s="119"/>
      <c r="AT39" s="126">
        <v>7.8825455028037998</v>
      </c>
      <c r="AU39" s="127">
        <v>5.8881808371107498</v>
      </c>
      <c r="AV39" s="127">
        <v>8.4884395801896204</v>
      </c>
      <c r="AW39" s="127">
        <v>13.410070139312401</v>
      </c>
      <c r="AX39" s="127">
        <v>6.3822889335726503</v>
      </c>
      <c r="AY39" s="128">
        <v>8.4085773023165302</v>
      </c>
      <c r="AZ39" s="114"/>
      <c r="BA39" s="129">
        <v>11.7203156922599</v>
      </c>
      <c r="BB39" s="130">
        <v>4.9618722630617897</v>
      </c>
      <c r="BC39" s="131">
        <v>8.3170785054302296</v>
      </c>
      <c r="BD39" s="114"/>
      <c r="BE39" s="132">
        <v>8.4054332630093693</v>
      </c>
    </row>
    <row r="40" spans="7:57" x14ac:dyDescent="0.25">
      <c r="G40" s="154">
        <v>218190.88</v>
      </c>
      <c r="H40" s="155">
        <v>296985.18</v>
      </c>
      <c r="I40" s="155">
        <v>347065.679999999</v>
      </c>
      <c r="J40" s="155">
        <v>380198.00999999902</v>
      </c>
      <c r="K40" s="155">
        <v>317838.27999999898</v>
      </c>
      <c r="L40" s="156">
        <v>1560278.03</v>
      </c>
      <c r="M40" s="157"/>
      <c r="N40" s="158">
        <v>556512.81999999902</v>
      </c>
      <c r="O40" s="159">
        <v>609316.26999999897</v>
      </c>
      <c r="P40" s="160">
        <v>1165829.0900000001</v>
      </c>
      <c r="Q40" s="157"/>
      <c r="R40" s="161">
        <v>2726107.12</v>
      </c>
      <c r="S40" s="119"/>
      <c r="T40" s="111">
        <v>26.3692509795329</v>
      </c>
      <c r="U40" s="112">
        <v>-11.3913161603123</v>
      </c>
      <c r="V40" s="112">
        <v>-22.910997976829901</v>
      </c>
      <c r="W40" s="112">
        <v>2.9090193433698901</v>
      </c>
      <c r="X40" s="112">
        <v>14.7148092264064</v>
      </c>
      <c r="Y40" s="113">
        <v>-2.7597178176034198</v>
      </c>
      <c r="Z40" s="114"/>
      <c r="AA40" s="115">
        <v>24.126494139647001</v>
      </c>
      <c r="AB40" s="116">
        <v>15.5525370718786</v>
      </c>
      <c r="AC40" s="117">
        <v>19.492552657202801</v>
      </c>
      <c r="AD40" s="114"/>
      <c r="AE40" s="118">
        <v>5.6544939101724196</v>
      </c>
      <c r="AG40" s="154">
        <v>661689.04</v>
      </c>
      <c r="AH40" s="155">
        <v>823773.06</v>
      </c>
      <c r="AI40" s="155">
        <v>824876.46</v>
      </c>
      <c r="AJ40" s="155">
        <v>1020705.66</v>
      </c>
      <c r="AK40" s="155">
        <v>816563.11</v>
      </c>
      <c r="AL40" s="156">
        <v>4147607.33</v>
      </c>
      <c r="AM40" s="157"/>
      <c r="AN40" s="158">
        <v>1238527.49</v>
      </c>
      <c r="AO40" s="159">
        <v>1280812.6200000001</v>
      </c>
      <c r="AP40" s="160">
        <v>2519340.11</v>
      </c>
      <c r="AQ40" s="157"/>
      <c r="AR40" s="161">
        <v>6666947.4400000004</v>
      </c>
      <c r="AS40" s="119"/>
      <c r="AT40" s="111">
        <v>3.2076266910979099</v>
      </c>
      <c r="AU40" s="112">
        <v>0.31753156732332599</v>
      </c>
      <c r="AV40" s="112">
        <v>-17.627873493933301</v>
      </c>
      <c r="AW40" s="112">
        <v>42.571883340668997</v>
      </c>
      <c r="AX40" s="112">
        <v>20.697051790331699</v>
      </c>
      <c r="AY40" s="113">
        <v>7.55810416557647</v>
      </c>
      <c r="AZ40" s="114"/>
      <c r="BA40" s="115">
        <v>22.2516786678102</v>
      </c>
      <c r="BB40" s="116">
        <v>19.692480451947102</v>
      </c>
      <c r="BC40" s="117">
        <v>20.937073577653599</v>
      </c>
      <c r="BD40" s="114"/>
      <c r="BE40" s="118">
        <v>12.250687397346001</v>
      </c>
    </row>
    <row r="41" spans="7:57" x14ac:dyDescent="0.25">
      <c r="G41" s="162">
        <v>298872.96000000002</v>
      </c>
      <c r="H41" s="157">
        <v>514490.28</v>
      </c>
      <c r="I41" s="157">
        <v>595616.52</v>
      </c>
      <c r="J41" s="157">
        <v>550237.43999999994</v>
      </c>
      <c r="K41" s="157">
        <v>429199.64</v>
      </c>
      <c r="L41" s="163">
        <v>2388416.84</v>
      </c>
      <c r="M41" s="157"/>
      <c r="N41" s="164">
        <v>647811.86</v>
      </c>
      <c r="O41" s="165">
        <v>808236.23</v>
      </c>
      <c r="P41" s="166">
        <v>1456048.09</v>
      </c>
      <c r="Q41" s="157"/>
      <c r="R41" s="167">
        <v>3844464.93</v>
      </c>
      <c r="S41" s="119"/>
      <c r="T41" s="120">
        <v>8.55541261798977</v>
      </c>
      <c r="U41" s="114">
        <v>1.8928806940951299</v>
      </c>
      <c r="V41" s="114">
        <v>-0.85201645025173101</v>
      </c>
      <c r="W41" s="114">
        <v>0.243588827539161</v>
      </c>
      <c r="X41" s="114">
        <v>-4.2589088545044902E-3</v>
      </c>
      <c r="Y41" s="121">
        <v>1.2425399485244399</v>
      </c>
      <c r="Z41" s="114"/>
      <c r="AA41" s="122">
        <v>7.0282679974452398</v>
      </c>
      <c r="AB41" s="123">
        <v>6.0339452681822898</v>
      </c>
      <c r="AC41" s="124">
        <v>6.4740396016963997</v>
      </c>
      <c r="AD41" s="114"/>
      <c r="AE41" s="125">
        <v>3.1622835637157198</v>
      </c>
      <c r="AG41" s="162">
        <v>1152530.48</v>
      </c>
      <c r="AH41" s="157">
        <v>1521984.86</v>
      </c>
      <c r="AI41" s="157">
        <v>1582712.87</v>
      </c>
      <c r="AJ41" s="157">
        <v>1637690.5</v>
      </c>
      <c r="AK41" s="157">
        <v>1441690.72</v>
      </c>
      <c r="AL41" s="163">
        <v>7336609.4299999997</v>
      </c>
      <c r="AM41" s="157"/>
      <c r="AN41" s="164">
        <v>1862471.41</v>
      </c>
      <c r="AO41" s="165">
        <v>1988221.39</v>
      </c>
      <c r="AP41" s="166">
        <v>3850692.8</v>
      </c>
      <c r="AQ41" s="157"/>
      <c r="AR41" s="167">
        <v>11187302.23</v>
      </c>
      <c r="AS41" s="119"/>
      <c r="AT41" s="120">
        <v>5.4883211270632399</v>
      </c>
      <c r="AU41" s="114">
        <v>7.9758664017916097</v>
      </c>
      <c r="AV41" s="114">
        <v>-10.3869222522365</v>
      </c>
      <c r="AW41" s="114">
        <v>-1.0628032223374</v>
      </c>
      <c r="AX41" s="114">
        <v>-3.7801252588340901</v>
      </c>
      <c r="AY41" s="121">
        <v>-1.14920496865069</v>
      </c>
      <c r="AZ41" s="114"/>
      <c r="BA41" s="122">
        <v>4.5489828822031102</v>
      </c>
      <c r="BB41" s="123">
        <v>7.4415240584285298</v>
      </c>
      <c r="BC41" s="124">
        <v>6.0227619100889598</v>
      </c>
      <c r="BD41" s="114"/>
      <c r="BE41" s="125">
        <v>1.2072785725738999</v>
      </c>
    </row>
    <row r="42" spans="7:57" x14ac:dyDescent="0.25">
      <c r="G42" s="162">
        <v>120189.7605</v>
      </c>
      <c r="H42" s="157">
        <v>165662.9062</v>
      </c>
      <c r="I42" s="157">
        <v>175537.7248</v>
      </c>
      <c r="J42" s="157">
        <v>174948.68900000001</v>
      </c>
      <c r="K42" s="157">
        <v>156363.7206</v>
      </c>
      <c r="L42" s="163">
        <v>792702.80110000004</v>
      </c>
      <c r="M42" s="157"/>
      <c r="N42" s="164">
        <v>192419.451</v>
      </c>
      <c r="O42" s="165">
        <v>212582.86129999999</v>
      </c>
      <c r="P42" s="166">
        <v>405002.31229999999</v>
      </c>
      <c r="Q42" s="157"/>
      <c r="R42" s="167">
        <v>1197705.1133999999</v>
      </c>
      <c r="S42" s="119"/>
      <c r="T42" s="120">
        <v>15.3179574618158</v>
      </c>
      <c r="U42" s="114">
        <v>11.7114756803993</v>
      </c>
      <c r="V42" s="114">
        <v>5.0287183973112004</v>
      </c>
      <c r="W42" s="114">
        <v>3.5698332233469099</v>
      </c>
      <c r="X42" s="114">
        <v>1.90514300620542</v>
      </c>
      <c r="Y42" s="121">
        <v>6.8315172840994602</v>
      </c>
      <c r="Z42" s="114"/>
      <c r="AA42" s="122">
        <v>-4.28794245575319</v>
      </c>
      <c r="AB42" s="123">
        <v>-3.37668645973012</v>
      </c>
      <c r="AC42" s="124">
        <v>-3.81178445560063</v>
      </c>
      <c r="AD42" s="114"/>
      <c r="AE42" s="125">
        <v>2.9784340628709698</v>
      </c>
      <c r="AG42" s="162">
        <v>459706.21600000001</v>
      </c>
      <c r="AH42" s="157">
        <v>557920.65209999995</v>
      </c>
      <c r="AI42" s="157">
        <v>556095.47600000002</v>
      </c>
      <c r="AJ42" s="157">
        <v>574690.0416</v>
      </c>
      <c r="AK42" s="157">
        <v>545219.65659999999</v>
      </c>
      <c r="AL42" s="163">
        <v>2693632.0422999999</v>
      </c>
      <c r="AM42" s="157"/>
      <c r="AN42" s="164">
        <v>650500.87210000004</v>
      </c>
      <c r="AO42" s="165">
        <v>683513.24040000001</v>
      </c>
      <c r="AP42" s="166">
        <v>1334014.1125</v>
      </c>
      <c r="AQ42" s="157"/>
      <c r="AR42" s="167">
        <v>4027646.1548000001</v>
      </c>
      <c r="AS42" s="119"/>
      <c r="AT42" s="120">
        <v>-1.22252895739728</v>
      </c>
      <c r="AU42" s="114">
        <v>4.1577174155038801</v>
      </c>
      <c r="AV42" s="114">
        <v>-7.8907208251602503</v>
      </c>
      <c r="AW42" s="114">
        <v>-0.28126331437165503</v>
      </c>
      <c r="AX42" s="114">
        <v>-3.9451845671538099</v>
      </c>
      <c r="AY42" s="121">
        <v>-2.0035669137873802</v>
      </c>
      <c r="AZ42" s="114"/>
      <c r="BA42" s="122">
        <v>-2.1740875622789799</v>
      </c>
      <c r="BB42" s="123">
        <v>-0.210994501657703</v>
      </c>
      <c r="BC42" s="124">
        <v>-1.1779980932776399</v>
      </c>
      <c r="BD42" s="114"/>
      <c r="BE42" s="125">
        <v>-1.73165866948277</v>
      </c>
    </row>
    <row r="43" spans="7:57" x14ac:dyDescent="0.25">
      <c r="G43" s="162">
        <v>261281.56820000001</v>
      </c>
      <c r="H43" s="157">
        <v>350982.3567</v>
      </c>
      <c r="I43" s="157">
        <v>368174.6753</v>
      </c>
      <c r="J43" s="157">
        <v>372276.41470000002</v>
      </c>
      <c r="K43" s="157">
        <v>322906.59460000001</v>
      </c>
      <c r="L43" s="163">
        <v>1675621.6095</v>
      </c>
      <c r="M43" s="157"/>
      <c r="N43" s="164">
        <v>305158.29190000001</v>
      </c>
      <c r="O43" s="165">
        <v>307323.16340000002</v>
      </c>
      <c r="P43" s="166">
        <v>612481.45530000003</v>
      </c>
      <c r="Q43" s="157"/>
      <c r="R43" s="167">
        <v>2288103.0647999998</v>
      </c>
      <c r="S43" s="119"/>
      <c r="T43" s="120">
        <v>24.863624094940501</v>
      </c>
      <c r="U43" s="114">
        <v>26.748430577564399</v>
      </c>
      <c r="V43" s="114">
        <v>21.862676689046801</v>
      </c>
      <c r="W43" s="114">
        <v>24.254483591560401</v>
      </c>
      <c r="X43" s="114">
        <v>23.882347900227199</v>
      </c>
      <c r="Y43" s="121">
        <v>24.253335604404199</v>
      </c>
      <c r="Z43" s="114"/>
      <c r="AA43" s="122">
        <v>17.2033413484669</v>
      </c>
      <c r="AB43" s="123">
        <v>17.7640092023126</v>
      </c>
      <c r="AC43" s="124">
        <v>17.483997224499301</v>
      </c>
      <c r="AD43" s="114"/>
      <c r="AE43" s="125">
        <v>22.366014974437899</v>
      </c>
      <c r="AG43" s="162">
        <v>833184.299</v>
      </c>
      <c r="AH43" s="157">
        <v>1020736.9974</v>
      </c>
      <c r="AI43" s="157">
        <v>993897.98089999997</v>
      </c>
      <c r="AJ43" s="157">
        <v>986984.9216</v>
      </c>
      <c r="AK43" s="157">
        <v>924231.16009999998</v>
      </c>
      <c r="AL43" s="163">
        <v>4759035.3590000002</v>
      </c>
      <c r="AM43" s="157"/>
      <c r="AN43" s="164">
        <v>958129.95570000005</v>
      </c>
      <c r="AO43" s="165">
        <v>968166.91390000004</v>
      </c>
      <c r="AP43" s="166">
        <v>1926296.8696000001</v>
      </c>
      <c r="AQ43" s="157"/>
      <c r="AR43" s="167">
        <v>6685332.2286</v>
      </c>
      <c r="AS43" s="119"/>
      <c r="AT43" s="120">
        <v>13.258437239330799</v>
      </c>
      <c r="AU43" s="114">
        <v>29.6708368686479</v>
      </c>
      <c r="AV43" s="114">
        <v>16.598698628030402</v>
      </c>
      <c r="AW43" s="114">
        <v>13.805994275592999</v>
      </c>
      <c r="AX43" s="114">
        <v>7.2481027013402599</v>
      </c>
      <c r="AY43" s="121">
        <v>15.9537026976039</v>
      </c>
      <c r="AZ43" s="114"/>
      <c r="BA43" s="122">
        <v>10.6246695262043</v>
      </c>
      <c r="BB43" s="123">
        <v>11.003226602711001</v>
      </c>
      <c r="BC43" s="124">
        <v>10.8146110030918</v>
      </c>
      <c r="BD43" s="114"/>
      <c r="BE43" s="125">
        <v>14.4246961934974</v>
      </c>
    </row>
    <row r="44" spans="7:57" x14ac:dyDescent="0.25">
      <c r="G44" s="162">
        <v>242032</v>
      </c>
      <c r="H44" s="157">
        <v>354635.95</v>
      </c>
      <c r="I44" s="157">
        <v>374214.67</v>
      </c>
      <c r="J44" s="157">
        <v>365454.55</v>
      </c>
      <c r="K44" s="157">
        <v>324189.21000000002</v>
      </c>
      <c r="L44" s="163">
        <v>1660526.38</v>
      </c>
      <c r="M44" s="157"/>
      <c r="N44" s="164">
        <v>449415.72</v>
      </c>
      <c r="O44" s="165">
        <v>542336.63</v>
      </c>
      <c r="P44" s="166">
        <v>991752.35</v>
      </c>
      <c r="Q44" s="157"/>
      <c r="R44" s="167">
        <v>2652278.73</v>
      </c>
      <c r="S44" s="119"/>
      <c r="T44" s="120">
        <v>-14.9353974072363</v>
      </c>
      <c r="U44" s="114">
        <v>-7.4254830452445804</v>
      </c>
      <c r="V44" s="114">
        <v>-6.7469012253156198</v>
      </c>
      <c r="W44" s="114">
        <v>-7.6218751709397399</v>
      </c>
      <c r="X44" s="114">
        <v>-5.28749153781889</v>
      </c>
      <c r="Y44" s="121">
        <v>-8.0953738237522401</v>
      </c>
      <c r="Z44" s="114"/>
      <c r="AA44" s="122">
        <v>-1.7149463986851601</v>
      </c>
      <c r="AB44" s="123">
        <v>-4.3159636576243203</v>
      </c>
      <c r="AC44" s="124">
        <v>-3.1545687601567201</v>
      </c>
      <c r="AD44" s="114"/>
      <c r="AE44" s="125">
        <v>-6.3080429031286398</v>
      </c>
      <c r="AG44" s="162">
        <v>1446323.8</v>
      </c>
      <c r="AH44" s="157">
        <v>1726838.4</v>
      </c>
      <c r="AI44" s="157">
        <v>1658362.94</v>
      </c>
      <c r="AJ44" s="157">
        <v>1746816.61</v>
      </c>
      <c r="AK44" s="157">
        <v>1537936.59</v>
      </c>
      <c r="AL44" s="163">
        <v>8116278.3399999999</v>
      </c>
      <c r="AM44" s="157"/>
      <c r="AN44" s="164">
        <v>1874654.65</v>
      </c>
      <c r="AO44" s="165">
        <v>1984632.95</v>
      </c>
      <c r="AP44" s="166">
        <v>3859287.6</v>
      </c>
      <c r="AQ44" s="157"/>
      <c r="AR44" s="167">
        <v>11975565.939999999</v>
      </c>
      <c r="AS44" s="119"/>
      <c r="AT44" s="120">
        <v>-0.11630530388470001</v>
      </c>
      <c r="AU44" s="114">
        <v>10.501609583842001</v>
      </c>
      <c r="AV44" s="114">
        <v>1.9067345732345</v>
      </c>
      <c r="AW44" s="114">
        <v>20.621012912851</v>
      </c>
      <c r="AX44" s="114">
        <v>-4.1161276882437097</v>
      </c>
      <c r="AY44" s="121">
        <v>5.5403670355084502</v>
      </c>
      <c r="AZ44" s="114"/>
      <c r="BA44" s="122">
        <v>-7.1512125613446598</v>
      </c>
      <c r="BB44" s="123">
        <v>-0.55500021410935596</v>
      </c>
      <c r="BC44" s="124">
        <v>-3.87227306254439</v>
      </c>
      <c r="BD44" s="114"/>
      <c r="BE44" s="125">
        <v>2.3118735416452001</v>
      </c>
    </row>
    <row r="45" spans="7:57" x14ac:dyDescent="0.25">
      <c r="G45" s="162">
        <v>173756.09</v>
      </c>
      <c r="H45" s="157">
        <v>270972.44</v>
      </c>
      <c r="I45" s="157">
        <v>308948.56</v>
      </c>
      <c r="J45" s="157">
        <v>303839.43</v>
      </c>
      <c r="K45" s="157">
        <v>263731.09000000003</v>
      </c>
      <c r="L45" s="163">
        <v>1321247.6100000001</v>
      </c>
      <c r="M45" s="157"/>
      <c r="N45" s="164">
        <v>273265.84000000003</v>
      </c>
      <c r="O45" s="165">
        <v>303309.68</v>
      </c>
      <c r="P45" s="166">
        <v>576575.52</v>
      </c>
      <c r="Q45" s="157"/>
      <c r="R45" s="167">
        <v>1897823.13</v>
      </c>
      <c r="S45" s="119"/>
      <c r="T45" s="120">
        <v>-4.4924936479428101</v>
      </c>
      <c r="U45" s="114">
        <v>0.42271515642595398</v>
      </c>
      <c r="V45" s="114">
        <v>2.6585822476349801</v>
      </c>
      <c r="W45" s="114">
        <v>6.1543913426151899</v>
      </c>
      <c r="X45" s="114">
        <v>3.8776332603360899</v>
      </c>
      <c r="Y45" s="121">
        <v>2.1989565624294398</v>
      </c>
      <c r="Z45" s="114"/>
      <c r="AA45" s="122">
        <v>-3.7325101886141501</v>
      </c>
      <c r="AB45" s="123">
        <v>4.5633390914304597</v>
      </c>
      <c r="AC45" s="124">
        <v>0.46030755540631602</v>
      </c>
      <c r="AD45" s="114"/>
      <c r="AE45" s="125">
        <v>1.66440843150978</v>
      </c>
      <c r="AG45" s="162">
        <v>862524.05</v>
      </c>
      <c r="AH45" s="157">
        <v>1052169.75</v>
      </c>
      <c r="AI45" s="157">
        <v>1033949.76</v>
      </c>
      <c r="AJ45" s="157">
        <v>1059897.6100000001</v>
      </c>
      <c r="AK45" s="157">
        <v>927947</v>
      </c>
      <c r="AL45" s="163">
        <v>4936488.17</v>
      </c>
      <c r="AM45" s="157"/>
      <c r="AN45" s="164">
        <v>1127414.8</v>
      </c>
      <c r="AO45" s="165">
        <v>1161061.68</v>
      </c>
      <c r="AP45" s="166">
        <v>2288476.48</v>
      </c>
      <c r="AQ45" s="157"/>
      <c r="AR45" s="167">
        <v>7224964.6500000004</v>
      </c>
      <c r="AS45" s="119"/>
      <c r="AT45" s="120">
        <v>3.6663375437358998</v>
      </c>
      <c r="AU45" s="114">
        <v>14.4401084586679</v>
      </c>
      <c r="AV45" s="114">
        <v>0.54995621439571996</v>
      </c>
      <c r="AW45" s="114">
        <v>13.2834768766515</v>
      </c>
      <c r="AX45" s="114">
        <v>-5.5109083806082397</v>
      </c>
      <c r="AY45" s="121">
        <v>5.0897156447920997</v>
      </c>
      <c r="AZ45" s="114"/>
      <c r="BA45" s="122">
        <v>1.5225480834516201</v>
      </c>
      <c r="BB45" s="123">
        <v>6.9082080654689104</v>
      </c>
      <c r="BC45" s="124">
        <v>4.18537840042592</v>
      </c>
      <c r="BD45" s="114"/>
      <c r="BE45" s="125">
        <v>4.8015765506669803</v>
      </c>
    </row>
    <row r="46" spans="7:57" x14ac:dyDescent="0.25">
      <c r="G46" s="162">
        <v>172079.44</v>
      </c>
      <c r="H46" s="157">
        <v>302642.21000000002</v>
      </c>
      <c r="I46" s="157">
        <v>344194.17</v>
      </c>
      <c r="J46" s="157">
        <v>343502.98</v>
      </c>
      <c r="K46" s="157">
        <v>275922.09999999998</v>
      </c>
      <c r="L46" s="163">
        <v>1438340.9</v>
      </c>
      <c r="M46" s="157"/>
      <c r="N46" s="164">
        <v>313578.08</v>
      </c>
      <c r="O46" s="165">
        <v>450237.00999999902</v>
      </c>
      <c r="P46" s="166">
        <v>763815.08999999904</v>
      </c>
      <c r="Q46" s="157"/>
      <c r="R46" s="167">
        <v>2202155.9900000002</v>
      </c>
      <c r="S46" s="119"/>
      <c r="T46" s="120">
        <v>-21.328459778312599</v>
      </c>
      <c r="U46" s="114">
        <v>-3.3088706306800901</v>
      </c>
      <c r="V46" s="114">
        <v>-2.4727210843720999</v>
      </c>
      <c r="W46" s="114">
        <v>-6.4385057092444402</v>
      </c>
      <c r="X46" s="114">
        <v>-16.021204301914299</v>
      </c>
      <c r="Y46" s="121">
        <v>-8.9861799921978207</v>
      </c>
      <c r="Z46" s="114"/>
      <c r="AA46" s="122">
        <v>-18.914849701814099</v>
      </c>
      <c r="AB46" s="123">
        <v>-37.512463517814602</v>
      </c>
      <c r="AC46" s="124">
        <v>-31.016912633598199</v>
      </c>
      <c r="AD46" s="114"/>
      <c r="AE46" s="125">
        <v>-18.062488279059</v>
      </c>
      <c r="AG46" s="162">
        <v>920187.67</v>
      </c>
      <c r="AH46" s="157">
        <v>1176742.2</v>
      </c>
      <c r="AI46" s="157">
        <v>1227239.52</v>
      </c>
      <c r="AJ46" s="157">
        <v>1342044.44</v>
      </c>
      <c r="AK46" s="157">
        <v>1060992.32</v>
      </c>
      <c r="AL46" s="163">
        <v>5727206.1500000004</v>
      </c>
      <c r="AM46" s="157"/>
      <c r="AN46" s="164">
        <v>1291924.93</v>
      </c>
      <c r="AO46" s="165">
        <v>1455952.6</v>
      </c>
      <c r="AP46" s="166">
        <v>2747877.53</v>
      </c>
      <c r="AQ46" s="157"/>
      <c r="AR46" s="167">
        <v>8475083.6799999997</v>
      </c>
      <c r="AS46" s="119"/>
      <c r="AT46" s="120">
        <v>-17.1161370522223</v>
      </c>
      <c r="AU46" s="114">
        <v>-3.7464588604853102</v>
      </c>
      <c r="AV46" s="114">
        <v>-3.2592144522800099</v>
      </c>
      <c r="AW46" s="114">
        <v>21.999522690400699</v>
      </c>
      <c r="AX46" s="114">
        <v>-10.1552547066158</v>
      </c>
      <c r="AY46" s="121">
        <v>-2.6366405315495101</v>
      </c>
      <c r="AZ46" s="114"/>
      <c r="BA46" s="122">
        <v>-12.9359434201165</v>
      </c>
      <c r="BB46" s="123">
        <v>-17.068034467396298</v>
      </c>
      <c r="BC46" s="124">
        <v>-15.175284258191899</v>
      </c>
      <c r="BD46" s="114"/>
      <c r="BE46" s="125">
        <v>-7.0895717725878198</v>
      </c>
    </row>
    <row r="47" spans="7:57" x14ac:dyDescent="0.25">
      <c r="G47" s="162">
        <v>231653.29</v>
      </c>
      <c r="H47" s="157">
        <v>361125.31</v>
      </c>
      <c r="I47" s="157">
        <v>396737.84</v>
      </c>
      <c r="J47" s="157">
        <v>372556.84</v>
      </c>
      <c r="K47" s="157">
        <v>316416.89</v>
      </c>
      <c r="L47" s="163">
        <v>1678490.17</v>
      </c>
      <c r="M47" s="157"/>
      <c r="N47" s="164">
        <v>327363.84999999998</v>
      </c>
      <c r="O47" s="165">
        <v>342267.27</v>
      </c>
      <c r="P47" s="166">
        <v>669631.12</v>
      </c>
      <c r="Q47" s="157"/>
      <c r="R47" s="167">
        <v>2348121.29</v>
      </c>
      <c r="S47" s="119"/>
      <c r="T47" s="120">
        <v>-12.1084761396967</v>
      </c>
      <c r="U47" s="114">
        <v>-7.55549417481717</v>
      </c>
      <c r="V47" s="114">
        <v>-11.049086826711401</v>
      </c>
      <c r="W47" s="114">
        <v>-17.041295552688901</v>
      </c>
      <c r="X47" s="114">
        <v>-20.408336263570501</v>
      </c>
      <c r="Y47" s="121">
        <v>-13.7849122363533</v>
      </c>
      <c r="Z47" s="114"/>
      <c r="AA47" s="122">
        <v>-22.659814776025801</v>
      </c>
      <c r="AB47" s="123">
        <v>-14.0748553134997</v>
      </c>
      <c r="AC47" s="124">
        <v>-18.497664335109501</v>
      </c>
      <c r="AD47" s="114"/>
      <c r="AE47" s="125">
        <v>-15.183532524102199</v>
      </c>
      <c r="AG47" s="162">
        <v>1035895.96</v>
      </c>
      <c r="AH47" s="157">
        <v>1318529.68</v>
      </c>
      <c r="AI47" s="157">
        <v>1279462.05</v>
      </c>
      <c r="AJ47" s="157">
        <v>1261360.68</v>
      </c>
      <c r="AK47" s="157">
        <v>1134813.54</v>
      </c>
      <c r="AL47" s="163">
        <v>6030061.9100000001</v>
      </c>
      <c r="AM47" s="157"/>
      <c r="AN47" s="164">
        <v>1465681.61</v>
      </c>
      <c r="AO47" s="165">
        <v>1420486.6</v>
      </c>
      <c r="AP47" s="166">
        <v>2886168.21</v>
      </c>
      <c r="AQ47" s="157"/>
      <c r="AR47" s="167">
        <v>8916230.1199999992</v>
      </c>
      <c r="AS47" s="119"/>
      <c r="AT47" s="120">
        <v>-8.5973867980088201</v>
      </c>
      <c r="AU47" s="114">
        <v>5.1569254931742803</v>
      </c>
      <c r="AV47" s="114">
        <v>-7.9382883732905896</v>
      </c>
      <c r="AW47" s="114">
        <v>-6.3259304672704602</v>
      </c>
      <c r="AX47" s="114">
        <v>-18.3150948837167</v>
      </c>
      <c r="AY47" s="121">
        <v>-7.4119772939648501</v>
      </c>
      <c r="AZ47" s="114"/>
      <c r="BA47" s="122">
        <v>-10.962268960378299</v>
      </c>
      <c r="BB47" s="123">
        <v>-8.0286370382965604</v>
      </c>
      <c r="BC47" s="124">
        <v>-9.5421830943610608</v>
      </c>
      <c r="BD47" s="114"/>
      <c r="BE47" s="125">
        <v>-8.1124200437532004</v>
      </c>
    </row>
    <row r="48" spans="7:57" x14ac:dyDescent="0.25">
      <c r="G48" s="162">
        <v>156893.04999999999</v>
      </c>
      <c r="H48" s="157">
        <v>223583.29</v>
      </c>
      <c r="I48" s="157">
        <v>230485.77</v>
      </c>
      <c r="J48" s="157">
        <v>256479.82</v>
      </c>
      <c r="K48" s="157">
        <v>266131</v>
      </c>
      <c r="L48" s="163">
        <v>1133572.93</v>
      </c>
      <c r="M48" s="157"/>
      <c r="N48" s="164">
        <v>285560.38</v>
      </c>
      <c r="O48" s="165">
        <v>447122.63</v>
      </c>
      <c r="P48" s="166">
        <v>732683.01</v>
      </c>
      <c r="Q48" s="157"/>
      <c r="R48" s="167">
        <v>1866255.94</v>
      </c>
      <c r="S48" s="119"/>
      <c r="T48" s="120">
        <v>4.0334818312958296</v>
      </c>
      <c r="U48" s="114">
        <v>1.9338143880849199</v>
      </c>
      <c r="V48" s="114">
        <v>3.6639671442744701</v>
      </c>
      <c r="W48" s="114">
        <v>11.576932758058501</v>
      </c>
      <c r="X48" s="114">
        <v>20.733584538211002</v>
      </c>
      <c r="Y48" s="121">
        <v>8.7060273331223801</v>
      </c>
      <c r="Z48" s="114"/>
      <c r="AA48" s="122">
        <v>-11.9171121263503</v>
      </c>
      <c r="AB48" s="123">
        <v>7.4004354553770098</v>
      </c>
      <c r="AC48" s="124">
        <v>-1.0567965253290399</v>
      </c>
      <c r="AD48" s="114"/>
      <c r="AE48" s="125">
        <v>4.6520425568777002</v>
      </c>
      <c r="AG48" s="162">
        <v>1046539.79</v>
      </c>
      <c r="AH48" s="157">
        <v>1151514.8799999999</v>
      </c>
      <c r="AI48" s="157">
        <v>1187685.22</v>
      </c>
      <c r="AJ48" s="157">
        <v>1154257.04</v>
      </c>
      <c r="AK48" s="157">
        <v>1045523.8</v>
      </c>
      <c r="AL48" s="163">
        <v>5585520.7300000004</v>
      </c>
      <c r="AM48" s="157"/>
      <c r="AN48" s="164">
        <v>1686623.88</v>
      </c>
      <c r="AO48" s="165">
        <v>1534636.89</v>
      </c>
      <c r="AP48" s="166">
        <v>3221260.77</v>
      </c>
      <c r="AQ48" s="157"/>
      <c r="AR48" s="167">
        <v>8806781.5</v>
      </c>
      <c r="AS48" s="119"/>
      <c r="AT48" s="120">
        <v>24.101338877430301</v>
      </c>
      <c r="AU48" s="114">
        <v>32.513816645273998</v>
      </c>
      <c r="AV48" s="114">
        <v>45.900048292448197</v>
      </c>
      <c r="AW48" s="114">
        <v>41.453392791476098</v>
      </c>
      <c r="AX48" s="114">
        <v>6.4503644500570401</v>
      </c>
      <c r="AY48" s="121">
        <v>29.160504259699</v>
      </c>
      <c r="AZ48" s="114"/>
      <c r="BA48" s="122">
        <v>37.924056292171301</v>
      </c>
      <c r="BB48" s="123">
        <v>20.862588934762702</v>
      </c>
      <c r="BC48" s="124">
        <v>29.232904368315499</v>
      </c>
      <c r="BD48" s="114"/>
      <c r="BE48" s="125">
        <v>29.186976671487599</v>
      </c>
    </row>
    <row r="49" spans="7:57" x14ac:dyDescent="0.25">
      <c r="G49" s="162">
        <v>101835.82</v>
      </c>
      <c r="H49" s="157">
        <v>163615.21</v>
      </c>
      <c r="I49" s="157">
        <v>184709.16</v>
      </c>
      <c r="J49" s="157">
        <v>182797.18</v>
      </c>
      <c r="K49" s="157">
        <v>178489.34</v>
      </c>
      <c r="L49" s="163">
        <v>811446.71</v>
      </c>
      <c r="M49" s="157"/>
      <c r="N49" s="164">
        <v>303651.09000000003</v>
      </c>
      <c r="O49" s="165">
        <v>264388.32</v>
      </c>
      <c r="P49" s="166">
        <v>568039.41</v>
      </c>
      <c r="Q49" s="157"/>
      <c r="R49" s="167">
        <v>1379486.12</v>
      </c>
      <c r="S49" s="119"/>
      <c r="T49" s="120">
        <v>-19.6559993214976</v>
      </c>
      <c r="U49" s="114">
        <v>-8.7061618281710604</v>
      </c>
      <c r="V49" s="114">
        <v>-9.9625078492518497</v>
      </c>
      <c r="W49" s="114">
        <v>-16.178208428301101</v>
      </c>
      <c r="X49" s="114">
        <v>-10.573991940857599</v>
      </c>
      <c r="Y49" s="121">
        <v>-12.633781376868299</v>
      </c>
      <c r="Z49" s="114"/>
      <c r="AA49" s="122">
        <v>5.1280092070547898</v>
      </c>
      <c r="AB49" s="123">
        <v>-7.4270523408299898</v>
      </c>
      <c r="AC49" s="124">
        <v>-1.1141210797254499</v>
      </c>
      <c r="AD49" s="114"/>
      <c r="AE49" s="125">
        <v>-8.2316877899778103</v>
      </c>
      <c r="AG49" s="162">
        <v>515652.32</v>
      </c>
      <c r="AH49" s="157">
        <v>658308.51</v>
      </c>
      <c r="AI49" s="157">
        <v>642502.55000000005</v>
      </c>
      <c r="AJ49" s="157">
        <v>578972.94999999995</v>
      </c>
      <c r="AK49" s="157">
        <v>583486.31999999995</v>
      </c>
      <c r="AL49" s="163">
        <v>2978922.65</v>
      </c>
      <c r="AM49" s="157"/>
      <c r="AN49" s="164">
        <v>850386.14</v>
      </c>
      <c r="AO49" s="165">
        <v>821381.98</v>
      </c>
      <c r="AP49" s="166">
        <v>1671768.12</v>
      </c>
      <c r="AQ49" s="157"/>
      <c r="AR49" s="167">
        <v>4650690.7699999996</v>
      </c>
      <c r="AS49" s="119"/>
      <c r="AT49" s="120">
        <v>-15.016248938758499</v>
      </c>
      <c r="AU49" s="114">
        <v>5.4636311455020499</v>
      </c>
      <c r="AV49" s="114">
        <v>6.3847026789515597</v>
      </c>
      <c r="AW49" s="114">
        <v>-11.7104294343061</v>
      </c>
      <c r="AX49" s="114">
        <v>-21.499846319061</v>
      </c>
      <c r="AY49" s="121">
        <v>-7.8865624390436002</v>
      </c>
      <c r="AZ49" s="114"/>
      <c r="BA49" s="122">
        <v>-8.6146909050018294</v>
      </c>
      <c r="BB49" s="123">
        <v>-6.1938314821207499</v>
      </c>
      <c r="BC49" s="124">
        <v>-7.4410760386614001</v>
      </c>
      <c r="BD49" s="114"/>
      <c r="BE49" s="125">
        <v>-7.7269194874992104</v>
      </c>
    </row>
    <row r="50" spans="7:57" x14ac:dyDescent="0.25">
      <c r="G50" s="162">
        <v>109200.22</v>
      </c>
      <c r="H50" s="157">
        <v>181032.71</v>
      </c>
      <c r="I50" s="157">
        <v>209076.14</v>
      </c>
      <c r="J50" s="157">
        <v>208887.77</v>
      </c>
      <c r="K50" s="157">
        <v>196460.63</v>
      </c>
      <c r="L50" s="163">
        <v>904657.47</v>
      </c>
      <c r="M50" s="157"/>
      <c r="N50" s="164">
        <v>226122.85</v>
      </c>
      <c r="O50" s="165">
        <v>200765.24</v>
      </c>
      <c r="P50" s="166">
        <v>426888.09</v>
      </c>
      <c r="Q50" s="157"/>
      <c r="R50" s="167">
        <v>1331545.56</v>
      </c>
      <c r="S50" s="119"/>
      <c r="T50" s="120">
        <v>4.2069461805606903</v>
      </c>
      <c r="U50" s="114">
        <v>11.6735721103885</v>
      </c>
      <c r="V50" s="114">
        <v>16.658620711204399</v>
      </c>
      <c r="W50" s="114">
        <v>13.2595005153364</v>
      </c>
      <c r="X50" s="114">
        <v>27.142566380587098</v>
      </c>
      <c r="Y50" s="121">
        <v>15.2321521149163</v>
      </c>
      <c r="Z50" s="114"/>
      <c r="AA50" s="122">
        <v>27.3893655445066</v>
      </c>
      <c r="AB50" s="123">
        <v>14.217259839247699</v>
      </c>
      <c r="AC50" s="124">
        <v>20.8355719957659</v>
      </c>
      <c r="AD50" s="114"/>
      <c r="AE50" s="125">
        <v>16.971134057966701</v>
      </c>
      <c r="AG50" s="162">
        <v>371375.55</v>
      </c>
      <c r="AH50" s="157">
        <v>537899.89</v>
      </c>
      <c r="AI50" s="157">
        <v>568490.06000000006</v>
      </c>
      <c r="AJ50" s="157">
        <v>619422.43999999994</v>
      </c>
      <c r="AK50" s="157">
        <v>532441.93000000005</v>
      </c>
      <c r="AL50" s="163">
        <v>2629629.87</v>
      </c>
      <c r="AM50" s="157"/>
      <c r="AN50" s="164">
        <v>708562.76</v>
      </c>
      <c r="AO50" s="165">
        <v>668378.74</v>
      </c>
      <c r="AP50" s="166">
        <v>1376941.5</v>
      </c>
      <c r="AQ50" s="157"/>
      <c r="AR50" s="167">
        <v>4006571.37</v>
      </c>
      <c r="AS50" s="119"/>
      <c r="AT50" s="120">
        <v>-3.91621283665076</v>
      </c>
      <c r="AU50" s="114">
        <v>-0.80797352842909698</v>
      </c>
      <c r="AV50" s="114">
        <v>-7.0017869383337201</v>
      </c>
      <c r="AW50" s="114">
        <v>9.7379261296697397</v>
      </c>
      <c r="AX50" s="114">
        <v>0.65601607979888599</v>
      </c>
      <c r="AY50" s="121">
        <v>-0.147445264421454</v>
      </c>
      <c r="AZ50" s="114"/>
      <c r="BA50" s="122">
        <v>9.8406642240121904</v>
      </c>
      <c r="BB50" s="123">
        <v>6.4422155100764398</v>
      </c>
      <c r="BC50" s="124">
        <v>8.1643398614843701</v>
      </c>
      <c r="BD50" s="114"/>
      <c r="BE50" s="125">
        <v>2.5610960400167699</v>
      </c>
    </row>
    <row r="51" spans="7:57" x14ac:dyDescent="0.25">
      <c r="G51" s="162">
        <v>1361180.28</v>
      </c>
      <c r="H51" s="157">
        <v>2048958.99</v>
      </c>
      <c r="I51" s="157">
        <v>2302075.36</v>
      </c>
      <c r="J51" s="157">
        <v>2282717.2999999998</v>
      </c>
      <c r="K51" s="157">
        <v>1930306.2</v>
      </c>
      <c r="L51" s="163">
        <v>9925238.1300000008</v>
      </c>
      <c r="M51" s="157"/>
      <c r="N51" s="164">
        <v>2531050.5499999998</v>
      </c>
      <c r="O51" s="165">
        <v>2902562.94</v>
      </c>
      <c r="P51" s="166">
        <v>5433613.4900000002</v>
      </c>
      <c r="Q51" s="157"/>
      <c r="R51" s="167">
        <v>15358851.619999999</v>
      </c>
      <c r="S51" s="119"/>
      <c r="T51" s="120">
        <v>10.1723261949718</v>
      </c>
      <c r="U51" s="114">
        <v>4.8222494460846601</v>
      </c>
      <c r="V51" s="114">
        <v>0.25371852582124799</v>
      </c>
      <c r="W51" s="114">
        <v>4.2997598528451899</v>
      </c>
      <c r="X51" s="114">
        <v>6.04342697040956</v>
      </c>
      <c r="Y51" s="121">
        <v>4.5272547166368096</v>
      </c>
      <c r="Z51" s="114"/>
      <c r="AA51" s="122">
        <v>8.2520488311946192</v>
      </c>
      <c r="AB51" s="123">
        <v>-1.6329014674734501</v>
      </c>
      <c r="AC51" s="124">
        <v>2.7370596602868398</v>
      </c>
      <c r="AD51" s="114"/>
      <c r="AE51" s="125">
        <v>3.8868364064194898</v>
      </c>
      <c r="AG51" s="162">
        <v>5132564.0599999996</v>
      </c>
      <c r="AH51" s="157">
        <v>6519320.9500000002</v>
      </c>
      <c r="AI51" s="157">
        <v>6626876.4800000004</v>
      </c>
      <c r="AJ51" s="157">
        <v>7065990.2300000004</v>
      </c>
      <c r="AK51" s="157">
        <v>6149845.1900000004</v>
      </c>
      <c r="AL51" s="163">
        <v>31494596.91</v>
      </c>
      <c r="AM51" s="157"/>
      <c r="AN51" s="164">
        <v>7616481.46</v>
      </c>
      <c r="AO51" s="165">
        <v>7978418.7199999997</v>
      </c>
      <c r="AP51" s="166">
        <v>15594900.18</v>
      </c>
      <c r="AQ51" s="157"/>
      <c r="AR51" s="167">
        <v>47089497.090000004</v>
      </c>
      <c r="AS51" s="119"/>
      <c r="AT51" s="120">
        <v>1.7924366285832001</v>
      </c>
      <c r="AU51" s="114">
        <v>8.5008436037055102</v>
      </c>
      <c r="AV51" s="114">
        <v>-2.35859716831972</v>
      </c>
      <c r="AW51" s="114">
        <v>15.751019494567601</v>
      </c>
      <c r="AX51" s="114">
        <v>2.9138092771918598</v>
      </c>
      <c r="AY51" s="121">
        <v>5.27014609197815</v>
      </c>
      <c r="AZ51" s="114"/>
      <c r="BA51" s="122">
        <v>5.6004029265867201</v>
      </c>
      <c r="BB51" s="123">
        <v>5.1639217232643997</v>
      </c>
      <c r="BC51" s="124">
        <v>5.3766455466709697</v>
      </c>
      <c r="BD51" s="114"/>
      <c r="BE51" s="125">
        <v>5.3053922814735204</v>
      </c>
    </row>
    <row r="52" spans="7:57" x14ac:dyDescent="0.25">
      <c r="G52" s="162">
        <v>34262.79</v>
      </c>
      <c r="H52" s="157">
        <v>52812.959999999897</v>
      </c>
      <c r="I52" s="157">
        <v>55513.32</v>
      </c>
      <c r="J52" s="157">
        <v>53939.73</v>
      </c>
      <c r="K52" s="157">
        <v>45041.789999999899</v>
      </c>
      <c r="L52" s="163">
        <v>241570.59</v>
      </c>
      <c r="M52" s="157"/>
      <c r="N52" s="164">
        <v>41393.5</v>
      </c>
      <c r="O52" s="165">
        <v>45482.93</v>
      </c>
      <c r="P52" s="166">
        <v>86876.43</v>
      </c>
      <c r="Q52" s="157"/>
      <c r="R52" s="167">
        <v>328447.02</v>
      </c>
      <c r="S52" s="119"/>
      <c r="T52" s="120">
        <v>-20.421878345968899</v>
      </c>
      <c r="U52" s="114">
        <v>-21.248489661703601</v>
      </c>
      <c r="V52" s="114">
        <v>-20.891232163293701</v>
      </c>
      <c r="W52" s="114">
        <v>-19.058914870830399</v>
      </c>
      <c r="X52" s="114">
        <v>-23.119428129592499</v>
      </c>
      <c r="Y52" s="121">
        <v>-20.931118659428101</v>
      </c>
      <c r="Z52" s="114"/>
      <c r="AA52" s="122">
        <v>-28.6278234154397</v>
      </c>
      <c r="AB52" s="123">
        <v>-31.246561037874201</v>
      </c>
      <c r="AC52" s="124">
        <v>-30.023221034298899</v>
      </c>
      <c r="AD52" s="114"/>
      <c r="AE52" s="125">
        <v>-23.558225700616301</v>
      </c>
      <c r="AG52" s="162">
        <v>125510.17</v>
      </c>
      <c r="AH52" s="157">
        <v>172959.52</v>
      </c>
      <c r="AI52" s="157">
        <v>166449.51</v>
      </c>
      <c r="AJ52" s="157">
        <v>178715.48</v>
      </c>
      <c r="AK52" s="157">
        <v>151343.59</v>
      </c>
      <c r="AL52" s="163">
        <v>794978.27</v>
      </c>
      <c r="AM52" s="157"/>
      <c r="AN52" s="164">
        <v>168410.35</v>
      </c>
      <c r="AO52" s="165">
        <v>171880.34</v>
      </c>
      <c r="AP52" s="166">
        <v>340290.69</v>
      </c>
      <c r="AQ52" s="157"/>
      <c r="AR52" s="167">
        <v>1135268.96</v>
      </c>
      <c r="AS52" s="119"/>
      <c r="AT52" s="120">
        <v>-26.0979207406425</v>
      </c>
      <c r="AU52" s="114">
        <v>-12.285091284412299</v>
      </c>
      <c r="AV52" s="114">
        <v>-26.192682318800799</v>
      </c>
      <c r="AW52" s="114">
        <v>-11.4357031076437</v>
      </c>
      <c r="AX52" s="114">
        <v>-25.323475055331301</v>
      </c>
      <c r="AY52" s="121">
        <v>-20.262410840532201</v>
      </c>
      <c r="AZ52" s="114"/>
      <c r="BA52" s="122">
        <v>-23.715695178860901</v>
      </c>
      <c r="BB52" s="123">
        <v>-23.6602552304258</v>
      </c>
      <c r="BC52" s="124">
        <v>-23.6877026084696</v>
      </c>
      <c r="BD52" s="114"/>
      <c r="BE52" s="125">
        <v>-21.3209656923834</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29547A1AC0C9458D6DA3BF670E8E42" ma:contentTypeVersion="21" ma:contentTypeDescription="Create a new document." ma:contentTypeScope="" ma:versionID="39f8717354861d66dfe600d1c4783cdc">
  <xsd:schema xmlns:xsd="http://www.w3.org/2001/XMLSchema" xmlns:xs="http://www.w3.org/2001/XMLSchema" xmlns:p="http://schemas.microsoft.com/office/2006/metadata/properties" xmlns:ns1="http://schemas.microsoft.com/sharepoint/v3" xmlns:ns2="e3f431ef-2a63-4b2b-860e-646449a1814e" xmlns:ns3="7a85900e-6fd2-45c2-923c-a8c58575d173" targetNamespace="http://schemas.microsoft.com/office/2006/metadata/properties" ma:root="true" ma:fieldsID="1ba4f6d1896390fcbd2dbce51fb85c30" ns1:_="" ns2:_="" ns3:_="">
    <xsd:import namespace="http://schemas.microsoft.com/sharepoint/v3"/>
    <xsd:import namespace="e3f431ef-2a63-4b2b-860e-646449a1814e"/>
    <xsd:import namespace="7a85900e-6fd2-45c2-923c-a8c58575d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1:_ip_UnifiedCompliancePolicyProperties" minOccurs="0"/>
                <xsd:element ref="ns1:_ip_UnifiedCompliancePolicyUIAction" minOccurs="0"/>
                <xsd:element ref="ns2:MediaServiceSearchProperties"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f431ef-2a63-4b2b-860e-646449a181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3530d2e-5552-4983-b860-cdec4d7960db"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85900e-6fd2-45c2-923c-a8c58575d17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1b41aab-c18e-4f90-8b01-22265f85669d}" ma:internalName="TaxCatchAll" ma:showField="CatchAllData" ma:web="7a85900e-6fd2-45c2-923c-a8c58575d1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7a85900e-6fd2-45c2-923c-a8c58575d173" xsi:nil="true"/>
    <_ip_UnifiedCompliancePolicyProperties xmlns="http://schemas.microsoft.com/sharepoint/v3" xsi:nil="true"/>
    <lcf76f155ced4ddcb4097134ff3c332f xmlns="e3f431ef-2a63-4b2b-860e-646449a1814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D76D074-13AA-49D0-9CF5-7C3E583D8790}">
  <ds:schemaRefs>
    <ds:schemaRef ds:uri="http://schemas.microsoft.com/sharepoint/v3/contenttype/forms"/>
  </ds:schemaRefs>
</ds:datastoreItem>
</file>

<file path=customXml/itemProps2.xml><?xml version="1.0" encoding="utf-8"?>
<ds:datastoreItem xmlns:ds="http://schemas.openxmlformats.org/officeDocument/2006/customXml" ds:itemID="{C6A6ED90-1BA9-47DA-B209-8692D0BF0E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3f431ef-2a63-4b2b-860e-646449a1814e"/>
    <ds:schemaRef ds:uri="7a85900e-6fd2-45c2-923c-a8c58575d1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09EBC9-AC9B-41C1-B4C4-BFDA1F422BC1}">
  <ds:schemaRefs>
    <ds:schemaRef ds:uri="http://schemas.microsoft.com/office/2006/metadata/properties"/>
    <ds:schemaRef ds:uri="http://www.w3.org/2000/xmlns/"/>
    <ds:schemaRef ds:uri="http://schemas.microsoft.com/sharepoint/v3"/>
    <ds:schemaRef ds:uri="http://www.w3.org/2001/XMLSchema-instance"/>
    <ds:schemaRef ds:uri="7a85900e-6fd2-45c2-923c-a8c58575d173"/>
    <ds:schemaRef ds:uri="e3f431ef-2a63-4b2b-860e-646449a1814e"/>
    <ds:schemaRef ds:uri="http://schemas.microsoft.com/office/infopath/2007/PartnerControls"/>
  </ds:schemaRefs>
</ds:datastoreItem>
</file>

<file path=docMetadata/LabelInfo.xml><?xml version="1.0" encoding="utf-8"?>
<clbl:labelList xmlns:clbl="http://schemas.microsoft.com/office/2020/mipLabelMetadata">
  <clbl:label id="{8a0e7531-20dc-49a7-b88e-b68840ca4168}" enabled="0" method="" siteId="{8a0e7531-20dc-49a7-b88e-b68840ca416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6</vt:i4>
      </vt:variant>
    </vt:vector>
  </HeadingPairs>
  <TitlesOfParts>
    <vt:vector size="22" baseType="lpstr">
      <vt:lpstr>Current Week View</vt:lpstr>
      <vt:lpstr>Rolling-28 Day View</vt:lpstr>
      <vt:lpstr>Occupancy Raw Data</vt:lpstr>
      <vt:lpstr>ADR Raw Data</vt:lpstr>
      <vt:lpstr>RevPAR Raw Data</vt:lpstr>
      <vt:lpstr>Translation Table</vt:lpstr>
      <vt:lpstr>Help</vt:lpstr>
      <vt:lpstr>Market Maps -&gt;</vt:lpstr>
      <vt:lpstr>Washington, DC Market</vt:lpstr>
      <vt:lpstr>Norfolk &amp; Virginia Beach, VA</vt:lpstr>
      <vt:lpstr>Virginia Area</vt:lpstr>
      <vt:lpstr>VA Shenandoah Valley Regional</vt:lpstr>
      <vt:lpstr>Virginia South Central</vt:lpstr>
      <vt:lpstr>Richmond-Petersburg, VA</vt:lpstr>
      <vt:lpstr>Bristol &amp; Kingsport TN&amp;VA, MSA</vt:lpstr>
      <vt:lpstr>Virginia Tourism Regions</vt:lpstr>
      <vt:lpstr>'Current Week View'!Print_Area</vt:lpstr>
      <vt:lpstr>Help!Print_Area</vt:lpstr>
      <vt:lpstr>'Rolling-28 Day View'!Print_Area</vt:lpstr>
      <vt:lpstr>'Translation Table'!Print_Area</vt:lpstr>
      <vt:lpstr>'Current Week View'!Print_Titles</vt:lpstr>
      <vt:lpstr>'Rolling-28 Day View'!Print_Titles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2004-07-20T21:40:42Z</dcterms:created>
  <dcterms:modified xsi:type="dcterms:W3CDTF">2026-08-13T17:43:58Z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By">
    <vt:lpwstr>SoftArtisans OfficeWriter for Excel 11.0.0.825 (http://officewriter.softartisans.com)</vt:lpwstr>
  </property>
  <property fmtid="{D5CDD505-2E9C-101B-9397-08002B2CF9AE}" pid="3" name="ContentTypeId">
    <vt:lpwstr>0x010100F029547A1AC0C9458D6DA3BF670E8E42</vt:lpwstr>
  </property>
  <property fmtid="{D5CDD505-2E9C-101B-9397-08002B2CF9AE}" pid="4" name="MediaServiceImageTags">
    <vt:lpwstr/>
  </property>
</Properties>
</file>