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28" documentId="8_{884226BC-E3ED-4612-9844-D8CCC400058F}" xr6:coauthVersionLast="47" xr6:coauthVersionMax="47" xr10:uidLastSave="{7E118B1D-8869-4944-90BB-D8DE7C9A51E7}"/>
  <workbookProtection workbookAlgorithmName="SHA-512" workbookHashValue="HCAt5AZ96IosVS1LbG5tJAnEks1q1mrLS5ZoBn5286qJGEJHMP4HvOuGryi0zSHvbrduX7SfO9Q/W2wD+npGzA==" workbookSaltValue="bLB3gfbXES/oAvq1Rfm1lw==" workbookSpinCount="100000" lockStructure="1"/>
  <bookViews>
    <workbookView xWindow="-28920" yWindow="1725" windowWidth="29040" windowHeight="1572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22" l="1"/>
  <c r="AG138" i="28"/>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<sst xmlns="http://schemas.openxmlformats.org/spreadsheetml/2006/main" count="921" uniqueCount="140">
  <si>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</si>
  <si>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</si>
  <si>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</si>
  <si>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</si>
  <si>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</si>
  <si>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</si>
  <si>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</si>
  <si>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</si>
  <si>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</si>
  <si>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</si>
  <si>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</si>
  <si>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</si>
  <si>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</si>
  <si>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</si>
  <si>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</si>
  <si>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</si>
  <si>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</si>
  <si>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</si>
  <si>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</si>
  <si>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</si>
  <si>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</si>
  <si>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</si>
  <si>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</si>
  <si>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</si>
  <si>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</si>
  <si>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</si>
  <si>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</si>
  <si>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</si>
  <si>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</si>
  <si>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</si>
  <si>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</si>
  <si>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</si>
  <si>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</si>
  <si>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</si>
  <si>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</si>
  <si>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</si>
  <si>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</si>
  <si>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</si>
  <si>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</si>
  <si>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</si>
  <si>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</si>
  <si>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</si>
  <si>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</si>
  <si>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</si>
  <si>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</si>
  <si>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</si>
  <si>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</si>
  <si>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</si>
  <si>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</si>
  <si>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</si>
  <si>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</si>
  <si>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</si>
  <si>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</si>
  <si>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</si>
  <si>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</si>
  <si>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</si>
  <si>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</si>
  <si>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</si>
  <si>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</si>
  <si>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</si>
  <si>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</si>
  <si>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</si>
  <si>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</si>
  <si>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</si>
  <si>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</si>
  <si>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</si>
  <si>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</si>
  <si>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</si>
  <si>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</si>
  <si>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</si>
  <si>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</si>
  <si>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</si>
  <si>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</si>
  <si>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</si>
  <si>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</si>
  <si>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</si>
  <si>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</si>
  <si>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</si>
  <si>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</si>
  <si>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</si>
  <si>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</si>
  <si>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</si>
  <si>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</si>
  <si>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</si>
  <si>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</si>
  <si>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</si>
  <si>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</si>
  <si>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</si>
  <si>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</si>
  <si>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</si>
  <si>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</si>
  <si>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</si>
  <si>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</si>
  <si>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</si>
  <si>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</si>
  <si>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</si>
  <si>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</si>
  <si>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</si>
  <si>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</si>
  <si>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</si>
  <si>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</si>
  <si>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</si>
  <si>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</si>
  <si>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</si>
  <si>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</si>
  <si>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</si>
  <si>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</si>
  <si>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</si>
  <si>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</si>
  <si>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</si>
  <si>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</si>
  <si>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</si>
  <si>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</si>
  <si>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</si>
  <si>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</si>
  <si>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</si>
  <si>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</si>
  <si>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</si>
  <si>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</si>
  <si>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</si>
  <si>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</si>
  <si>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</si>
  <si>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</si>
  <si>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</si>
  <si>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</si>
  <si>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</si>
  <si>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 Change Vs. 2025</t>
  </si>
  <si>
    <t>Jun</t>
  </si>
  <si>
    <t xml:space="preserve"> - Father's Day</t>
  </si>
  <si>
    <t>Jun / Jul</t>
  </si>
  <si>
    <t>Saturday, Jul 4th</t>
  </si>
  <si>
    <t xml:space="preserve"> - Independence Day</t>
  </si>
  <si>
    <t>Friday, July 4th</t>
  </si>
  <si>
    <t>Jul</t>
  </si>
  <si>
    <t>Sunday, Jun 21st</t>
  </si>
  <si>
    <t>For the Week of July 12, 2026 to July 18, 2026</t>
  </si>
  <si>
    <t>Jul / Aug</t>
  </si>
  <si>
    <r>
      <t>Note:</t>
    </r>
    <r>
      <rPr>
        <sz val="10"/>
        <rFont val="Arial"/>
      </rPr>
      <t xml:space="preserve"> Weekdays - Sunday through Thursday,  Weekends - Friday and Saturday</t>
    </r>
  </si>
  <si>
    <t xml:space="preserve">Week of July 12-18, 2026 </t>
  </si>
  <si>
    <t>June 21 - July 18, 2026
Rolling-28 Day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</si>
</sst>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3"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10"/>
      <name val="Arial"/>
    </font>
    <font>
      <sz val="26"/>
      <name val="Arial"/>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316">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165" fontId="1" fillId="0" borderId="2" xfId="0" applyNumberFormat="1" applyFont="1" applyBorder="1" applyAlignment="1">
      <alignment horizontal="center"/>
    </xf>
    <xf numFmtId="165" fontId="1" fillId="0" borderId="3" xfId="0" applyNumberFormat="1" applyFont="1" applyBorder="1" applyAlignment="1">
      <alignment horizontal="center"/>
    </xf>
    <xf numFmtId="165" fontId="1" fillId="0" borderId="0" xfId="0" applyNumberFormat="1" applyFont="1" applyAlignment="1">
      <alignment horizontal="center"/>
    </xf>
    <xf numFmtId="165" fontId="1" fillId="4" borderId="1" xfId="0" applyNumberFormat="1" applyFont="1" applyFill="1" applyBorder="1" applyAlignment="1">
      <alignment horizontal="center"/>
    </xf>
    <xf numFmtId="165" fontId="1" fillId="4" borderId="2" xfId="0" applyNumberFormat="1" applyFont="1" applyFill="1" applyBorder="1" applyAlignment="1">
      <alignment horizontal="center"/>
    </xf>
    <xf numFmtId="165" fontId="1" fillId="4" borderId="3" xfId="0" applyNumberFormat="1" applyFont="1" applyFill="1" applyBorder="1" applyAlignment="1">
      <alignment horizontal="center"/>
    </xf>
    <xf numFmtId="165" fontId="1" fillId="0" borderId="10" xfId="0" applyNumberFormat="1" applyFont="1" applyBorder="1" applyAlignment="1">
      <alignment horizontal="center"/>
    </xf>
    <xf numFmtId="165" fontId="1" fillId="0" borderId="5" xfId="0" applyNumberFormat="1" applyFont="1" applyBorder="1" applyAlignment="1">
      <alignment horizontal="center"/>
    </xf>
    <xf numFmtId="165" fontId="1" fillId="4" borderId="4" xfId="0" applyNumberFormat="1" applyFont="1" applyFill="1" applyBorder="1" applyAlignment="1">
      <alignment horizontal="center"/>
    </xf>
    <xf numFmtId="165" fontId="1" fillId="4" borderId="0" xfId="0" applyNumberFormat="1" applyFont="1" applyFill="1" applyAlignment="1">
      <alignment horizontal="center"/>
    </xf>
    <xf numFmtId="165" fontId="1" fillId="4" borderId="5" xfId="0" applyNumberFormat="1" applyFont="1" applyFill="1" applyBorder="1" applyAlignment="1">
      <alignment horizontal="center"/>
    </xf>
    <xf numFmtId="165" fontId="1" fillId="0" borderId="14" xfId="0" applyNumberFormat="1" applyFont="1" applyBorder="1" applyAlignment="1">
      <alignment horizontal="center"/>
    </xf>
    <xf numFmtId="165" fontId="1" fillId="0" borderId="16" xfId="0" applyNumberFormat="1" applyFont="1" applyBorder="1" applyAlignment="1">
      <alignment horizontal="center"/>
    </xf>
    <xf numFmtId="165" fontId="1" fillId="0" borderId="17" xfId="0" applyNumberFormat="1" applyFont="1" applyBorder="1" applyAlignment="1">
      <alignment horizontal="center"/>
    </xf>
    <xf numFmtId="165" fontId="1" fillId="4" borderId="15" xfId="0" applyNumberFormat="1" applyFont="1" applyFill="1" applyBorder="1" applyAlignment="1">
      <alignment horizontal="center"/>
    </xf>
    <xf numFmtId="165" fontId="1" fillId="4" borderId="16" xfId="0" applyNumberFormat="1" applyFont="1" applyFill="1" applyBorder="1" applyAlignment="1">
      <alignment horizontal="center"/>
    </xf>
    <xf numFmtId="165" fontId="1" fillId="4" borderId="17" xfId="0" applyNumberFormat="1" applyFont="1" applyFill="1" applyBorder="1" applyAlignment="1">
      <alignment horizontal="center"/>
    </xf>
    <xf numFmtId="165" fontId="1" fillId="0" borderId="11" xfId="0" applyNumberFormat="1" applyFont="1" applyBorder="1" applyAlignment="1">
      <alignment horizontal="center"/>
    </xf>
    <xf numFmtId="0" fontId="31" fillId="3" borderId="0" xfId="0" applyFont="1" applyFill="1"/>
    <xf numFmtId="0" fontId="31" fillId="5" borderId="0" xfId="0" applyFont="1" applyFill="1"/>
    <xf numFmtId="0" fontId="31" fillId="3" borderId="0" xfId="0" applyFont="1" applyFill="1" applyAlignment="1">
      <alignment horizontal="center"/>
    </xf>
    <xf numFmtId="0" fontId="31" fillId="3" borderId="0" xfId="0" applyFont="1" applyFill="1" applyAlignment="1">
      <alignment horizontal="left"/>
    </xf>
    <xf numFmtId="165" fontId="31" fillId="0" borderId="1" xfId="0" applyNumberFormat="1" applyFont="1" applyBorder="1" applyAlignment="1">
      <alignment horizontal="center"/>
    </xf>
    <xf numFmtId="165" fontId="31" fillId="0" borderId="2" xfId="0" applyNumberFormat="1" applyFont="1" applyBorder="1" applyAlignment="1">
      <alignment horizontal="center"/>
    </xf>
    <xf numFmtId="165" fontId="31" fillId="0" borderId="3" xfId="0" applyNumberFormat="1" applyFont="1" applyBorder="1" applyAlignment="1">
      <alignment horizontal="center"/>
    </xf>
    <xf numFmtId="165" fontId="31" fillId="0" borderId="0" xfId="0" applyNumberFormat="1" applyFont="1" applyAlignment="1">
      <alignment horizontal="center"/>
    </xf>
    <xf numFmtId="165" fontId="31" fillId="4" borderId="1" xfId="0" applyNumberFormat="1" applyFont="1" applyFill="1" applyBorder="1" applyAlignment="1">
      <alignment horizontal="center"/>
    </xf>
    <xf numFmtId="165" fontId="31" fillId="4" borderId="2" xfId="0" applyNumberFormat="1" applyFont="1" applyFill="1" applyBorder="1" applyAlignment="1">
      <alignment horizontal="center"/>
    </xf>
    <xf numFmtId="165" fontId="31" fillId="4" borderId="3" xfId="0" applyNumberFormat="1" applyFont="1" applyFill="1" applyBorder="1" applyAlignment="1">
      <alignment horizontal="center"/>
    </xf>
    <xf numFmtId="165" fontId="31" fillId="0" borderId="10" xfId="0" applyNumberFormat="1" applyFont="1" applyBorder="1" applyAlignment="1">
      <alignment horizontal="center"/>
    </xf>
    <xf numFmtId="0" fontId="31" fillId="0" borderId="0" xfId="0" applyFont="1" applyAlignment="1">
      <alignment horizontal="center"/>
    </xf>
    <xf numFmtId="165" fontId="31" fillId="0" borderId="4" xfId="0" applyNumberFormat="1" applyFont="1" applyBorder="1" applyAlignment="1">
      <alignment horizontal="center"/>
    </xf>
    <xf numFmtId="165" fontId="31" fillId="0" borderId="5" xfId="0" applyNumberFormat="1" applyFont="1" applyBorder="1" applyAlignment="1">
      <alignment horizontal="center"/>
    </xf>
    <xf numFmtId="165" fontId="31" fillId="4" borderId="4" xfId="0" applyNumberFormat="1" applyFont="1" applyFill="1" applyBorder="1" applyAlignment="1">
      <alignment horizontal="center"/>
    </xf>
    <xf numFmtId="165" fontId="31" fillId="4" borderId="0" xfId="0" applyNumberFormat="1" applyFont="1" applyFill="1" applyAlignment="1">
      <alignment horizontal="center"/>
    </xf>
    <xf numFmtId="165" fontId="31" fillId="4" borderId="5" xfId="0" applyNumberFormat="1" applyFont="1" applyFill="1" applyBorder="1" applyAlignment="1">
      <alignment horizontal="center"/>
    </xf>
    <xf numFmtId="165" fontId="31" fillId="0" borderId="14" xfId="0" applyNumberFormat="1" applyFont="1" applyBorder="1" applyAlignment="1">
      <alignment horizontal="center"/>
    </xf>
    <xf numFmtId="165" fontId="31" fillId="0" borderId="15" xfId="0" applyNumberFormat="1" applyFont="1" applyBorder="1" applyAlignment="1">
      <alignment horizontal="center"/>
    </xf>
    <xf numFmtId="165" fontId="31" fillId="0" borderId="16" xfId="0" applyNumberFormat="1" applyFont="1" applyBorder="1" applyAlignment="1">
      <alignment horizontal="center"/>
    </xf>
    <xf numFmtId="165" fontId="31" fillId="0" borderId="17" xfId="0" applyNumberFormat="1" applyFont="1" applyBorder="1" applyAlignment="1">
      <alignment horizontal="center"/>
    </xf>
    <xf numFmtId="165" fontId="31" fillId="4" borderId="15" xfId="0" applyNumberFormat="1" applyFont="1" applyFill="1" applyBorder="1" applyAlignment="1">
      <alignment horizontal="center"/>
    </xf>
    <xf numFmtId="165" fontId="31" fillId="4" borderId="16" xfId="0" applyNumberFormat="1" applyFont="1" applyFill="1" applyBorder="1" applyAlignment="1">
      <alignment horizontal="center"/>
    </xf>
    <xf numFmtId="165" fontId="31" fillId="4" borderId="17" xfId="0" applyNumberFormat="1" applyFont="1" applyFill="1" applyBorder="1" applyAlignment="1">
      <alignment horizontal="center"/>
    </xf>
    <xf numFmtId="165" fontId="31" fillId="0" borderId="11"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2" fontId="1" fillId="0" borderId="3" xfId="0" applyNumberFormat="1" applyFont="1" applyBorder="1" applyAlignment="1">
      <alignment horizontal="center"/>
    </xf>
    <xf numFmtId="2" fontId="1" fillId="0" borderId="0" xfId="0" applyNumberFormat="1" applyFont="1" applyAlignment="1">
      <alignment horizontal="center"/>
    </xf>
    <xf numFmtId="2" fontId="1" fillId="4" borderId="1" xfId="0" applyNumberFormat="1" applyFont="1" applyFill="1" applyBorder="1" applyAlignment="1">
      <alignment horizontal="center"/>
    </xf>
    <xf numFmtId="2" fontId="1" fillId="4" borderId="2" xfId="0" applyNumberFormat="1" applyFont="1" applyFill="1" applyBorder="1" applyAlignment="1">
      <alignment horizontal="center"/>
    </xf>
    <xf numFmtId="2" fontId="1" fillId="4" borderId="3" xfId="0" applyNumberFormat="1" applyFont="1" applyFill="1" applyBorder="1" applyAlignment="1">
      <alignment horizontal="center"/>
    </xf>
    <xf numFmtId="2" fontId="1" fillId="0" borderId="10" xfId="0" applyNumberFormat="1" applyFont="1" applyBorder="1" applyAlignment="1">
      <alignment horizontal="center"/>
    </xf>
    <xf numFmtId="2" fontId="1" fillId="0" borderId="4" xfId="0" applyNumberFormat="1" applyFont="1" applyBorder="1" applyAlignment="1">
      <alignment horizontal="center"/>
    </xf>
    <xf numFmtId="2" fontId="1" fillId="0" borderId="5" xfId="0" applyNumberFormat="1" applyFont="1" applyBorder="1" applyAlignment="1">
      <alignment horizontal="center"/>
    </xf>
    <xf numFmtId="2" fontId="1" fillId="4" borderId="4" xfId="0" applyNumberFormat="1" applyFont="1" applyFill="1" applyBorder="1" applyAlignment="1">
      <alignment horizontal="center"/>
    </xf>
    <xf numFmtId="2" fontId="1" fillId="4" borderId="0" xfId="0" applyNumberFormat="1" applyFont="1" applyFill="1" applyAlignment="1">
      <alignment horizontal="center"/>
    </xf>
    <xf numFmtId="2" fontId="1" fillId="4" borderId="5" xfId="0" applyNumberFormat="1" applyFont="1" applyFill="1" applyBorder="1" applyAlignment="1">
      <alignment horizontal="center"/>
    </xf>
    <xf numFmtId="2" fontId="1" fillId="0" borderId="14" xfId="0" applyNumberFormat="1" applyFont="1" applyBorder="1" applyAlignment="1">
      <alignment horizontal="center"/>
    </xf>
    <xf numFmtId="2" fontId="1" fillId="0" borderId="15" xfId="0" applyNumberFormat="1" applyFont="1" applyBorder="1" applyAlignment="1">
      <alignment horizontal="center"/>
    </xf>
    <xf numFmtId="2" fontId="1" fillId="0" borderId="16" xfId="0" applyNumberFormat="1" applyFont="1" applyBorder="1" applyAlignment="1">
      <alignment horizontal="center"/>
    </xf>
    <xf numFmtId="2" fontId="1" fillId="0" borderId="17" xfId="0" applyNumberFormat="1" applyFont="1" applyBorder="1" applyAlignment="1">
      <alignment horizontal="center"/>
    </xf>
    <xf numFmtId="2" fontId="1" fillId="4" borderId="15" xfId="0" applyNumberFormat="1" applyFont="1" applyFill="1" applyBorder="1" applyAlignment="1">
      <alignment horizontal="center"/>
    </xf>
    <xf numFmtId="2" fontId="1" fillId="4" borderId="16" xfId="0" applyNumberFormat="1" applyFont="1" applyFill="1" applyBorder="1" applyAlignment="1">
      <alignment horizontal="center"/>
    </xf>
    <xf numFmtId="2" fontId="1" fillId="4" borderId="17" xfId="0" applyNumberFormat="1" applyFont="1" applyFill="1" applyBorder="1" applyAlignment="1">
      <alignment horizontal="center"/>
    </xf>
    <xf numFmtId="2" fontId="1" fillId="0" borderId="11" xfId="0" applyNumberFormat="1" applyFont="1" applyBorder="1" applyAlignment="1">
      <alignment horizontal="center"/>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3" fillId="0" borderId="11" xfId="0" applyFont="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32" fillId="3" borderId="0" xfId="0" applyFont="1" applyFill="1" applyAlignment="1">
      <alignment horizontal="center" vertical="center"/>
    </xf>
    <xf numFmtId="0" fontId="31" fillId="3" borderId="0" xfId="0" applyFont="1" applyFill="1" applyAlignment="1">
      <alignment horizontal="center" vertical="center"/>
    </xf>
    <xf numFmtId="0" fontId="1" fillId="3" borderId="0" xfId="0" applyFont="1" applyFill="1" applyAlignment="1">
      <alignment horizontal="right"/>
    </xf>
    <xf numFmtId="0" fontId="31" fillId="0" borderId="0" xfId="0" applyFont="1" applyAlignment="1">
      <alignment horizontal="right"/>
    </xf>
    <xf numFmtId="0" fontId="6" fillId="3" borderId="0" xfId="0" applyFont="1" applyFill="1" applyAlignment="1">
      <alignment horizontal="left" vertical="center" wrapText="1"/>
    </xf>
    <xf numFmtId="49" fontId="20" fillId="2" borderId="0" xfId="0" applyNumberFormat="1" applyFont="1" applyFill="1" applyAlignment="1">
      <alignment horizontal="center"/>
    </xf>
    <xf numFmtId="0" fontId="5" fillId="3" borderId="0" xfId="0" applyFont="1" applyFill="1" applyAlignment="1">
      <alignment horizontal="center"/>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31</xdr:col>
      <xdr:colOff>521109</xdr:colOff>
      <xdr:row>146</xdr:row>
      <xdr:rowOff>73021</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140731</xdr:colOff>
      <xdr:row>146</xdr:row>
      <xdr:rowOff>127233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Normal="100" zoomScaleSheetLayoutView="100" workbookViewId="0">
      <pane xSplit="1" ySplit="3" topLeftCell="B4" activePane="bottomRight" state="frozen"/>
      <selection pane="topRight" activeCell="B1" sqref="B1"/>
      <selection pane="bottomLeft" activeCell="A4" sqref="A4"/>
      <selection pane="bottomRight" activeCell="L1" sqref="L1"/>
    </sheetView>
  </sheetViews>
  <sheetFormatPr defaultColWidth="9.140625" defaultRowHeight="16.5" x14ac:dyDescent="0.2"/>
  <cols>
    <col min="1" max="1" width="41.7109375" style="56" customWidth="1"/>
    <col min="2" max="2" width="8.140625" style="56" bestFit="1" customWidth="1"/>
    <col min="3" max="5" width="7.42578125" style="56" bestFit="1" customWidth="1"/>
    <col min="6" max="6" width="8.140625" style="56" bestFit="1" customWidth="1"/>
    <col min="7" max="7" width="9.85546875" style="62" bestFit="1" customWidth="1"/>
    <col min="8" max="9" width="8.140625" style="56" bestFit="1" customWidth="1"/>
    <col min="10" max="10" width="9.5703125" style="62" bestFit="1" customWidth="1"/>
    <col min="11" max="11" width="11.85546875" style="62" bestFit="1" customWidth="1"/>
    <col min="12" max="12" width="2.7109375" style="56" customWidth="1"/>
    <col min="13" max="17" width="10.5703125" style="56" customWidth="1"/>
    <col min="18" max="18" width="10.5703125" style="62" customWidth="1"/>
    <col min="19" max="20" width="10.5703125" style="56" customWidth="1"/>
    <col min="21" max="21" width="9.5703125" style="56" bestFit="1" customWidth="1"/>
    <col min="22" max="22" width="11.85546875" style="56" bestFit="1" customWidth="1"/>
    <col min="23" max="23" width="2.7109375" style="56" customWidth="1"/>
    <col min="24" max="27" width="9.42578125" style="56" customWidth="1"/>
    <col min="28" max="28" width="9.28515625" style="56" customWidth="1"/>
    <col min="29" max="29" width="12" style="56" customWidth="1"/>
    <col min="30" max="31" width="11.28515625" style="56" customWidth="1"/>
    <col min="32" max="33" width="13.140625" style="56" customWidth="1"/>
    <col min="34" max="16384" width="9.140625" style="56"/>
  </cols>
  <sheetData>
    <row r="1" spans="1:34" x14ac:dyDescent="0.2">
      <c r="A1" s="272" t="str">
        <f>'Occupancy Raw Data'!B1</f>
        <v xml:space="preserve">Week of July 12-18, 2026 </v>
      </c>
      <c r="B1" s="279" t="s">
        <v>0</v>
      </c>
      <c r="C1" s="280"/>
      <c r="D1" s="280"/>
      <c r="E1" s="280"/>
      <c r="F1" s="280"/>
      <c r="G1" s="280"/>
      <c r="H1" s="280"/>
      <c r="I1" s="280"/>
      <c r="J1" s="280"/>
      <c r="K1" s="281"/>
      <c r="L1" s="60"/>
      <c r="M1" s="279" t="s">
        <v>1</v>
      </c>
      <c r="N1" s="280"/>
      <c r="O1" s="280"/>
      <c r="P1" s="280"/>
      <c r="Q1" s="280"/>
      <c r="R1" s="280"/>
      <c r="S1" s="280"/>
      <c r="T1" s="280"/>
      <c r="U1" s="280"/>
      <c r="V1" s="281"/>
      <c r="W1" s="60"/>
      <c r="X1" s="279" t="s">
        <v>2</v>
      </c>
      <c r="Y1" s="280"/>
      <c r="Z1" s="280"/>
      <c r="AA1" s="280"/>
      <c r="AB1" s="280"/>
      <c r="AC1" s="280"/>
      <c r="AD1" s="280"/>
      <c r="AE1" s="280"/>
      <c r="AF1" s="280"/>
      <c r="AG1" s="281"/>
      <c r="AH1" s="57"/>
    </row>
    <row r="2" spans="1:34" x14ac:dyDescent="0.2">
      <c r="A2" s="273"/>
      <c r="B2" s="61"/>
      <c r="C2" s="62"/>
      <c r="D2" s="62"/>
      <c r="E2" s="62"/>
      <c r="F2" s="63"/>
      <c r="G2" s="275" t="s">
        <v>3</v>
      </c>
      <c r="H2" s="62"/>
      <c r="I2" s="62"/>
      <c r="J2" s="275" t="s">
        <v>4</v>
      </c>
      <c r="K2" s="277" t="s">
        <v>5</v>
      </c>
      <c r="L2" s="57"/>
      <c r="M2" s="61"/>
      <c r="N2" s="62"/>
      <c r="O2" s="62"/>
      <c r="P2" s="62"/>
      <c r="Q2" s="62"/>
      <c r="R2" s="275" t="s">
        <v>3</v>
      </c>
      <c r="S2" s="62"/>
      <c r="T2" s="62"/>
      <c r="U2" s="275" t="s">
        <v>4</v>
      </c>
      <c r="V2" s="277" t="s">
        <v>5</v>
      </c>
      <c r="W2" s="57"/>
      <c r="X2" s="64"/>
      <c r="Y2" s="65"/>
      <c r="Z2" s="65"/>
      <c r="AA2" s="65"/>
      <c r="AB2" s="65"/>
      <c r="AC2" s="282" t="s">
        <v>3</v>
      </c>
      <c r="AD2" s="66"/>
      <c r="AE2" s="66"/>
      <c r="AF2" s="282" t="s">
        <v>4</v>
      </c>
      <c r="AG2" s="283" t="s">
        <v>5</v>
      </c>
      <c r="AH2" s="57"/>
    </row>
    <row r="3" spans="1:34" x14ac:dyDescent="0.2">
      <c r="A3" s="274"/>
      <c r="B3" s="67" t="s">
        <v>6</v>
      </c>
      <c r="C3" s="68" t="s">
        <v>7</v>
      </c>
      <c r="D3" s="68" t="s">
        <v>8</v>
      </c>
      <c r="E3" s="68" t="s">
        <v>9</v>
      </c>
      <c r="F3" s="69" t="s">
        <v>10</v>
      </c>
      <c r="G3" s="276"/>
      <c r="H3" s="68" t="s">
        <v>11</v>
      </c>
      <c r="I3" s="68" t="s">
        <v>12</v>
      </c>
      <c r="J3" s="276"/>
      <c r="K3" s="278"/>
      <c r="L3" s="57"/>
      <c r="M3" s="67" t="s">
        <v>6</v>
      </c>
      <c r="N3" s="68" t="s">
        <v>7</v>
      </c>
      <c r="O3" s="68" t="s">
        <v>8</v>
      </c>
      <c r="P3" s="68" t="s">
        <v>9</v>
      </c>
      <c r="Q3" s="68" t="s">
        <v>10</v>
      </c>
      <c r="R3" s="276"/>
      <c r="S3" s="68" t="s">
        <v>11</v>
      </c>
      <c r="T3" s="68" t="s">
        <v>12</v>
      </c>
      <c r="U3" s="276"/>
      <c r="V3" s="278"/>
      <c r="W3" s="57"/>
      <c r="X3" s="67" t="s">
        <v>6</v>
      </c>
      <c r="Y3" s="68" t="s">
        <v>7</v>
      </c>
      <c r="Z3" s="68" t="s">
        <v>8</v>
      </c>
      <c r="AA3" s="68" t="s">
        <v>9</v>
      </c>
      <c r="AB3" s="68" t="s">
        <v>10</v>
      </c>
      <c r="AC3" s="276"/>
      <c r="AD3" s="69" t="s">
        <v>11</v>
      </c>
      <c r="AE3" s="69" t="s">
        <v>12</v>
      </c>
      <c r="AF3" s="276"/>
      <c r="AG3" s="278"/>
      <c r="AH3" s="57"/>
    </row>
    <row r="4" spans="1:34" x14ac:dyDescent="0.2">
      <c r="A4" s="88" t="s">
        <v>13</v>
      </c>
      <c r="B4" s="71">
        <f>(VLOOKUP($A4,'Occupancy Raw Data'!$B$8:$BE$45,'Occupancy Raw Data'!G$3,FALSE))/100</f>
        <v>0.59425040905918802</v>
      </c>
      <c r="C4" s="72">
        <f>(VLOOKUP($A4,'Occupancy Raw Data'!$B$8:$BE$45,'Occupancy Raw Data'!H$3,FALSE))/100</f>
        <v>0.69725393010957804</v>
      </c>
      <c r="D4" s="72">
        <f>(VLOOKUP($A4,'Occupancy Raw Data'!$B$8:$BE$45,'Occupancy Raw Data'!I$3,FALSE))/100</f>
        <v>0.74201175180713197</v>
      </c>
      <c r="E4" s="72">
        <f>(VLOOKUP($A4,'Occupancy Raw Data'!$B$8:$BE$45,'Occupancy Raw Data'!J$3,FALSE))/100</f>
        <v>0.74419919654969902</v>
      </c>
      <c r="F4" s="72">
        <f>(VLOOKUP($A4,'Occupancy Raw Data'!$B$8:$BE$45,'Occupancy Raw Data'!K$3,FALSE))/100</f>
        <v>0.72446226204962794</v>
      </c>
      <c r="G4" s="73">
        <f>(VLOOKUP($A4,'Occupancy Raw Data'!$B$8:$BE$45,'Occupancy Raw Data'!L$3,FALSE))/100</f>
        <v>0.70043556593433398</v>
      </c>
      <c r="H4" s="53">
        <f>(VLOOKUP($A4,'Occupancy Raw Data'!$B$8:$BE$45,'Occupancy Raw Data'!N$3,FALSE))/100</f>
        <v>0.77389021371465005</v>
      </c>
      <c r="I4" s="53">
        <f>(VLOOKUP($A4,'Occupancy Raw Data'!$B$8:$BE$45,'Occupancy Raw Data'!O$3,FALSE))/100</f>
        <v>0.792047497801463</v>
      </c>
      <c r="J4" s="73">
        <f>(VLOOKUP($A4,'Occupancy Raw Data'!$B$8:$BE$45,'Occupancy Raw Data'!P$3,FALSE))/100</f>
        <v>0.78296885575805708</v>
      </c>
      <c r="K4" s="74">
        <f>(VLOOKUP($A4,'Occupancy Raw Data'!$B$8:$BE$45,'Occupancy Raw Data'!R$3,FALSE))/100</f>
        <v>0.72401655130852505</v>
      </c>
      <c r="M4" s="75">
        <f>VLOOKUP($A4,'ADR Raw Data'!$B$6:$BE$43,'ADR Raw Data'!G$1,FALSE)</f>
        <v>157.84410210843799</v>
      </c>
      <c r="N4" s="76">
        <f>VLOOKUP($A4,'ADR Raw Data'!$B$6:$BE$43,'ADR Raw Data'!H$1,FALSE)</f>
        <v>165.263323490701</v>
      </c>
      <c r="O4" s="76">
        <f>VLOOKUP($A4,'ADR Raw Data'!$B$6:$BE$43,'ADR Raw Data'!I$1,FALSE)</f>
        <v>171.899353716349</v>
      </c>
      <c r="P4" s="76">
        <f>VLOOKUP($A4,'ADR Raw Data'!$B$6:$BE$43,'ADR Raw Data'!J$1,FALSE)</f>
        <v>170.16318576625901</v>
      </c>
      <c r="Q4" s="76">
        <f>VLOOKUP($A4,'ADR Raw Data'!$B$6:$BE$43,'ADR Raw Data'!K$1,FALSE)</f>
        <v>167.920856891228</v>
      </c>
      <c r="R4" s="77">
        <f>VLOOKUP($A4,'ADR Raw Data'!$B$6:$BE$43,'ADR Raw Data'!L$1,FALSE)</f>
        <v>167.001358612676</v>
      </c>
      <c r="S4" s="76">
        <f>VLOOKUP($A4,'ADR Raw Data'!$B$6:$BE$43,'ADR Raw Data'!N$1,FALSE)</f>
        <v>188.58653650519199</v>
      </c>
      <c r="T4" s="76">
        <f>VLOOKUP($A4,'ADR Raw Data'!$B$6:$BE$43,'ADR Raw Data'!O$1,FALSE)</f>
        <v>193.84042871228399</v>
      </c>
      <c r="U4" s="77">
        <f>VLOOKUP($A4,'ADR Raw Data'!$B$6:$BE$43,'ADR Raw Data'!P$1,FALSE)</f>
        <v>191.24394244525101</v>
      </c>
      <c r="V4" s="78">
        <f>VLOOKUP($A4,'ADR Raw Data'!$B$6:$BE$43,'ADR Raw Data'!R$1,FALSE)</f>
        <v>174.49180485164399</v>
      </c>
      <c r="X4" s="75">
        <f>VLOOKUP($A4,'RevPAR Raw Data'!$B$6:$BE$43,'RevPAR Raw Data'!G$1,FALSE)</f>
        <v>93.798922245519805</v>
      </c>
      <c r="Y4" s="76">
        <f>VLOOKUP($A4,'RevPAR Raw Data'!$B$6:$BE$43,'RevPAR Raw Data'!H$1,FALSE)</f>
        <v>115.230501806861</v>
      </c>
      <c r="Z4" s="76">
        <f>VLOOKUP($A4,'RevPAR Raw Data'!$B$6:$BE$43,'RevPAR Raw Data'!I$1,FALSE)</f>
        <v>127.551340585582</v>
      </c>
      <c r="AA4" s="76">
        <f>VLOOKUP($A4,'RevPAR Raw Data'!$B$6:$BE$43,'RevPAR Raw Data'!J$1,FALSE)</f>
        <v>126.63530612958699</v>
      </c>
      <c r="AB4" s="76">
        <f>VLOOKUP($A4,'RevPAR Raw Data'!$B$6:$BE$43,'RevPAR Raw Data'!K$1,FALSE)</f>
        <v>121.652323828731</v>
      </c>
      <c r="AC4" s="77">
        <f>VLOOKUP($A4,'RevPAR Raw Data'!$B$6:$BE$43,'RevPAR Raw Data'!L$1,FALSE)</f>
        <v>116.973691131672</v>
      </c>
      <c r="AD4" s="76">
        <f>VLOOKUP($A4,'RevPAR Raw Data'!$B$6:$BE$43,'RevPAR Raw Data'!N$1,FALSE)</f>
        <v>145.945275039709</v>
      </c>
      <c r="AE4" s="76">
        <f>VLOOKUP($A4,'RevPAR Raw Data'!$B$6:$BE$43,'RevPAR Raw Data'!O$1,FALSE)</f>
        <v>153.53082653432801</v>
      </c>
      <c r="AF4" s="77">
        <f>VLOOKUP($A4,'RevPAR Raw Data'!$B$6:$BE$43,'RevPAR Raw Data'!P$1,FALSE)</f>
        <v>149.73805078701801</v>
      </c>
      <c r="AG4" s="78">
        <f>VLOOKUP($A4,'RevPAR Raw Data'!$B$6:$BE$43,'RevPAR Raw Data'!R$1,FALSE)</f>
        <v>126.334954780288</v>
      </c>
    </row>
    <row r="5" spans="1:34" x14ac:dyDescent="0.2">
      <c r="A5" s="55" t="s">
        <v>126</v>
      </c>
      <c r="B5" s="43">
        <f>(VLOOKUP($A4,'Occupancy Raw Data'!$B$8:$BE$51,'Occupancy Raw Data'!T$3,FALSE))/100</f>
        <v>1.21631097411942E-2</v>
      </c>
      <c r="C5" s="44">
        <f>(VLOOKUP($A4,'Occupancy Raw Data'!$B$8:$BE$51,'Occupancy Raw Data'!U$3,FALSE))/100</f>
        <v>1.1071800328460999E-2</v>
      </c>
      <c r="D5" s="44">
        <f>(VLOOKUP($A4,'Occupancy Raw Data'!$B$8:$BE$51,'Occupancy Raw Data'!V$3,FALSE))/100</f>
        <v>1.8005502266055899E-2</v>
      </c>
      <c r="E5" s="44">
        <f>(VLOOKUP($A4,'Occupancy Raw Data'!$B$8:$BE$51,'Occupancy Raw Data'!W$3,FALSE))/100</f>
        <v>1.76534919323743E-2</v>
      </c>
      <c r="F5" s="44">
        <f>(VLOOKUP($A4,'Occupancy Raw Data'!$B$8:$BE$51,'Occupancy Raw Data'!X$3,FALSE))/100</f>
        <v>1.2088527529859601E-2</v>
      </c>
      <c r="G5" s="44">
        <f>(VLOOKUP($A4,'Occupancy Raw Data'!$B$8:$BE$51,'Occupancy Raw Data'!Y$3,FALSE))/100</f>
        <v>1.4326049474710601E-2</v>
      </c>
      <c r="H5" s="45">
        <f>(VLOOKUP($A4,'Occupancy Raw Data'!$B$8:$BE$51,'Occupancy Raw Data'!AA$3,FALSE))/100</f>
        <v>4.2960239478535001E-3</v>
      </c>
      <c r="I5" s="45">
        <f>(VLOOKUP($A4,'Occupancy Raw Data'!$B$8:$BE$51,'Occupancy Raw Data'!AB$3,FALSE))/100</f>
        <v>3.17891963219997E-3</v>
      </c>
      <c r="J5" s="44">
        <f>(VLOOKUP($A4,'Occupancy Raw Data'!$B$8:$BE$51,'Occupancy Raw Data'!AC$3,FALSE))/100</f>
        <v>3.73068451842113E-3</v>
      </c>
      <c r="K5" s="46">
        <f>(VLOOKUP($A4,'Occupancy Raw Data'!$B$8:$BE$51,'Occupancy Raw Data'!AE$3,FALSE))/100</f>
        <v>1.1028564554684199E-2</v>
      </c>
      <c r="M5" s="43">
        <f>(VLOOKUP($A4,'ADR Raw Data'!$B$6:$BE$43,'ADR Raw Data'!T$1,FALSE))/100</f>
        <v>4.0469835301377495E-2</v>
      </c>
      <c r="N5" s="44">
        <f>(VLOOKUP($A4,'ADR Raw Data'!$B$6:$BE$43,'ADR Raw Data'!U$1,FALSE))/100</f>
        <v>4.15642753810435E-2</v>
      </c>
      <c r="O5" s="44">
        <f>(VLOOKUP($A4,'ADR Raw Data'!$B$6:$BE$43,'ADR Raw Data'!V$1,FALSE))/100</f>
        <v>4.5234180062367596E-2</v>
      </c>
      <c r="P5" s="44">
        <f>(VLOOKUP($A4,'ADR Raw Data'!$B$6:$BE$43,'ADR Raw Data'!W$1,FALSE))/100</f>
        <v>4.7096910957240695E-2</v>
      </c>
      <c r="Q5" s="44">
        <f>(VLOOKUP($A4,'ADR Raw Data'!$B$6:$BE$43,'ADR Raw Data'!X$1,FALSE))/100</f>
        <v>5.3939655976202594E-2</v>
      </c>
      <c r="R5" s="44">
        <f>(VLOOKUP($A4,'ADR Raw Data'!$B$6:$BE$43,'ADR Raw Data'!Y$1,FALSE))/100</f>
        <v>4.6001011541046605E-2</v>
      </c>
      <c r="S5" s="45">
        <f>(VLOOKUP($A4,'ADR Raw Data'!$B$6:$BE$43,'ADR Raw Data'!AA$1,FALSE))/100</f>
        <v>5.7459067763110099E-2</v>
      </c>
      <c r="T5" s="45">
        <f>(VLOOKUP($A4,'ADR Raw Data'!$B$6:$BE$43,'ADR Raw Data'!AB$1,FALSE))/100</f>
        <v>7.1199022923566599E-2</v>
      </c>
      <c r="U5" s="44">
        <f>(VLOOKUP($A4,'ADR Raw Data'!$B$6:$BE$43,'ADR Raw Data'!AC$1,FALSE))/100</f>
        <v>6.4454421268272902E-2</v>
      </c>
      <c r="V5" s="46">
        <f>(VLOOKUP($A4,'ADR Raw Data'!$B$6:$BE$43,'ADR Raw Data'!AE$1,FALSE))/100</f>
        <v>5.1893032267126403E-2</v>
      </c>
      <c r="X5" s="43">
        <f>(VLOOKUP($A4,'RevPAR Raw Data'!$B$6:$BE$43,'RevPAR Raw Data'!T$1,FALSE))/100</f>
        <v>5.3125184090550504E-2</v>
      </c>
      <c r="Y5" s="44">
        <f>(VLOOKUP($A4,'RevPAR Raw Data'!$B$6:$BE$43,'RevPAR Raw Data'!U$1,FALSE))/100</f>
        <v>5.3096267067320603E-2</v>
      </c>
      <c r="Z5" s="44">
        <f>(VLOOKUP($A4,'RevPAR Raw Data'!$B$6:$BE$43,'RevPAR Raw Data'!V$1,FALSE))/100</f>
        <v>6.4054146460039596E-2</v>
      </c>
      <c r="AA5" s="44">
        <f>(VLOOKUP($A4,'RevPAR Raw Data'!$B$6:$BE$43,'RevPAR Raw Data'!W$1,FALSE))/100</f>
        <v>6.5581827827238398E-2</v>
      </c>
      <c r="AB5" s="44">
        <f>(VLOOKUP($A4,'RevPAR Raw Data'!$B$6:$BE$43,'RevPAR Raw Data'!X$1,FALSE))/100</f>
        <v>6.6680234522281709E-2</v>
      </c>
      <c r="AC5" s="44">
        <f>(VLOOKUP($A4,'RevPAR Raw Data'!$B$6:$BE$43,'RevPAR Raw Data'!Y$1,FALSE))/100</f>
        <v>6.0986073782981001E-2</v>
      </c>
      <c r="AD5" s="45">
        <f>(VLOOKUP($A4,'RevPAR Raw Data'!$B$6:$BE$43,'RevPAR Raw Data'!AA$1,FALSE))/100</f>
        <v>6.2001937242095302E-2</v>
      </c>
      <c r="AE5" s="45">
        <f>(VLOOKUP($A4,'RevPAR Raw Data'!$B$6:$BE$43,'RevPAR Raw Data'!AB$1,FALSE))/100</f>
        <v>7.4604278527531806E-2</v>
      </c>
      <c r="AF5" s="44">
        <f>(VLOOKUP($A4,'RevPAR Raw Data'!$B$6:$BE$43,'RevPAR Raw Data'!AC$1,FALSE))/100</f>
        <v>6.8425564898263402E-2</v>
      </c>
      <c r="AG5" s="46">
        <f>(VLOOKUP($A4,'RevPAR Raw Data'!$B$6:$BE$43,'RevPAR Raw Data'!AE$1,FALSE))/100</f>
        <v>6.34939024781071E-2</v>
      </c>
    </row>
    <row r="6" spans="1:34"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
      <c r="A7" s="88" t="s">
        <v>14</v>
      </c>
      <c r="B7" s="79">
        <f>(VLOOKUP($A7,'Occupancy Raw Data'!$B$8:$BE$45,'Occupancy Raw Data'!G$3,FALSE))/100</f>
        <v>0.59499200271423003</v>
      </c>
      <c r="C7" s="80">
        <f>(VLOOKUP($A7,'Occupancy Raw Data'!$B$8:$BE$45,'Occupancy Raw Data'!H$3,FALSE))/100</f>
        <v>0.720595455289332</v>
      </c>
      <c r="D7" s="80">
        <f>(VLOOKUP($A7,'Occupancy Raw Data'!$B$8:$BE$45,'Occupancy Raw Data'!I$3,FALSE))/100</f>
        <v>0.775233860023264</v>
      </c>
      <c r="E7" s="80">
        <f>(VLOOKUP($A7,'Occupancy Raw Data'!$B$8:$BE$45,'Occupancy Raw Data'!J$3,FALSE))/100</f>
        <v>0.77040519581233002</v>
      </c>
      <c r="F7" s="80">
        <f>(VLOOKUP($A7,'Occupancy Raw Data'!$B$8:$BE$45,'Occupancy Raw Data'!K$3,FALSE))/100</f>
        <v>0.75268967105701701</v>
      </c>
      <c r="G7" s="81">
        <f>(VLOOKUP($A7,'Occupancy Raw Data'!$B$8:$BE$45,'Occupancy Raw Data'!L$3,FALSE))/100</f>
        <v>0.72278323697923497</v>
      </c>
      <c r="H7" s="53">
        <f>(VLOOKUP($A7,'Occupancy Raw Data'!$B$8:$BE$45,'Occupancy Raw Data'!N$3,FALSE))/100</f>
        <v>0.79457883539516105</v>
      </c>
      <c r="I7" s="53">
        <f>(VLOOKUP($A7,'Occupancy Raw Data'!$B$8:$BE$45,'Occupancy Raw Data'!O$3,FALSE))/100</f>
        <v>0.80788944358278403</v>
      </c>
      <c r="J7" s="81">
        <f>(VLOOKUP($A7,'Occupancy Raw Data'!$B$8:$BE$45,'Occupancy Raw Data'!P$3,FALSE))/100</f>
        <v>0.80123413948897193</v>
      </c>
      <c r="K7" s="82">
        <f>(VLOOKUP($A7,'Occupancy Raw Data'!$B$8:$BE$45,'Occupancy Raw Data'!R$3,FALSE))/100</f>
        <v>0.74519778055344599</v>
      </c>
      <c r="M7" s="75">
        <f>VLOOKUP($A7,'ADR Raw Data'!$B$6:$BE$43,'ADR Raw Data'!G$1,FALSE)</f>
        <v>129.41970745771599</v>
      </c>
      <c r="N7" s="76">
        <f>VLOOKUP($A7,'ADR Raw Data'!$B$6:$BE$43,'ADR Raw Data'!H$1,FALSE)</f>
        <v>139.71537986810799</v>
      </c>
      <c r="O7" s="76">
        <f>VLOOKUP($A7,'ADR Raw Data'!$B$6:$BE$43,'ADR Raw Data'!I$1,FALSE)</f>
        <v>146.72641069187301</v>
      </c>
      <c r="P7" s="76">
        <f>VLOOKUP($A7,'ADR Raw Data'!$B$6:$BE$43,'ADR Raw Data'!J$1,FALSE)</f>
        <v>144.51655150125799</v>
      </c>
      <c r="Q7" s="76">
        <f>VLOOKUP($A7,'ADR Raw Data'!$B$6:$BE$43,'ADR Raw Data'!K$1,FALSE)</f>
        <v>139.75996587722699</v>
      </c>
      <c r="R7" s="77">
        <f>VLOOKUP($A7,'ADR Raw Data'!$B$6:$BE$43,'ADR Raw Data'!L$1,FALSE)</f>
        <v>140.55705759016399</v>
      </c>
      <c r="S7" s="76">
        <f>VLOOKUP($A7,'ADR Raw Data'!$B$6:$BE$43,'ADR Raw Data'!N$1,FALSE)</f>
        <v>155.42065598663501</v>
      </c>
      <c r="T7" s="76">
        <f>VLOOKUP($A7,'ADR Raw Data'!$B$6:$BE$43,'ADR Raw Data'!O$1,FALSE)</f>
        <v>157.125455011361</v>
      </c>
      <c r="U7" s="77">
        <f>VLOOKUP($A7,'ADR Raw Data'!$B$6:$BE$43,'ADR Raw Data'!P$1,FALSE)</f>
        <v>156.28013579885601</v>
      </c>
      <c r="V7" s="78">
        <f>VLOOKUP($A7,'ADR Raw Data'!$B$6:$BE$43,'ADR Raw Data'!R$1,FALSE)</f>
        <v>145.38717205964201</v>
      </c>
      <c r="X7" s="75">
        <f>VLOOKUP($A7,'RevPAR Raw Data'!$B$6:$BE$43,'RevPAR Raw Data'!G$1,FALSE)</f>
        <v>77.003690930956694</v>
      </c>
      <c r="Y7" s="76">
        <f>VLOOKUP($A7,'RevPAR Raw Data'!$B$6:$BE$43,'RevPAR Raw Data'!H$1,FALSE)</f>
        <v>100.678267766982</v>
      </c>
      <c r="Z7" s="76">
        <f>VLOOKUP($A7,'RevPAR Raw Data'!$B$6:$BE$43,'RevPAR Raw Data'!I$1,FALSE)</f>
        <v>113.747281728019</v>
      </c>
      <c r="AA7" s="76">
        <f>VLOOKUP($A7,'RevPAR Raw Data'!$B$6:$BE$43,'RevPAR Raw Data'!J$1,FALSE)</f>
        <v>111.336302157449</v>
      </c>
      <c r="AB7" s="76">
        <f>VLOOKUP($A7,'RevPAR Raw Data'!$B$6:$BE$43,'RevPAR Raw Data'!K$1,FALSE)</f>
        <v>105.19588274307</v>
      </c>
      <c r="AC7" s="77">
        <f>VLOOKUP($A7,'RevPAR Raw Data'!$B$6:$BE$43,'RevPAR Raw Data'!L$1,FALSE)</f>
        <v>101.592285065295</v>
      </c>
      <c r="AD7" s="76">
        <f>VLOOKUP($A7,'RevPAR Raw Data'!$B$6:$BE$43,'RevPAR Raw Data'!N$1,FALSE)</f>
        <v>123.493963830212</v>
      </c>
      <c r="AE7" s="76">
        <f>VLOOKUP($A7,'RevPAR Raw Data'!$B$6:$BE$43,'RevPAR Raw Data'!O$1,FALSE)</f>
        <v>126.93999642182</v>
      </c>
      <c r="AF7" s="77">
        <f>VLOOKUP($A7,'RevPAR Raw Data'!$B$6:$BE$43,'RevPAR Raw Data'!P$1,FALSE)</f>
        <v>125.216980126016</v>
      </c>
      <c r="AG7" s="78">
        <f>VLOOKUP($A7,'RevPAR Raw Data'!$B$6:$BE$43,'RevPAR Raw Data'!R$1,FALSE)</f>
        <v>108.342197939787</v>
      </c>
    </row>
    <row r="8" spans="1:34" x14ac:dyDescent="0.2">
      <c r="A8" s="55" t="s">
        <v>126</v>
      </c>
      <c r="B8" s="43">
        <f>(VLOOKUP($A7,'Occupancy Raw Data'!$B$8:$BE$51,'Occupancy Raw Data'!T$3,FALSE))/100</f>
        <v>2.5577324727651E-2</v>
      </c>
      <c r="C8" s="44">
        <f>(VLOOKUP($A7,'Occupancy Raw Data'!$B$8:$BE$51,'Occupancy Raw Data'!U$3,FALSE))/100</f>
        <v>1.6626528024247501E-2</v>
      </c>
      <c r="D8" s="44">
        <f>(VLOOKUP($A7,'Occupancy Raw Data'!$B$8:$BE$51,'Occupancy Raw Data'!V$3,FALSE))/100</f>
        <v>3.6393976950688599E-2</v>
      </c>
      <c r="E8" s="44">
        <f>(VLOOKUP($A7,'Occupancy Raw Data'!$B$8:$BE$51,'Occupancy Raw Data'!W$3,FALSE))/100</f>
        <v>8.9056012479750406E-3</v>
      </c>
      <c r="F8" s="44">
        <f>(VLOOKUP($A7,'Occupancy Raw Data'!$B$8:$BE$51,'Occupancy Raw Data'!X$3,FALSE))/100</f>
        <v>2.7119030378171601E-2</v>
      </c>
      <c r="G8" s="44">
        <f>(VLOOKUP($A7,'Occupancy Raw Data'!$B$8:$BE$51,'Occupancy Raw Data'!Y$3,FALSE))/100</f>
        <v>2.27884304550218E-2</v>
      </c>
      <c r="H8" s="45">
        <f>(VLOOKUP($A7,'Occupancy Raw Data'!$B$8:$BE$51,'Occupancy Raw Data'!AA$3,FALSE))/100</f>
        <v>1.7273589332600602E-2</v>
      </c>
      <c r="I8" s="45">
        <f>(VLOOKUP($A7,'Occupancy Raw Data'!$B$8:$BE$51,'Occupancy Raw Data'!AB$3,FALSE))/100</f>
        <v>2.8621983058482302E-2</v>
      </c>
      <c r="J8" s="44">
        <f>(VLOOKUP($A7,'Occupancy Raw Data'!$B$8:$BE$51,'Occupancy Raw Data'!AC$3,FALSE))/100</f>
        <v>2.2963444344394103E-2</v>
      </c>
      <c r="K8" s="46">
        <f>(VLOOKUP($A7,'Occupancy Raw Data'!$B$8:$BE$51,'Occupancy Raw Data'!AE$3,FALSE))/100</f>
        <v>2.2842188180247698E-2</v>
      </c>
      <c r="M8" s="43">
        <f>(VLOOKUP($A7,'ADR Raw Data'!$B$6:$BE$43,'ADR Raw Data'!T$1,FALSE))/100</f>
        <v>4.4809662689274894E-2</v>
      </c>
      <c r="N8" s="44">
        <f>(VLOOKUP($A7,'ADR Raw Data'!$B$6:$BE$43,'ADR Raw Data'!U$1,FALSE))/100</f>
        <v>4.3574042439913002E-2</v>
      </c>
      <c r="O8" s="44">
        <f>(VLOOKUP($A7,'ADR Raw Data'!$B$6:$BE$43,'ADR Raw Data'!V$1,FALSE))/100</f>
        <v>3.9729260219646699E-2</v>
      </c>
      <c r="P8" s="44">
        <f>(VLOOKUP($A7,'ADR Raw Data'!$B$6:$BE$43,'ADR Raw Data'!W$1,FALSE))/100</f>
        <v>1.87935884755503E-2</v>
      </c>
      <c r="Q8" s="44">
        <f>(VLOOKUP($A7,'ADR Raw Data'!$B$6:$BE$43,'ADR Raw Data'!X$1,FALSE))/100</f>
        <v>2.9974737818516603E-2</v>
      </c>
      <c r="R8" s="44">
        <f>(VLOOKUP($A7,'ADR Raw Data'!$B$6:$BE$43,'ADR Raw Data'!Y$1,FALSE))/100</f>
        <v>3.4513665612714697E-2</v>
      </c>
      <c r="S8" s="45">
        <f>(VLOOKUP($A7,'ADR Raw Data'!$B$6:$BE$43,'ADR Raw Data'!AA$1,FALSE))/100</f>
        <v>3.4071853234087401E-2</v>
      </c>
      <c r="T8" s="45">
        <f>(VLOOKUP($A7,'ADR Raw Data'!$B$6:$BE$43,'ADR Raw Data'!AB$1,FALSE))/100</f>
        <v>4.2517780252571302E-2</v>
      </c>
      <c r="U8" s="44">
        <f>(VLOOKUP($A7,'ADR Raw Data'!$B$6:$BE$43,'ADR Raw Data'!AC$1,FALSE))/100</f>
        <v>3.8343742794919103E-2</v>
      </c>
      <c r="V8" s="46">
        <f>(VLOOKUP($A7,'ADR Raw Data'!$B$6:$BE$43,'ADR Raw Data'!AE$1,FALSE))/100</f>
        <v>3.5779222351777502E-2</v>
      </c>
      <c r="X8" s="43">
        <f>(VLOOKUP($A7,'RevPAR Raw Data'!$B$6:$BE$43,'RevPAR Raw Data'!T$1,FALSE))/100</f>
        <v>7.1533098710466009E-2</v>
      </c>
      <c r="Y8" s="44">
        <f>(VLOOKUP($A7,'RevPAR Raw Data'!$B$6:$BE$43,'RevPAR Raw Data'!U$1,FALSE))/100</f>
        <v>6.0925055501917597E-2</v>
      </c>
      <c r="Z8" s="44">
        <f>(VLOOKUP($A7,'RevPAR Raw Data'!$B$6:$BE$43,'RevPAR Raw Data'!V$1,FALSE))/100</f>
        <v>7.7569142951036993E-2</v>
      </c>
      <c r="AA8" s="44">
        <f>(VLOOKUP($A7,'RevPAR Raw Data'!$B$6:$BE$43,'RevPAR Raw Data'!W$1,FALSE))/100</f>
        <v>2.7866557928507101E-2</v>
      </c>
      <c r="AB8" s="44">
        <f>(VLOOKUP($A7,'RevPAR Raw Data'!$B$6:$BE$43,'RevPAR Raw Data'!X$1,FALSE))/100</f>
        <v>5.7906654022166403E-2</v>
      </c>
      <c r="AC8" s="44">
        <f>(VLOOKUP($A7,'RevPAR Raw Data'!$B$6:$BE$43,'RevPAR Raw Data'!Y$1,FALSE))/100</f>
        <v>5.80886083362998E-2</v>
      </c>
      <c r="AD8" s="45">
        <f>(VLOOKUP($A7,'RevPAR Raw Data'!$B$6:$BE$43,'RevPAR Raw Data'!AA$1,FALSE))/100</f>
        <v>5.1933985767254304E-2</v>
      </c>
      <c r="AE8" s="45">
        <f>(VLOOKUP($A7,'RevPAR Raw Data'!$B$6:$BE$43,'RevPAR Raw Data'!AB$1,FALSE))/100</f>
        <v>7.2356706497127096E-2</v>
      </c>
      <c r="AF8" s="44">
        <f>(VLOOKUP($A7,'RevPAR Raw Data'!$B$6:$BE$43,'RevPAR Raw Data'!AC$1,FALSE))/100</f>
        <v>6.2187691542940099E-2</v>
      </c>
      <c r="AG8" s="46">
        <f>(VLOOKUP($A7,'RevPAR Raw Data'!$B$6:$BE$43,'RevPAR Raw Data'!AE$1,FALSE))/100</f>
        <v>5.9438686261927505E-2</v>
      </c>
    </row>
    <row r="9" spans="1:34"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
      <c r="A11" s="70" t="s">
        <v>16</v>
      </c>
      <c r="B11" s="47">
        <f>(VLOOKUP($A11,'Occupancy Raw Data'!$B$8:$BE$51,'Occupancy Raw Data'!G$3,FALSE))/100</f>
        <v>0.59599180141197894</v>
      </c>
      <c r="C11" s="53">
        <f>(VLOOKUP($A11,'Occupancy Raw Data'!$B$8:$BE$51,'Occupancy Raw Data'!H$3,FALSE))/100</f>
        <v>0.80163971760419006</v>
      </c>
      <c r="D11" s="53">
        <f>(VLOOKUP($A11,'Occupancy Raw Data'!$B$8:$BE$51,'Occupancy Raw Data'!I$3,FALSE))/100</f>
        <v>0.84422682760191292</v>
      </c>
      <c r="E11" s="53">
        <f>(VLOOKUP($A11,'Occupancy Raw Data'!$B$8:$BE$51,'Occupancy Raw Data'!J$3,FALSE))/100</f>
        <v>0.76497381006604404</v>
      </c>
      <c r="F11" s="53">
        <f>(VLOOKUP($A11,'Occupancy Raw Data'!$B$8:$BE$51,'Occupancy Raw Data'!K$3,FALSE))/100</f>
        <v>0.76634024140286894</v>
      </c>
      <c r="G11" s="54">
        <f>(VLOOKUP($A11,'Occupancy Raw Data'!$B$8:$BE$51,'Occupancy Raw Data'!L$3,FALSE))/100</f>
        <v>0.75463447961739905</v>
      </c>
      <c r="H11" s="53">
        <f>(VLOOKUP($A11,'Occupancy Raw Data'!$B$8:$BE$51,'Occupancy Raw Data'!N$3,FALSE))/100</f>
        <v>0.77795490776588394</v>
      </c>
      <c r="I11" s="53">
        <f>(VLOOKUP($A11,'Occupancy Raw Data'!$B$8:$BE$51,'Occupancy Raw Data'!O$3,FALSE))/100</f>
        <v>0.82714643589159609</v>
      </c>
      <c r="J11" s="54">
        <f>(VLOOKUP($A11,'Occupancy Raw Data'!$B$8:$BE$51,'Occupancy Raw Data'!P$3,FALSE))/100</f>
        <v>0.80255067182873996</v>
      </c>
      <c r="K11" s="48">
        <f>(VLOOKUP($A11,'Occupancy Raw Data'!$B$8:$BE$51,'Occupancy Raw Data'!R$3,FALSE))/100</f>
        <v>0.768324820249211</v>
      </c>
      <c r="M11" s="75">
        <f>VLOOKUP($A11,'ADR Raw Data'!$B$6:$BE$49,'ADR Raw Data'!G$1,FALSE)</f>
        <v>322.78719447080903</v>
      </c>
      <c r="N11" s="76">
        <f>VLOOKUP($A11,'ADR Raw Data'!$B$6:$BE$49,'ADR Raw Data'!H$1,FALSE)</f>
        <v>314.19621590908997</v>
      </c>
      <c r="O11" s="76">
        <f>VLOOKUP($A11,'ADR Raw Data'!$B$6:$BE$49,'ADR Raw Data'!I$1,FALSE)</f>
        <v>318.16347018935397</v>
      </c>
      <c r="P11" s="76">
        <f>VLOOKUP($A11,'ADR Raw Data'!$B$6:$BE$49,'ADR Raw Data'!J$1,FALSE)</f>
        <v>317.59704092066301</v>
      </c>
      <c r="Q11" s="76">
        <f>VLOOKUP($A11,'ADR Raw Data'!$B$6:$BE$49,'ADR Raw Data'!K$1,FALSE)</f>
        <v>319.94366121842398</v>
      </c>
      <c r="R11" s="77">
        <f>VLOOKUP($A11,'ADR Raw Data'!$B$6:$BE$49,'ADR Raw Data'!L$1,FALSE)</f>
        <v>318.29766009020699</v>
      </c>
      <c r="S11" s="76">
        <f>VLOOKUP($A11,'ADR Raw Data'!$B$6:$BE$49,'ADR Raw Data'!N$1,FALSE)</f>
        <v>363.67776346604199</v>
      </c>
      <c r="T11" s="76">
        <f>VLOOKUP($A11,'ADR Raw Data'!$B$6:$BE$49,'ADR Raw Data'!O$1,FALSE)</f>
        <v>364.79881636116301</v>
      </c>
      <c r="U11" s="77">
        <f>VLOOKUP($A11,'ADR Raw Data'!$B$6:$BE$49,'ADR Raw Data'!P$1,FALSE)</f>
        <v>364.25546836318699</v>
      </c>
      <c r="V11" s="78">
        <f>VLOOKUP($A11,'ADR Raw Data'!$B$6:$BE$49,'ADR Raw Data'!R$1,FALSE)</f>
        <v>332.01338810121501</v>
      </c>
      <c r="X11" s="75">
        <f>VLOOKUP($A11,'RevPAR Raw Data'!$B$6:$BE$49,'RevPAR Raw Data'!G$1,FALSE)</f>
        <v>192.378521505376</v>
      </c>
      <c r="Y11" s="76">
        <f>VLOOKUP($A11,'RevPAR Raw Data'!$B$6:$BE$49,'RevPAR Raw Data'!H$1,FALSE)</f>
        <v>251.87216579366799</v>
      </c>
      <c r="Z11" s="76">
        <f>VLOOKUP($A11,'RevPAR Raw Data'!$B$6:$BE$49,'RevPAR Raw Data'!I$1,FALSE)</f>
        <v>268.60213709677402</v>
      </c>
      <c r="AA11" s="76">
        <f>VLOOKUP($A11,'RevPAR Raw Data'!$B$6:$BE$49,'RevPAR Raw Data'!J$1,FALSE)</f>
        <v>242.95341845878099</v>
      </c>
      <c r="AB11" s="76">
        <f>VLOOKUP($A11,'RevPAR Raw Data'!$B$6:$BE$49,'RevPAR Raw Data'!K$1,FALSE)</f>
        <v>245.18570257344501</v>
      </c>
      <c r="AC11" s="77">
        <f>VLOOKUP($A11,'RevPAR Raw Data'!$B$6:$BE$49,'RevPAR Raw Data'!L$1,FALSE)</f>
        <v>240.19838908560899</v>
      </c>
      <c r="AD11" s="76">
        <f>VLOOKUP($A11,'RevPAR Raw Data'!$B$6:$BE$49,'RevPAR Raw Data'!N$1,FALSE)</f>
        <v>282.924900933728</v>
      </c>
      <c r="AE11" s="76">
        <f>VLOOKUP($A11,'RevPAR Raw Data'!$B$6:$BE$49,'RevPAR Raw Data'!O$1,FALSE)</f>
        <v>301.74204077060898</v>
      </c>
      <c r="AF11" s="77">
        <f>VLOOKUP($A11,'RevPAR Raw Data'!$B$6:$BE$49,'RevPAR Raw Data'!P$1,FALSE)</f>
        <v>292.33347085216798</v>
      </c>
      <c r="AG11" s="78">
        <f>VLOOKUP($A11,'RevPAR Raw Data'!$B$6:$BE$49,'RevPAR Raw Data'!R$1,FALSE)</f>
        <v>255.09412673319699</v>
      </c>
    </row>
    <row r="12" spans="1:34" x14ac:dyDescent="0.2">
      <c r="A12" s="55" t="s">
        <v>126</v>
      </c>
      <c r="B12" s="43">
        <f>(VLOOKUP($A11,'Occupancy Raw Data'!$B$8:$BE$51,'Occupancy Raw Data'!T$3,FALSE))/100</f>
        <v>0.25749394909367901</v>
      </c>
      <c r="C12" s="44">
        <f>(VLOOKUP($A11,'Occupancy Raw Data'!$B$8:$BE$51,'Occupancy Raw Data'!U$3,FALSE))/100</f>
        <v>0.14993643189172501</v>
      </c>
      <c r="D12" s="44">
        <f>(VLOOKUP($A11,'Occupancy Raw Data'!$B$8:$BE$51,'Occupancy Raw Data'!V$3,FALSE))/100</f>
        <v>0.12173989617292101</v>
      </c>
      <c r="E12" s="44">
        <f>(VLOOKUP($A11,'Occupancy Raw Data'!$B$8:$BE$51,'Occupancy Raw Data'!W$3,FALSE))/100</f>
        <v>7.8594777636680602E-2</v>
      </c>
      <c r="F12" s="44">
        <f>(VLOOKUP($A11,'Occupancy Raw Data'!$B$8:$BE$51,'Occupancy Raw Data'!X$3,FALSE))/100</f>
        <v>4.8288424351886697E-2</v>
      </c>
      <c r="G12" s="44">
        <f>(VLOOKUP($A11,'Occupancy Raw Data'!$B$8:$BE$51,'Occupancy Raw Data'!Y$3,FALSE))/100</f>
        <v>0.12165111913167401</v>
      </c>
      <c r="H12" s="45">
        <f>(VLOOKUP($A11,'Occupancy Raw Data'!$B$8:$BE$51,'Occupancy Raw Data'!AA$3,FALSE))/100</f>
        <v>3.6687085679627501E-2</v>
      </c>
      <c r="I12" s="45">
        <f>(VLOOKUP($A11,'Occupancy Raw Data'!$B$8:$BE$51,'Occupancy Raw Data'!AB$3,FALSE))/100</f>
        <v>7.2121024159742003E-2</v>
      </c>
      <c r="J12" s="44">
        <f>(VLOOKUP($A11,'Occupancy Raw Data'!$B$8:$BE$51,'Occupancy Raw Data'!AC$3,FALSE))/100</f>
        <v>5.4649457932562401E-2</v>
      </c>
      <c r="K12" s="46">
        <f>(VLOOKUP($A11,'Occupancy Raw Data'!$B$8:$BE$51,'Occupancy Raw Data'!AE$3,FALSE))/100</f>
        <v>0.10078038743203001</v>
      </c>
      <c r="M12" s="43">
        <f>(VLOOKUP($A11,'ADR Raw Data'!$B$6:$BE$49,'ADR Raw Data'!T$1,FALSE))/100</f>
        <v>0.10987572612509</v>
      </c>
      <c r="N12" s="44">
        <f>(VLOOKUP($A11,'ADR Raw Data'!$B$6:$BE$49,'ADR Raw Data'!U$1,FALSE))/100</f>
        <v>0.117315161663357</v>
      </c>
      <c r="O12" s="44">
        <f>(VLOOKUP($A11,'ADR Raw Data'!$B$6:$BE$49,'ADR Raw Data'!V$1,FALSE))/100</f>
        <v>6.0205266297643105E-2</v>
      </c>
      <c r="P12" s="44">
        <f>(VLOOKUP($A11,'ADR Raw Data'!$B$6:$BE$49,'ADR Raw Data'!W$1,FALSE))/100</f>
        <v>3.6375023326671398E-2</v>
      </c>
      <c r="Q12" s="44">
        <f>(VLOOKUP($A11,'ADR Raw Data'!$B$6:$BE$49,'ADR Raw Data'!X$1,FALSE))/100</f>
        <v>1.7679899586348299E-2</v>
      </c>
      <c r="R12" s="44">
        <f>(VLOOKUP($A11,'ADR Raw Data'!$B$6:$BE$49,'ADR Raw Data'!Y$1,FALSE))/100</f>
        <v>6.3398364743387892E-2</v>
      </c>
      <c r="S12" s="45">
        <f>(VLOOKUP($A11,'ADR Raw Data'!$B$6:$BE$49,'ADR Raw Data'!AA$1,FALSE))/100</f>
        <v>-6.0954902663371601E-3</v>
      </c>
      <c r="T12" s="45">
        <f>(VLOOKUP($A11,'ADR Raw Data'!$B$6:$BE$49,'ADR Raw Data'!AB$1,FALSE))/100</f>
        <v>1.8067393052928E-2</v>
      </c>
      <c r="U12" s="44">
        <f>(VLOOKUP($A11,'ADR Raw Data'!$B$6:$BE$49,'ADR Raw Data'!AC$1,FALSE))/100</f>
        <v>6.0528001642816001E-3</v>
      </c>
      <c r="V12" s="46">
        <f>(VLOOKUP($A11,'ADR Raw Data'!$B$6:$BE$49,'ADR Raw Data'!AE$1,FALSE))/100</f>
        <v>4.1234004527087705E-2</v>
      </c>
      <c r="X12" s="43">
        <f>(VLOOKUP($A11,'RevPAR Raw Data'!$B$6:$BE$49,'RevPAR Raw Data'!T$1,FALSE))/100</f>
        <v>0.395662009848255</v>
      </c>
      <c r="Y12" s="44">
        <f>(VLOOKUP($A11,'RevPAR Raw Data'!$B$6:$BE$49,'RevPAR Raw Data'!U$1,FALSE))/100</f>
        <v>0.28484141030168703</v>
      </c>
      <c r="Z12" s="44">
        <f>(VLOOKUP($A11,'RevPAR Raw Data'!$B$6:$BE$49,'RevPAR Raw Data'!V$1,FALSE))/100</f>
        <v>0.189274545338703</v>
      </c>
      <c r="AA12" s="44">
        <f>(VLOOKUP($A11,'RevPAR Raw Data'!$B$6:$BE$49,'RevPAR Raw Data'!W$1,FALSE))/100</f>
        <v>0.11782868783324001</v>
      </c>
      <c r="AB12" s="44">
        <f>(VLOOKUP($A11,'RevPAR Raw Data'!$B$6:$BE$49,'RevPAR Raw Data'!X$1,FALSE))/100</f>
        <v>6.6822058431959402E-2</v>
      </c>
      <c r="AC12" s="44">
        <f>(VLOOKUP($A11,'RevPAR Raw Data'!$B$6:$BE$49,'RevPAR Raw Data'!Y$1,FALSE))/100</f>
        <v>0.19276196589721301</v>
      </c>
      <c r="AD12" s="45">
        <f>(VLOOKUP($A11,'RevPAR Raw Data'!$B$6:$BE$49,'RevPAR Raw Data'!AA$1,FALSE))/100</f>
        <v>3.0367969639629903E-2</v>
      </c>
      <c r="AE12" s="45">
        <f>(VLOOKUP($A11,'RevPAR Raw Data'!$B$6:$BE$49,'RevPAR Raw Data'!AB$1,FALSE))/100</f>
        <v>9.1491456103543797E-2</v>
      </c>
      <c r="AF12" s="44">
        <f>(VLOOKUP($A11,'RevPAR Raw Data'!$B$6:$BE$49,'RevPAR Raw Data'!AC$1,FALSE))/100</f>
        <v>6.1033040344796195E-2</v>
      </c>
      <c r="AG12" s="46">
        <f>(VLOOKUP($A11,'RevPAR Raw Data'!$B$6:$BE$49,'RevPAR Raw Data'!AE$1,FALSE))/100</f>
        <v>0.146169970910732</v>
      </c>
    </row>
    <row r="13" spans="1:34"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
      <c r="A14" s="70" t="s">
        <v>17</v>
      </c>
      <c r="B14" s="47">
        <f>(VLOOKUP($A14,'Occupancy Raw Data'!$B$8:$BE$51,'Occupancy Raw Data'!G$3,FALSE))/100</f>
        <v>0.59173155776247899</v>
      </c>
      <c r="C14" s="53">
        <f>(VLOOKUP($A14,'Occupancy Raw Data'!$B$8:$BE$51,'Occupancy Raw Data'!H$3,FALSE))/100</f>
        <v>0.78576533875032895</v>
      </c>
      <c r="D14" s="53">
        <f>(VLOOKUP($A14,'Occupancy Raw Data'!$B$8:$BE$51,'Occupancy Raw Data'!I$3,FALSE))/100</f>
        <v>0.87796712184478809</v>
      </c>
      <c r="E14" s="53">
        <f>(VLOOKUP($A14,'Occupancy Raw Data'!$B$8:$BE$51,'Occupancy Raw Data'!J$3,FALSE))/100</f>
        <v>0.85095737877590905</v>
      </c>
      <c r="F14" s="53">
        <f>(VLOOKUP($A14,'Occupancy Raw Data'!$B$8:$BE$51,'Occupancy Raw Data'!K$3,FALSE))/100</f>
        <v>0.78557724861753697</v>
      </c>
      <c r="G14" s="54">
        <f>(VLOOKUP($A14,'Occupancy Raw Data'!$B$8:$BE$51,'Occupancy Raw Data'!L$3,FALSE))/100</f>
        <v>0.77839972915020794</v>
      </c>
      <c r="H14" s="53">
        <f>(VLOOKUP($A14,'Occupancy Raw Data'!$B$8:$BE$51,'Occupancy Raw Data'!N$3,FALSE))/100</f>
        <v>0.7870819696798701</v>
      </c>
      <c r="I14" s="53">
        <f>(VLOOKUP($A14,'Occupancy Raw Data'!$B$8:$BE$51,'Occupancy Raw Data'!O$3,FALSE))/100</f>
        <v>0.83034270022194601</v>
      </c>
      <c r="J14" s="54">
        <f>(VLOOKUP($A14,'Occupancy Raw Data'!$B$8:$BE$51,'Occupancy Raw Data'!P$3,FALSE))/100</f>
        <v>0.80871233495090811</v>
      </c>
      <c r="K14" s="48">
        <f>(VLOOKUP($A14,'Occupancy Raw Data'!$B$8:$BE$51,'Occupancy Raw Data'!R$3,FALSE))/100</f>
        <v>0.787060473664694</v>
      </c>
      <c r="M14" s="75">
        <f>VLOOKUP($A14,'ADR Raw Data'!$B$6:$BE$49,'ADR Raw Data'!G$1,FALSE)</f>
        <v>175.60569739351499</v>
      </c>
      <c r="N14" s="76">
        <f>VLOOKUP($A14,'ADR Raw Data'!$B$6:$BE$49,'ADR Raw Data'!H$1,FALSE)</f>
        <v>198.353806013021</v>
      </c>
      <c r="O14" s="76">
        <f>VLOOKUP($A14,'ADR Raw Data'!$B$6:$BE$49,'ADR Raw Data'!I$1,FALSE)</f>
        <v>210.89074724709701</v>
      </c>
      <c r="P14" s="76">
        <f>VLOOKUP($A14,'ADR Raw Data'!$B$6:$BE$49,'ADR Raw Data'!J$1,FALSE)</f>
        <v>205.79540736483699</v>
      </c>
      <c r="Q14" s="76">
        <f>VLOOKUP($A14,'ADR Raw Data'!$B$6:$BE$49,'ADR Raw Data'!K$1,FALSE)</f>
        <v>194.08453909878801</v>
      </c>
      <c r="R14" s="77">
        <f>VLOOKUP($A14,'ADR Raw Data'!$B$6:$BE$49,'ADR Raw Data'!L$1,FALSE)</f>
        <v>198.48867119011001</v>
      </c>
      <c r="S14" s="76">
        <f>VLOOKUP($A14,'ADR Raw Data'!$B$6:$BE$49,'ADR Raw Data'!N$1,FALSE)</f>
        <v>207.64051187688099</v>
      </c>
      <c r="T14" s="76">
        <f>VLOOKUP($A14,'ADR Raw Data'!$B$6:$BE$49,'ADR Raw Data'!O$1,FALSE)</f>
        <v>207.16733112852799</v>
      </c>
      <c r="U14" s="77">
        <f>VLOOKUP($A14,'ADR Raw Data'!$B$6:$BE$49,'ADR Raw Data'!P$1,FALSE)</f>
        <v>207.39759349706901</v>
      </c>
      <c r="V14" s="78">
        <f>VLOOKUP($A14,'ADR Raw Data'!$B$6:$BE$49,'ADR Raw Data'!R$1,FALSE)</f>
        <v>201.10410113548599</v>
      </c>
      <c r="X14" s="75">
        <f>VLOOKUP($A14,'RevPAR Raw Data'!$B$6:$BE$49,'RevPAR Raw Data'!G$1,FALSE)</f>
        <v>103.911432870631</v>
      </c>
      <c r="Y14" s="76">
        <f>VLOOKUP($A14,'RevPAR Raw Data'!$B$6:$BE$49,'RevPAR Raw Data'!H$1,FALSE)</f>
        <v>155.85954557423901</v>
      </c>
      <c r="Z14" s="76">
        <f>VLOOKUP($A14,'RevPAR Raw Data'!$B$6:$BE$49,'RevPAR Raw Data'!I$1,FALSE)</f>
        <v>185.15514238423</v>
      </c>
      <c r="AA14" s="76">
        <f>VLOOKUP($A14,'RevPAR Raw Data'!$B$6:$BE$49,'RevPAR Raw Data'!J$1,FALSE)</f>
        <v>175.12312041530299</v>
      </c>
      <c r="AB14" s="76">
        <f>VLOOKUP($A14,'RevPAR Raw Data'!$B$6:$BE$49,'RevPAR Raw Data'!K$1,FALSE)</f>
        <v>152.468398224429</v>
      </c>
      <c r="AC14" s="77">
        <f>VLOOKUP($A14,'RevPAR Raw Data'!$B$6:$BE$49,'RevPAR Raw Data'!L$1,FALSE)</f>
        <v>154.50352789376601</v>
      </c>
      <c r="AD14" s="76">
        <f>VLOOKUP($A14,'RevPAR Raw Data'!$B$6:$BE$49,'RevPAR Raw Data'!N$1,FALSE)</f>
        <v>163.43010307339199</v>
      </c>
      <c r="AE14" s="76">
        <f>VLOOKUP($A14,'RevPAR Raw Data'!$B$6:$BE$49,'RevPAR Raw Data'!O$1,FALSE)</f>
        <v>172.019881127036</v>
      </c>
      <c r="AF14" s="77">
        <f>VLOOKUP($A14,'RevPAR Raw Data'!$B$6:$BE$49,'RevPAR Raw Data'!P$1,FALSE)</f>
        <v>167.724992100214</v>
      </c>
      <c r="AG14" s="78">
        <f>VLOOKUP($A14,'RevPAR Raw Data'!$B$6:$BE$49,'RevPAR Raw Data'!R$1,FALSE)</f>
        <v>158.281089095608</v>
      </c>
    </row>
    <row r="15" spans="1:34" x14ac:dyDescent="0.2">
      <c r="A15" s="55" t="s">
        <v>126</v>
      </c>
      <c r="B15" s="43">
        <f>(VLOOKUP($A14,'Occupancy Raw Data'!$B$8:$BE$51,'Occupancy Raw Data'!T$3,FALSE))/100</f>
        <v>-9.3247550674117191E-3</v>
      </c>
      <c r="C15" s="44">
        <f>(VLOOKUP($A14,'Occupancy Raw Data'!$B$8:$BE$51,'Occupancy Raw Data'!U$3,FALSE))/100</f>
        <v>2.3399158400438699E-2</v>
      </c>
      <c r="D15" s="44">
        <f>(VLOOKUP($A14,'Occupancy Raw Data'!$B$8:$BE$51,'Occupancy Raw Data'!V$3,FALSE))/100</f>
        <v>5.29614446690315E-2</v>
      </c>
      <c r="E15" s="44">
        <f>(VLOOKUP($A14,'Occupancy Raw Data'!$B$8:$BE$51,'Occupancy Raw Data'!W$3,FALSE))/100</f>
        <v>-2.6537200721386003E-3</v>
      </c>
      <c r="F15" s="44">
        <f>(VLOOKUP($A14,'Occupancy Raw Data'!$B$8:$BE$51,'Occupancy Raw Data'!X$3,FALSE))/100</f>
        <v>1.52747747324184E-2</v>
      </c>
      <c r="G15" s="44">
        <f>(VLOOKUP($A14,'Occupancy Raw Data'!$B$8:$BE$51,'Occupancy Raw Data'!Y$3,FALSE))/100</f>
        <v>1.72798035880199E-2</v>
      </c>
      <c r="H15" s="45">
        <f>(VLOOKUP($A14,'Occupancy Raw Data'!$B$8:$BE$51,'Occupancy Raw Data'!AA$3,FALSE))/100</f>
        <v>-1.57880879092013E-2</v>
      </c>
      <c r="I15" s="45">
        <f>(VLOOKUP($A14,'Occupancy Raw Data'!$B$8:$BE$51,'Occupancy Raw Data'!AB$3,FALSE))/100</f>
        <v>1.6991916290294201E-2</v>
      </c>
      <c r="J15" s="44">
        <f>(VLOOKUP($A14,'Occupancy Raw Data'!$B$8:$BE$51,'Occupancy Raw Data'!AC$3,FALSE))/100</f>
        <v>7.7189613430215295E-4</v>
      </c>
      <c r="K15" s="46">
        <f>(VLOOKUP($A14,'Occupancy Raw Data'!$B$8:$BE$51,'Occupancy Raw Data'!AE$3,FALSE))/100</f>
        <v>1.2377307601510401E-2</v>
      </c>
      <c r="M15" s="43">
        <f>(VLOOKUP($A14,'ADR Raw Data'!$B$6:$BE$49,'ADR Raw Data'!T$1,FALSE))/100</f>
        <v>8.8003950607298594E-3</v>
      </c>
      <c r="N15" s="44">
        <f>(VLOOKUP($A14,'ADR Raw Data'!$B$6:$BE$49,'ADR Raw Data'!U$1,FALSE))/100</f>
        <v>3.3271484852634502E-2</v>
      </c>
      <c r="O15" s="44">
        <f>(VLOOKUP($A14,'ADR Raw Data'!$B$6:$BE$49,'ADR Raw Data'!V$1,FALSE))/100</f>
        <v>2.6380437735879697E-2</v>
      </c>
      <c r="P15" s="44">
        <f>(VLOOKUP($A14,'ADR Raw Data'!$B$6:$BE$49,'ADR Raw Data'!W$1,FALSE))/100</f>
        <v>5.4674057540204403E-4</v>
      </c>
      <c r="Q15" s="44">
        <f>(VLOOKUP($A14,'ADR Raw Data'!$B$6:$BE$49,'ADR Raw Data'!X$1,FALSE))/100</f>
        <v>3.4633348326439099E-2</v>
      </c>
      <c r="R15" s="44">
        <f>(VLOOKUP($A14,'ADR Raw Data'!$B$6:$BE$49,'ADR Raw Data'!Y$1,FALSE))/100</f>
        <v>2.1612925673615401E-2</v>
      </c>
      <c r="S15" s="45">
        <f>(VLOOKUP($A14,'ADR Raw Data'!$B$6:$BE$49,'ADR Raw Data'!AA$1,FALSE))/100</f>
        <v>7.3093475134418495E-2</v>
      </c>
      <c r="T15" s="45">
        <f>(VLOOKUP($A14,'ADR Raw Data'!$B$6:$BE$49,'ADR Raw Data'!AB$1,FALSE))/100</f>
        <v>6.4294761509163897E-2</v>
      </c>
      <c r="U15" s="44">
        <f>(VLOOKUP($A14,'ADR Raw Data'!$B$6:$BE$49,'ADR Raw Data'!AC$1,FALSE))/100</f>
        <v>6.8615439822281896E-2</v>
      </c>
      <c r="V15" s="46">
        <f>(VLOOKUP($A14,'ADR Raw Data'!$B$6:$BE$49,'ADR Raw Data'!AE$1,FALSE))/100</f>
        <v>3.5404961186989999E-2</v>
      </c>
      <c r="X15" s="43">
        <f>(VLOOKUP($A14,'RevPAR Raw Data'!$B$6:$BE$49,'RevPAR Raw Data'!T$1,FALSE))/100</f>
        <v>-6.0642153511962298E-4</v>
      </c>
      <c r="Y15" s="44">
        <f>(VLOOKUP($A14,'RevPAR Raw Data'!$B$6:$BE$49,'RevPAR Raw Data'!U$1,FALSE))/100</f>
        <v>5.7449167997357796E-2</v>
      </c>
      <c r="Z15" s="44">
        <f>(VLOOKUP($A14,'RevPAR Raw Data'!$B$6:$BE$49,'RevPAR Raw Data'!V$1,FALSE))/100</f>
        <v>8.0739028498404905E-2</v>
      </c>
      <c r="AA15" s="44">
        <f>(VLOOKUP($A14,'RevPAR Raw Data'!$B$6:$BE$49,'RevPAR Raw Data'!W$1,FALSE))/100</f>
        <v>-2.1084303931757599E-3</v>
      </c>
      <c r="AB15" s="44">
        <f>(VLOOKUP($A14,'RevPAR Raw Data'!$B$6:$BE$49,'RevPAR Raw Data'!X$1,FALSE))/100</f>
        <v>5.0437139652773307E-2</v>
      </c>
      <c r="AC15" s="44">
        <f>(VLOOKUP($A14,'RevPAR Raw Data'!$B$6:$BE$49,'RevPAR Raw Data'!Y$1,FALSE))/100</f>
        <v>3.9266196372237896E-2</v>
      </c>
      <c r="AD15" s="45">
        <f>(VLOOKUP($A14,'RevPAR Raw Data'!$B$6:$BE$49,'RevPAR Raw Data'!AA$1,FALSE))/100</f>
        <v>5.6151381014205901E-2</v>
      </c>
      <c r="AE15" s="45">
        <f>(VLOOKUP($A14,'RevPAR Raw Data'!$B$6:$BE$49,'RevPAR Raw Data'!AB$1,FALSE))/100</f>
        <v>8.23791690049262E-2</v>
      </c>
      <c r="AF15" s="44">
        <f>(VLOOKUP($A14,'RevPAR Raw Data'!$B$6:$BE$49,'RevPAR Raw Data'!AC$1,FALSE))/100</f>
        <v>6.9440299949336398E-2</v>
      </c>
      <c r="AG15" s="46">
        <f>(VLOOKUP($A14,'RevPAR Raw Data'!$B$6:$BE$49,'RevPAR Raw Data'!AE$1,FALSE))/100</f>
        <v>4.82204868837314E-2</v>
      </c>
    </row>
    <row r="16" spans="1:34"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18</v>
      </c>
      <c r="B17" s="47">
        <f>(VLOOKUP($A17,'Occupancy Raw Data'!$B$8:$BE$51,'Occupancy Raw Data'!G$3,FALSE))/100</f>
        <v>0.65745412844036588</v>
      </c>
      <c r="C17" s="53">
        <f>(VLOOKUP($A17,'Occupancy Raw Data'!$B$8:$BE$51,'Occupancy Raw Data'!H$3,FALSE))/100</f>
        <v>0.81462155963302707</v>
      </c>
      <c r="D17" s="53">
        <f>(VLOOKUP($A17,'Occupancy Raw Data'!$B$8:$BE$51,'Occupancy Raw Data'!I$3,FALSE))/100</f>
        <v>0.87408256880733903</v>
      </c>
      <c r="E17" s="53">
        <f>(VLOOKUP($A17,'Occupancy Raw Data'!$B$8:$BE$51,'Occupancy Raw Data'!J$3,FALSE))/100</f>
        <v>0.86470756880733901</v>
      </c>
      <c r="F17" s="53">
        <f>(VLOOKUP($A17,'Occupancy Raw Data'!$B$8:$BE$51,'Occupancy Raw Data'!K$3,FALSE))/100</f>
        <v>0.82608944954128405</v>
      </c>
      <c r="G17" s="54">
        <f>(VLOOKUP($A17,'Occupancy Raw Data'!$B$8:$BE$51,'Occupancy Raw Data'!L$3,FALSE))/100</f>
        <v>0.80739105504587105</v>
      </c>
      <c r="H17" s="53">
        <f>(VLOOKUP($A17,'Occupancy Raw Data'!$B$8:$BE$51,'Occupancy Raw Data'!N$3,FALSE))/100</f>
        <v>0.85653669724770598</v>
      </c>
      <c r="I17" s="53">
        <f>(VLOOKUP($A17,'Occupancy Raw Data'!$B$8:$BE$51,'Occupancy Raw Data'!O$3,FALSE))/100</f>
        <v>0.87580275229357696</v>
      </c>
      <c r="J17" s="54">
        <f>(VLOOKUP($A17,'Occupancy Raw Data'!$B$8:$BE$51,'Occupancy Raw Data'!P$3,FALSE))/100</f>
        <v>0.86616972477064191</v>
      </c>
      <c r="K17" s="48">
        <f>(VLOOKUP($A17,'Occupancy Raw Data'!$B$8:$BE$51,'Occupancy Raw Data'!R$3,FALSE))/100</f>
        <v>0.82418496068151992</v>
      </c>
      <c r="M17" s="75">
        <f>VLOOKUP($A17,'ADR Raw Data'!$B$6:$BE$49,'ADR Raw Data'!G$1,FALSE)</f>
        <v>153.27877987092199</v>
      </c>
      <c r="N17" s="76">
        <f>VLOOKUP($A17,'ADR Raw Data'!$B$6:$BE$49,'ADR Raw Data'!H$1,FALSE)</f>
        <v>160.34228866051899</v>
      </c>
      <c r="O17" s="76">
        <f>VLOOKUP($A17,'ADR Raw Data'!$B$6:$BE$49,'ADR Raw Data'!I$1,FALSE)</f>
        <v>169.10175544476499</v>
      </c>
      <c r="P17" s="76">
        <f>VLOOKUP($A17,'ADR Raw Data'!$B$6:$BE$49,'ADR Raw Data'!J$1,FALSE)</f>
        <v>167.96503630516199</v>
      </c>
      <c r="Q17" s="76">
        <f>VLOOKUP($A17,'ADR Raw Data'!$B$6:$BE$49,'ADR Raw Data'!K$1,FALSE)</f>
        <v>163.41353335184201</v>
      </c>
      <c r="R17" s="77">
        <f>VLOOKUP($A17,'ADR Raw Data'!$B$6:$BE$49,'ADR Raw Data'!L$1,FALSE)</f>
        <v>163.34978659034499</v>
      </c>
      <c r="S17" s="76">
        <f>VLOOKUP($A17,'ADR Raw Data'!$B$6:$BE$49,'ADR Raw Data'!N$1,FALSE)</f>
        <v>175.84129234167801</v>
      </c>
      <c r="T17" s="76">
        <f>VLOOKUP($A17,'ADR Raw Data'!$B$6:$BE$49,'ADR Raw Data'!O$1,FALSE)</f>
        <v>176.31199456592901</v>
      </c>
      <c r="U17" s="77">
        <f>VLOOKUP($A17,'ADR Raw Data'!$B$6:$BE$49,'ADR Raw Data'!P$1,FALSE)</f>
        <v>176.079260889712</v>
      </c>
      <c r="V17" s="78">
        <f>VLOOKUP($A17,'ADR Raw Data'!$B$6:$BE$49,'ADR Raw Data'!R$1,FALSE)</f>
        <v>167.17205110493799</v>
      </c>
      <c r="X17" s="75">
        <f>VLOOKUP($A17,'RevPAR Raw Data'!$B$6:$BE$49,'RevPAR Raw Data'!G$1,FALSE)</f>
        <v>100.77376662844</v>
      </c>
      <c r="Y17" s="76">
        <f>VLOOKUP($A17,'RevPAR Raw Data'!$B$6:$BE$49,'RevPAR Raw Data'!H$1,FALSE)</f>
        <v>130.61828526376101</v>
      </c>
      <c r="Z17" s="76">
        <f>VLOOKUP($A17,'RevPAR Raw Data'!$B$6:$BE$49,'RevPAR Raw Data'!I$1,FALSE)</f>
        <v>147.80889678899001</v>
      </c>
      <c r="AA17" s="76">
        <f>VLOOKUP($A17,'RevPAR Raw Data'!$B$6:$BE$49,'RevPAR Raw Data'!J$1,FALSE)</f>
        <v>145.24063818807301</v>
      </c>
      <c r="AB17" s="76">
        <f>VLOOKUP($A17,'RevPAR Raw Data'!$B$6:$BE$49,'RevPAR Raw Data'!K$1,FALSE)</f>
        <v>134.99419581422001</v>
      </c>
      <c r="AC17" s="77">
        <f>VLOOKUP($A17,'RevPAR Raw Data'!$B$6:$BE$49,'RevPAR Raw Data'!L$1,FALSE)</f>
        <v>131.88715653669701</v>
      </c>
      <c r="AD17" s="76">
        <f>VLOOKUP($A17,'RevPAR Raw Data'!$B$6:$BE$49,'RevPAR Raw Data'!N$1,FALSE)</f>
        <v>150.61451978210999</v>
      </c>
      <c r="AE17" s="76">
        <f>VLOOKUP($A17,'RevPAR Raw Data'!$B$6:$BE$49,'RevPAR Raw Data'!O$1,FALSE)</f>
        <v>154.41453010321101</v>
      </c>
      <c r="AF17" s="77">
        <f>VLOOKUP($A17,'RevPAR Raw Data'!$B$6:$BE$49,'RevPAR Raw Data'!P$1,FALSE)</f>
        <v>152.51452494265999</v>
      </c>
      <c r="AG17" s="78">
        <f>VLOOKUP($A17,'RevPAR Raw Data'!$B$6:$BE$49,'RevPAR Raw Data'!R$1,FALSE)</f>
        <v>137.78069036697201</v>
      </c>
    </row>
    <row r="18" spans="1:33" x14ac:dyDescent="0.2">
      <c r="A18" s="55" t="s">
        <v>126</v>
      </c>
      <c r="B18" s="43">
        <f>(VLOOKUP($A17,'Occupancy Raw Data'!$B$8:$BE$51,'Occupancy Raw Data'!T$3,FALSE))/100</f>
        <v>3.7855720407603405E-2</v>
      </c>
      <c r="C18" s="44">
        <f>(VLOOKUP($A17,'Occupancy Raw Data'!$B$8:$BE$51,'Occupancy Raw Data'!U$3,FALSE))/100</f>
        <v>1.7760319937255301E-2</v>
      </c>
      <c r="D18" s="44">
        <f>(VLOOKUP($A17,'Occupancy Raw Data'!$B$8:$BE$51,'Occupancy Raw Data'!V$3,FALSE))/100</f>
        <v>2.99052106918564E-2</v>
      </c>
      <c r="E18" s="44">
        <f>(VLOOKUP($A17,'Occupancy Raw Data'!$B$8:$BE$51,'Occupancy Raw Data'!W$3,FALSE))/100</f>
        <v>6.8832855281868296E-3</v>
      </c>
      <c r="F18" s="44">
        <f>(VLOOKUP($A17,'Occupancy Raw Data'!$B$8:$BE$51,'Occupancy Raw Data'!X$3,FALSE))/100</f>
        <v>3.5653433686162299E-2</v>
      </c>
      <c r="G18" s="44">
        <f>(VLOOKUP($A17,'Occupancy Raw Data'!$B$8:$BE$51,'Occupancy Raw Data'!Y$3,FALSE))/100</f>
        <v>2.4860698342627302E-2</v>
      </c>
      <c r="H18" s="45">
        <f>(VLOOKUP($A17,'Occupancy Raw Data'!$B$8:$BE$51,'Occupancy Raw Data'!AA$3,FALSE))/100</f>
        <v>1.9229001712504402E-2</v>
      </c>
      <c r="I18" s="45">
        <f>(VLOOKUP($A17,'Occupancy Raw Data'!$B$8:$BE$51,'Occupancy Raw Data'!AB$3,FALSE))/100</f>
        <v>5.7558664984977199E-2</v>
      </c>
      <c r="J18" s="44">
        <f>(VLOOKUP($A17,'Occupancy Raw Data'!$B$8:$BE$51,'Occupancy Raw Data'!AC$3,FALSE))/100</f>
        <v>3.8253233944156605E-2</v>
      </c>
      <c r="K18" s="46">
        <f>(VLOOKUP($A17,'Occupancy Raw Data'!$B$8:$BE$51,'Occupancy Raw Data'!AE$3,FALSE))/100</f>
        <v>2.8845621955658398E-2</v>
      </c>
      <c r="M18" s="43">
        <f>(VLOOKUP($A17,'ADR Raw Data'!$B$6:$BE$49,'ADR Raw Data'!T$1,FALSE))/100</f>
        <v>6.6131898250541402E-2</v>
      </c>
      <c r="N18" s="44">
        <f>(VLOOKUP($A17,'ADR Raw Data'!$B$6:$BE$49,'ADR Raw Data'!U$1,FALSE))/100</f>
        <v>4.6903994042059596E-2</v>
      </c>
      <c r="O18" s="44">
        <f>(VLOOKUP($A17,'ADR Raw Data'!$B$6:$BE$49,'ADR Raw Data'!V$1,FALSE))/100</f>
        <v>4.6893253504010399E-2</v>
      </c>
      <c r="P18" s="44">
        <f>(VLOOKUP($A17,'ADR Raw Data'!$B$6:$BE$49,'ADR Raw Data'!W$1,FALSE))/100</f>
        <v>2.8230175122840803E-2</v>
      </c>
      <c r="Q18" s="44">
        <f>(VLOOKUP($A17,'ADR Raw Data'!$B$6:$BE$49,'ADR Raw Data'!X$1,FALSE))/100</f>
        <v>4.3280863214974999E-2</v>
      </c>
      <c r="R18" s="44">
        <f>(VLOOKUP($A17,'ADR Raw Data'!$B$6:$BE$49,'ADR Raw Data'!Y$1,FALSE))/100</f>
        <v>4.45794992855814E-2</v>
      </c>
      <c r="S18" s="45">
        <f>(VLOOKUP($A17,'ADR Raw Data'!$B$6:$BE$49,'ADR Raw Data'!AA$1,FALSE))/100</f>
        <v>4.2045534856130502E-2</v>
      </c>
      <c r="T18" s="45">
        <f>(VLOOKUP($A17,'ADR Raw Data'!$B$6:$BE$49,'ADR Raw Data'!AB$1,FALSE))/100</f>
        <v>4.9574086867781801E-2</v>
      </c>
      <c r="U18" s="44">
        <f>(VLOOKUP($A17,'ADR Raw Data'!$B$6:$BE$49,'ADR Raw Data'!AC$1,FALSE))/100</f>
        <v>4.5799478761581504E-2</v>
      </c>
      <c r="V18" s="46">
        <f>(VLOOKUP($A17,'ADR Raw Data'!$B$6:$BE$49,'ADR Raw Data'!AE$1,FALSE))/100</f>
        <v>4.5178148803893502E-2</v>
      </c>
      <c r="X18" s="43">
        <f>(VLOOKUP($A17,'RevPAR Raw Data'!$B$6:$BE$49,'RevPAR Raw Data'!T$1,FALSE))/100</f>
        <v>0.106491089308341</v>
      </c>
      <c r="Y18" s="44">
        <f>(VLOOKUP($A17,'RevPAR Raw Data'!$B$6:$BE$49,'RevPAR Raw Data'!U$1,FALSE))/100</f>
        <v>6.5497343919836998E-2</v>
      </c>
      <c r="Z18" s="44">
        <f>(VLOOKUP($A17,'RevPAR Raw Data'!$B$6:$BE$49,'RevPAR Raw Data'!V$1,FALSE))/100</f>
        <v>7.8200816821930891E-2</v>
      </c>
      <c r="AA18" s="44">
        <f>(VLOOKUP($A17,'RevPAR Raw Data'!$B$6:$BE$49,'RevPAR Raw Data'!W$1,FALSE))/100</f>
        <v>3.5307777006908896E-2</v>
      </c>
      <c r="AB18" s="44">
        <f>(VLOOKUP($A17,'RevPAR Raw Data'!$B$6:$BE$49,'RevPAR Raw Data'!X$1,FALSE))/100</f>
        <v>8.0477408287652402E-2</v>
      </c>
      <c r="AC18" s="44">
        <f>(VLOOKUP($A17,'RevPAR Raw Data'!$B$6:$BE$49,'RevPAR Raw Data'!Y$1,FALSE))/100</f>
        <v>7.0548475112213002E-2</v>
      </c>
      <c r="AD18" s="45">
        <f>(VLOOKUP($A17,'RevPAR Raw Data'!$B$6:$BE$49,'RevPAR Raw Data'!AA$1,FALSE))/100</f>
        <v>6.2083030230386707E-2</v>
      </c>
      <c r="AE18" s="45">
        <f>(VLOOKUP($A17,'RevPAR Raw Data'!$B$6:$BE$49,'RevPAR Raw Data'!AB$1,FALSE))/100</f>
        <v>0.109986170110717</v>
      </c>
      <c r="AF18" s="44">
        <f>(VLOOKUP($A17,'RevPAR Raw Data'!$B$6:$BE$49,'RevPAR Raw Data'!AC$1,FALSE))/100</f>
        <v>8.5804690881325404E-2</v>
      </c>
      <c r="AG18" s="46">
        <f>(VLOOKUP($A17,'RevPAR Raw Data'!$B$6:$BE$49,'RevPAR Raw Data'!AE$1,FALSE))/100</f>
        <v>7.5326962560605504E-2</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19</v>
      </c>
      <c r="B20" s="47">
        <f>(VLOOKUP($A20,'Occupancy Raw Data'!$B$8:$BE$51,'Occupancy Raw Data'!G$3,FALSE))/100</f>
        <v>0.59980770653058202</v>
      </c>
      <c r="C20" s="53">
        <f>(VLOOKUP($A20,'Occupancy Raw Data'!$B$8:$BE$51,'Occupancy Raw Data'!H$3,FALSE))/100</f>
        <v>0.74984591869437589</v>
      </c>
      <c r="D20" s="53">
        <f>(VLOOKUP($A20,'Occupancy Raw Data'!$B$8:$BE$51,'Occupancy Raw Data'!I$3,FALSE))/100</f>
        <v>0.80770653058205699</v>
      </c>
      <c r="E20" s="53">
        <f>(VLOOKUP($A20,'Occupancy Raw Data'!$B$8:$BE$51,'Occupancy Raw Data'!J$3,FALSE))/100</f>
        <v>0.80736138845746097</v>
      </c>
      <c r="F20" s="53">
        <f>(VLOOKUP($A20,'Occupancy Raw Data'!$B$8:$BE$51,'Occupancy Raw Data'!K$3,FALSE))/100</f>
        <v>0.79498557798979308</v>
      </c>
      <c r="G20" s="54">
        <f>(VLOOKUP($A20,'Occupancy Raw Data'!$B$8:$BE$51,'Occupancy Raw Data'!L$3,FALSE))/100</f>
        <v>0.75194142445085399</v>
      </c>
      <c r="H20" s="53">
        <f>(VLOOKUP($A20,'Occupancy Raw Data'!$B$8:$BE$51,'Occupancy Raw Data'!N$3,FALSE))/100</f>
        <v>0.83588491975445611</v>
      </c>
      <c r="I20" s="53">
        <f>(VLOOKUP($A20,'Occupancy Raw Data'!$B$8:$BE$51,'Occupancy Raw Data'!O$3,FALSE))/100</f>
        <v>0.845080492074057</v>
      </c>
      <c r="J20" s="54">
        <f>(VLOOKUP($A20,'Occupancy Raw Data'!$B$8:$BE$51,'Occupancy Raw Data'!P$3,FALSE))/100</f>
        <v>0.84048270591425611</v>
      </c>
      <c r="K20" s="48">
        <f>(VLOOKUP($A20,'Occupancy Raw Data'!$B$8:$BE$51,'Occupancy Raw Data'!R$3,FALSE))/100</f>
        <v>0.77723893344039696</v>
      </c>
      <c r="M20" s="75">
        <f>VLOOKUP($A20,'ADR Raw Data'!$B$6:$BE$49,'ADR Raw Data'!G$1,FALSE)</f>
        <v>124.964906699547</v>
      </c>
      <c r="N20" s="76">
        <f>VLOOKUP($A20,'ADR Raw Data'!$B$6:$BE$49,'ADR Raw Data'!H$1,FALSE)</f>
        <v>129.88766767490699</v>
      </c>
      <c r="O20" s="76">
        <f>VLOOKUP($A20,'ADR Raw Data'!$B$6:$BE$49,'ADR Raw Data'!I$1,FALSE)</f>
        <v>135.36044104630199</v>
      </c>
      <c r="P20" s="76">
        <f>VLOOKUP($A20,'ADR Raw Data'!$B$6:$BE$49,'ADR Raw Data'!J$1,FALSE)</f>
        <v>135.65229991755399</v>
      </c>
      <c r="Q20" s="76">
        <f>VLOOKUP($A20,'ADR Raw Data'!$B$6:$BE$49,'ADR Raw Data'!K$1,FALSE)</f>
        <v>134.245210717276</v>
      </c>
      <c r="R20" s="77">
        <f>VLOOKUP($A20,'ADR Raw Data'!$B$6:$BE$49,'ADR Raw Data'!L$1,FALSE)</f>
        <v>132.43733707091499</v>
      </c>
      <c r="S20" s="76">
        <f>VLOOKUP($A20,'ADR Raw Data'!$B$6:$BE$49,'ADR Raw Data'!N$1,FALSE)</f>
        <v>156.16407626968601</v>
      </c>
      <c r="T20" s="76">
        <f>VLOOKUP($A20,'ADR Raw Data'!$B$6:$BE$49,'ADR Raw Data'!O$1,FALSE)</f>
        <v>156.41725429563201</v>
      </c>
      <c r="U20" s="77">
        <f>VLOOKUP($A20,'ADR Raw Data'!$B$6:$BE$49,'ADR Raw Data'!P$1,FALSE)</f>
        <v>156.291357776637</v>
      </c>
      <c r="V20" s="78">
        <f>VLOOKUP($A20,'ADR Raw Data'!$B$6:$BE$49,'ADR Raw Data'!R$1,FALSE)</f>
        <v>139.80734206352801</v>
      </c>
      <c r="X20" s="75">
        <f>VLOOKUP($A20,'RevPAR Raw Data'!$B$6:$BE$49,'RevPAR Raw Data'!G$1,FALSE)</f>
        <v>74.954914084263905</v>
      </c>
      <c r="Y20" s="76">
        <f>VLOOKUP($A20,'RevPAR Raw Data'!$B$6:$BE$49,'RevPAR Raw Data'!H$1,FALSE)</f>
        <v>97.395737494761207</v>
      </c>
      <c r="Z20" s="76">
        <f>VLOOKUP($A20,'RevPAR Raw Data'!$B$6:$BE$49,'RevPAR Raw Data'!I$1,FALSE)</f>
        <v>109.331512215565</v>
      </c>
      <c r="AA20" s="76">
        <f>VLOOKUP($A20,'RevPAR Raw Data'!$B$6:$BE$49,'RevPAR Raw Data'!J$1,FALSE)</f>
        <v>109.520429208884</v>
      </c>
      <c r="AB20" s="76">
        <f>VLOOKUP($A20,'RevPAR Raw Data'!$B$6:$BE$49,'RevPAR Raw Data'!K$1,FALSE)</f>
        <v>106.72300643443501</v>
      </c>
      <c r="AC20" s="77">
        <f>VLOOKUP($A20,'RevPAR Raw Data'!$B$6:$BE$49,'RevPAR Raw Data'!L$1,FALSE)</f>
        <v>99.585119887582195</v>
      </c>
      <c r="AD20" s="76">
        <f>VLOOKUP($A20,'RevPAR Raw Data'!$B$6:$BE$49,'RevPAR Raw Data'!N$1,FALSE)</f>
        <v>130.53519636121499</v>
      </c>
      <c r="AE20" s="76">
        <f>VLOOKUP($A20,'RevPAR Raw Data'!$B$6:$BE$49,'RevPAR Raw Data'!O$1,FALSE)</f>
        <v>132.185170229026</v>
      </c>
      <c r="AF20" s="77">
        <f>VLOOKUP($A20,'RevPAR Raw Data'!$B$6:$BE$49,'RevPAR Raw Data'!P$1,FALSE)</f>
        <v>131.360183295121</v>
      </c>
      <c r="AG20" s="78">
        <f>VLOOKUP($A20,'RevPAR Raw Data'!$B$6:$BE$49,'RevPAR Raw Data'!R$1,FALSE)</f>
        <v>108.663709432593</v>
      </c>
    </row>
    <row r="21" spans="1:33" x14ac:dyDescent="0.2">
      <c r="A21" s="55" t="s">
        <v>126</v>
      </c>
      <c r="B21" s="43">
        <f>(VLOOKUP($A20,'Occupancy Raw Data'!$B$8:$BE$51,'Occupancy Raw Data'!T$3,FALSE))/100</f>
        <v>5.9079924661734097E-3</v>
      </c>
      <c r="C21" s="44">
        <f>(VLOOKUP($A20,'Occupancy Raw Data'!$B$8:$BE$51,'Occupancy Raw Data'!U$3,FALSE))/100</f>
        <v>-4.2885597708189503E-3</v>
      </c>
      <c r="D21" s="44">
        <f>(VLOOKUP($A20,'Occupancy Raw Data'!$B$8:$BE$51,'Occupancy Raw Data'!V$3,FALSE))/100</f>
        <v>1.7449919334797802E-2</v>
      </c>
      <c r="E21" s="44">
        <f>(VLOOKUP($A20,'Occupancy Raw Data'!$B$8:$BE$51,'Occupancy Raw Data'!W$3,FALSE))/100</f>
        <v>-7.5253814391376694E-4</v>
      </c>
      <c r="F21" s="44">
        <f>(VLOOKUP($A20,'Occupancy Raw Data'!$B$8:$BE$51,'Occupancy Raw Data'!X$3,FALSE))/100</f>
        <v>2.0548699010649599E-2</v>
      </c>
      <c r="G21" s="44">
        <f>(VLOOKUP($A20,'Occupancy Raw Data'!$B$8:$BE$51,'Occupancy Raw Data'!Y$3,FALSE))/100</f>
        <v>7.9205378693527288E-3</v>
      </c>
      <c r="H21" s="45">
        <f>(VLOOKUP($A20,'Occupancy Raw Data'!$B$8:$BE$51,'Occupancy Raw Data'!AA$3,FALSE))/100</f>
        <v>9.26500282578804E-3</v>
      </c>
      <c r="I21" s="45">
        <f>(VLOOKUP($A20,'Occupancy Raw Data'!$B$8:$BE$51,'Occupancy Raw Data'!AB$3,FALSE))/100</f>
        <v>1.2577946898461201E-2</v>
      </c>
      <c r="J21" s="44">
        <f>(VLOOKUP($A20,'Occupancy Raw Data'!$B$8:$BE$51,'Occupancy Raw Data'!AC$3,FALSE))/100</f>
        <v>1.0927822246570899E-2</v>
      </c>
      <c r="K21" s="46">
        <f>(VLOOKUP($A20,'Occupancy Raw Data'!$B$8:$BE$51,'Occupancy Raw Data'!AE$3,FALSE))/100</f>
        <v>8.8477650956858903E-3</v>
      </c>
      <c r="M21" s="43">
        <f>(VLOOKUP($A20,'ADR Raw Data'!$B$6:$BE$49,'ADR Raw Data'!T$1,FALSE))/100</f>
        <v>3.76715329524972E-2</v>
      </c>
      <c r="N21" s="44">
        <f>(VLOOKUP($A20,'ADR Raw Data'!$B$6:$BE$49,'ADR Raw Data'!U$1,FALSE))/100</f>
        <v>2.57020030091713E-2</v>
      </c>
      <c r="O21" s="44">
        <f>(VLOOKUP($A20,'ADR Raw Data'!$B$6:$BE$49,'ADR Raw Data'!V$1,FALSE))/100</f>
        <v>3.0707453630414699E-2</v>
      </c>
      <c r="P21" s="44">
        <f>(VLOOKUP($A20,'ADR Raw Data'!$B$6:$BE$49,'ADR Raw Data'!W$1,FALSE))/100</f>
        <v>2.06371348352089E-2</v>
      </c>
      <c r="Q21" s="44">
        <f>(VLOOKUP($A20,'ADR Raw Data'!$B$6:$BE$49,'ADR Raw Data'!X$1,FALSE))/100</f>
        <v>2.40324546596631E-2</v>
      </c>
      <c r="R21" s="44">
        <f>(VLOOKUP($A20,'ADR Raw Data'!$B$6:$BE$49,'ADR Raw Data'!Y$1,FALSE))/100</f>
        <v>2.7191521706923499E-2</v>
      </c>
      <c r="S21" s="45">
        <f>(VLOOKUP($A20,'ADR Raw Data'!$B$6:$BE$49,'ADR Raw Data'!AA$1,FALSE))/100</f>
        <v>2.5836061229005801E-2</v>
      </c>
      <c r="T21" s="45">
        <f>(VLOOKUP($A20,'ADR Raw Data'!$B$6:$BE$49,'ADR Raw Data'!AB$1,FALSE))/100</f>
        <v>3.0771919126877097E-2</v>
      </c>
      <c r="U21" s="44">
        <f>(VLOOKUP($A20,'ADR Raw Data'!$B$6:$BE$49,'ADR Raw Data'!AC$1,FALSE))/100</f>
        <v>2.83108875968207E-2</v>
      </c>
      <c r="V21" s="46">
        <f>(VLOOKUP($A20,'ADR Raw Data'!$B$6:$BE$49,'ADR Raw Data'!AE$1,FALSE))/100</f>
        <v>2.7688580854056202E-2</v>
      </c>
      <c r="X21" s="43">
        <f>(VLOOKUP($A20,'RevPAR Raw Data'!$B$6:$BE$49,'RevPAR Raw Data'!T$1,FALSE))/100</f>
        <v>4.3802088551543203E-2</v>
      </c>
      <c r="Y21" s="44">
        <f>(VLOOKUP($A20,'RevPAR Raw Data'!$B$6:$BE$49,'RevPAR Raw Data'!U$1,FALSE))/100</f>
        <v>2.1303218662217703E-2</v>
      </c>
      <c r="Z21" s="44">
        <f>(VLOOKUP($A20,'RevPAR Raw Data'!$B$6:$BE$49,'RevPAR Raw Data'!V$1,FALSE))/100</f>
        <v>4.8693215554040298E-2</v>
      </c>
      <c r="AA21" s="44">
        <f>(VLOOKUP($A20,'RevPAR Raw Data'!$B$6:$BE$49,'RevPAR Raw Data'!W$1,FALSE))/100</f>
        <v>1.9869066460150599E-2</v>
      </c>
      <c r="AB21" s="44">
        <f>(VLOOKUP($A20,'RevPAR Raw Data'!$B$6:$BE$49,'RevPAR Raw Data'!X$1,FALSE))/100</f>
        <v>4.5074989347601201E-2</v>
      </c>
      <c r="AC21" s="44">
        <f>(VLOOKUP($A20,'RevPAR Raw Data'!$B$6:$BE$49,'RevPAR Raw Data'!Y$1,FALSE))/100</f>
        <v>3.5327431053681198E-2</v>
      </c>
      <c r="AD21" s="45">
        <f>(VLOOKUP($A20,'RevPAR Raw Data'!$B$6:$BE$49,'RevPAR Raw Data'!AA$1,FALSE))/100</f>
        <v>3.53404352350878E-2</v>
      </c>
      <c r="AE21" s="45">
        <f>(VLOOKUP($A20,'RevPAR Raw Data'!$B$6:$BE$49,'RevPAR Raw Data'!AB$1,FALSE))/100</f>
        <v>4.3736913590079904E-2</v>
      </c>
      <c r="AF21" s="44">
        <f>(VLOOKUP($A20,'RevPAR Raw Data'!$B$6:$BE$49,'RevPAR Raw Data'!AC$1,FALSE))/100</f>
        <v>3.9548086190692298E-2</v>
      </c>
      <c r="AG21" s="46">
        <f>(VLOOKUP($A20,'RevPAR Raw Data'!$B$6:$BE$49,'RevPAR Raw Data'!AE$1,FALSE))/100</f>
        <v>3.67813280089717E-2</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20</v>
      </c>
      <c r="B23" s="47">
        <f>(VLOOKUP($A23,'Occupancy Raw Data'!$B$8:$BE$51,'Occupancy Raw Data'!G$3,FALSE))/100</f>
        <v>0.580769884432358</v>
      </c>
      <c r="C23" s="53">
        <f>(VLOOKUP($A23,'Occupancy Raw Data'!$B$8:$BE$51,'Occupancy Raw Data'!H$3,FALSE))/100</f>
        <v>0.65474167233174696</v>
      </c>
      <c r="D23" s="53">
        <f>(VLOOKUP($A23,'Occupancy Raw Data'!$B$8:$BE$51,'Occupancy Raw Data'!I$3,FALSE))/100</f>
        <v>0.70763936097892499</v>
      </c>
      <c r="E23" s="53">
        <f>(VLOOKUP($A23,'Occupancy Raw Data'!$B$8:$BE$51,'Occupancy Raw Data'!J$3,FALSE))/100</f>
        <v>0.712228076138681</v>
      </c>
      <c r="F23" s="53">
        <f>(VLOOKUP($A23,'Occupancy Raw Data'!$B$8:$BE$51,'Occupancy Raw Data'!K$3,FALSE))/100</f>
        <v>0.70683208701563505</v>
      </c>
      <c r="G23" s="54">
        <f>(VLOOKUP($A23,'Occupancy Raw Data'!$B$8:$BE$51,'Occupancy Raw Data'!L$3,FALSE))/100</f>
        <v>0.67244221617946909</v>
      </c>
      <c r="H23" s="53">
        <f>(VLOOKUP($A23,'Occupancy Raw Data'!$B$8:$BE$51,'Occupancy Raw Data'!N$3,FALSE))/100</f>
        <v>0.76903467029231809</v>
      </c>
      <c r="I23" s="53">
        <f>(VLOOKUP($A23,'Occupancy Raw Data'!$B$8:$BE$51,'Occupancy Raw Data'!O$3,FALSE))/100</f>
        <v>0.77018184908225606</v>
      </c>
      <c r="J23" s="54">
        <f>(VLOOKUP($A23,'Occupancy Raw Data'!$B$8:$BE$51,'Occupancy Raw Data'!P$3,FALSE))/100</f>
        <v>0.76960825968728697</v>
      </c>
      <c r="K23" s="48">
        <f>(VLOOKUP($A23,'Occupancy Raw Data'!$B$8:$BE$51,'Occupancy Raw Data'!R$3,FALSE))/100</f>
        <v>0.70020394289598897</v>
      </c>
      <c r="M23" s="75">
        <f>VLOOKUP($A23,'ADR Raw Data'!$B$6:$BE$49,'ADR Raw Data'!G$1,FALSE)</f>
        <v>91.401398785573093</v>
      </c>
      <c r="N23" s="76">
        <f>VLOOKUP($A23,'ADR Raw Data'!$B$6:$BE$49,'ADR Raw Data'!H$1,FALSE)</f>
        <v>94.340218689162796</v>
      </c>
      <c r="O23" s="76">
        <f>VLOOKUP($A23,'ADR Raw Data'!$B$6:$BE$49,'ADR Raw Data'!I$1,FALSE)</f>
        <v>96.702025818072599</v>
      </c>
      <c r="P23" s="76">
        <f>VLOOKUP($A23,'ADR Raw Data'!$B$6:$BE$49,'ADR Raw Data'!J$1,FALSE)</f>
        <v>97.9572827059595</v>
      </c>
      <c r="Q23" s="76">
        <f>VLOOKUP($A23,'ADR Raw Data'!$B$6:$BE$49,'ADR Raw Data'!K$1,FALSE)</f>
        <v>97.977089444577999</v>
      </c>
      <c r="R23" s="77">
        <f>VLOOKUP($A23,'ADR Raw Data'!$B$6:$BE$49,'ADR Raw Data'!L$1,FALSE)</f>
        <v>95.860456699480594</v>
      </c>
      <c r="S23" s="76">
        <f>VLOOKUP($A23,'ADR Raw Data'!$B$6:$BE$49,'ADR Raw Data'!N$1,FALSE)</f>
        <v>115.49060718232001</v>
      </c>
      <c r="T23" s="76">
        <f>VLOOKUP($A23,'ADR Raw Data'!$B$6:$BE$49,'ADR Raw Data'!O$1,FALSE)</f>
        <v>115.11869972968501</v>
      </c>
      <c r="U23" s="77">
        <f>VLOOKUP($A23,'ADR Raw Data'!$B$6:$BE$49,'ADR Raw Data'!P$1,FALSE)</f>
        <v>115.30451486460299</v>
      </c>
      <c r="V23" s="78">
        <f>VLOOKUP($A23,'ADR Raw Data'!$B$6:$BE$49,'ADR Raw Data'!R$1,FALSE)</f>
        <v>101.966558425797</v>
      </c>
      <c r="X23" s="75">
        <f>VLOOKUP($A23,'RevPAR Raw Data'!$B$6:$BE$49,'RevPAR Raw Data'!G$1,FALSE)</f>
        <v>53.083179809653203</v>
      </c>
      <c r="Y23" s="76">
        <f>VLOOKUP($A23,'RevPAR Raw Data'!$B$6:$BE$49,'RevPAR Raw Data'!H$1,FALSE)</f>
        <v>61.768472552685203</v>
      </c>
      <c r="Z23" s="76">
        <f>VLOOKUP($A23,'RevPAR Raw Data'!$B$6:$BE$49,'RevPAR Raw Data'!I$1,FALSE)</f>
        <v>68.430159755268505</v>
      </c>
      <c r="AA23" s="76">
        <f>VLOOKUP($A23,'RevPAR Raw Data'!$B$6:$BE$49,'RevPAR Raw Data'!J$1,FALSE)</f>
        <v>69.767927005438395</v>
      </c>
      <c r="AB23" s="76">
        <f>VLOOKUP($A23,'RevPAR Raw Data'!$B$6:$BE$49,'RevPAR Raw Data'!K$1,FALSE)</f>
        <v>69.253350611828594</v>
      </c>
      <c r="AC23" s="77">
        <f>VLOOKUP($A23,'RevPAR Raw Data'!$B$6:$BE$49,'RevPAR Raw Data'!L$1,FALSE)</f>
        <v>64.460617946974807</v>
      </c>
      <c r="AD23" s="76">
        <f>VLOOKUP($A23,'RevPAR Raw Data'!$B$6:$BE$49,'RevPAR Raw Data'!N$1,FALSE)</f>
        <v>88.816281016315401</v>
      </c>
      <c r="AE23" s="76">
        <f>VLOOKUP($A23,'RevPAR Raw Data'!$B$6:$BE$49,'RevPAR Raw Data'!O$1,FALSE)</f>
        <v>88.662333021753895</v>
      </c>
      <c r="AF23" s="77">
        <f>VLOOKUP($A23,'RevPAR Raw Data'!$B$6:$BE$49,'RevPAR Raw Data'!P$1,FALSE)</f>
        <v>88.739307019034598</v>
      </c>
      <c r="AG23" s="78">
        <f>VLOOKUP($A23,'RevPAR Raw Data'!$B$6:$BE$49,'RevPAR Raw Data'!R$1,FALSE)</f>
        <v>71.397386253277602</v>
      </c>
    </row>
    <row r="24" spans="1:33" x14ac:dyDescent="0.2">
      <c r="A24" s="55" t="s">
        <v>126</v>
      </c>
      <c r="B24" s="43">
        <f>(VLOOKUP($A23,'Occupancy Raw Data'!$B$8:$BE$51,'Occupancy Raw Data'!T$3,FALSE))/100</f>
        <v>4.5126599509047197E-2</v>
      </c>
      <c r="C24" s="44">
        <f>(VLOOKUP($A23,'Occupancy Raw Data'!$B$8:$BE$51,'Occupancy Raw Data'!U$3,FALSE))/100</f>
        <v>2.52724131786119E-2</v>
      </c>
      <c r="D24" s="44">
        <f>(VLOOKUP($A23,'Occupancy Raw Data'!$B$8:$BE$51,'Occupancy Raw Data'!V$3,FALSE))/100</f>
        <v>5.8291452565170702E-2</v>
      </c>
      <c r="E24" s="44">
        <f>(VLOOKUP($A23,'Occupancy Raw Data'!$B$8:$BE$51,'Occupancy Raw Data'!W$3,FALSE))/100</f>
        <v>3.17050490340871E-2</v>
      </c>
      <c r="F24" s="44">
        <f>(VLOOKUP($A23,'Occupancy Raw Data'!$B$8:$BE$51,'Occupancy Raw Data'!X$3,FALSE))/100</f>
        <v>2.3254844879892902E-2</v>
      </c>
      <c r="G24" s="44">
        <f>(VLOOKUP($A23,'Occupancy Raw Data'!$B$8:$BE$51,'Occupancy Raw Data'!Y$3,FALSE))/100</f>
        <v>3.6418439006001002E-2</v>
      </c>
      <c r="H24" s="45">
        <f>(VLOOKUP($A23,'Occupancy Raw Data'!$B$8:$BE$51,'Occupancy Raw Data'!AA$3,FALSE))/100</f>
        <v>2.1318218860104699E-2</v>
      </c>
      <c r="I24" s="45">
        <f>(VLOOKUP($A23,'Occupancy Raw Data'!$B$8:$BE$51,'Occupancy Raw Data'!AB$3,FALSE))/100</f>
        <v>2.6221678696828999E-2</v>
      </c>
      <c r="J24" s="44">
        <f>(VLOOKUP($A23,'Occupancy Raw Data'!$B$8:$BE$51,'Occupancy Raw Data'!AC$3,FALSE))/100</f>
        <v>2.37659046303733E-2</v>
      </c>
      <c r="K24" s="46">
        <f>(VLOOKUP($A23,'Occupancy Raw Data'!$B$8:$BE$51,'Occupancy Raw Data'!AE$3,FALSE))/100</f>
        <v>3.2411554318699104E-2</v>
      </c>
      <c r="M24" s="43">
        <f>(VLOOKUP($A23,'ADR Raw Data'!$B$6:$BE$49,'ADR Raw Data'!T$1,FALSE))/100</f>
        <v>4.8830772877342901E-2</v>
      </c>
      <c r="N24" s="44">
        <f>(VLOOKUP($A23,'ADR Raw Data'!$B$6:$BE$49,'ADR Raw Data'!U$1,FALSE))/100</f>
        <v>4.6568401060592596E-2</v>
      </c>
      <c r="O24" s="44">
        <f>(VLOOKUP($A23,'ADR Raw Data'!$B$6:$BE$49,'ADR Raw Data'!V$1,FALSE))/100</f>
        <v>4.8332966547737097E-2</v>
      </c>
      <c r="P24" s="44">
        <f>(VLOOKUP($A23,'ADR Raw Data'!$B$6:$BE$49,'ADR Raw Data'!W$1,FALSE))/100</f>
        <v>4.4929970332970699E-2</v>
      </c>
      <c r="Q24" s="44">
        <f>(VLOOKUP($A23,'ADR Raw Data'!$B$6:$BE$49,'ADR Raw Data'!X$1,FALSE))/100</f>
        <v>4.1732738593870999E-2</v>
      </c>
      <c r="R24" s="44">
        <f>(VLOOKUP($A23,'ADR Raw Data'!$B$6:$BE$49,'ADR Raw Data'!Y$1,FALSE))/100</f>
        <v>4.5810196444972202E-2</v>
      </c>
      <c r="S24" s="45">
        <f>(VLOOKUP($A23,'ADR Raw Data'!$B$6:$BE$49,'ADR Raw Data'!AA$1,FALSE))/100</f>
        <v>2.4947899003372399E-2</v>
      </c>
      <c r="T24" s="45">
        <f>(VLOOKUP($A23,'ADR Raw Data'!$B$6:$BE$49,'ADR Raw Data'!AB$1,FALSE))/100</f>
        <v>1.1023689002837799E-2</v>
      </c>
      <c r="U24" s="44">
        <f>(VLOOKUP($A23,'ADR Raw Data'!$B$6:$BE$49,'ADR Raw Data'!AC$1,FALSE))/100</f>
        <v>1.7956959311559998E-2</v>
      </c>
      <c r="V24" s="46">
        <f>(VLOOKUP($A23,'ADR Raw Data'!$B$6:$BE$49,'ADR Raw Data'!AE$1,FALSE))/100</f>
        <v>3.5143749924234503E-2</v>
      </c>
      <c r="X24" s="43">
        <f>(VLOOKUP($A23,'RevPAR Raw Data'!$B$6:$BE$49,'RevPAR Raw Data'!T$1,FALSE))/100</f>
        <v>9.6160939117743302E-2</v>
      </c>
      <c r="Y24" s="44">
        <f>(VLOOKUP($A23,'RevPAR Raw Data'!$B$6:$BE$49,'RevPAR Raw Data'!U$1,FALSE))/100</f>
        <v>7.3017710111875106E-2</v>
      </c>
      <c r="Z24" s="44">
        <f>(VLOOKUP($A23,'RevPAR Raw Data'!$B$6:$BE$49,'RevPAR Raw Data'!V$1,FALSE))/100</f>
        <v>0.109441817939759</v>
      </c>
      <c r="AA24" s="44">
        <f>(VLOOKUP($A23,'RevPAR Raw Data'!$B$6:$BE$49,'RevPAR Raw Data'!W$1,FALSE))/100</f>
        <v>7.8059526279564806E-2</v>
      </c>
      <c r="AB24" s="44">
        <f>(VLOOKUP($A23,'RevPAR Raw Data'!$B$6:$BE$49,'RevPAR Raw Data'!X$1,FALSE))/100</f>
        <v>6.5958071836177495E-2</v>
      </c>
      <c r="AC24" s="44">
        <f>(VLOOKUP($A23,'RevPAR Raw Data'!$B$6:$BE$49,'RevPAR Raw Data'!Y$1,FALSE))/100</f>
        <v>8.3896971296057388E-2</v>
      </c>
      <c r="AD24" s="45">
        <f>(VLOOKUP($A23,'RevPAR Raw Data'!$B$6:$BE$49,'RevPAR Raw Data'!AA$1,FALSE))/100</f>
        <v>4.6797962634530801E-2</v>
      </c>
      <c r="AE24" s="45">
        <f>(VLOOKUP($A23,'RevPAR Raw Data'!$B$6:$BE$49,'RevPAR Raw Data'!AB$1,FALSE))/100</f>
        <v>3.7534427330753101E-2</v>
      </c>
      <c r="AF24" s="44">
        <f>(VLOOKUP($A23,'RevPAR Raw Data'!$B$6:$BE$49,'RevPAR Raw Data'!AC$1,FALSE))/100</f>
        <v>4.2149627324383404E-2</v>
      </c>
      <c r="AG24" s="46">
        <f>(VLOOKUP($A23,'RevPAR Raw Data'!$B$6:$BE$49,'RevPAR Raw Data'!AE$1,FALSE))/100</f>
        <v>6.8694367802565798E-2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21</v>
      </c>
      <c r="B26" s="47">
        <f>(VLOOKUP($A26,'Occupancy Raw Data'!$B$8:$BE$51,'Occupancy Raw Data'!G$3,FALSE))/100</f>
        <v>0.53912290652894201</v>
      </c>
      <c r="C26" s="53">
        <f>(VLOOKUP($A26,'Occupancy Raw Data'!$B$8:$BE$51,'Occupancy Raw Data'!H$3,FALSE))/100</f>
        <v>0.57772337821297404</v>
      </c>
      <c r="D26" s="53">
        <f>(VLOOKUP($A26,'Occupancy Raw Data'!$B$8:$BE$51,'Occupancy Raw Data'!I$3,FALSE))/100</f>
        <v>0.59784458309699307</v>
      </c>
      <c r="E26" s="53">
        <f>(VLOOKUP($A26,'Occupancy Raw Data'!$B$8:$BE$51,'Occupancy Raw Data'!J$3,FALSE))/100</f>
        <v>0.61235334507567796</v>
      </c>
      <c r="F26" s="53">
        <f>(VLOOKUP($A26,'Occupancy Raw Data'!$B$8:$BE$51,'Occupancy Raw Data'!K$3,FALSE))/100</f>
        <v>0.63477326327730799</v>
      </c>
      <c r="G26" s="54">
        <f>(VLOOKUP($A26,'Occupancy Raw Data'!$B$8:$BE$51,'Occupancy Raw Data'!L$3,FALSE))/100</f>
        <v>0.59236349523837906</v>
      </c>
      <c r="H26" s="53">
        <f>(VLOOKUP($A26,'Occupancy Raw Data'!$B$8:$BE$51,'Occupancy Raw Data'!N$3,FALSE))/100</f>
        <v>0.71000388094456202</v>
      </c>
      <c r="I26" s="53">
        <f>(VLOOKUP($A26,'Occupancy Raw Data'!$B$8:$BE$51,'Occupancy Raw Data'!O$3,FALSE))/100</f>
        <v>0.7030480341523121</v>
      </c>
      <c r="J26" s="54">
        <f>(VLOOKUP($A26,'Occupancy Raw Data'!$B$8:$BE$51,'Occupancy Raw Data'!P$3,FALSE))/100</f>
        <v>0.70652595754843706</v>
      </c>
      <c r="K26" s="48">
        <f>(VLOOKUP($A26,'Occupancy Raw Data'!$B$8:$BE$51,'Occupancy Raw Data'!R$3,FALSE))/100</f>
        <v>0.62498134161268093</v>
      </c>
      <c r="M26" s="75">
        <f>VLOOKUP($A26,'ADR Raw Data'!$B$6:$BE$49,'ADR Raw Data'!G$1,FALSE)</f>
        <v>67.994845882030404</v>
      </c>
      <c r="N26" s="76">
        <f>VLOOKUP($A26,'ADR Raw Data'!$B$6:$BE$49,'ADR Raw Data'!H$1,FALSE)</f>
        <v>69.207927562513007</v>
      </c>
      <c r="O26" s="76">
        <f>VLOOKUP($A26,'ADR Raw Data'!$B$6:$BE$49,'ADR Raw Data'!I$1,FALSE)</f>
        <v>69.365732266425397</v>
      </c>
      <c r="P26" s="76">
        <f>VLOOKUP($A26,'ADR Raw Data'!$B$6:$BE$49,'ADR Raw Data'!J$1,FALSE)</f>
        <v>69.291517206158503</v>
      </c>
      <c r="Q26" s="76">
        <f>VLOOKUP($A26,'ADR Raw Data'!$B$6:$BE$49,'ADR Raw Data'!K$1,FALSE)</f>
        <v>70.079925577113499</v>
      </c>
      <c r="R26" s="77">
        <f>VLOOKUP($A26,'ADR Raw Data'!$B$6:$BE$49,'ADR Raw Data'!L$1,FALSE)</f>
        <v>69.223137814172304</v>
      </c>
      <c r="S26" s="76">
        <f>VLOOKUP($A26,'ADR Raw Data'!$B$6:$BE$49,'ADR Raw Data'!N$1,FALSE)</f>
        <v>86.400534290189796</v>
      </c>
      <c r="T26" s="76">
        <f>VLOOKUP($A26,'ADR Raw Data'!$B$6:$BE$49,'ADR Raw Data'!O$1,FALSE)</f>
        <v>89.243334013710694</v>
      </c>
      <c r="U26" s="77">
        <f>VLOOKUP($A26,'ADR Raw Data'!$B$6:$BE$49,'ADR Raw Data'!P$1,FALSE)</f>
        <v>87.814937211807205</v>
      </c>
      <c r="V26" s="78">
        <f>VLOOKUP($A26,'ADR Raw Data'!$B$6:$BE$49,'ADR Raw Data'!R$1,FALSE)</f>
        <v>75.228157711734497</v>
      </c>
      <c r="X26" s="75">
        <f>VLOOKUP($A26,'RevPAR Raw Data'!$B$6:$BE$49,'RevPAR Raw Data'!G$1,FALSE)</f>
        <v>36.657578940907698</v>
      </c>
      <c r="Y26" s="76">
        <f>VLOOKUP($A26,'RevPAR Raw Data'!$B$6:$BE$49,'RevPAR Raw Data'!H$1,FALSE)</f>
        <v>39.9830377105338</v>
      </c>
      <c r="Z26" s="76">
        <f>VLOOKUP($A26,'RevPAR Raw Data'!$B$6:$BE$49,'RevPAR Raw Data'!I$1,FALSE)</f>
        <v>41.469927288038797</v>
      </c>
      <c r="AA26" s="76">
        <f>VLOOKUP($A26,'RevPAR Raw Data'!$B$6:$BE$49,'RevPAR Raw Data'!J$1,FALSE)</f>
        <v>42.43089234656</v>
      </c>
      <c r="AB26" s="76">
        <f>VLOOKUP($A26,'RevPAR Raw Data'!$B$6:$BE$49,'RevPAR Raw Data'!K$1,FALSE)</f>
        <v>44.484863048815299</v>
      </c>
      <c r="AC26" s="77">
        <f>VLOOKUP($A26,'RevPAR Raw Data'!$B$6:$BE$49,'RevPAR Raw Data'!L$1,FALSE)</f>
        <v>41.005259866971102</v>
      </c>
      <c r="AD26" s="76">
        <f>VLOOKUP($A26,'RevPAR Raw Data'!$B$6:$BE$49,'RevPAR Raw Data'!N$1,FALSE)</f>
        <v>61.344714661718498</v>
      </c>
      <c r="AE26" s="76">
        <f>VLOOKUP($A26,'RevPAR Raw Data'!$B$6:$BE$49,'RevPAR Raw Data'!O$1,FALSE)</f>
        <v>62.742350539537497</v>
      </c>
      <c r="AF26" s="77">
        <f>VLOOKUP($A26,'RevPAR Raw Data'!$B$6:$BE$49,'RevPAR Raw Data'!P$1,FALSE)</f>
        <v>62.043532600627998</v>
      </c>
      <c r="AG26" s="78">
        <f>VLOOKUP($A26,'RevPAR Raw Data'!$B$6:$BE$49,'RevPAR Raw Data'!R$1,FALSE)</f>
        <v>47.016194933730198</v>
      </c>
    </row>
    <row r="27" spans="1:33" x14ac:dyDescent="0.2">
      <c r="A27" s="55" t="s">
        <v>126</v>
      </c>
      <c r="B27" s="43">
        <f>(VLOOKUP($A26,'Occupancy Raw Data'!$B$8:$BE$51,'Occupancy Raw Data'!T$3,FALSE))/100</f>
        <v>3.0789098592397E-2</v>
      </c>
      <c r="C27" s="44">
        <f>(VLOOKUP($A26,'Occupancy Raw Data'!$B$8:$BE$51,'Occupancy Raw Data'!U$3,FALSE))/100</f>
        <v>1.95703662153409E-2</v>
      </c>
      <c r="D27" s="44">
        <f>(VLOOKUP($A26,'Occupancy Raw Data'!$B$8:$BE$51,'Occupancy Raw Data'!V$3,FALSE))/100</f>
        <v>3.3665948658345102E-2</v>
      </c>
      <c r="E27" s="44">
        <f>(VLOOKUP($A26,'Occupancy Raw Data'!$B$8:$BE$51,'Occupancy Raw Data'!W$3,FALSE))/100</f>
        <v>1.82003922077962E-2</v>
      </c>
      <c r="F27" s="44">
        <f>(VLOOKUP($A26,'Occupancy Raw Data'!$B$8:$BE$51,'Occupancy Raw Data'!X$3,FALSE))/100</f>
        <v>4.2612772742850503E-2</v>
      </c>
      <c r="G27" s="44">
        <f>(VLOOKUP($A26,'Occupancy Raw Data'!$B$8:$BE$51,'Occupancy Raw Data'!Y$3,FALSE))/100</f>
        <v>2.9029229785635803E-2</v>
      </c>
      <c r="H27" s="45">
        <f>(VLOOKUP($A26,'Occupancy Raw Data'!$B$8:$BE$51,'Occupancy Raw Data'!AA$3,FALSE))/100</f>
        <v>5.5548674593992799E-2</v>
      </c>
      <c r="I27" s="45">
        <f>(VLOOKUP($A26,'Occupancy Raw Data'!$B$8:$BE$51,'Occupancy Raw Data'!AB$3,FALSE))/100</f>
        <v>2.7146253110292201E-2</v>
      </c>
      <c r="J27" s="44">
        <f>(VLOOKUP($A26,'Occupancy Raw Data'!$B$8:$BE$51,'Occupancy Raw Data'!AC$3,FALSE))/100</f>
        <v>4.1223695238390999E-2</v>
      </c>
      <c r="K27" s="46">
        <f>(VLOOKUP($A26,'Occupancy Raw Data'!$B$8:$BE$51,'Occupancy Raw Data'!AE$3,FALSE))/100</f>
        <v>3.2936607724280101E-2</v>
      </c>
      <c r="M27" s="43">
        <f>(VLOOKUP($A26,'ADR Raw Data'!$B$6:$BE$49,'ADR Raw Data'!T$1,FALSE))/100</f>
        <v>-6.6429475243998306E-3</v>
      </c>
      <c r="N27" s="44">
        <f>(VLOOKUP($A26,'ADR Raw Data'!$B$6:$BE$49,'ADR Raw Data'!U$1,FALSE))/100</f>
        <v>3.9202040488353699E-4</v>
      </c>
      <c r="O27" s="44">
        <f>(VLOOKUP($A26,'ADR Raw Data'!$B$6:$BE$49,'ADR Raw Data'!V$1,FALSE))/100</f>
        <v>1.1338265152965E-3</v>
      </c>
      <c r="P27" s="44">
        <f>(VLOOKUP($A26,'ADR Raw Data'!$B$6:$BE$49,'ADR Raw Data'!W$1,FALSE))/100</f>
        <v>-8.5287165008511301E-3</v>
      </c>
      <c r="Q27" s="44">
        <f>(VLOOKUP($A26,'ADR Raw Data'!$B$6:$BE$49,'ADR Raw Data'!X$1,FALSE))/100</f>
        <v>-7.1145104378203304E-3</v>
      </c>
      <c r="R27" s="44">
        <f>(VLOOKUP($A26,'ADR Raw Data'!$B$6:$BE$49,'ADR Raw Data'!Y$1,FALSE))/100</f>
        <v>-4.1754191708673598E-3</v>
      </c>
      <c r="S27" s="45">
        <f>(VLOOKUP($A26,'ADR Raw Data'!$B$6:$BE$49,'ADR Raw Data'!AA$1,FALSE))/100</f>
        <v>2.6088338050957297E-2</v>
      </c>
      <c r="T27" s="45">
        <f>(VLOOKUP($A26,'ADR Raw Data'!$B$6:$BE$49,'ADR Raw Data'!AB$1,FALSE))/100</f>
        <v>2.5985051239269401E-2</v>
      </c>
      <c r="U27" s="44">
        <f>(VLOOKUP($A26,'ADR Raw Data'!$B$6:$BE$49,'ADR Raw Data'!AC$1,FALSE))/100</f>
        <v>2.5808961305646801E-2</v>
      </c>
      <c r="V27" s="46">
        <f>(VLOOKUP($A26,'ADR Raw Data'!$B$6:$BE$49,'ADR Raw Data'!AE$1,FALSE))/100</f>
        <v>7.4794208119030401E-3</v>
      </c>
      <c r="X27" s="43">
        <f>(VLOOKUP($A26,'RevPAR Raw Data'!$B$6:$BE$49,'RevPAR Raw Data'!T$1,FALSE))/100</f>
        <v>2.39416207017243E-2</v>
      </c>
      <c r="Y27" s="44">
        <f>(VLOOKUP($A26,'RevPAR Raw Data'!$B$6:$BE$49,'RevPAR Raw Data'!U$1,FALSE))/100</f>
        <v>1.9970058603111799E-2</v>
      </c>
      <c r="Z27" s="44">
        <f>(VLOOKUP($A26,'RevPAR Raw Data'!$B$6:$BE$49,'RevPAR Raw Data'!V$1,FALSE))/100</f>
        <v>3.4837946518893104E-2</v>
      </c>
      <c r="AA27" s="44">
        <f>(VLOOKUP($A26,'RevPAR Raw Data'!$B$6:$BE$49,'RevPAR Raw Data'!W$1,FALSE))/100</f>
        <v>9.5164497216005395E-3</v>
      </c>
      <c r="AB27" s="44">
        <f>(VLOOKUP($A26,'RevPAR Raw Data'!$B$6:$BE$49,'RevPAR Raw Data'!X$1,FALSE))/100</f>
        <v>3.5195093288566702E-2</v>
      </c>
      <c r="AC27" s="44">
        <f>(VLOOKUP($A26,'RevPAR Raw Data'!$B$6:$BE$49,'RevPAR Raw Data'!Y$1,FALSE))/100</f>
        <v>2.4732601412205998E-2</v>
      </c>
      <c r="AD27" s="45">
        <f>(VLOOKUP($A26,'RevPAR Raw Data'!$B$6:$BE$49,'RevPAR Raw Data'!AA$1,FALSE))/100</f>
        <v>8.3086185246040889E-2</v>
      </c>
      <c r="AE27" s="45">
        <f>(VLOOKUP($A26,'RevPAR Raw Data'!$B$6:$BE$49,'RevPAR Raw Data'!AB$1,FALSE))/100</f>
        <v>5.3836701127586706E-2</v>
      </c>
      <c r="AF27" s="44">
        <f>(VLOOKUP($A26,'RevPAR Raw Data'!$B$6:$BE$49,'RevPAR Raw Data'!AC$1,FALSE))/100</f>
        <v>6.8096597299321202E-2</v>
      </c>
      <c r="AG27" s="46">
        <f>(VLOOKUP($A26,'RevPAR Raw Data'!$B$6:$BE$49,'RevPAR Raw Data'!AE$1,FALSE))/100</f>
        <v>4.06623752854696E-2</v>
      </c>
    </row>
    <row r="28" spans="1:33" x14ac:dyDescent="0.2">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23</v>
      </c>
      <c r="B29" s="71">
        <f>(VLOOKUP($A29,'Occupancy Raw Data'!$B$8:$BE$45,'Occupancy Raw Data'!G$3,FALSE))/100</f>
        <v>0.53263876626052098</v>
      </c>
      <c r="C29" s="72">
        <f>(VLOOKUP($A29,'Occupancy Raw Data'!$B$8:$BE$45,'Occupancy Raw Data'!H$3,FALSE))/100</f>
        <v>0.69018188239449008</v>
      </c>
      <c r="D29" s="72">
        <f>(VLOOKUP($A29,'Occupancy Raw Data'!$B$8:$BE$45,'Occupancy Raw Data'!I$3,FALSE))/100</f>
        <v>0.74318676790864602</v>
      </c>
      <c r="E29" s="72">
        <f>(VLOOKUP($A29,'Occupancy Raw Data'!$B$8:$BE$45,'Occupancy Raw Data'!J$3,FALSE))/100</f>
        <v>0.73691800576843802</v>
      </c>
      <c r="F29" s="72">
        <f>(VLOOKUP($A29,'Occupancy Raw Data'!$B$8:$BE$45,'Occupancy Raw Data'!K$3,FALSE))/100</f>
        <v>0.72337983401024109</v>
      </c>
      <c r="G29" s="73">
        <f>(VLOOKUP($A29,'Occupancy Raw Data'!$B$8:$BE$45,'Occupancy Raw Data'!L$3,FALSE))/100</f>
        <v>0.68526105126846704</v>
      </c>
      <c r="H29" s="53">
        <f>(VLOOKUP($A29,'Occupancy Raw Data'!$B$8:$BE$45,'Occupancy Raw Data'!N$3,FALSE))/100</f>
        <v>0.76122785331685194</v>
      </c>
      <c r="I29" s="53">
        <f>(VLOOKUP($A29,'Occupancy Raw Data'!$B$8:$BE$45,'Occupancy Raw Data'!O$3,FALSE))/100</f>
        <v>0.76935075637176897</v>
      </c>
      <c r="J29" s="73">
        <f>(VLOOKUP($A29,'Occupancy Raw Data'!$B$8:$BE$45,'Occupancy Raw Data'!P$3,FALSE))/100</f>
        <v>0.76528930484431101</v>
      </c>
      <c r="K29" s="74">
        <f>(VLOOKUP($A29,'Occupancy Raw Data'!$B$8:$BE$45,'Occupancy Raw Data'!R$3,FALSE))/100</f>
        <v>0.70812626657585098</v>
      </c>
      <c r="M29" s="75">
        <f>VLOOKUP($A29,'ADR Raw Data'!$B$6:$BE$43,'ADR Raw Data'!G$1,FALSE)</f>
        <v>110.704603823626</v>
      </c>
      <c r="N29" s="76">
        <f>VLOOKUP($A29,'ADR Raw Data'!$B$6:$BE$43,'ADR Raw Data'!H$1,FALSE)</f>
        <v>118.81314997228201</v>
      </c>
      <c r="O29" s="76">
        <f>VLOOKUP($A29,'ADR Raw Data'!$B$6:$BE$43,'ADR Raw Data'!I$1,FALSE)</f>
        <v>122.779118089656</v>
      </c>
      <c r="P29" s="76">
        <f>VLOOKUP($A29,'ADR Raw Data'!$B$6:$BE$43,'ADR Raw Data'!J$1,FALSE)</f>
        <v>123.370928152082</v>
      </c>
      <c r="Q29" s="76">
        <f>VLOOKUP($A29,'ADR Raw Data'!$B$6:$BE$43,'ADR Raw Data'!K$1,FALSE)</f>
        <v>121.038033687294</v>
      </c>
      <c r="R29" s="77">
        <f>VLOOKUP($A29,'ADR Raw Data'!$B$6:$BE$43,'ADR Raw Data'!L$1,FALSE)</f>
        <v>119.862873671823</v>
      </c>
      <c r="S29" s="76">
        <f>VLOOKUP($A29,'ADR Raw Data'!$B$6:$BE$43,'ADR Raw Data'!N$1,FALSE)</f>
        <v>135.711094142663</v>
      </c>
      <c r="T29" s="76">
        <f>VLOOKUP($A29,'ADR Raw Data'!$B$6:$BE$43,'ADR Raw Data'!O$1,FALSE)</f>
        <v>136.21921349604</v>
      </c>
      <c r="U29" s="77">
        <f>VLOOKUP($A29,'ADR Raw Data'!$B$6:$BE$43,'ADR Raw Data'!P$1,FALSE)</f>
        <v>135.96650213436899</v>
      </c>
      <c r="V29" s="78">
        <f>VLOOKUP($A29,'ADR Raw Data'!$B$6:$BE$43,'ADR Raw Data'!R$1,FALSE)</f>
        <v>124.835326109544</v>
      </c>
      <c r="X29" s="75">
        <f>VLOOKUP($A29,'RevPAR Raw Data'!$B$6:$BE$43,'RevPAR Raw Data'!G$1,FALSE)</f>
        <v>58.965563599976399</v>
      </c>
      <c r="Y29" s="76">
        <f>VLOOKUP($A29,'RevPAR Raw Data'!$B$6:$BE$43,'RevPAR Raw Data'!H$1,FALSE)</f>
        <v>82.002683501088896</v>
      </c>
      <c r="Z29" s="76">
        <f>VLOOKUP($A29,'RevPAR Raw Data'!$B$6:$BE$43,'RevPAR Raw Data'!I$1,FALSE)</f>
        <v>91.247815939725697</v>
      </c>
      <c r="AA29" s="76">
        <f>VLOOKUP($A29,'RevPAR Raw Data'!$B$6:$BE$43,'RevPAR Raw Data'!J$1,FALSE)</f>
        <v>90.914258343634103</v>
      </c>
      <c r="AB29" s="76">
        <f>VLOOKUP($A29,'RevPAR Raw Data'!$B$6:$BE$43,'RevPAR Raw Data'!K$1,FALSE)</f>
        <v>87.556472717640801</v>
      </c>
      <c r="AC29" s="77">
        <f>VLOOKUP($A29,'RevPAR Raw Data'!$B$6:$BE$43,'RevPAR Raw Data'!L$1,FALSE)</f>
        <v>82.137358820413198</v>
      </c>
      <c r="AD29" s="76">
        <f>VLOOKUP($A29,'RevPAR Raw Data'!$B$6:$BE$43,'RevPAR Raw Data'!N$1,FALSE)</f>
        <v>103.307064865501</v>
      </c>
      <c r="AE29" s="76">
        <f>VLOOKUP($A29,'RevPAR Raw Data'!$B$6:$BE$43,'RevPAR Raw Data'!O$1,FALSE)</f>
        <v>104.800354935546</v>
      </c>
      <c r="AF29" s="77">
        <f>VLOOKUP($A29,'RevPAR Raw Data'!$B$6:$BE$43,'RevPAR Raw Data'!P$1,FALSE)</f>
        <v>104.053709900523</v>
      </c>
      <c r="AG29" s="78">
        <f>VLOOKUP($A29,'RevPAR Raw Data'!$B$6:$BE$43,'RevPAR Raw Data'!R$1,FALSE)</f>
        <v>88.399173414730498</v>
      </c>
    </row>
    <row r="30" spans="1:33" x14ac:dyDescent="0.2">
      <c r="A30" s="55" t="s">
        <v>126</v>
      </c>
      <c r="B30" s="43">
        <f>(VLOOKUP($A29,'Occupancy Raw Data'!$B$8:$BE$51,'Occupancy Raw Data'!T$3,FALSE))/100</f>
        <v>-7.1462583687565001E-2</v>
      </c>
      <c r="C30" s="44">
        <f>(VLOOKUP($A29,'Occupancy Raw Data'!$B$8:$BE$51,'Occupancy Raw Data'!U$3,FALSE))/100</f>
        <v>-7.8057375459225004E-2</v>
      </c>
      <c r="D30" s="44">
        <f>(VLOOKUP($A29,'Occupancy Raw Data'!$B$8:$BE$51,'Occupancy Raw Data'!V$3,FALSE))/100</f>
        <v>-5.0205882780342305E-2</v>
      </c>
      <c r="E30" s="44">
        <f>(VLOOKUP($A29,'Occupancy Raw Data'!$B$8:$BE$51,'Occupancy Raw Data'!W$3,FALSE))/100</f>
        <v>-6.2432374269058899E-2</v>
      </c>
      <c r="F30" s="44">
        <f>(VLOOKUP($A29,'Occupancy Raw Data'!$B$8:$BE$51,'Occupancy Raw Data'!X$3,FALSE))/100</f>
        <v>-3.1689408009794001E-2</v>
      </c>
      <c r="G30" s="44">
        <f>(VLOOKUP($A29,'Occupancy Raw Data'!$B$8:$BE$51,'Occupancy Raw Data'!Y$3,FALSE))/100</f>
        <v>-5.8128530597508901E-2</v>
      </c>
      <c r="H30" s="45">
        <f>(VLOOKUP($A29,'Occupancy Raw Data'!$B$8:$BE$51,'Occupancy Raw Data'!AA$3,FALSE))/100</f>
        <v>-4.54358727221435E-3</v>
      </c>
      <c r="I30" s="45">
        <f>(VLOOKUP($A29,'Occupancy Raw Data'!$B$8:$BE$51,'Occupancy Raw Data'!AB$3,FALSE))/100</f>
        <v>2.1297392014570701E-2</v>
      </c>
      <c r="J30" s="44">
        <f>(VLOOKUP($A29,'Occupancy Raw Data'!$B$8:$BE$51,'Occupancy Raw Data'!AC$3,FALSE))/100</f>
        <v>8.2799136097678507E-3</v>
      </c>
      <c r="K30" s="46">
        <f>(VLOOKUP($A29,'Occupancy Raw Data'!$B$8:$BE$51,'Occupancy Raw Data'!AE$3,FALSE))/100</f>
        <v>-3.85759507806126E-2</v>
      </c>
      <c r="M30" s="43">
        <f>(VLOOKUP($A29,'ADR Raw Data'!$B$6:$BE$49,'ADR Raw Data'!T$1,FALSE))/100</f>
        <v>-2.7097242253422801E-2</v>
      </c>
      <c r="N30" s="44">
        <f>(VLOOKUP($A29,'ADR Raw Data'!$B$6:$BE$49,'ADR Raw Data'!U$1,FALSE))/100</f>
        <v>-1.5445766499733499E-2</v>
      </c>
      <c r="O30" s="44">
        <f>(VLOOKUP($A29,'ADR Raw Data'!$B$6:$BE$49,'ADR Raw Data'!V$1,FALSE))/100</f>
        <v>-3.5401253206825897E-2</v>
      </c>
      <c r="P30" s="44">
        <f>(VLOOKUP($A29,'ADR Raw Data'!$B$6:$BE$49,'ADR Raw Data'!W$1,FALSE))/100</f>
        <v>-3.6296931613241303E-2</v>
      </c>
      <c r="Q30" s="44">
        <f>(VLOOKUP($A29,'ADR Raw Data'!$B$6:$BE$49,'ADR Raw Data'!X$1,FALSE))/100</f>
        <v>-9.4692881199046203E-3</v>
      </c>
      <c r="R30" s="44">
        <f>(VLOOKUP($A29,'ADR Raw Data'!$B$6:$BE$49,'ADR Raw Data'!Y$1,FALSE))/100</f>
        <v>-2.4790678974088501E-2</v>
      </c>
      <c r="S30" s="45">
        <f>(VLOOKUP($A29,'ADR Raw Data'!$B$6:$BE$49,'ADR Raw Data'!AA$1,FALSE))/100</f>
        <v>7.24930940537734E-3</v>
      </c>
      <c r="T30" s="45">
        <f>(VLOOKUP($A29,'ADR Raw Data'!$B$6:$BE$49,'ADR Raw Data'!AB$1,FALSE))/100</f>
        <v>1.00458780408419E-2</v>
      </c>
      <c r="U30" s="44">
        <f>(VLOOKUP($A29,'ADR Raw Data'!$B$6:$BE$49,'ADR Raw Data'!AC$1,FALSE))/100</f>
        <v>8.6619220132432093E-3</v>
      </c>
      <c r="V30" s="46">
        <f>(VLOOKUP($A29,'ADR Raw Data'!$B$6:$BE$49,'ADR Raw Data'!AE$1,FALSE))/100</f>
        <v>-1.24596793151507E-2</v>
      </c>
      <c r="X30" s="43">
        <f>(VLOOKUP($A29,'RevPAR Raw Data'!$B$6:$BE$43,'RevPAR Raw Data'!T$1,FALSE))/100</f>
        <v>-9.6623386998750393E-2</v>
      </c>
      <c r="Y30" s="44">
        <f>(VLOOKUP($A29,'RevPAR Raw Data'!$B$6:$BE$43,'RevPAR Raw Data'!U$1,FALSE))/100</f>
        <v>-9.2297485964033296E-2</v>
      </c>
      <c r="Z30" s="44">
        <f>(VLOOKUP($A29,'RevPAR Raw Data'!$B$6:$BE$43,'RevPAR Raw Data'!V$1,FALSE))/100</f>
        <v>-8.3829784818389097E-2</v>
      </c>
      <c r="AA30" s="44">
        <f>(VLOOKUP($A29,'RevPAR Raw Data'!$B$6:$BE$43,'RevPAR Raw Data'!W$1,FALSE))/100</f>
        <v>-9.6463202263003894E-2</v>
      </c>
      <c r="AB30" s="44">
        <f>(VLOOKUP($A29,'RevPAR Raw Data'!$B$6:$BE$43,'RevPAR Raw Data'!X$1,FALSE))/100</f>
        <v>-4.0858619994904706E-2</v>
      </c>
      <c r="AC30" s="44">
        <f>(VLOOKUP($A29,'RevPAR Raw Data'!$B$6:$BE$43,'RevPAR Raw Data'!Y$1,FALSE))/100</f>
        <v>-8.1478163830319111E-2</v>
      </c>
      <c r="AD30" s="45">
        <f>(VLOOKUP($A29,'RevPAR Raw Data'!$B$6:$BE$43,'RevPAR Raw Data'!AA$1,FALSE))/100</f>
        <v>2.6727842632163702E-3</v>
      </c>
      <c r="AE30" s="45">
        <f>(VLOOKUP($A29,'RevPAR Raw Data'!$B$6:$BE$43,'RevPAR Raw Data'!AB$1,FALSE))/100</f>
        <v>3.1557221058179E-2</v>
      </c>
      <c r="AF30" s="44">
        <f>(VLOOKUP($A29,'RevPAR Raw Data'!$B$6:$BE$43,'RevPAR Raw Data'!AC$1,FALSE))/100</f>
        <v>1.7013555588975202E-2</v>
      </c>
      <c r="AG30" s="46">
        <f>(VLOOKUP($A29,'RevPAR Raw Data'!$B$6:$BE$43,'RevPAR Raw Data'!AE$1,FALSE))/100</f>
        <v>-5.0554986119759802E-2</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24</v>
      </c>
      <c r="B32" s="71">
        <f>(VLOOKUP($A32,'Occupancy Raw Data'!$B$8:$BE$45,'Occupancy Raw Data'!G$3,FALSE))/100</f>
        <v>0.56293436293436205</v>
      </c>
      <c r="C32" s="72">
        <f>(VLOOKUP($A32,'Occupancy Raw Data'!$B$8:$BE$45,'Occupancy Raw Data'!H$3,FALSE))/100</f>
        <v>0.68571428571428494</v>
      </c>
      <c r="D32" s="72">
        <f>(VLOOKUP($A32,'Occupancy Raw Data'!$B$8:$BE$45,'Occupancy Raw Data'!I$3,FALSE))/100</f>
        <v>0.68571428571428494</v>
      </c>
      <c r="E32" s="72">
        <f>(VLOOKUP($A32,'Occupancy Raw Data'!$B$8:$BE$45,'Occupancy Raw Data'!J$3,FALSE))/100</f>
        <v>0.69806949806949803</v>
      </c>
      <c r="F32" s="72">
        <f>(VLOOKUP($A32,'Occupancy Raw Data'!$B$8:$BE$45,'Occupancy Raw Data'!K$3,FALSE))/100</f>
        <v>0.63629343629343604</v>
      </c>
      <c r="G32" s="73">
        <f>(VLOOKUP($A32,'Occupancy Raw Data'!$B$8:$BE$45,'Occupancy Raw Data'!L$3,FALSE))/100</f>
        <v>0.65374517374517294</v>
      </c>
      <c r="H32" s="53">
        <f>(VLOOKUP($A32,'Occupancy Raw Data'!$B$8:$BE$45,'Occupancy Raw Data'!N$3,FALSE))/100</f>
        <v>0.69343629343629298</v>
      </c>
      <c r="I32" s="53">
        <f>(VLOOKUP($A32,'Occupancy Raw Data'!$B$8:$BE$45,'Occupancy Raw Data'!O$3,FALSE))/100</f>
        <v>0.72972972972972894</v>
      </c>
      <c r="J32" s="73">
        <f>(VLOOKUP($A32,'Occupancy Raw Data'!$B$8:$BE$45,'Occupancy Raw Data'!P$3,FALSE))/100</f>
        <v>0.71158301158301096</v>
      </c>
      <c r="K32" s="74">
        <f>(VLOOKUP($A32,'Occupancy Raw Data'!$B$8:$BE$45,'Occupancy Raw Data'!R$3,FALSE))/100</f>
        <v>0.67027027027027009</v>
      </c>
      <c r="M32" s="75">
        <f>VLOOKUP($A32,'ADR Raw Data'!$B$6:$BE$43,'ADR Raw Data'!G$1,FALSE)</f>
        <v>128.42887517146701</v>
      </c>
      <c r="N32" s="76">
        <f>VLOOKUP($A32,'ADR Raw Data'!$B$6:$BE$43,'ADR Raw Data'!H$1,FALSE)</f>
        <v>119.95688063063</v>
      </c>
      <c r="O32" s="76">
        <f>VLOOKUP($A32,'ADR Raw Data'!$B$6:$BE$43,'ADR Raw Data'!I$1,FALSE)</f>
        <v>120.134346846846</v>
      </c>
      <c r="P32" s="76">
        <f>VLOOKUP($A32,'ADR Raw Data'!$B$6:$BE$43,'ADR Raw Data'!J$1,FALSE)</f>
        <v>126.320442477876</v>
      </c>
      <c r="Q32" s="76">
        <f>VLOOKUP($A32,'ADR Raw Data'!$B$6:$BE$43,'ADR Raw Data'!K$1,FALSE)</f>
        <v>127.777172330097</v>
      </c>
      <c r="R32" s="77">
        <f>VLOOKUP($A32,'ADR Raw Data'!$B$6:$BE$43,'ADR Raw Data'!L$1,FALSE)</f>
        <v>124.334450744153</v>
      </c>
      <c r="S32" s="76">
        <f>VLOOKUP($A32,'ADR Raw Data'!$B$6:$BE$43,'ADR Raw Data'!N$1,FALSE)</f>
        <v>144.453608017817</v>
      </c>
      <c r="T32" s="76">
        <f>VLOOKUP($A32,'ADR Raw Data'!$B$6:$BE$43,'ADR Raw Data'!O$1,FALSE)</f>
        <v>150.17356613756601</v>
      </c>
      <c r="U32" s="77">
        <f>VLOOKUP($A32,'ADR Raw Data'!$B$6:$BE$43,'ADR Raw Data'!P$1,FALSE)</f>
        <v>147.38652197504001</v>
      </c>
      <c r="V32" s="78">
        <f>VLOOKUP($A32,'ADR Raw Data'!$B$6:$BE$43,'ADR Raw Data'!R$1,FALSE)</f>
        <v>131.326710006583</v>
      </c>
      <c r="X32" s="75">
        <f>VLOOKUP($A32,'RevPAR Raw Data'!$B$6:$BE$43,'RevPAR Raw Data'!G$1,FALSE)</f>
        <v>72.297027027026999</v>
      </c>
      <c r="Y32" s="76">
        <f>VLOOKUP($A32,'RevPAR Raw Data'!$B$6:$BE$43,'RevPAR Raw Data'!H$1,FALSE)</f>
        <v>82.256146718146695</v>
      </c>
      <c r="Z32" s="76">
        <f>VLOOKUP($A32,'RevPAR Raw Data'!$B$6:$BE$43,'RevPAR Raw Data'!I$1,FALSE)</f>
        <v>82.377837837837802</v>
      </c>
      <c r="AA32" s="76">
        <f>VLOOKUP($A32,'RevPAR Raw Data'!$B$6:$BE$43,'RevPAR Raw Data'!J$1,FALSE)</f>
        <v>88.180447876447801</v>
      </c>
      <c r="AB32" s="76">
        <f>VLOOKUP($A32,'RevPAR Raw Data'!$B$6:$BE$43,'RevPAR Raw Data'!K$1,FALSE)</f>
        <v>81.303776061776006</v>
      </c>
      <c r="AC32" s="77">
        <f>VLOOKUP($A32,'RevPAR Raw Data'!$B$6:$BE$43,'RevPAR Raw Data'!L$1,FALSE)</f>
        <v>81.283047104247103</v>
      </c>
      <c r="AD32" s="76">
        <f>VLOOKUP($A32,'RevPAR Raw Data'!$B$6:$BE$43,'RevPAR Raw Data'!N$1,FALSE)</f>
        <v>100.169374517374</v>
      </c>
      <c r="AE32" s="76">
        <f>VLOOKUP($A32,'RevPAR Raw Data'!$B$6:$BE$43,'RevPAR Raw Data'!O$1,FALSE)</f>
        <v>109.58611583011501</v>
      </c>
      <c r="AF32" s="77">
        <f>VLOOKUP($A32,'RevPAR Raw Data'!$B$6:$BE$43,'RevPAR Raw Data'!P$1,FALSE)</f>
        <v>104.877745173745</v>
      </c>
      <c r="AG32" s="78">
        <f>VLOOKUP($A32,'RevPAR Raw Data'!$B$6:$BE$43,'RevPAR Raw Data'!R$1,FALSE)</f>
        <v>88.0243894098179</v>
      </c>
    </row>
    <row r="33" spans="1:33" x14ac:dyDescent="0.2">
      <c r="A33" s="55" t="s">
        <v>126</v>
      </c>
      <c r="B33" s="43">
        <f>(VLOOKUP($A32,'Occupancy Raw Data'!$B$8:$BE$51,'Occupancy Raw Data'!T$3,FALSE))/100</f>
        <v>0.106221547799696</v>
      </c>
      <c r="C33" s="44">
        <f>(VLOOKUP($A32,'Occupancy Raw Data'!$B$8:$BE$51,'Occupancy Raw Data'!U$3,FALSE))/100</f>
        <v>3.6172695449241503E-2</v>
      </c>
      <c r="D33" s="44">
        <f>(VLOOKUP($A32,'Occupancy Raw Data'!$B$8:$BE$51,'Occupancy Raw Data'!V$3,FALSE))/100</f>
        <v>3.9812646370023401E-2</v>
      </c>
      <c r="E33" s="44">
        <f>(VLOOKUP($A32,'Occupancy Raw Data'!$B$8:$BE$51,'Occupancy Raw Data'!W$3,FALSE))/100</f>
        <v>4.1474654377880095E-2</v>
      </c>
      <c r="F33" s="44">
        <f>(VLOOKUP($A32,'Occupancy Raw Data'!$B$8:$BE$51,'Occupancy Raw Data'!X$3,FALSE))/100</f>
        <v>-2.7154663518299801E-2</v>
      </c>
      <c r="G33" s="44">
        <f>(VLOOKUP($A32,'Occupancy Raw Data'!$B$8:$BE$51,'Occupancy Raw Data'!Y$3,FALSE))/100</f>
        <v>3.62301101591187E-2</v>
      </c>
      <c r="H33" s="45">
        <f>(VLOOKUP($A32,'Occupancy Raw Data'!$B$8:$BE$51,'Occupancy Raw Data'!AA$3,FALSE))/100</f>
        <v>-5.9685863874345504E-2</v>
      </c>
      <c r="I33" s="45">
        <f>(VLOOKUP($A32,'Occupancy Raw Data'!$B$8:$BE$51,'Occupancy Raw Data'!AB$3,FALSE))/100</f>
        <v>-5.1204819277108404E-2</v>
      </c>
      <c r="J33" s="44">
        <f>(VLOOKUP($A32,'Occupancy Raw Data'!$B$8:$BE$51,'Occupancy Raw Data'!AC$3,FALSE))/100</f>
        <v>-5.5356227575602199E-2</v>
      </c>
      <c r="K33" s="46">
        <f>(VLOOKUP($A32,'Occupancy Raw Data'!$B$8:$BE$51,'Occupancy Raw Data'!AE$3,FALSE))/100</f>
        <v>6.6269052352551303E-3</v>
      </c>
      <c r="M33" s="43">
        <f>(VLOOKUP($A32,'ADR Raw Data'!$B$6:$BE$49,'ADR Raw Data'!T$1,FALSE))/100</f>
        <v>0.104141455158722</v>
      </c>
      <c r="N33" s="44">
        <f>(VLOOKUP($A32,'ADR Raw Data'!$B$6:$BE$49,'ADR Raw Data'!U$1,FALSE))/100</f>
        <v>-9.1851837448380204E-4</v>
      </c>
      <c r="O33" s="44">
        <f>(VLOOKUP($A32,'ADR Raw Data'!$B$6:$BE$49,'ADR Raw Data'!V$1,FALSE))/100</f>
        <v>-4.7329342182353601E-2</v>
      </c>
      <c r="P33" s="44">
        <f>(VLOOKUP($A32,'ADR Raw Data'!$B$6:$BE$49,'ADR Raw Data'!W$1,FALSE))/100</f>
        <v>-2.7174987422953399E-2</v>
      </c>
      <c r="Q33" s="44">
        <f>(VLOOKUP($A32,'ADR Raw Data'!$B$6:$BE$49,'ADR Raw Data'!X$1,FALSE))/100</f>
        <v>-2.2732319468035798E-2</v>
      </c>
      <c r="R33" s="44">
        <f>(VLOOKUP($A32,'ADR Raw Data'!$B$6:$BE$49,'ADR Raw Data'!Y$1,FALSE))/100</f>
        <v>-5.4607518294229095E-3</v>
      </c>
      <c r="S33" s="45">
        <f>(VLOOKUP($A32,'ADR Raw Data'!$B$6:$BE$49,'ADR Raw Data'!AA$1,FALSE))/100</f>
        <v>1.6335291501088998E-2</v>
      </c>
      <c r="T33" s="45">
        <f>(VLOOKUP($A32,'ADR Raw Data'!$B$6:$BE$49,'ADR Raw Data'!AB$1,FALSE))/100</f>
        <v>0.11092043359168001</v>
      </c>
      <c r="U33" s="44">
        <f>(VLOOKUP($A32,'ADR Raw Data'!$B$6:$BE$49,'ADR Raw Data'!AC$1,FALSE))/100</f>
        <v>6.3528542893098602E-2</v>
      </c>
      <c r="V33" s="46">
        <f>(VLOOKUP($A32,'ADR Raw Data'!$B$6:$BE$49,'ADR Raw Data'!AE$1,FALSE))/100</f>
        <v>1.48750014736031E-2</v>
      </c>
      <c r="X33" s="43">
        <f>(VLOOKUP($A32,'RevPAR Raw Data'!$B$6:$BE$43,'RevPAR Raw Data'!T$1,FALSE))/100</f>
        <v>0.22142506951548999</v>
      </c>
      <c r="Y33" s="44">
        <f>(VLOOKUP($A32,'RevPAR Raw Data'!$B$6:$BE$43,'RevPAR Raw Data'!U$1,FALSE))/100</f>
        <v>3.5220951789333002E-2</v>
      </c>
      <c r="Z33" s="44">
        <f>(VLOOKUP($A32,'RevPAR Raw Data'!$B$6:$BE$43,'RevPAR Raw Data'!V$1,FALSE))/100</f>
        <v>-9.4010021755620704E-3</v>
      </c>
      <c r="AA33" s="44">
        <f>(VLOOKUP($A32,'RevPAR Raw Data'!$B$6:$BE$43,'RevPAR Raw Data'!W$1,FALSE))/100</f>
        <v>1.31725937438364E-2</v>
      </c>
      <c r="AB33" s="44">
        <f>(VLOOKUP($A32,'RevPAR Raw Data'!$B$6:$BE$43,'RevPAR Raw Data'!X$1,FALSE))/100</f>
        <v>-4.9269694500190697E-2</v>
      </c>
      <c r="AC33" s="44">
        <f>(VLOOKUP($A32,'RevPAR Raw Data'!$B$6:$BE$43,'RevPAR Raw Data'!Y$1,FALSE))/100</f>
        <v>3.0571514689364202E-2</v>
      </c>
      <c r="AD33" s="45">
        <f>(VLOOKUP($A32,'RevPAR Raw Data'!$B$6:$BE$43,'RevPAR Raw Data'!AA$1,FALSE))/100</f>
        <v>-4.4325558358138201E-2</v>
      </c>
      <c r="AE33" s="45">
        <f>(VLOOKUP($A32,'RevPAR Raw Data'!$B$6:$BE$43,'RevPAR Raw Data'!AB$1,FALSE))/100</f>
        <v>5.4035953558371597E-2</v>
      </c>
      <c r="AF33" s="44">
        <f>(VLOOKUP($A32,'RevPAR Raw Data'!$B$6:$BE$43,'RevPAR Raw Data'!AC$1,FALSE))/100</f>
        <v>4.6556148395596299E-3</v>
      </c>
      <c r="AG33" s="46">
        <f>(VLOOKUP($A32,'RevPAR Raw Data'!$B$6:$BE$43,'RevPAR Raw Data'!AE$1,FALSE))/100</f>
        <v>2.1600481933998102E-2</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25</v>
      </c>
      <c r="B35" s="71">
        <f>(VLOOKUP($A35,'Occupancy Raw Data'!$B$8:$BE$45,'Occupancy Raw Data'!G$3,FALSE))/100</f>
        <v>0.51152073732718795</v>
      </c>
      <c r="C35" s="72">
        <f>(VLOOKUP($A35,'Occupancy Raw Data'!$B$8:$BE$45,'Occupancy Raw Data'!H$3,FALSE))/100</f>
        <v>0.63265306122448894</v>
      </c>
      <c r="D35" s="72">
        <f>(VLOOKUP($A35,'Occupancy Raw Data'!$B$8:$BE$45,'Occupancy Raw Data'!I$3,FALSE))/100</f>
        <v>0.69848584595128305</v>
      </c>
      <c r="E35" s="72">
        <f>(VLOOKUP($A35,'Occupancy Raw Data'!$B$8:$BE$45,'Occupancy Raw Data'!J$3,FALSE))/100</f>
        <v>0.68268597761685301</v>
      </c>
      <c r="F35" s="72">
        <f>(VLOOKUP($A35,'Occupancy Raw Data'!$B$8:$BE$45,'Occupancy Raw Data'!K$3,FALSE))/100</f>
        <v>0.67412771560236906</v>
      </c>
      <c r="G35" s="73">
        <f>(VLOOKUP($A35,'Occupancy Raw Data'!$B$8:$BE$45,'Occupancy Raw Data'!L$3,FALSE))/100</f>
        <v>0.63989466754443702</v>
      </c>
      <c r="H35" s="53">
        <f>(VLOOKUP($A35,'Occupancy Raw Data'!$B$8:$BE$45,'Occupancy Raw Data'!N$3,FALSE))/100</f>
        <v>0.76826859776168499</v>
      </c>
      <c r="I35" s="53">
        <f>(VLOOKUP($A35,'Occupancy Raw Data'!$B$8:$BE$45,'Occupancy Raw Data'!O$3,FALSE))/100</f>
        <v>0.73930217248189511</v>
      </c>
      <c r="J35" s="73">
        <f>(VLOOKUP($A35,'Occupancy Raw Data'!$B$8:$BE$45,'Occupancy Raw Data'!P$3,FALSE))/100</f>
        <v>0.75378538512179005</v>
      </c>
      <c r="K35" s="74">
        <f>(VLOOKUP($A35,'Occupancy Raw Data'!$B$8:$BE$45,'Occupancy Raw Data'!R$3,FALSE))/100</f>
        <v>0.67243487256653789</v>
      </c>
      <c r="M35" s="75">
        <f>VLOOKUP($A35,'ADR Raw Data'!$B$6:$BE$43,'ADR Raw Data'!G$1,FALSE)</f>
        <v>144.65676962676901</v>
      </c>
      <c r="N35" s="76">
        <f>VLOOKUP($A35,'ADR Raw Data'!$B$6:$BE$43,'ADR Raw Data'!H$1,FALSE)</f>
        <v>150.652892819979</v>
      </c>
      <c r="O35" s="76">
        <f>VLOOKUP($A35,'ADR Raw Data'!$B$6:$BE$43,'ADR Raw Data'!I$1,FALSE)</f>
        <v>148.65268614514599</v>
      </c>
      <c r="P35" s="76">
        <f>VLOOKUP($A35,'ADR Raw Data'!$B$6:$BE$43,'ADR Raw Data'!J$1,FALSE)</f>
        <v>147.28175506267999</v>
      </c>
      <c r="Q35" s="76">
        <f>VLOOKUP($A35,'ADR Raw Data'!$B$6:$BE$43,'ADR Raw Data'!K$1,FALSE)</f>
        <v>146.64892578125</v>
      </c>
      <c r="R35" s="77">
        <f>VLOOKUP($A35,'ADR Raw Data'!$B$6:$BE$43,'ADR Raw Data'!L$1,FALSE)</f>
        <v>147.694633744855</v>
      </c>
      <c r="S35" s="76">
        <f>VLOOKUP($A35,'ADR Raw Data'!$B$6:$BE$43,'ADR Raw Data'!N$1,FALSE)</f>
        <v>182.474764353041</v>
      </c>
      <c r="T35" s="76">
        <f>VLOOKUP($A35,'ADR Raw Data'!$B$6:$BE$43,'ADR Raw Data'!O$1,FALSE)</f>
        <v>178.65371326803199</v>
      </c>
      <c r="U35" s="77">
        <f>VLOOKUP($A35,'ADR Raw Data'!$B$6:$BE$43,'ADR Raw Data'!P$1,FALSE)</f>
        <v>180.60094759825299</v>
      </c>
      <c r="V35" s="78">
        <f>VLOOKUP($A35,'ADR Raw Data'!$B$6:$BE$43,'ADR Raw Data'!R$1,FALSE)</f>
        <v>158.23385874125799</v>
      </c>
      <c r="X35" s="75">
        <f>VLOOKUP($A35,'RevPAR Raw Data'!$B$6:$BE$43,'RevPAR Raw Data'!G$1,FALSE)</f>
        <v>73.994937458854494</v>
      </c>
      <c r="Y35" s="76">
        <f>VLOOKUP($A35,'RevPAR Raw Data'!$B$6:$BE$43,'RevPAR Raw Data'!H$1,FALSE)</f>
        <v>95.311013824884697</v>
      </c>
      <c r="Z35" s="76">
        <f>VLOOKUP($A35,'RevPAR Raw Data'!$B$6:$BE$43,'RevPAR Raw Data'!I$1,FALSE)</f>
        <v>103.831797235023</v>
      </c>
      <c r="AA35" s="76">
        <f>VLOOKUP($A35,'RevPAR Raw Data'!$B$6:$BE$43,'RevPAR Raw Data'!J$1,FALSE)</f>
        <v>100.547188940092</v>
      </c>
      <c r="AB35" s="76">
        <f>VLOOKUP($A35,'RevPAR Raw Data'!$B$6:$BE$43,'RevPAR Raw Data'!K$1,FALSE)</f>
        <v>98.860105332455504</v>
      </c>
      <c r="AC35" s="77">
        <f>VLOOKUP($A35,'RevPAR Raw Data'!$B$6:$BE$43,'RevPAR Raw Data'!L$1,FALSE)</f>
        <v>94.509008558261996</v>
      </c>
      <c r="AD35" s="76">
        <f>VLOOKUP($A35,'RevPAR Raw Data'!$B$6:$BE$43,'RevPAR Raw Data'!N$1,FALSE)</f>
        <v>140.189631336405</v>
      </c>
      <c r="AE35" s="76">
        <f>VLOOKUP($A35,'RevPAR Raw Data'!$B$6:$BE$43,'RevPAR Raw Data'!O$1,FALSE)</f>
        <v>132.079078341013</v>
      </c>
      <c r="AF35" s="77">
        <f>VLOOKUP($A35,'RevPAR Raw Data'!$B$6:$BE$43,'RevPAR Raw Data'!P$1,FALSE)</f>
        <v>136.13435483870899</v>
      </c>
      <c r="AG35" s="78">
        <f>VLOOKUP($A35,'RevPAR Raw Data'!$B$6:$BE$43,'RevPAR Raw Data'!R$1,FALSE)</f>
        <v>106.401964638389</v>
      </c>
    </row>
    <row r="36" spans="1:33" x14ac:dyDescent="0.2">
      <c r="A36" s="55" t="s">
        <v>126</v>
      </c>
      <c r="B36" s="43">
        <f>(VLOOKUP($A35,'Occupancy Raw Data'!$B$8:$BE$51,'Occupancy Raw Data'!T$3,FALSE))/100</f>
        <v>-6.4981949458483707E-2</v>
      </c>
      <c r="C36" s="44">
        <f>(VLOOKUP($A35,'Occupancy Raw Data'!$B$8:$BE$51,'Occupancy Raw Data'!U$3,FALSE))/100</f>
        <v>-5.8765915768854003E-2</v>
      </c>
      <c r="D36" s="44">
        <f>(VLOOKUP($A35,'Occupancy Raw Data'!$B$8:$BE$51,'Occupancy Raw Data'!V$3,FALSE))/100</f>
        <v>-5.62324273664479E-3</v>
      </c>
      <c r="E36" s="44">
        <f>(VLOOKUP($A35,'Occupancy Raw Data'!$B$8:$BE$51,'Occupancy Raw Data'!W$3,FALSE))/100</f>
        <v>-4.2474607571560401E-2</v>
      </c>
      <c r="F36" s="44">
        <f>(VLOOKUP($A35,'Occupancy Raw Data'!$B$8:$BE$51,'Occupancy Raw Data'!X$3,FALSE))/100</f>
        <v>-3.7593984962405999E-2</v>
      </c>
      <c r="G36" s="44">
        <f>(VLOOKUP($A35,'Occupancy Raw Data'!$B$8:$BE$51,'Occupancy Raw Data'!Y$3,FALSE))/100</f>
        <v>-4.0663245163837305E-2</v>
      </c>
      <c r="H36" s="45">
        <f>(VLOOKUP($A35,'Occupancy Raw Data'!$B$8:$BE$51,'Occupancy Raw Data'!AA$3,FALSE))/100</f>
        <v>-2.99251870324189E-2</v>
      </c>
      <c r="I36" s="45">
        <f>(VLOOKUP($A35,'Occupancy Raw Data'!$B$8:$BE$51,'Occupancy Raw Data'!AB$3,FALSE))/100</f>
        <v>-6.1821219715956499E-2</v>
      </c>
      <c r="J36" s="44">
        <f>(VLOOKUP($A35,'Occupancy Raw Data'!$B$8:$BE$51,'Occupancy Raw Data'!AC$3,FALSE))/100</f>
        <v>-4.5833333333333302E-2</v>
      </c>
      <c r="K36" s="46">
        <f>(VLOOKUP($A35,'Occupancy Raw Data'!$B$8:$BE$51,'Occupancy Raw Data'!AE$3,FALSE))/100</f>
        <v>-4.2325207607822095E-2</v>
      </c>
      <c r="M36" s="43">
        <f>(VLOOKUP($A35,'ADR Raw Data'!$B$6:$BE$49,'ADR Raw Data'!T$1,FALSE))/100</f>
        <v>-3.4301709421351398E-2</v>
      </c>
      <c r="N36" s="44">
        <f>(VLOOKUP($A35,'ADR Raw Data'!$B$6:$BE$49,'ADR Raw Data'!U$1,FALSE))/100</f>
        <v>-2.3532525145933701E-2</v>
      </c>
      <c r="O36" s="44">
        <f>(VLOOKUP($A35,'ADR Raw Data'!$B$6:$BE$49,'ADR Raw Data'!V$1,FALSE))/100</f>
        <v>-2.92704907383626E-2</v>
      </c>
      <c r="P36" s="44">
        <f>(VLOOKUP($A35,'ADR Raw Data'!$B$6:$BE$49,'ADR Raw Data'!W$1,FALSE))/100</f>
        <v>-5.2217136877314593E-2</v>
      </c>
      <c r="Q36" s="44">
        <f>(VLOOKUP($A35,'ADR Raw Data'!$B$6:$BE$49,'ADR Raw Data'!X$1,FALSE))/100</f>
        <v>-6.9301855376932092E-2</v>
      </c>
      <c r="R36" s="44">
        <f>(VLOOKUP($A35,'ADR Raw Data'!$B$6:$BE$49,'ADR Raw Data'!Y$1,FALSE))/100</f>
        <v>-4.23939630184006E-2</v>
      </c>
      <c r="S36" s="45">
        <f>(VLOOKUP($A35,'ADR Raw Data'!$B$6:$BE$49,'ADR Raw Data'!AA$1,FALSE))/100</f>
        <v>3.3936661775720896E-4</v>
      </c>
      <c r="T36" s="45">
        <f>(VLOOKUP($A35,'ADR Raw Data'!$B$6:$BE$49,'ADR Raw Data'!AB$1,FALSE))/100</f>
        <v>-1.6332107836728699E-2</v>
      </c>
      <c r="U36" s="44">
        <f>(VLOOKUP($A35,'ADR Raw Data'!$B$6:$BE$49,'ADR Raw Data'!AC$1,FALSE))/100</f>
        <v>-7.7819388009322298E-3</v>
      </c>
      <c r="V36" s="46">
        <f>(VLOOKUP($A35,'ADR Raw Data'!$B$6:$BE$49,'ADR Raw Data'!AE$1,FALSE))/100</f>
        <v>-3.02195787001504E-2</v>
      </c>
      <c r="X36" s="43">
        <f>(VLOOKUP($A35,'RevPAR Raw Data'!$B$6:$BE$43,'RevPAR Raw Data'!T$1,FALSE))/100</f>
        <v>-9.7054666931877309E-2</v>
      </c>
      <c r="Y36" s="44">
        <f>(VLOOKUP($A35,'RevPAR Raw Data'!$B$6:$BE$43,'RevPAR Raw Data'!U$1,FALSE))/100</f>
        <v>-8.0915530524233392E-2</v>
      </c>
      <c r="Z36" s="44">
        <f>(VLOOKUP($A35,'RevPAR Raw Data'!$B$6:$BE$43,'RevPAR Raw Data'!V$1,FALSE))/100</f>
        <v>-3.47291384005649E-2</v>
      </c>
      <c r="AA36" s="44">
        <f>(VLOOKUP($A35,'RevPAR Raw Data'!$B$6:$BE$43,'RevPAR Raw Data'!W$1,FALSE))/100</f>
        <v>-9.2473842051500693E-2</v>
      </c>
      <c r="AB36" s="44">
        <f>(VLOOKUP($A35,'RevPAR Raw Data'!$B$6:$BE$43,'RevPAR Raw Data'!X$1,FALSE))/100</f>
        <v>-0.10429050743043</v>
      </c>
      <c r="AC36" s="44">
        <f>(VLOOKUP($A35,'RevPAR Raw Data'!$B$6:$BE$43,'RevPAR Raw Data'!Y$1,FALSE))/100</f>
        <v>-8.1333332070554099E-2</v>
      </c>
      <c r="AD36" s="45">
        <f>(VLOOKUP($A35,'RevPAR Raw Data'!$B$6:$BE$43,'RevPAR Raw Data'!AA$1,FALSE))/100</f>
        <v>-2.9595976024170599E-2</v>
      </c>
      <c r="AE36" s="45">
        <f>(VLOOKUP($A35,'RevPAR Raw Data'!$B$6:$BE$43,'RevPAR Raw Data'!AB$1,FALSE))/100</f>
        <v>-7.7143656725686197E-2</v>
      </c>
      <c r="AF36" s="44">
        <f>(VLOOKUP($A35,'RevPAR Raw Data'!$B$6:$BE$43,'RevPAR Raw Data'!AC$1,FALSE))/100</f>
        <v>-5.32585999392228E-2</v>
      </c>
      <c r="AG36" s="46">
        <f>(VLOOKUP($A35,'RevPAR Raw Data'!$B$6:$BE$43,'RevPAR Raw Data'!AE$1,FALSE))/100</f>
        <v>-7.1265736365667701E-2</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26</v>
      </c>
      <c r="B38" s="71">
        <f>(VLOOKUP($A38,'Occupancy Raw Data'!$B$8:$BE$45,'Occupancy Raw Data'!G$3,FALSE))/100</f>
        <v>0.66209377007064807</v>
      </c>
      <c r="C38" s="72">
        <f>(VLOOKUP($A38,'Occupancy Raw Data'!$B$8:$BE$45,'Occupancy Raw Data'!H$3,FALSE))/100</f>
        <v>0.75460500963391097</v>
      </c>
      <c r="D38" s="72">
        <f>(VLOOKUP($A38,'Occupancy Raw Data'!$B$8:$BE$45,'Occupancy Raw Data'!I$3,FALSE))/100</f>
        <v>0.79853564547206102</v>
      </c>
      <c r="E38" s="72">
        <f>(VLOOKUP($A38,'Occupancy Raw Data'!$B$8:$BE$45,'Occupancy Raw Data'!J$3,FALSE))/100</f>
        <v>0.80824662813102099</v>
      </c>
      <c r="F38" s="72">
        <f>(VLOOKUP($A38,'Occupancy Raw Data'!$B$8:$BE$45,'Occupancy Raw Data'!K$3,FALSE))/100</f>
        <v>0.82584457289659596</v>
      </c>
      <c r="G38" s="73">
        <f>(VLOOKUP($A38,'Occupancy Raw Data'!$B$8:$BE$45,'Occupancy Raw Data'!L$3,FALSE))/100</f>
        <v>0.76986512524084705</v>
      </c>
      <c r="H38" s="53">
        <f>(VLOOKUP($A38,'Occupancy Raw Data'!$B$8:$BE$45,'Occupancy Raw Data'!N$3,FALSE))/100</f>
        <v>0.90327552986512505</v>
      </c>
      <c r="I38" s="53">
        <f>(VLOOKUP($A38,'Occupancy Raw Data'!$B$8:$BE$45,'Occupancy Raw Data'!O$3,FALSE))/100</f>
        <v>0.90083493898522804</v>
      </c>
      <c r="J38" s="73">
        <f>(VLOOKUP($A38,'Occupancy Raw Data'!$B$8:$BE$45,'Occupancy Raw Data'!P$3,FALSE))/100</f>
        <v>0.90205523442517599</v>
      </c>
      <c r="K38" s="74">
        <f>(VLOOKUP($A38,'Occupancy Raw Data'!$B$8:$BE$45,'Occupancy Raw Data'!R$3,FALSE))/100</f>
        <v>0.80763372786494103</v>
      </c>
      <c r="M38" s="75">
        <f>VLOOKUP($A38,'ADR Raw Data'!$B$6:$BE$43,'ADR Raw Data'!G$1,FALSE)</f>
        <v>147.86440322830899</v>
      </c>
      <c r="N38" s="76">
        <f>VLOOKUP($A38,'ADR Raw Data'!$B$6:$BE$43,'ADR Raw Data'!H$1,FALSE)</f>
        <v>152.405702856364</v>
      </c>
      <c r="O38" s="76">
        <f>VLOOKUP($A38,'ADR Raw Data'!$B$6:$BE$43,'ADR Raw Data'!I$1,FALSE)</f>
        <v>160.131595405848</v>
      </c>
      <c r="P38" s="76">
        <f>VLOOKUP($A38,'ADR Raw Data'!$B$6:$BE$43,'ADR Raw Data'!J$1,FALSE)</f>
        <v>160.13717046502001</v>
      </c>
      <c r="Q38" s="76">
        <f>VLOOKUP($A38,'ADR Raw Data'!$B$6:$BE$43,'ADR Raw Data'!K$1,FALSE)</f>
        <v>162.00005692776699</v>
      </c>
      <c r="R38" s="77">
        <f>VLOOKUP($A38,'ADR Raw Data'!$B$6:$BE$43,'ADR Raw Data'!L$1,FALSE)</f>
        <v>156.909092268161</v>
      </c>
      <c r="S38" s="76">
        <f>VLOOKUP($A38,'ADR Raw Data'!$B$6:$BE$43,'ADR Raw Data'!N$1,FALSE)</f>
        <v>205.895784982935</v>
      </c>
      <c r="T38" s="76">
        <f>VLOOKUP($A38,'ADR Raw Data'!$B$6:$BE$43,'ADR Raw Data'!O$1,FALSE)</f>
        <v>210.999021531441</v>
      </c>
      <c r="U38" s="77">
        <f>VLOOKUP($A38,'ADR Raw Data'!$B$6:$BE$43,'ADR Raw Data'!P$1,FALSE)</f>
        <v>208.44395144179401</v>
      </c>
      <c r="V38" s="78">
        <f>VLOOKUP($A38,'ADR Raw Data'!$B$6:$BE$43,'ADR Raw Data'!R$1,FALSE)</f>
        <v>173.35476838135</v>
      </c>
      <c r="X38" s="75">
        <f>VLOOKUP($A38,'RevPAR Raw Data'!$B$6:$BE$43,'RevPAR Raw Data'!G$1,FALSE)</f>
        <v>97.900100192678195</v>
      </c>
      <c r="Y38" s="76">
        <f>VLOOKUP($A38,'RevPAR Raw Data'!$B$6:$BE$43,'RevPAR Raw Data'!H$1,FALSE)</f>
        <v>115.00610687219</v>
      </c>
      <c r="Z38" s="76">
        <f>VLOOKUP($A38,'RevPAR Raw Data'!$B$6:$BE$43,'RevPAR Raw Data'!I$1,FALSE)</f>
        <v>127.87078689788</v>
      </c>
      <c r="AA38" s="76">
        <f>VLOOKUP($A38,'RevPAR Raw Data'!$B$6:$BE$43,'RevPAR Raw Data'!J$1,FALSE)</f>
        <v>129.430328066795</v>
      </c>
      <c r="AB38" s="76">
        <f>VLOOKUP($A38,'RevPAR Raw Data'!$B$6:$BE$43,'RevPAR Raw Data'!K$1,FALSE)</f>
        <v>133.78686782273601</v>
      </c>
      <c r="AC38" s="77">
        <f>VLOOKUP($A38,'RevPAR Raw Data'!$B$6:$BE$43,'RevPAR Raw Data'!L$1,FALSE)</f>
        <v>120.79883797045601</v>
      </c>
      <c r="AD38" s="76">
        <f>VLOOKUP($A38,'RevPAR Raw Data'!$B$6:$BE$43,'RevPAR Raw Data'!N$1,FALSE)</f>
        <v>185.980624277456</v>
      </c>
      <c r="AE38" s="76">
        <f>VLOOKUP($A38,'RevPAR Raw Data'!$B$6:$BE$43,'RevPAR Raw Data'!O$1,FALSE)</f>
        <v>190.075290687219</v>
      </c>
      <c r="AF38" s="77">
        <f>VLOOKUP($A38,'RevPAR Raw Data'!$B$6:$BE$43,'RevPAR Raw Data'!P$1,FALSE)</f>
        <v>188.027957482337</v>
      </c>
      <c r="AG38" s="78">
        <f>VLOOKUP($A38,'RevPAR Raw Data'!$B$6:$BE$43,'RevPAR Raw Data'!R$1,FALSE)</f>
        <v>140.00715783099301</v>
      </c>
    </row>
    <row r="39" spans="1:33" x14ac:dyDescent="0.2">
      <c r="A39" s="55" t="s">
        <v>126</v>
      </c>
      <c r="B39" s="43">
        <f>(VLOOKUP($A38,'Occupancy Raw Data'!$B$8:$BE$51,'Occupancy Raw Data'!T$3,FALSE))/100</f>
        <v>5.4814922976289697E-2</v>
      </c>
      <c r="C39" s="44">
        <f>(VLOOKUP($A38,'Occupancy Raw Data'!$B$8:$BE$51,'Occupancy Raw Data'!U$3,FALSE))/100</f>
        <v>5.2552830124510799E-2</v>
      </c>
      <c r="D39" s="44">
        <f>(VLOOKUP($A38,'Occupancy Raw Data'!$B$8:$BE$51,'Occupancy Raw Data'!V$3,FALSE))/100</f>
        <v>6.5129195766930298E-2</v>
      </c>
      <c r="E39" s="44">
        <f>(VLOOKUP($A38,'Occupancy Raw Data'!$B$8:$BE$51,'Occupancy Raw Data'!W$3,FALSE))/100</f>
        <v>4.7202798560222803E-2</v>
      </c>
      <c r="F39" s="44">
        <f>(VLOOKUP($A38,'Occupancy Raw Data'!$B$8:$BE$51,'Occupancy Raw Data'!X$3,FALSE))/100</f>
        <v>7.2404385988670203E-2</v>
      </c>
      <c r="G39" s="44">
        <f>(VLOOKUP($A38,'Occupancy Raw Data'!$B$8:$BE$51,'Occupancy Raw Data'!Y$3,FALSE))/100</f>
        <v>5.8604896531387903E-2</v>
      </c>
      <c r="H39" s="45">
        <f>(VLOOKUP($A38,'Occupancy Raw Data'!$B$8:$BE$51,'Occupancy Raw Data'!AA$3,FALSE))/100</f>
        <v>6.0170152171551999E-2</v>
      </c>
      <c r="I39" s="45">
        <f>(VLOOKUP($A38,'Occupancy Raw Data'!$B$8:$BE$51,'Occupancy Raw Data'!AB$3,FALSE))/100</f>
        <v>3.29377986895679E-2</v>
      </c>
      <c r="J39" s="44">
        <f>(VLOOKUP($A38,'Occupancy Raw Data'!$B$8:$BE$51,'Occupancy Raw Data'!AC$3,FALSE))/100</f>
        <v>4.6395239438428298E-2</v>
      </c>
      <c r="K39" s="46">
        <f>(VLOOKUP($A38,'Occupancy Raw Data'!$B$8:$BE$51,'Occupancy Raw Data'!AE$3,FALSE))/100</f>
        <v>5.4677740730209395E-2</v>
      </c>
      <c r="M39" s="43">
        <f>(VLOOKUP($A38,'ADR Raw Data'!$B$6:$BE$49,'ADR Raw Data'!T$1,FALSE))/100</f>
        <v>4.6135131673887601E-2</v>
      </c>
      <c r="N39" s="44">
        <f>(VLOOKUP($A38,'ADR Raw Data'!$B$6:$BE$49,'ADR Raw Data'!U$1,FALSE))/100</f>
        <v>4.76367086764347E-2</v>
      </c>
      <c r="O39" s="44">
        <f>(VLOOKUP($A38,'ADR Raw Data'!$B$6:$BE$49,'ADR Raw Data'!V$1,FALSE))/100</f>
        <v>5.8382131420737206E-2</v>
      </c>
      <c r="P39" s="44">
        <f>(VLOOKUP($A38,'ADR Raw Data'!$B$6:$BE$49,'ADR Raw Data'!W$1,FALSE))/100</f>
        <v>3.68672955917623E-2</v>
      </c>
      <c r="Q39" s="44">
        <f>(VLOOKUP($A38,'ADR Raw Data'!$B$6:$BE$49,'ADR Raw Data'!X$1,FALSE))/100</f>
        <v>4.3027388592009198E-2</v>
      </c>
      <c r="R39" s="44">
        <f>(VLOOKUP($A38,'ADR Raw Data'!$B$6:$BE$49,'ADR Raw Data'!Y$1,FALSE))/100</f>
        <v>4.6405231731554898E-2</v>
      </c>
      <c r="S39" s="45">
        <f>(VLOOKUP($A38,'ADR Raw Data'!$B$6:$BE$49,'ADR Raw Data'!AA$1,FALSE))/100</f>
        <v>5.2081712884235902E-2</v>
      </c>
      <c r="T39" s="45">
        <f>(VLOOKUP($A38,'ADR Raw Data'!$B$6:$BE$49,'ADR Raw Data'!AB$1,FALSE))/100</f>
        <v>6.4728976857046899E-2</v>
      </c>
      <c r="U39" s="44">
        <f>(VLOOKUP($A38,'ADR Raw Data'!$B$6:$BE$49,'ADR Raw Data'!AC$1,FALSE))/100</f>
        <v>5.8350125424570402E-2</v>
      </c>
      <c r="V39" s="46">
        <f>(VLOOKUP($A38,'ADR Raw Data'!$B$6:$BE$49,'ADR Raw Data'!AE$1,FALSE))/100</f>
        <v>5.0200729624148399E-2</v>
      </c>
      <c r="X39" s="43">
        <f>(VLOOKUP($A38,'RevPAR Raw Data'!$B$6:$BE$43,'RevPAR Raw Data'!T$1,FALSE))/100</f>
        <v>0.10347894833938201</v>
      </c>
      <c r="Y39" s="44">
        <f>(VLOOKUP($A38,'RevPAR Raw Data'!$B$6:$BE$43,'RevPAR Raw Data'!U$1,FALSE))/100</f>
        <v>0.102692982659709</v>
      </c>
      <c r="Z39" s="44">
        <f>(VLOOKUP($A38,'RevPAR Raw Data'!$B$6:$BE$43,'RevPAR Raw Data'!V$1,FALSE))/100</f>
        <v>0.12731370845425899</v>
      </c>
      <c r="AA39" s="44">
        <f>(VLOOKUP($A38,'RevPAR Raw Data'!$B$6:$BE$43,'RevPAR Raw Data'!W$1,FALSE))/100</f>
        <v>8.5810333679263315E-2</v>
      </c>
      <c r="AB39" s="44">
        <f>(VLOOKUP($A38,'RevPAR Raw Data'!$B$6:$BE$43,'RevPAR Raw Data'!X$1,FALSE))/100</f>
        <v>0.118547146232379</v>
      </c>
      <c r="AC39" s="44">
        <f>(VLOOKUP($A38,'RevPAR Raw Data'!$B$6:$BE$43,'RevPAR Raw Data'!Y$1,FALSE))/100</f>
        <v>0.107729702067085</v>
      </c>
      <c r="AD39" s="45">
        <f>(VLOOKUP($A38,'RevPAR Raw Data'!$B$6:$BE$43,'RevPAR Raw Data'!AA$1,FALSE))/100</f>
        <v>0.115385629645387</v>
      </c>
      <c r="AE39" s="45">
        <f>(VLOOKUP($A38,'RevPAR Raw Data'!$B$6:$BE$43,'RevPAR Raw Data'!AB$1,FALSE))/100</f>
        <v>9.9798805555714007E-2</v>
      </c>
      <c r="AF39" s="44">
        <f>(VLOOKUP($A38,'RevPAR Raw Data'!$B$6:$BE$43,'RevPAR Raw Data'!AC$1,FALSE))/100</f>
        <v>0.10745253290333399</v>
      </c>
      <c r="AG39" s="46">
        <f>(VLOOKUP($A38,'RevPAR Raw Data'!$B$6:$BE$43,'RevPAR Raw Data'!AE$1,FALSE))/100</f>
        <v>0.107623332833214</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27</v>
      </c>
      <c r="B41" s="71">
        <f>(VLOOKUP($A41,'Occupancy Raw Data'!$B$8:$BE$45,'Occupancy Raw Data'!G$3,FALSE))/100</f>
        <v>0.63890769577973305</v>
      </c>
      <c r="C41" s="72">
        <f>(VLOOKUP($A41,'Occupancy Raw Data'!$B$8:$BE$45,'Occupancy Raw Data'!H$3,FALSE))/100</f>
        <v>0.78746332656285201</v>
      </c>
      <c r="D41" s="72">
        <f>(VLOOKUP($A41,'Occupancy Raw Data'!$B$8:$BE$45,'Occupancy Raw Data'!I$3,FALSE))/100</f>
        <v>0.85031595576619201</v>
      </c>
      <c r="E41" s="72">
        <f>(VLOOKUP($A41,'Occupancy Raw Data'!$B$8:$BE$45,'Occupancy Raw Data'!J$3,FALSE))/100</f>
        <v>0.84046114496351398</v>
      </c>
      <c r="F41" s="72">
        <f>(VLOOKUP($A41,'Occupancy Raw Data'!$B$8:$BE$45,'Occupancy Raw Data'!K$3,FALSE))/100</f>
        <v>0.78678627849243898</v>
      </c>
      <c r="G41" s="73">
        <f>(VLOOKUP($A41,'Occupancy Raw Data'!$B$8:$BE$45,'Occupancy Raw Data'!L$3,FALSE))/100</f>
        <v>0.78078688031294607</v>
      </c>
      <c r="H41" s="53">
        <f>(VLOOKUP($A41,'Occupancy Raw Data'!$B$8:$BE$45,'Occupancy Raw Data'!N$3,FALSE))/100</f>
        <v>0.78065523207703291</v>
      </c>
      <c r="I41" s="53">
        <f>(VLOOKUP($A41,'Occupancy Raw Data'!$B$8:$BE$45,'Occupancy Raw Data'!O$3,FALSE))/100</f>
        <v>0.84341382682614907</v>
      </c>
      <c r="J41" s="73">
        <f>(VLOOKUP($A41,'Occupancy Raw Data'!$B$8:$BE$45,'Occupancy Raw Data'!P$3,FALSE))/100</f>
        <v>0.81203452945159105</v>
      </c>
      <c r="K41" s="74">
        <f>(VLOOKUP($A41,'Occupancy Raw Data'!$B$8:$BE$45,'Occupancy Raw Data'!R$3,FALSE))/100</f>
        <v>0.78971478006684503</v>
      </c>
      <c r="M41" s="75">
        <f>VLOOKUP($A41,'ADR Raw Data'!$B$6:$BE$43,'ADR Raw Data'!G$1,FALSE)</f>
        <v>137.084403037795</v>
      </c>
      <c r="N41" s="76">
        <f>VLOOKUP($A41,'ADR Raw Data'!$B$6:$BE$43,'ADR Raw Data'!H$1,FALSE)</f>
        <v>157.43585655943201</v>
      </c>
      <c r="O41" s="76">
        <f>VLOOKUP($A41,'ADR Raw Data'!$B$6:$BE$43,'ADR Raw Data'!I$1,FALSE)</f>
        <v>167.650709972795</v>
      </c>
      <c r="P41" s="76">
        <f>VLOOKUP($A41,'ADR Raw Data'!$B$6:$BE$43,'ADR Raw Data'!J$1,FALSE)</f>
        <v>164.55569625634899</v>
      </c>
      <c r="Q41" s="76">
        <f>VLOOKUP($A41,'ADR Raw Data'!$B$6:$BE$43,'ADR Raw Data'!K$1,FALSE)</f>
        <v>149.75260069319901</v>
      </c>
      <c r="R41" s="77">
        <f>VLOOKUP($A41,'ADR Raw Data'!$B$6:$BE$43,'ADR Raw Data'!L$1,FALSE)</f>
        <v>156.31442913575401</v>
      </c>
      <c r="S41" s="76">
        <f>VLOOKUP($A41,'ADR Raw Data'!$B$6:$BE$43,'ADR Raw Data'!N$1,FALSE)</f>
        <v>141.571449083331</v>
      </c>
      <c r="T41" s="76">
        <f>VLOOKUP($A41,'ADR Raw Data'!$B$6:$BE$43,'ADR Raw Data'!O$1,FALSE)</f>
        <v>143.17881973866099</v>
      </c>
      <c r="U41" s="77">
        <f>VLOOKUP($A41,'ADR Raw Data'!$B$6:$BE$43,'ADR Raw Data'!P$1,FALSE)</f>
        <v>142.40619107173799</v>
      </c>
      <c r="V41" s="78">
        <f>VLOOKUP($A41,'ADR Raw Data'!$B$6:$BE$43,'ADR Raw Data'!R$1,FALSE)</f>
        <v>152.22833561841901</v>
      </c>
      <c r="X41" s="75">
        <f>VLOOKUP($A41,'RevPAR Raw Data'!$B$6:$BE$43,'RevPAR Raw Data'!G$1,FALSE)</f>
        <v>87.584280072218405</v>
      </c>
      <c r="Y41" s="76">
        <f>VLOOKUP($A41,'RevPAR Raw Data'!$B$6:$BE$43,'RevPAR Raw Data'!H$1,FALSE)</f>
        <v>123.974963326562</v>
      </c>
      <c r="Z41" s="76">
        <f>VLOOKUP($A41,'RevPAR Raw Data'!$B$6:$BE$43,'RevPAR Raw Data'!I$1,FALSE)</f>
        <v>142.55607368539799</v>
      </c>
      <c r="AA41" s="76">
        <f>VLOOKUP($A41,'RevPAR Raw Data'!$B$6:$BE$43,'RevPAR Raw Data'!J$1,FALSE)</f>
        <v>138.302668885879</v>
      </c>
      <c r="AB41" s="76">
        <f>VLOOKUP($A41,'RevPAR Raw Data'!$B$6:$BE$43,'RevPAR Raw Data'!K$1,FALSE)</f>
        <v>117.823291393966</v>
      </c>
      <c r="AC41" s="77">
        <f>VLOOKUP($A41,'RevPAR Raw Data'!$B$6:$BE$43,'RevPAR Raw Data'!L$1,FALSE)</f>
        <v>122.048255472805</v>
      </c>
      <c r="AD41" s="76">
        <f>VLOOKUP($A41,'RevPAR Raw Data'!$B$6:$BE$43,'RevPAR Raw Data'!N$1,FALSE)</f>
        <v>110.518492439629</v>
      </c>
      <c r="AE41" s="76">
        <f>VLOOKUP($A41,'RevPAR Raw Data'!$B$6:$BE$43,'RevPAR Raw Data'!O$1,FALSE)</f>
        <v>120.758996276235</v>
      </c>
      <c r="AF41" s="77">
        <f>VLOOKUP($A41,'RevPAR Raw Data'!$B$6:$BE$43,'RevPAR Raw Data'!P$1,FALSE)</f>
        <v>115.638744357932</v>
      </c>
      <c r="AG41" s="78">
        <f>VLOOKUP($A41,'RevPAR Raw Data'!$B$6:$BE$43,'RevPAR Raw Data'!R$1,FALSE)</f>
        <v>120.216966582841</v>
      </c>
    </row>
    <row r="42" spans="1:33" x14ac:dyDescent="0.2">
      <c r="A42" s="55" t="s">
        <v>126</v>
      </c>
      <c r="B42" s="43">
        <f>(VLOOKUP($A41,'Occupancy Raw Data'!$B$8:$BE$51,'Occupancy Raw Data'!T$3,FALSE))/100</f>
        <v>7.0570957935839701E-2</v>
      </c>
      <c r="C42" s="44">
        <f>(VLOOKUP($A41,'Occupancy Raw Data'!$B$8:$BE$51,'Occupancy Raw Data'!U$3,FALSE))/100</f>
        <v>5.51219997454164E-2</v>
      </c>
      <c r="D42" s="44">
        <f>(VLOOKUP($A41,'Occupancy Raw Data'!$B$8:$BE$51,'Occupancy Raw Data'!V$3,FALSE))/100</f>
        <v>6.4854429597535304E-2</v>
      </c>
      <c r="E42" s="44">
        <f>(VLOOKUP($A41,'Occupancy Raw Data'!$B$8:$BE$51,'Occupancy Raw Data'!W$3,FALSE))/100</f>
        <v>3.0376310555353402E-2</v>
      </c>
      <c r="F42" s="44">
        <f>(VLOOKUP($A41,'Occupancy Raw Data'!$B$8:$BE$51,'Occupancy Raw Data'!X$3,FALSE))/100</f>
        <v>6.2734110840031401E-2</v>
      </c>
      <c r="G42" s="44">
        <f>(VLOOKUP($A41,'Occupancy Raw Data'!$B$8:$BE$51,'Occupancy Raw Data'!Y$3,FALSE))/100</f>
        <v>5.57825055349217E-2</v>
      </c>
      <c r="H42" s="45">
        <f>(VLOOKUP($A41,'Occupancy Raw Data'!$B$8:$BE$51,'Occupancy Raw Data'!AA$3,FALSE))/100</f>
        <v>1.7115043440666701E-2</v>
      </c>
      <c r="I42" s="45">
        <f>(VLOOKUP($A41,'Occupancy Raw Data'!$B$8:$BE$51,'Occupancy Raw Data'!AB$3,FALSE))/100</f>
        <v>7.1610033436849699E-2</v>
      </c>
      <c r="J42" s="44">
        <f>(VLOOKUP($A41,'Occupancy Raw Data'!$B$8:$BE$51,'Occupancy Raw Data'!AC$3,FALSE))/100</f>
        <v>4.4704914300101997E-2</v>
      </c>
      <c r="K42" s="46">
        <f>(VLOOKUP($A41,'Occupancy Raw Data'!$B$8:$BE$51,'Occupancy Raw Data'!AE$3,FALSE))/100</f>
        <v>5.25037311900984E-2</v>
      </c>
      <c r="M42" s="43">
        <f>(VLOOKUP($A41,'ADR Raw Data'!$B$6:$BE$49,'ADR Raw Data'!T$1,FALSE))/100</f>
        <v>8.2971556149172496E-2</v>
      </c>
      <c r="N42" s="44">
        <f>(VLOOKUP($A41,'ADR Raw Data'!$B$6:$BE$49,'ADR Raw Data'!U$1,FALSE))/100</f>
        <v>7.4250489396689809E-2</v>
      </c>
      <c r="O42" s="44">
        <f>(VLOOKUP($A41,'ADR Raw Data'!$B$6:$BE$49,'ADR Raw Data'!V$1,FALSE))/100</f>
        <v>6.2344356741896298E-2</v>
      </c>
      <c r="P42" s="44">
        <f>(VLOOKUP($A41,'ADR Raw Data'!$B$6:$BE$49,'ADR Raw Data'!W$1,FALSE))/100</f>
        <v>5.6657375437779399E-2</v>
      </c>
      <c r="Q42" s="44">
        <f>(VLOOKUP($A41,'ADR Raw Data'!$B$6:$BE$49,'ADR Raw Data'!X$1,FALSE))/100</f>
        <v>7.5647615083988803E-2</v>
      </c>
      <c r="R42" s="44">
        <f>(VLOOKUP($A41,'ADR Raw Data'!$B$6:$BE$49,'ADR Raw Data'!Y$1,FALSE))/100</f>
        <v>6.8318125825625603E-2</v>
      </c>
      <c r="S42" s="45">
        <f>(VLOOKUP($A41,'ADR Raw Data'!$B$6:$BE$49,'ADR Raw Data'!AA$1,FALSE))/100</f>
        <v>7.5641427479296502E-2</v>
      </c>
      <c r="T42" s="45">
        <f>(VLOOKUP($A41,'ADR Raw Data'!$B$6:$BE$49,'ADR Raw Data'!AB$1,FALSE))/100</f>
        <v>9.7961186745956705E-2</v>
      </c>
      <c r="U42" s="44">
        <f>(VLOOKUP($A41,'ADR Raw Data'!$B$6:$BE$49,'ADR Raw Data'!AC$1,FALSE))/100</f>
        <v>8.7049919591794506E-2</v>
      </c>
      <c r="V42" s="46">
        <f>(VLOOKUP($A41,'ADR Raw Data'!$B$6:$BE$49,'ADR Raw Data'!AE$1,FALSE))/100</f>
        <v>7.3655910353030096E-2</v>
      </c>
      <c r="X42" s="43">
        <f>(VLOOKUP($A41,'RevPAR Raw Data'!$B$6:$BE$43,'RevPAR Raw Data'!T$1,FALSE))/100</f>
        <v>0.15939789628388598</v>
      </c>
      <c r="Y42" s="44">
        <f>(VLOOKUP($A41,'RevPAR Raw Data'!$B$6:$BE$43,'RevPAR Raw Data'!U$1,FALSE))/100</f>
        <v>0.13346532459972699</v>
      </c>
      <c r="Z42" s="44">
        <f>(VLOOKUP($A41,'RevPAR Raw Data'!$B$6:$BE$43,'RevPAR Raw Data'!V$1,FALSE))/100</f>
        <v>0.131242094034552</v>
      </c>
      <c r="AA42" s="44">
        <f>(VLOOKUP($A41,'RevPAR Raw Data'!$B$6:$BE$43,'RevPAR Raw Data'!W$1,FALSE))/100</f>
        <v>8.8754728024682206E-2</v>
      </c>
      <c r="AB42" s="44">
        <f>(VLOOKUP($A41,'RevPAR Raw Data'!$B$6:$BE$43,'RevPAR Raw Data'!X$1,FALSE))/100</f>
        <v>0.14312741179348301</v>
      </c>
      <c r="AC42" s="44">
        <f>(VLOOKUP($A41,'RevPAR Raw Data'!$B$6:$BE$43,'RevPAR Raw Data'!Y$1,FALSE))/100</f>
        <v>0.12791158759255</v>
      </c>
      <c r="AD42" s="45">
        <f>(VLOOKUP($A41,'RevPAR Raw Data'!$B$6:$BE$43,'RevPAR Raw Data'!AA$1,FALSE))/100</f>
        <v>9.405107723718549E-2</v>
      </c>
      <c r="AE42" s="45">
        <f>(VLOOKUP($A41,'RevPAR Raw Data'!$B$6:$BE$43,'RevPAR Raw Data'!AB$1,FALSE))/100</f>
        <v>0.176586224041198</v>
      </c>
      <c r="AF42" s="44">
        <f>(VLOOKUP($A41,'RevPAR Raw Data'!$B$6:$BE$43,'RevPAR Raw Data'!AC$1,FALSE))/100</f>
        <v>0.13564639308707802</v>
      </c>
      <c r="AG42" s="46">
        <f>(VLOOKUP($A41,'RevPAR Raw Data'!$B$6:$BE$43,'RevPAR Raw Data'!AE$1,FALSE))/100</f>
        <v>0.130026851660866</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28</v>
      </c>
      <c r="B44" s="71">
        <f>(VLOOKUP($A44,'Occupancy Raw Data'!$B$8:$BE$45,'Occupancy Raw Data'!G$3,FALSE))/100</f>
        <v>0.52683313515655894</v>
      </c>
      <c r="C44" s="72">
        <f>(VLOOKUP($A44,'Occupancy Raw Data'!$B$8:$BE$45,'Occupancy Raw Data'!H$3,FALSE))/100</f>
        <v>0.61268331351565497</v>
      </c>
      <c r="D44" s="72">
        <f>(VLOOKUP($A44,'Occupancy Raw Data'!$B$8:$BE$45,'Occupancy Raw Data'!I$3,FALSE))/100</f>
        <v>0.64669044787950791</v>
      </c>
      <c r="E44" s="72">
        <f>(VLOOKUP($A44,'Occupancy Raw Data'!$B$8:$BE$45,'Occupancy Raw Data'!J$3,FALSE))/100</f>
        <v>0.63154974237019401</v>
      </c>
      <c r="F44" s="72">
        <f>(VLOOKUP($A44,'Occupancy Raw Data'!$B$8:$BE$45,'Occupancy Raw Data'!K$3,FALSE))/100</f>
        <v>0.643836702338485</v>
      </c>
      <c r="G44" s="73">
        <f>(VLOOKUP($A44,'Occupancy Raw Data'!$B$8:$BE$45,'Occupancy Raw Data'!L$3,FALSE))/100</f>
        <v>0.61231866825208003</v>
      </c>
      <c r="H44" s="53">
        <f>(VLOOKUP($A44,'Occupancy Raw Data'!$B$8:$BE$45,'Occupancy Raw Data'!N$3,FALSE))/100</f>
        <v>0.72199762187871497</v>
      </c>
      <c r="I44" s="53">
        <f>(VLOOKUP($A44,'Occupancy Raw Data'!$B$8:$BE$45,'Occupancy Raw Data'!O$3,FALSE))/100</f>
        <v>0.70828378913991197</v>
      </c>
      <c r="J44" s="73">
        <f>(VLOOKUP($A44,'Occupancy Raw Data'!$B$8:$BE$45,'Occupancy Raw Data'!P$3,FALSE))/100</f>
        <v>0.71514070550931397</v>
      </c>
      <c r="K44" s="74">
        <f>(VLOOKUP($A44,'Occupancy Raw Data'!$B$8:$BE$45,'Occupancy Raw Data'!R$3,FALSE))/100</f>
        <v>0.64169639318271809</v>
      </c>
      <c r="M44" s="75">
        <f>VLOOKUP($A44,'ADR Raw Data'!$B$6:$BE$43,'ADR Raw Data'!G$1,FALSE)</f>
        <v>99.818129702076405</v>
      </c>
      <c r="N44" s="76">
        <f>VLOOKUP($A44,'ADR Raw Data'!$B$6:$BE$43,'ADR Raw Data'!H$1,FALSE)</f>
        <v>102.649118902833</v>
      </c>
      <c r="O44" s="76">
        <f>VLOOKUP($A44,'ADR Raw Data'!$B$6:$BE$43,'ADR Raw Data'!I$1,FALSE)</f>
        <v>104.269660455994</v>
      </c>
      <c r="P44" s="76">
        <f>VLOOKUP($A44,'ADR Raw Data'!$B$6:$BE$43,'ADR Raw Data'!J$1,FALSE)</f>
        <v>103.577777080456</v>
      </c>
      <c r="Q44" s="76">
        <f>VLOOKUP($A44,'ADR Raw Data'!$B$6:$BE$43,'ADR Raw Data'!K$1,FALSE)</f>
        <v>107.98840187146</v>
      </c>
      <c r="R44" s="77">
        <f>VLOOKUP($A44,'ADR Raw Data'!$B$6:$BE$43,'ADR Raw Data'!L$1,FALSE)</f>
        <v>103.81865698306601</v>
      </c>
      <c r="S44" s="76">
        <f>VLOOKUP($A44,'ADR Raw Data'!$B$6:$BE$43,'ADR Raw Data'!N$1,FALSE)</f>
        <v>118.83464975845401</v>
      </c>
      <c r="T44" s="76">
        <f>VLOOKUP($A44,'ADR Raw Data'!$B$6:$BE$43,'ADR Raw Data'!O$1,FALSE)</f>
        <v>118.130015668718</v>
      </c>
      <c r="U44" s="77">
        <f>VLOOKUP($A44,'ADR Raw Data'!$B$6:$BE$43,'ADR Raw Data'!P$1,FALSE)</f>
        <v>118.485710801973</v>
      </c>
      <c r="V44" s="78">
        <f>VLOOKUP($A44,'ADR Raw Data'!$B$6:$BE$43,'ADR Raw Data'!R$1,FALSE)</f>
        <v>108.48887055501601</v>
      </c>
      <c r="X44" s="75">
        <f>VLOOKUP($A44,'RevPAR Raw Data'!$B$6:$BE$43,'RevPAR Raw Data'!G$1,FALSE)</f>
        <v>52.587498216409003</v>
      </c>
      <c r="Y44" s="76">
        <f>VLOOKUP($A44,'RevPAR Raw Data'!$B$6:$BE$43,'RevPAR Raw Data'!H$1,FALSE)</f>
        <v>62.891402298850501</v>
      </c>
      <c r="Z44" s="76">
        <f>VLOOKUP($A44,'RevPAR Raw Data'!$B$6:$BE$43,'RevPAR Raw Data'!I$1,FALSE)</f>
        <v>67.430193420531097</v>
      </c>
      <c r="AA44" s="76">
        <f>VLOOKUP($A44,'RevPAR Raw Data'!$B$6:$BE$43,'RevPAR Raw Data'!J$1,FALSE)</f>
        <v>65.414518430439898</v>
      </c>
      <c r="AB44" s="76">
        <f>VLOOKUP($A44,'RevPAR Raw Data'!$B$6:$BE$43,'RevPAR Raw Data'!K$1,FALSE)</f>
        <v>69.526896551724107</v>
      </c>
      <c r="AC44" s="77">
        <f>VLOOKUP($A44,'RevPAR Raw Data'!$B$6:$BE$43,'RevPAR Raw Data'!L$1,FALSE)</f>
        <v>63.5701017835909</v>
      </c>
      <c r="AD44" s="76">
        <f>VLOOKUP($A44,'RevPAR Raw Data'!$B$6:$BE$43,'RevPAR Raw Data'!N$1,FALSE)</f>
        <v>85.798334522393901</v>
      </c>
      <c r="AE44" s="76">
        <f>VLOOKUP($A44,'RevPAR Raw Data'!$B$6:$BE$43,'RevPAR Raw Data'!O$1,FALSE)</f>
        <v>83.669575108997194</v>
      </c>
      <c r="AF44" s="77">
        <f>VLOOKUP($A44,'RevPAR Raw Data'!$B$6:$BE$43,'RevPAR Raw Data'!P$1,FALSE)</f>
        <v>84.733954815695597</v>
      </c>
      <c r="AG44" s="78">
        <f>VLOOKUP($A44,'RevPAR Raw Data'!$B$6:$BE$43,'RevPAR Raw Data'!R$1,FALSE)</f>
        <v>69.616916935620793</v>
      </c>
    </row>
    <row r="45" spans="1:33" x14ac:dyDescent="0.2">
      <c r="A45" s="55" t="s">
        <v>126</v>
      </c>
      <c r="B45" s="43">
        <f>(VLOOKUP($A44,'Occupancy Raw Data'!$B$8:$BE$51,'Occupancy Raw Data'!T$3,FALSE))/100</f>
        <v>-7.4847236590215105E-3</v>
      </c>
      <c r="C45" s="44">
        <f>(VLOOKUP($A44,'Occupancy Raw Data'!$B$8:$BE$51,'Occupancy Raw Data'!U$3,FALSE))/100</f>
        <v>-5.8422366702626603E-3</v>
      </c>
      <c r="D45" s="44">
        <f>(VLOOKUP($A44,'Occupancy Raw Data'!$B$8:$BE$51,'Occupancy Raw Data'!V$3,FALSE))/100</f>
        <v>-4.3020088204392595E-3</v>
      </c>
      <c r="E45" s="44">
        <f>(VLOOKUP($A44,'Occupancy Raw Data'!$B$8:$BE$51,'Occupancy Raw Data'!W$3,FALSE))/100</f>
        <v>-2.2113967287779902E-2</v>
      </c>
      <c r="F45" s="44">
        <f>(VLOOKUP($A44,'Occupancy Raw Data'!$B$8:$BE$51,'Occupancy Raw Data'!X$3,FALSE))/100</f>
        <v>-4.4406706493035103E-2</v>
      </c>
      <c r="G45" s="44">
        <f>(VLOOKUP($A44,'Occupancy Raw Data'!$B$8:$BE$51,'Occupancy Raw Data'!Y$3,FALSE))/100</f>
        <v>-1.7511504350658499E-2</v>
      </c>
      <c r="H45" s="45">
        <f>(VLOOKUP($A44,'Occupancy Raw Data'!$B$8:$BE$51,'Occupancy Raw Data'!AA$3,FALSE))/100</f>
        <v>-2.97492414177047E-2</v>
      </c>
      <c r="I45" s="45">
        <f>(VLOOKUP($A44,'Occupancy Raw Data'!$B$8:$BE$51,'Occupancy Raw Data'!AB$3,FALSE))/100</f>
        <v>-2.5862677412684398E-2</v>
      </c>
      <c r="J45" s="44">
        <f>(VLOOKUP($A44,'Occupancy Raw Data'!$B$8:$BE$51,'Occupancy Raw Data'!AC$3,FALSE))/100</f>
        <v>-2.7828475924824198E-2</v>
      </c>
      <c r="K45" s="46">
        <f>(VLOOKUP($A44,'Occupancy Raw Data'!$B$8:$BE$51,'Occupancy Raw Data'!AE$3,FALSE))/100</f>
        <v>-2.0820266964088899E-2</v>
      </c>
      <c r="M45" s="43">
        <f>(VLOOKUP($A44,'ADR Raw Data'!$B$6:$BE$49,'ADR Raw Data'!T$1,FALSE))/100</f>
        <v>3.4095649249084599E-2</v>
      </c>
      <c r="N45" s="44">
        <f>(VLOOKUP($A44,'ADR Raw Data'!$B$6:$BE$49,'ADR Raw Data'!U$1,FALSE))/100</f>
        <v>9.1764096090694303E-3</v>
      </c>
      <c r="O45" s="44">
        <f>(VLOOKUP($A44,'ADR Raw Data'!$B$6:$BE$49,'ADR Raw Data'!V$1,FALSE))/100</f>
        <v>3.01458335477158E-2</v>
      </c>
      <c r="P45" s="44">
        <f>(VLOOKUP($A44,'ADR Raw Data'!$B$6:$BE$49,'ADR Raw Data'!W$1,FALSE))/100</f>
        <v>3.8205169132201601E-2</v>
      </c>
      <c r="Q45" s="44">
        <f>(VLOOKUP($A44,'ADR Raw Data'!$B$6:$BE$49,'ADR Raw Data'!X$1,FALSE))/100</f>
        <v>4.1321366749707399E-2</v>
      </c>
      <c r="R45" s="44">
        <f>(VLOOKUP($A44,'ADR Raw Data'!$B$6:$BE$49,'ADR Raw Data'!Y$1,FALSE))/100</f>
        <v>3.0418298140114701E-2</v>
      </c>
      <c r="S45" s="45">
        <f>(VLOOKUP($A44,'ADR Raw Data'!$B$6:$BE$49,'ADR Raw Data'!AA$1,FALSE))/100</f>
        <v>-2.4827088148145E-2</v>
      </c>
      <c r="T45" s="45">
        <f>(VLOOKUP($A44,'ADR Raw Data'!$B$6:$BE$49,'ADR Raw Data'!AB$1,FALSE))/100</f>
        <v>-1.43502694285054E-2</v>
      </c>
      <c r="U45" s="44">
        <f>(VLOOKUP($A44,'ADR Raw Data'!$B$6:$BE$49,'ADR Raw Data'!AC$1,FALSE))/100</f>
        <v>-1.9698756626815597E-2</v>
      </c>
      <c r="V45" s="46">
        <f>(VLOOKUP($A44,'ADR Raw Data'!$B$6:$BE$49,'ADR Raw Data'!AE$1,FALSE))/100</f>
        <v>1.19827913302833E-2</v>
      </c>
      <c r="X45" s="43">
        <f>(VLOOKUP($A44,'RevPAR Raw Data'!$B$6:$BE$43,'RevPAR Raw Data'!T$1,FALSE))/100</f>
        <v>2.6355729077458801E-2</v>
      </c>
      <c r="Y45" s="44">
        <f>(VLOOKUP($A44,'RevPAR Raw Data'!$B$6:$BE$43,'RevPAR Raw Data'!U$1,FALSE))/100</f>
        <v>3.28056218208731E-3</v>
      </c>
      <c r="Z45" s="44">
        <f>(VLOOKUP($A44,'RevPAR Raw Data'!$B$6:$BE$43,'RevPAR Raw Data'!V$1,FALSE))/100</f>
        <v>2.5714137085454798E-2</v>
      </c>
      <c r="AA45" s="44">
        <f>(VLOOKUP($A44,'RevPAR Raw Data'!$B$6:$BE$43,'RevPAR Raw Data'!W$1,FALSE))/100</f>
        <v>1.5246333984008001E-2</v>
      </c>
      <c r="AB45" s="44">
        <f>(VLOOKUP($A44,'RevPAR Raw Data'!$B$6:$BE$43,'RevPAR Raw Data'!X$1,FALSE))/100</f>
        <v>-4.9202855484730404E-3</v>
      </c>
      <c r="AC45" s="44">
        <f>(VLOOKUP($A44,'RevPAR Raw Data'!$B$6:$BE$43,'RevPAR Raw Data'!Y$1,FALSE))/100</f>
        <v>1.23741236292359E-2</v>
      </c>
      <c r="AD45" s="45">
        <f>(VLOOKUP($A44,'RevPAR Raw Data'!$B$6:$BE$43,'RevPAR Raw Data'!AA$1,FALSE))/100</f>
        <v>-5.3837742526832003E-2</v>
      </c>
      <c r="AE45" s="45">
        <f>(VLOOKUP($A44,'RevPAR Raw Data'!$B$6:$BE$43,'RevPAR Raw Data'!AB$1,FALSE))/100</f>
        <v>-3.9841810452175302E-2</v>
      </c>
      <c r="AF45" s="44">
        <f>(VLOOKUP($A44,'RevPAR Raw Data'!$B$6:$BE$43,'RevPAR Raw Data'!AC$1,FALSE))/100</f>
        <v>-4.6979046177101497E-2</v>
      </c>
      <c r="AG45" s="46">
        <f>(VLOOKUP($A44,'RevPAR Raw Data'!$B$6:$BE$43,'RevPAR Raw Data'!AE$1,FALSE))/100</f>
        <v>-9.086960548277E-3</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29</v>
      </c>
      <c r="B47" s="71">
        <f>(VLOOKUP($A47,'Occupancy Raw Data'!$B$8:$BE$45,'Occupancy Raw Data'!G$3,FALSE))/100</f>
        <v>0.44648454993282499</v>
      </c>
      <c r="C47" s="72">
        <f>(VLOOKUP($A47,'Occupancy Raw Data'!$B$8:$BE$45,'Occupancy Raw Data'!H$3,FALSE))/100</f>
        <v>0.58508732646663608</v>
      </c>
      <c r="D47" s="72">
        <f>(VLOOKUP($A47,'Occupancy Raw Data'!$B$8:$BE$45,'Occupancy Raw Data'!I$3,FALSE))/100</f>
        <v>0.63927451858486295</v>
      </c>
      <c r="E47" s="72">
        <f>(VLOOKUP($A47,'Occupancy Raw Data'!$B$8:$BE$45,'Occupancy Raw Data'!J$3,FALSE))/100</f>
        <v>0.63278101209135595</v>
      </c>
      <c r="F47" s="72">
        <f>(VLOOKUP($A47,'Occupancy Raw Data'!$B$8:$BE$45,'Occupancy Raw Data'!K$3,FALSE))/100</f>
        <v>0.61195700850873203</v>
      </c>
      <c r="G47" s="73">
        <f>(VLOOKUP($A47,'Occupancy Raw Data'!$B$8:$BE$45,'Occupancy Raw Data'!L$3,FALSE))/100</f>
        <v>0.58311688311688303</v>
      </c>
      <c r="H47" s="53">
        <f>(VLOOKUP($A47,'Occupancy Raw Data'!$B$8:$BE$45,'Occupancy Raw Data'!N$3,FALSE))/100</f>
        <v>0.690550828481862</v>
      </c>
      <c r="I47" s="53">
        <f>(VLOOKUP($A47,'Occupancy Raw Data'!$B$8:$BE$45,'Occupancy Raw Data'!O$3,FALSE))/100</f>
        <v>0.68831168831168799</v>
      </c>
      <c r="J47" s="73">
        <f>(VLOOKUP($A47,'Occupancy Raw Data'!$B$8:$BE$45,'Occupancy Raw Data'!P$3,FALSE))/100</f>
        <v>0.6894312583967751</v>
      </c>
      <c r="K47" s="74">
        <f>(VLOOKUP($A47,'Occupancy Raw Data'!$B$8:$BE$45,'Occupancy Raw Data'!R$3,FALSE))/100</f>
        <v>0.61349241891113804</v>
      </c>
      <c r="M47" s="75">
        <f>VLOOKUP($A47,'ADR Raw Data'!$B$6:$BE$43,'ADR Raw Data'!G$1,FALSE)</f>
        <v>97.292783350050101</v>
      </c>
      <c r="N47" s="76">
        <f>VLOOKUP($A47,'ADR Raw Data'!$B$6:$BE$43,'ADR Raw Data'!H$1,FALSE)</f>
        <v>108.07228473019499</v>
      </c>
      <c r="O47" s="76">
        <f>VLOOKUP($A47,'ADR Raw Data'!$B$6:$BE$43,'ADR Raw Data'!I$1,FALSE)</f>
        <v>111.577506129597</v>
      </c>
      <c r="P47" s="76">
        <f>VLOOKUP($A47,'ADR Raw Data'!$B$6:$BE$43,'ADR Raw Data'!J$1,FALSE)</f>
        <v>108.824617834394</v>
      </c>
      <c r="Q47" s="76">
        <f>VLOOKUP($A47,'ADR Raw Data'!$B$6:$BE$43,'ADR Raw Data'!K$1,FALSE)</f>
        <v>106.09639956092199</v>
      </c>
      <c r="R47" s="77">
        <f>VLOOKUP($A47,'ADR Raw Data'!$B$6:$BE$43,'ADR Raw Data'!L$1,FALSE)</f>
        <v>106.938660625143</v>
      </c>
      <c r="S47" s="76">
        <f>VLOOKUP($A47,'ADR Raw Data'!$B$6:$BE$43,'ADR Raw Data'!N$1,FALSE)</f>
        <v>121.171293774319</v>
      </c>
      <c r="T47" s="76">
        <f>VLOOKUP($A47,'ADR Raw Data'!$B$6:$BE$43,'ADR Raw Data'!O$1,FALSE)</f>
        <v>122.203077423552</v>
      </c>
      <c r="U47" s="77">
        <f>VLOOKUP($A47,'ADR Raw Data'!$B$6:$BE$43,'ADR Raw Data'!P$1,FALSE)</f>
        <v>121.68634784020701</v>
      </c>
      <c r="V47" s="78">
        <f>VLOOKUP($A47,'ADR Raw Data'!$B$6:$BE$43,'ADR Raw Data'!R$1,FALSE)</f>
        <v>111.673853172741</v>
      </c>
      <c r="X47" s="75">
        <f>VLOOKUP($A47,'RevPAR Raw Data'!$B$6:$BE$43,'RevPAR Raw Data'!G$1,FALSE)</f>
        <v>43.439724585759002</v>
      </c>
      <c r="Y47" s="76">
        <f>VLOOKUP($A47,'RevPAR Raw Data'!$B$6:$BE$43,'RevPAR Raw Data'!H$1,FALSE)</f>
        <v>63.231724137931003</v>
      </c>
      <c r="Z47" s="76">
        <f>VLOOKUP($A47,'RevPAR Raw Data'!$B$6:$BE$43,'RevPAR Raw Data'!I$1,FALSE)</f>
        <v>71.328656515897805</v>
      </c>
      <c r="AA47" s="76">
        <f>VLOOKUP($A47,'RevPAR Raw Data'!$B$6:$BE$43,'RevPAR Raw Data'!J$1,FALSE)</f>
        <v>68.862151813703505</v>
      </c>
      <c r="AB47" s="76">
        <f>VLOOKUP($A47,'RevPAR Raw Data'!$B$6:$BE$43,'RevPAR Raw Data'!K$1,FALSE)</f>
        <v>64.926435288849007</v>
      </c>
      <c r="AC47" s="77">
        <f>VLOOKUP($A47,'RevPAR Raw Data'!$B$6:$BE$43,'RevPAR Raw Data'!L$1,FALSE)</f>
        <v>62.357738468428103</v>
      </c>
      <c r="AD47" s="76">
        <f>VLOOKUP($A47,'RevPAR Raw Data'!$B$6:$BE$43,'RevPAR Raw Data'!N$1,FALSE)</f>
        <v>83.6749373040752</v>
      </c>
      <c r="AE47" s="76">
        <f>VLOOKUP($A47,'RevPAR Raw Data'!$B$6:$BE$43,'RevPAR Raw Data'!O$1,FALSE)</f>
        <v>84.113806538289197</v>
      </c>
      <c r="AF47" s="77">
        <f>VLOOKUP($A47,'RevPAR Raw Data'!$B$6:$BE$43,'RevPAR Raw Data'!P$1,FALSE)</f>
        <v>83.894371921182199</v>
      </c>
      <c r="AG47" s="78">
        <f>VLOOKUP($A47,'RevPAR Raw Data'!$B$6:$BE$43,'RevPAR Raw Data'!R$1,FALSE)</f>
        <v>68.511062312072099</v>
      </c>
    </row>
    <row r="48" spans="1:33" x14ac:dyDescent="0.2">
      <c r="A48" s="55" t="s">
        <v>126</v>
      </c>
      <c r="B48" s="43">
        <f>(VLOOKUP($A47,'Occupancy Raw Data'!$B$8:$BE$51,'Occupancy Raw Data'!T$3,FALSE))/100</f>
        <v>-4.2439613563452501E-2</v>
      </c>
      <c r="C48" s="44">
        <f>(VLOOKUP($A47,'Occupancy Raw Data'!$B$8:$BE$51,'Occupancy Raw Data'!U$3,FALSE))/100</f>
        <v>-7.0656746597185405E-2</v>
      </c>
      <c r="D48" s="44">
        <f>(VLOOKUP($A47,'Occupancy Raw Data'!$B$8:$BE$51,'Occupancy Raw Data'!V$3,FALSE))/100</f>
        <v>-5.0041948927049003E-2</v>
      </c>
      <c r="E48" s="44">
        <f>(VLOOKUP($A47,'Occupancy Raw Data'!$B$8:$BE$51,'Occupancy Raw Data'!W$3,FALSE))/100</f>
        <v>-0.12468275330246699</v>
      </c>
      <c r="F48" s="44">
        <f>(VLOOKUP($A47,'Occupancy Raw Data'!$B$8:$BE$51,'Occupancy Raw Data'!X$3,FALSE))/100</f>
        <v>-0.122615855270612</v>
      </c>
      <c r="G48" s="44">
        <f>(VLOOKUP($A47,'Occupancy Raw Data'!$B$8:$BE$51,'Occupancy Raw Data'!Y$3,FALSE))/100</f>
        <v>-8.5791327316751001E-2</v>
      </c>
      <c r="H48" s="45">
        <f>(VLOOKUP($A47,'Occupancy Raw Data'!$B$8:$BE$51,'Occupancy Raw Data'!AA$3,FALSE))/100</f>
        <v>-7.8916904633249699E-2</v>
      </c>
      <c r="I48" s="45">
        <f>(VLOOKUP($A47,'Occupancy Raw Data'!$B$8:$BE$51,'Occupancy Raw Data'!AB$3,FALSE))/100</f>
        <v>-7.4049384773491003E-2</v>
      </c>
      <c r="J48" s="44">
        <f>(VLOOKUP($A47,'Occupancy Raw Data'!$B$8:$BE$51,'Occupancy Raw Data'!AC$3,FALSE))/100</f>
        <v>-7.6493510580771695E-2</v>
      </c>
      <c r="K48" s="46">
        <f>(VLOOKUP($A47,'Occupancy Raw Data'!$B$8:$BE$51,'Occupancy Raw Data'!AE$3,FALSE))/100</f>
        <v>-8.2826453082063003E-2</v>
      </c>
      <c r="M48" s="43">
        <f>(VLOOKUP($A47,'ADR Raw Data'!$B$6:$BE$49,'ADR Raw Data'!T$1,FALSE))/100</f>
        <v>-3.3923731857224901E-2</v>
      </c>
      <c r="N48" s="44">
        <f>(VLOOKUP($A47,'ADR Raw Data'!$B$6:$BE$49,'ADR Raw Data'!U$1,FALSE))/100</f>
        <v>-2.3873889704687002E-2</v>
      </c>
      <c r="O48" s="44">
        <f>(VLOOKUP($A47,'ADR Raw Data'!$B$6:$BE$49,'ADR Raw Data'!V$1,FALSE))/100</f>
        <v>-6.4087805177583196E-2</v>
      </c>
      <c r="P48" s="44">
        <f>(VLOOKUP($A47,'ADR Raw Data'!$B$6:$BE$49,'ADR Raw Data'!W$1,FALSE))/100</f>
        <v>-0.150809113303222</v>
      </c>
      <c r="Q48" s="44">
        <f>(VLOOKUP($A47,'ADR Raw Data'!$B$6:$BE$49,'ADR Raw Data'!X$1,FALSE))/100</f>
        <v>-0.178770534668166</v>
      </c>
      <c r="R48" s="44">
        <f>(VLOOKUP($A47,'ADR Raw Data'!$B$6:$BE$49,'ADR Raw Data'!Y$1,FALSE))/100</f>
        <v>-0.10165558025832899</v>
      </c>
      <c r="S48" s="45">
        <f>(VLOOKUP($A47,'ADR Raw Data'!$B$6:$BE$49,'ADR Raw Data'!AA$1,FALSE))/100</f>
        <v>-0.14211598399763101</v>
      </c>
      <c r="T48" s="45">
        <f>(VLOOKUP($A47,'ADR Raw Data'!$B$6:$BE$49,'ADR Raw Data'!AB$1,FALSE))/100</f>
        <v>-0.16508404242074998</v>
      </c>
      <c r="U48" s="44">
        <f>(VLOOKUP($A47,'ADR Raw Data'!$B$6:$BE$49,'ADR Raw Data'!AC$1,FALSE))/100</f>
        <v>-0.15374614850721702</v>
      </c>
      <c r="V48" s="46">
        <f>(VLOOKUP($A47,'ADR Raw Data'!$B$6:$BE$49,'ADR Raw Data'!AE$1,FALSE))/100</f>
        <v>-0.120216738286619</v>
      </c>
      <c r="X48" s="43">
        <f>(VLOOKUP($A47,'RevPAR Raw Data'!$B$6:$BE$43,'RevPAR Raw Data'!T$1,FALSE))/100</f>
        <v>-7.4923635350026607E-2</v>
      </c>
      <c r="Y48" s="44">
        <f>(VLOOKUP($A47,'RevPAR Raw Data'!$B$6:$BE$43,'RevPAR Raw Data'!U$1,FALSE))/100</f>
        <v>-9.28437849267192E-2</v>
      </c>
      <c r="Z48" s="44">
        <f>(VLOOKUP($A47,'RevPAR Raw Data'!$B$6:$BE$43,'RevPAR Raw Data'!V$1,FALSE))/100</f>
        <v>-0.110922675431089</v>
      </c>
      <c r="AA48" s="44">
        <f>(VLOOKUP($A47,'RevPAR Raw Data'!$B$6:$BE$43,'RevPAR Raw Data'!W$1,FALSE))/100</f>
        <v>-0.25668857113594101</v>
      </c>
      <c r="AB48" s="44">
        <f>(VLOOKUP($A47,'RevPAR Raw Data'!$B$6:$BE$43,'RevPAR Raw Data'!X$1,FALSE))/100</f>
        <v>-0.27946628793325601</v>
      </c>
      <c r="AC48" s="44">
        <f>(VLOOKUP($A47,'RevPAR Raw Data'!$B$6:$BE$43,'RevPAR Raw Data'!Y$1,FALSE))/100</f>
        <v>-0.17872574041556402</v>
      </c>
      <c r="AD48" s="45">
        <f>(VLOOKUP($A47,'RevPAR Raw Data'!$B$6:$BE$43,'RevPAR Raw Data'!AA$1,FALSE))/100</f>
        <v>-0.20981753507487899</v>
      </c>
      <c r="AE48" s="45">
        <f>(VLOOKUP($A47,'RevPAR Raw Data'!$B$6:$BE$43,'RevPAR Raw Data'!AB$1,FALSE))/100</f>
        <v>-0.22690905541706399</v>
      </c>
      <c r="AF48" s="44">
        <f>(VLOOKUP($A47,'RevPAR Raw Data'!$B$6:$BE$43,'RevPAR Raw Data'!AC$1,FALSE))/100</f>
        <v>-0.21847907645039899</v>
      </c>
      <c r="AG48" s="46">
        <f>(VLOOKUP($A47,'RevPAR Raw Data'!$B$6:$BE$43,'RevPAR Raw Data'!AE$1,FALSE))/100</f>
        <v>-0.19308606533530701</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30</v>
      </c>
      <c r="B50" s="71">
        <f>(VLOOKUP($A50,'Occupancy Raw Data'!$B$8:$BE$45,'Occupancy Raw Data'!G$3,FALSE))/100</f>
        <v>0.49468205476352095</v>
      </c>
      <c r="C50" s="72">
        <f>(VLOOKUP($A50,'Occupancy Raw Data'!$B$8:$BE$45,'Occupancy Raw Data'!H$3,FALSE))/100</f>
        <v>0.57626159764652596</v>
      </c>
      <c r="D50" s="72">
        <f>(VLOOKUP($A50,'Occupancy Raw Data'!$B$8:$BE$45,'Occupancy Raw Data'!I$3,FALSE))/100</f>
        <v>0.63543788187372696</v>
      </c>
      <c r="E50" s="72">
        <f>(VLOOKUP($A50,'Occupancy Raw Data'!$B$8:$BE$45,'Occupancy Raw Data'!J$3,FALSE))/100</f>
        <v>0.65614392396469701</v>
      </c>
      <c r="F50" s="72">
        <f>(VLOOKUP($A50,'Occupancy Raw Data'!$B$8:$BE$45,'Occupancy Raw Data'!K$3,FALSE))/100</f>
        <v>0.63204344874405893</v>
      </c>
      <c r="G50" s="73">
        <f>(VLOOKUP($A50,'Occupancy Raw Data'!$B$8:$BE$45,'Occupancy Raw Data'!L$3,FALSE))/100</f>
        <v>0.59891378139850604</v>
      </c>
      <c r="H50" s="53">
        <f>(VLOOKUP($A50,'Occupancy Raw Data'!$B$8:$BE$45,'Occupancy Raw Data'!N$3,FALSE))/100</f>
        <v>0.75763747454175101</v>
      </c>
      <c r="I50" s="53">
        <f>(VLOOKUP($A50,'Occupancy Raw Data'!$B$8:$BE$45,'Occupancy Raw Data'!O$3,FALSE))/100</f>
        <v>0.68318624123104699</v>
      </c>
      <c r="J50" s="73">
        <f>(VLOOKUP($A50,'Occupancy Raw Data'!$B$8:$BE$45,'Occupancy Raw Data'!P$3,FALSE))/100</f>
        <v>0.72041185788639894</v>
      </c>
      <c r="K50" s="74">
        <f>(VLOOKUP($A50,'Occupancy Raw Data'!$B$8:$BE$45,'Occupancy Raw Data'!R$3,FALSE))/100</f>
        <v>0.63362751753790403</v>
      </c>
      <c r="M50" s="75">
        <f>VLOOKUP($A50,'ADR Raw Data'!$B$6:$BE$43,'ADR Raw Data'!G$1,FALSE)</f>
        <v>106.945050320219</v>
      </c>
      <c r="N50" s="76">
        <f>VLOOKUP($A50,'ADR Raw Data'!$B$6:$BE$43,'ADR Raw Data'!H$1,FALSE)</f>
        <v>109.894264677007</v>
      </c>
      <c r="O50" s="76">
        <f>VLOOKUP($A50,'ADR Raw Data'!$B$6:$BE$43,'ADR Raw Data'!I$1,FALSE)</f>
        <v>110.384050925925</v>
      </c>
      <c r="P50" s="76">
        <f>VLOOKUP($A50,'ADR Raw Data'!$B$6:$BE$43,'ADR Raw Data'!J$1,FALSE)</f>
        <v>110.612983272978</v>
      </c>
      <c r="Q50" s="76">
        <f>VLOOKUP($A50,'ADR Raw Data'!$B$6:$BE$43,'ADR Raw Data'!K$1,FALSE)</f>
        <v>108.00798245614</v>
      </c>
      <c r="R50" s="77">
        <f>VLOOKUP($A50,'ADR Raw Data'!$B$6:$BE$43,'ADR Raw Data'!L$1,FALSE)</f>
        <v>109.27036046248</v>
      </c>
      <c r="S50" s="76">
        <f>VLOOKUP($A50,'ADR Raw Data'!$B$6:$BE$43,'ADR Raw Data'!N$1,FALSE)</f>
        <v>132.505518219832</v>
      </c>
      <c r="T50" s="76">
        <f>VLOOKUP($A50,'ADR Raw Data'!$B$6:$BE$43,'ADR Raw Data'!O$1,FALSE)</f>
        <v>130.40879430274899</v>
      </c>
      <c r="U50" s="77">
        <f>VLOOKUP($A50,'ADR Raw Data'!$B$6:$BE$43,'ADR Raw Data'!P$1,FALSE)</f>
        <v>131.51132794094499</v>
      </c>
      <c r="V50" s="78">
        <f>VLOOKUP($A50,'ADR Raw Data'!$B$6:$BE$43,'ADR Raw Data'!R$1,FALSE)</f>
        <v>116.495270663265</v>
      </c>
      <c r="X50" s="75">
        <f>VLOOKUP($A50,'RevPAR Raw Data'!$B$6:$BE$43,'RevPAR Raw Data'!G$1,FALSE)</f>
        <v>52.903797239194297</v>
      </c>
      <c r="Y50" s="76">
        <f>VLOOKUP($A50,'RevPAR Raw Data'!$B$6:$BE$43,'RevPAR Raw Data'!H$1,FALSE)</f>
        <v>63.327844534962601</v>
      </c>
      <c r="Z50" s="76">
        <f>VLOOKUP($A50,'RevPAR Raw Data'!$B$6:$BE$43,'RevPAR Raw Data'!I$1,FALSE)</f>
        <v>70.142207513011897</v>
      </c>
      <c r="AA50" s="76">
        <f>VLOOKUP($A50,'RevPAR Raw Data'!$B$6:$BE$43,'RevPAR Raw Data'!J$1,FALSE)</f>
        <v>72.578036886173294</v>
      </c>
      <c r="AB50" s="76">
        <f>VLOOKUP($A50,'RevPAR Raw Data'!$B$6:$BE$43,'RevPAR Raw Data'!K$1,FALSE)</f>
        <v>68.265737723466799</v>
      </c>
      <c r="AC50" s="77">
        <f>VLOOKUP($A50,'RevPAR Raw Data'!$B$6:$BE$43,'RevPAR Raw Data'!L$1,FALSE)</f>
        <v>65.443524779361795</v>
      </c>
      <c r="AD50" s="76">
        <f>VLOOKUP($A50,'RevPAR Raw Data'!$B$6:$BE$43,'RevPAR Raw Data'!N$1,FALSE)</f>
        <v>100.39114618692</v>
      </c>
      <c r="AE50" s="76">
        <f>VLOOKUP($A50,'RevPAR Raw Data'!$B$6:$BE$43,'RevPAR Raw Data'!O$1,FALSE)</f>
        <v>89.093494003168104</v>
      </c>
      <c r="AF50" s="77">
        <f>VLOOKUP($A50,'RevPAR Raw Data'!$B$6:$BE$43,'RevPAR Raw Data'!P$1,FALSE)</f>
        <v>94.742320095044107</v>
      </c>
      <c r="AG50" s="78">
        <f>VLOOKUP($A50,'RevPAR Raw Data'!$B$6:$BE$43,'RevPAR Raw Data'!R$1,FALSE)</f>
        <v>73.814609155271</v>
      </c>
    </row>
    <row r="51" spans="1:33" x14ac:dyDescent="0.2">
      <c r="A51" s="55" t="s">
        <v>126</v>
      </c>
      <c r="B51" s="43">
        <f>(VLOOKUP($A50,'Occupancy Raw Data'!$B$8:$BE$51,'Occupancy Raw Data'!T$3,FALSE))/100</f>
        <v>-1.4967412730653501E-2</v>
      </c>
      <c r="C51" s="44">
        <f>(VLOOKUP($A50,'Occupancy Raw Data'!$B$8:$BE$51,'Occupancy Raw Data'!U$3,FALSE))/100</f>
        <v>-1.95925360584994E-2</v>
      </c>
      <c r="D51" s="44">
        <f>(VLOOKUP($A50,'Occupancy Raw Data'!$B$8:$BE$51,'Occupancy Raw Data'!V$3,FALSE))/100</f>
        <v>3.1423604381055098E-2</v>
      </c>
      <c r="E51" s="44">
        <f>(VLOOKUP($A50,'Occupancy Raw Data'!$B$8:$BE$51,'Occupancy Raw Data'!W$3,FALSE))/100</f>
        <v>6.1729695610820201E-2</v>
      </c>
      <c r="F51" s="44">
        <f>(VLOOKUP($A50,'Occupancy Raw Data'!$B$8:$BE$51,'Occupancy Raw Data'!X$3,FALSE))/100</f>
        <v>2.1986024960996501E-2</v>
      </c>
      <c r="G51" s="44">
        <f>(VLOOKUP($A50,'Occupancy Raw Data'!$B$8:$BE$51,'Occupancy Raw Data'!Y$3,FALSE))/100</f>
        <v>1.7696732809011299E-2</v>
      </c>
      <c r="H51" s="45">
        <f>(VLOOKUP($A50,'Occupancy Raw Data'!$B$8:$BE$51,'Occupancy Raw Data'!AA$3,FALSE))/100</f>
        <v>2.9175488085586499E-2</v>
      </c>
      <c r="I51" s="45">
        <f>(VLOOKUP($A50,'Occupancy Raw Data'!$B$8:$BE$51,'Occupancy Raw Data'!AB$3,FALSE))/100</f>
        <v>2.3455373826571499E-3</v>
      </c>
      <c r="J51" s="44">
        <f>(VLOOKUP($A50,'Occupancy Raw Data'!$B$8:$BE$51,'Occupancy Raw Data'!AC$3,FALSE))/100</f>
        <v>1.62768836638266E-2</v>
      </c>
      <c r="K51" s="46">
        <f>(VLOOKUP($A50,'Occupancy Raw Data'!$B$8:$BE$51,'Occupancy Raw Data'!AE$3,FALSE))/100</f>
        <v>1.7235064293804701E-2</v>
      </c>
      <c r="M51" s="43">
        <f>(VLOOKUP($A50,'ADR Raw Data'!$B$6:$BE$49,'ADR Raw Data'!T$1,FALSE))/100</f>
        <v>-1.8066249316048298E-2</v>
      </c>
      <c r="N51" s="44">
        <f>(VLOOKUP($A50,'ADR Raw Data'!$B$6:$BE$49,'ADR Raw Data'!U$1,FALSE))/100</f>
        <v>-8.6370106798595997E-3</v>
      </c>
      <c r="O51" s="44">
        <f>(VLOOKUP($A50,'ADR Raw Data'!$B$6:$BE$49,'ADR Raw Data'!V$1,FALSE))/100</f>
        <v>-6.17245329965916E-3</v>
      </c>
      <c r="P51" s="44">
        <f>(VLOOKUP($A50,'ADR Raw Data'!$B$6:$BE$49,'ADR Raw Data'!W$1,FALSE))/100</f>
        <v>3.49209609126207E-4</v>
      </c>
      <c r="Q51" s="44">
        <f>(VLOOKUP($A50,'ADR Raw Data'!$B$6:$BE$49,'ADR Raw Data'!X$1,FALSE))/100</f>
        <v>-1.51997847823658E-2</v>
      </c>
      <c r="R51" s="44">
        <f>(VLOOKUP($A50,'ADR Raw Data'!$B$6:$BE$49,'ADR Raw Data'!Y$1,FALSE))/100</f>
        <v>-8.9830197569483912E-3</v>
      </c>
      <c r="S51" s="45">
        <f>(VLOOKUP($A50,'ADR Raw Data'!$B$6:$BE$49,'ADR Raw Data'!AA$1,FALSE))/100</f>
        <v>-1.73344299948575E-2</v>
      </c>
      <c r="T51" s="45">
        <f>(VLOOKUP($A50,'ADR Raw Data'!$B$6:$BE$49,'ADR Raw Data'!AB$1,FALSE))/100</f>
        <v>-1.21245002999584E-2</v>
      </c>
      <c r="U51" s="44">
        <f>(VLOOKUP($A50,'ADR Raw Data'!$B$6:$BE$49,'ADR Raw Data'!AC$1,FALSE))/100</f>
        <v>-1.47538240505223E-2</v>
      </c>
      <c r="V51" s="46">
        <f>(VLOOKUP($A50,'ADR Raw Data'!$B$6:$BE$49,'ADR Raw Data'!AE$1,FALSE))/100</f>
        <v>-1.11668123662898E-2</v>
      </c>
      <c r="X51" s="43">
        <f>(VLOOKUP($A50,'RevPAR Raw Data'!$B$6:$BE$43,'RevPAR Raw Data'!T$1,FALSE))/100</f>
        <v>-3.2763257036693604E-2</v>
      </c>
      <c r="Y51" s="44">
        <f>(VLOOKUP($A50,'RevPAR Raw Data'!$B$6:$BE$43,'RevPAR Raw Data'!U$1,FALSE))/100</f>
        <v>-2.8060325795176203E-2</v>
      </c>
      <c r="Z51" s="44">
        <f>(VLOOKUP($A50,'RevPAR Raw Data'!$B$6:$BE$43,'RevPAR Raw Data'!V$1,FALSE))/100</f>
        <v>2.50571903508469E-2</v>
      </c>
      <c r="AA51" s="44">
        <f>(VLOOKUP($A50,'RevPAR Raw Data'!$B$6:$BE$43,'RevPAR Raw Data'!W$1,FALSE))/100</f>
        <v>6.2100461822822098E-2</v>
      </c>
      <c r="AB51" s="44">
        <f>(VLOOKUP($A50,'RevPAR Raw Data'!$B$6:$BE$43,'RevPAR Raw Data'!X$1,FALSE))/100</f>
        <v>6.4520573310037797E-3</v>
      </c>
      <c r="AC51" s="44">
        <f>(VLOOKUP($A50,'RevPAR Raw Data'!$B$6:$BE$43,'RevPAR Raw Data'!Y$1,FALSE))/100</f>
        <v>8.55474295160614E-3</v>
      </c>
      <c r="AD51" s="45">
        <f>(VLOOKUP($A50,'RevPAR Raw Data'!$B$6:$BE$43,'RevPAR Raw Data'!AA$1,FALSE))/100</f>
        <v>1.13353176349435E-2</v>
      </c>
      <c r="AE51" s="45">
        <f>(VLOOKUP($A50,'RevPAR Raw Data'!$B$6:$BE$43,'RevPAR Raw Data'!AB$1,FALSE))/100</f>
        <v>-9.8074013860008497E-3</v>
      </c>
      <c r="AF51" s="44">
        <f>(VLOOKUP($A50,'RevPAR Raw Data'!$B$6:$BE$43,'RevPAR Raw Data'!AC$1,FALSE))/100</f>
        <v>1.28291333563737E-3</v>
      </c>
      <c r="AG51" s="46">
        <f>(VLOOKUP($A50,'RevPAR Raw Data'!$B$6:$BE$43,'RevPAR Raw Data'!AE$1,FALSE))/100</f>
        <v>5.8757911984250897E-3</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31</v>
      </c>
      <c r="B53" s="71">
        <f>(VLOOKUP($A53,'Occupancy Raw Data'!$B$8:$BE$45,'Occupancy Raw Data'!G$3,FALSE))/100</f>
        <v>0.43904208998548599</v>
      </c>
      <c r="C53" s="72">
        <f>(VLOOKUP($A53,'Occupancy Raw Data'!$B$8:$BE$45,'Occupancy Raw Data'!H$3,FALSE))/100</f>
        <v>0.57184325108853395</v>
      </c>
      <c r="D53" s="72">
        <f>(VLOOKUP($A53,'Occupancy Raw Data'!$B$8:$BE$45,'Occupancy Raw Data'!I$3,FALSE))/100</f>
        <v>0.56386066763425202</v>
      </c>
      <c r="E53" s="72">
        <f>(VLOOKUP($A53,'Occupancy Raw Data'!$B$8:$BE$45,'Occupancy Raw Data'!J$3,FALSE))/100</f>
        <v>0.55152394775036195</v>
      </c>
      <c r="F53" s="72">
        <f>(VLOOKUP($A53,'Occupancy Raw Data'!$B$8:$BE$45,'Occupancy Raw Data'!K$3,FALSE))/100</f>
        <v>0.55224963715529696</v>
      </c>
      <c r="G53" s="73">
        <f>(VLOOKUP($A53,'Occupancy Raw Data'!$B$8:$BE$45,'Occupancy Raw Data'!L$3,FALSE))/100</f>
        <v>0.535703918722786</v>
      </c>
      <c r="H53" s="53">
        <f>(VLOOKUP($A53,'Occupancy Raw Data'!$B$8:$BE$45,'Occupancy Raw Data'!N$3,FALSE))/100</f>
        <v>0.58853410740203105</v>
      </c>
      <c r="I53" s="53">
        <f>(VLOOKUP($A53,'Occupancy Raw Data'!$B$8:$BE$45,'Occupancy Raw Data'!O$3,FALSE))/100</f>
        <v>0.540638606676342</v>
      </c>
      <c r="J53" s="73">
        <f>(VLOOKUP($A53,'Occupancy Raw Data'!$B$8:$BE$45,'Occupancy Raw Data'!P$3,FALSE))/100</f>
        <v>0.56458635703918703</v>
      </c>
      <c r="K53" s="74">
        <f>(VLOOKUP($A53,'Occupancy Raw Data'!$B$8:$BE$45,'Occupancy Raw Data'!R$3,FALSE))/100</f>
        <v>0.54395604395604302</v>
      </c>
      <c r="M53" s="75">
        <f>VLOOKUP($A53,'ADR Raw Data'!$B$6:$BE$43,'ADR Raw Data'!G$1,FALSE)</f>
        <v>88.223785123966906</v>
      </c>
      <c r="N53" s="76">
        <f>VLOOKUP($A53,'ADR Raw Data'!$B$6:$BE$43,'ADR Raw Data'!H$1,FALSE)</f>
        <v>94.916535532994899</v>
      </c>
      <c r="O53" s="76">
        <f>VLOOKUP($A53,'ADR Raw Data'!$B$6:$BE$43,'ADR Raw Data'!I$1,FALSE)</f>
        <v>95.327052767052706</v>
      </c>
      <c r="P53" s="76">
        <f>VLOOKUP($A53,'ADR Raw Data'!$B$6:$BE$43,'ADR Raw Data'!J$1,FALSE)</f>
        <v>91.437105263157804</v>
      </c>
      <c r="Q53" s="76">
        <f>VLOOKUP($A53,'ADR Raw Data'!$B$6:$BE$43,'ADR Raw Data'!K$1,FALSE)</f>
        <v>89.724402102496697</v>
      </c>
      <c r="R53" s="77">
        <f>VLOOKUP($A53,'ADR Raw Data'!$B$6:$BE$43,'ADR Raw Data'!L$1,FALSE)</f>
        <v>92.118994852343505</v>
      </c>
      <c r="S53" s="76">
        <f>VLOOKUP($A53,'ADR Raw Data'!$B$6:$BE$43,'ADR Raw Data'!N$1,FALSE)</f>
        <v>97.290419235511706</v>
      </c>
      <c r="T53" s="76">
        <f>VLOOKUP($A53,'ADR Raw Data'!$B$6:$BE$43,'ADR Raw Data'!O$1,FALSE)</f>
        <v>96.098402684563695</v>
      </c>
      <c r="U53" s="77">
        <f>VLOOKUP($A53,'ADR Raw Data'!$B$6:$BE$43,'ADR Raw Data'!P$1,FALSE)</f>
        <v>96.719691516709503</v>
      </c>
      <c r="V53" s="78">
        <f>VLOOKUP($A53,'ADR Raw Data'!$B$6:$BE$43,'ADR Raw Data'!R$1,FALSE)</f>
        <v>93.483333333333306</v>
      </c>
      <c r="X53" s="75">
        <f>VLOOKUP($A53,'RevPAR Raw Data'!$B$6:$BE$43,'RevPAR Raw Data'!G$1,FALSE)</f>
        <v>38.733955007256803</v>
      </c>
      <c r="Y53" s="76">
        <f>VLOOKUP($A53,'RevPAR Raw Data'!$B$6:$BE$43,'RevPAR Raw Data'!H$1,FALSE)</f>
        <v>54.277380261248098</v>
      </c>
      <c r="Z53" s="76">
        <f>VLOOKUP($A53,'RevPAR Raw Data'!$B$6:$BE$43,'RevPAR Raw Data'!I$1,FALSE)</f>
        <v>53.751175616835901</v>
      </c>
      <c r="AA53" s="76">
        <f>VLOOKUP($A53,'RevPAR Raw Data'!$B$6:$BE$43,'RevPAR Raw Data'!J$1,FALSE)</f>
        <v>50.429753265602301</v>
      </c>
      <c r="AB53" s="76">
        <f>VLOOKUP($A53,'RevPAR Raw Data'!$B$6:$BE$43,'RevPAR Raw Data'!K$1,FALSE)</f>
        <v>49.550268505079799</v>
      </c>
      <c r="AC53" s="77">
        <f>VLOOKUP($A53,'RevPAR Raw Data'!$B$6:$BE$43,'RevPAR Raw Data'!L$1,FALSE)</f>
        <v>49.348506531204599</v>
      </c>
      <c r="AD53" s="76">
        <f>VLOOKUP($A53,'RevPAR Raw Data'!$B$6:$BE$43,'RevPAR Raw Data'!N$1,FALSE)</f>
        <v>57.258730043541298</v>
      </c>
      <c r="AE53" s="76">
        <f>VLOOKUP($A53,'RevPAR Raw Data'!$B$6:$BE$43,'RevPAR Raw Data'!O$1,FALSE)</f>
        <v>51.954506531204601</v>
      </c>
      <c r="AF53" s="77">
        <f>VLOOKUP($A53,'RevPAR Raw Data'!$B$6:$BE$43,'RevPAR Raw Data'!P$1,FALSE)</f>
        <v>54.606618287373003</v>
      </c>
      <c r="AG53" s="78">
        <f>VLOOKUP($A53,'RevPAR Raw Data'!$B$6:$BE$43,'RevPAR Raw Data'!R$1,FALSE)</f>
        <v>50.850824175824101</v>
      </c>
    </row>
    <row r="54" spans="1:33" x14ac:dyDescent="0.2">
      <c r="A54" s="55" t="s">
        <v>126</v>
      </c>
      <c r="B54" s="43">
        <f>(VLOOKUP($A53,'Occupancy Raw Data'!$B$8:$BE$51,'Occupancy Raw Data'!T$3,FALSE))/100</f>
        <v>-7.7115606765202405E-2</v>
      </c>
      <c r="C54" s="44">
        <f>(VLOOKUP($A53,'Occupancy Raw Data'!$B$8:$BE$51,'Occupancy Raw Data'!U$3,FALSE))/100</f>
        <v>-1.0086472905562799E-2</v>
      </c>
      <c r="D54" s="44">
        <f>(VLOOKUP($A53,'Occupancy Raw Data'!$B$8:$BE$51,'Occupancy Raw Data'!V$3,FALSE))/100</f>
        <v>2.1466184332402199E-2</v>
      </c>
      <c r="E54" s="44">
        <f>(VLOOKUP($A53,'Occupancy Raw Data'!$B$8:$BE$51,'Occupancy Raw Data'!W$3,FALSE))/100</f>
        <v>-4.6338765256279998E-3</v>
      </c>
      <c r="F54" s="44">
        <f>(VLOOKUP($A53,'Occupancy Raw Data'!$B$8:$BE$51,'Occupancy Raw Data'!X$3,FALSE))/100</f>
        <v>-9.3002304353144508E-2</v>
      </c>
      <c r="G54" s="44">
        <f>(VLOOKUP($A53,'Occupancy Raw Data'!$B$8:$BE$51,'Occupancy Raw Data'!Y$3,FALSE))/100</f>
        <v>-3.2458603709596197E-2</v>
      </c>
      <c r="H54" s="45">
        <f>(VLOOKUP($A53,'Occupancy Raw Data'!$B$8:$BE$51,'Occupancy Raw Data'!AA$3,FALSE))/100</f>
        <v>-8.8435893798356507E-2</v>
      </c>
      <c r="I54" s="45">
        <f>(VLOOKUP($A53,'Occupancy Raw Data'!$B$8:$BE$51,'Occupancy Raw Data'!AB$3,FALSE))/100</f>
        <v>-0.110044668005381</v>
      </c>
      <c r="J54" s="44">
        <f>(VLOOKUP($A53,'Occupancy Raw Data'!$B$8:$BE$51,'Occupancy Raw Data'!AC$3,FALSE))/100</f>
        <v>-9.8911425732697303E-2</v>
      </c>
      <c r="K54" s="46">
        <f>(VLOOKUP($A53,'Occupancy Raw Data'!$B$8:$BE$51,'Occupancy Raw Data'!AE$3,FALSE))/100</f>
        <v>-5.3165665167734397E-2</v>
      </c>
      <c r="M54" s="43">
        <f>(VLOOKUP($A53,'ADR Raw Data'!$B$6:$BE$49,'ADR Raw Data'!T$1,FALSE))/100</f>
        <v>-6.3763406704453601E-2</v>
      </c>
      <c r="N54" s="44">
        <f>(VLOOKUP($A53,'ADR Raw Data'!$B$6:$BE$49,'ADR Raw Data'!U$1,FALSE))/100</f>
        <v>9.411595645720439E-3</v>
      </c>
      <c r="O54" s="44">
        <f>(VLOOKUP($A53,'ADR Raw Data'!$B$6:$BE$49,'ADR Raw Data'!V$1,FALSE))/100</f>
        <v>2.4557736133985802E-2</v>
      </c>
      <c r="P54" s="44">
        <f>(VLOOKUP($A53,'ADR Raw Data'!$B$6:$BE$49,'ADR Raw Data'!W$1,FALSE))/100</f>
        <v>2.0506060763518501E-3</v>
      </c>
      <c r="Q54" s="44">
        <f>(VLOOKUP($A53,'ADR Raw Data'!$B$6:$BE$49,'ADR Raw Data'!X$1,FALSE))/100</f>
        <v>-5.7511936076793099E-2</v>
      </c>
      <c r="R54" s="44">
        <f>(VLOOKUP($A53,'ADR Raw Data'!$B$6:$BE$49,'ADR Raw Data'!Y$1,FALSE))/100</f>
        <v>-1.5495828628261299E-2</v>
      </c>
      <c r="S54" s="45">
        <f>(VLOOKUP($A53,'ADR Raw Data'!$B$6:$BE$49,'ADR Raw Data'!AA$1,FALSE))/100</f>
        <v>-4.6130072021880304E-2</v>
      </c>
      <c r="T54" s="45">
        <f>(VLOOKUP($A53,'ADR Raw Data'!$B$6:$BE$49,'ADR Raw Data'!AB$1,FALSE))/100</f>
        <v>-4.2947862353194699E-2</v>
      </c>
      <c r="U54" s="44">
        <f>(VLOOKUP($A53,'ADR Raw Data'!$B$6:$BE$49,'ADR Raw Data'!AC$1,FALSE))/100</f>
        <v>-4.4529306457997402E-2</v>
      </c>
      <c r="V54" s="46">
        <f>(VLOOKUP($A53,'ADR Raw Data'!$B$6:$BE$49,'ADR Raw Data'!AE$1,FALSE))/100</f>
        <v>-2.5761709849325198E-2</v>
      </c>
      <c r="X54" s="43">
        <f>(VLOOKUP($A53,'RevPAR Raw Data'!$B$6:$BE$43,'RevPAR Raw Data'!T$1,FALSE))/100</f>
        <v>-0.13596185967222499</v>
      </c>
      <c r="Y54" s="44">
        <f>(VLOOKUP($A53,'RevPAR Raw Data'!$B$6:$BE$43,'RevPAR Raw Data'!U$1,FALSE))/100</f>
        <v>-7.69807064321035E-4</v>
      </c>
      <c r="Z54" s="44">
        <f>(VLOOKUP($A53,'RevPAR Raw Data'!$B$6:$BE$43,'RevPAR Raw Data'!V$1,FALSE))/100</f>
        <v>4.6551081357026701E-2</v>
      </c>
      <c r="AA54" s="44">
        <f>(VLOOKUP($A53,'RevPAR Raw Data'!$B$6:$BE$43,'RevPAR Raw Data'!W$1,FALSE))/100</f>
        <v>-2.5927727046366599E-3</v>
      </c>
      <c r="AB54" s="44">
        <f>(VLOOKUP($A53,'RevPAR Raw Data'!$B$6:$BE$43,'RevPAR Raw Data'!X$1,FALSE))/100</f>
        <v>-0.14516549784698499</v>
      </c>
      <c r="AC54" s="44">
        <f>(VLOOKUP($A53,'RevPAR Raw Data'!$B$6:$BE$43,'RevPAR Raw Data'!Y$1,FALSE))/100</f>
        <v>-4.7451459377261002E-2</v>
      </c>
      <c r="AD54" s="45">
        <f>(VLOOKUP($A53,'RevPAR Raw Data'!$B$6:$BE$43,'RevPAR Raw Data'!AA$1,FALSE))/100</f>
        <v>-0.130486411669999</v>
      </c>
      <c r="AE54" s="45">
        <f>(VLOOKUP($A53,'RevPAR Raw Data'!$B$6:$BE$43,'RevPAR Raw Data'!AB$1,FALSE))/100</f>
        <v>-0.148266347104377</v>
      </c>
      <c r="AF54" s="44">
        <f>(VLOOKUP($A53,'RevPAR Raw Data'!$B$6:$BE$43,'RevPAR Raw Data'!AC$1,FALSE))/100</f>
        <v>-0.13903627500204599</v>
      </c>
      <c r="AG54" s="46">
        <f>(VLOOKUP($A53,'RevPAR Raw Data'!$B$6:$BE$43,'RevPAR Raw Data'!AE$1,FALSE))/100</f>
        <v>-7.7557736577062095E-2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32</v>
      </c>
      <c r="B56" s="71">
        <f>(VLOOKUP($A56,'Occupancy Raw Data'!$B$8:$BE$45,'Occupancy Raw Data'!G$3,FALSE))/100</f>
        <v>0.58800696024628496</v>
      </c>
      <c r="C56" s="72">
        <f>(VLOOKUP($A56,'Occupancy Raw Data'!$B$8:$BE$45,'Occupancy Raw Data'!H$3,FALSE))/100</f>
        <v>0.71034667380537997</v>
      </c>
      <c r="D56" s="72">
        <f>(VLOOKUP($A56,'Occupancy Raw Data'!$B$8:$BE$45,'Occupancy Raw Data'!I$3,FALSE))/100</f>
        <v>0.83094632579306604</v>
      </c>
      <c r="E56" s="72">
        <f>(VLOOKUP($A56,'Occupancy Raw Data'!$B$8:$BE$45,'Occupancy Raw Data'!J$3,FALSE))/100</f>
        <v>0.774059697496988</v>
      </c>
      <c r="F56" s="72">
        <f>(VLOOKUP($A56,'Occupancy Raw Data'!$B$8:$BE$45,'Occupancy Raw Data'!K$3,FALSE))/100</f>
        <v>0.75558827466202605</v>
      </c>
      <c r="G56" s="72">
        <f>(VLOOKUP($A56,'Occupancy Raw Data'!$B$8:$BE$45,'Occupancy Raw Data'!L$3,FALSE))/100</f>
        <v>0.73178958640074898</v>
      </c>
      <c r="H56" s="53">
        <f>(VLOOKUP($A56,'Occupancy Raw Data'!$B$8:$BE$45,'Occupancy Raw Data'!N$3,FALSE))/100</f>
        <v>0.75237585329942402</v>
      </c>
      <c r="I56" s="53">
        <f>(VLOOKUP($A56,'Occupancy Raw Data'!$B$8:$BE$45,'Occupancy Raw Data'!O$3,FALSE))/100</f>
        <v>0.70338642751974301</v>
      </c>
      <c r="J56" s="72">
        <f>(VLOOKUP($A56,'Occupancy Raw Data'!$B$8:$BE$45,'Occupancy Raw Data'!P$3,FALSE))/100</f>
        <v>0.72788114040958307</v>
      </c>
      <c r="K56" s="95">
        <f>(VLOOKUP($A56,'Occupancy Raw Data'!$B$8:$BE$45,'Occupancy Raw Data'!R$3,FALSE))/100</f>
        <v>0.73067288754613002</v>
      </c>
      <c r="M56" s="75">
        <f>VLOOKUP($A56,'ADR Raw Data'!$B$6:$BE$43,'ADR Raw Data'!G$1,FALSE)</f>
        <v>132.98375597541499</v>
      </c>
      <c r="N56" s="76">
        <f>VLOOKUP($A56,'ADR Raw Data'!$B$6:$BE$43,'ADR Raw Data'!H$1,FALSE)</f>
        <v>138.33816091954</v>
      </c>
      <c r="O56" s="76">
        <f>VLOOKUP($A56,'ADR Raw Data'!$B$6:$BE$43,'ADR Raw Data'!I$1,FALSE)</f>
        <v>147.88963595360801</v>
      </c>
      <c r="P56" s="76">
        <f>VLOOKUP($A56,'ADR Raw Data'!$B$6:$BE$43,'ADR Raw Data'!J$1,FALSE)</f>
        <v>131.54142486598599</v>
      </c>
      <c r="Q56" s="76">
        <f>VLOOKUP($A56,'ADR Raw Data'!$B$6:$BE$43,'ADR Raw Data'!K$1,FALSE)</f>
        <v>139.76273870681999</v>
      </c>
      <c r="R56" s="77">
        <f>VLOOKUP($A56,'ADR Raw Data'!$B$6:$BE$43,'ADR Raw Data'!L$1,FALSE)</f>
        <v>138.50314018144499</v>
      </c>
      <c r="S56" s="76">
        <f>VLOOKUP($A56,'ADR Raw Data'!$B$6:$BE$43,'ADR Raw Data'!N$1,FALSE)</f>
        <v>152.857030777441</v>
      </c>
      <c r="T56" s="76">
        <f>VLOOKUP($A56,'ADR Raw Data'!$B$6:$BE$43,'ADR Raw Data'!O$1,FALSE)</f>
        <v>152.52410275927599</v>
      </c>
      <c r="U56" s="77">
        <f>VLOOKUP($A56,'ADR Raw Data'!$B$6:$BE$43,'ADR Raw Data'!P$1,FALSE)</f>
        <v>152.69616862817199</v>
      </c>
      <c r="V56" s="78">
        <f>VLOOKUP($A56,'ADR Raw Data'!$B$6:$BE$43,'ADR Raw Data'!R$1,FALSE)</f>
        <v>142.542797288809</v>
      </c>
      <c r="X56" s="75">
        <f>VLOOKUP($A56,'RevPAR Raw Data'!$B$6:$BE$43,'RevPAR Raw Data'!G$1,FALSE)</f>
        <v>78.195374113237804</v>
      </c>
      <c r="Y56" s="76">
        <f>VLOOKUP($A56,'RevPAR Raw Data'!$B$6:$BE$43,'RevPAR Raw Data'!H$1,FALSE)</f>
        <v>98.268052469548905</v>
      </c>
      <c r="Z56" s="76">
        <f>VLOOKUP($A56,'RevPAR Raw Data'!$B$6:$BE$43,'RevPAR Raw Data'!I$1,FALSE)</f>
        <v>122.888349618524</v>
      </c>
      <c r="AA56" s="76">
        <f>VLOOKUP($A56,'RevPAR Raw Data'!$B$6:$BE$43,'RevPAR Raw Data'!J$1,FALSE)</f>
        <v>101.820915540088</v>
      </c>
      <c r="AB56" s="76">
        <f>VLOOKUP($A56,'RevPAR Raw Data'!$B$6:$BE$43,'RevPAR Raw Data'!K$1,FALSE)</f>
        <v>105.60308660152501</v>
      </c>
      <c r="AC56" s="77">
        <f>VLOOKUP($A56,'RevPAR Raw Data'!$B$6:$BE$43,'RevPAR Raw Data'!L$1,FALSE)</f>
        <v>101.355155668585</v>
      </c>
      <c r="AD56" s="76">
        <f>VLOOKUP($A56,'RevPAR Raw Data'!$B$6:$BE$43,'RevPAR Raw Data'!N$1,FALSE)</f>
        <v>115.005938963994</v>
      </c>
      <c r="AE56" s="76">
        <f>VLOOKUP($A56,'RevPAR Raw Data'!$B$6:$BE$43,'RevPAR Raw Data'!O$1,FALSE)</f>
        <v>107.283383750501</v>
      </c>
      <c r="AF56" s="77">
        <f>VLOOKUP($A56,'RevPAR Raw Data'!$B$6:$BE$43,'RevPAR Raw Data'!P$1,FALSE)</f>
        <v>111.144661357248</v>
      </c>
      <c r="AG56" s="78">
        <f>VLOOKUP($A56,'RevPAR Raw Data'!$B$6:$BE$43,'RevPAR Raw Data'!R$1,FALSE)</f>
        <v>104.152157293917</v>
      </c>
    </row>
    <row r="57" spans="1:33" ht="17.25" thickBot="1" x14ac:dyDescent="0.25">
      <c r="A57" s="59" t="s">
        <v>126</v>
      </c>
      <c r="B57" s="49">
        <f>(VLOOKUP($A56,'Occupancy Raw Data'!$B$8:$BE$51,'Occupancy Raw Data'!T$3,FALSE))/100</f>
        <v>0.14095282777496998</v>
      </c>
      <c r="C57" s="50">
        <f>(VLOOKUP($A56,'Occupancy Raw Data'!$B$8:$BE$51,'Occupancy Raw Data'!U$3,FALSE))/100</f>
        <v>0.18556956154549201</v>
      </c>
      <c r="D57" s="50">
        <f>(VLOOKUP($A56,'Occupancy Raw Data'!$B$8:$BE$51,'Occupancy Raw Data'!V$3,FALSE))/100</f>
        <v>0.284411071067876</v>
      </c>
      <c r="E57" s="50">
        <f>(VLOOKUP($A56,'Occupancy Raw Data'!$B$8:$BE$51,'Occupancy Raw Data'!W$3,FALSE))/100</f>
        <v>0.101093584712161</v>
      </c>
      <c r="F57" s="50">
        <f>(VLOOKUP($A56,'Occupancy Raw Data'!$B$8:$BE$51,'Occupancy Raw Data'!X$3,FALSE))/100</f>
        <v>5.9314971518008998E-2</v>
      </c>
      <c r="G57" s="50">
        <f>(VLOOKUP($A56,'Occupancy Raw Data'!$B$8:$BE$51,'Occupancy Raw Data'!Y$3,FALSE))/100</f>
        <v>0.15142917158182098</v>
      </c>
      <c r="H57" s="51">
        <f>(VLOOKUP($A56,'Occupancy Raw Data'!$B$8:$BE$51,'Occupancy Raw Data'!AA$3,FALSE))/100</f>
        <v>2.5046187444273001E-2</v>
      </c>
      <c r="I57" s="51">
        <f>(VLOOKUP($A56,'Occupancy Raw Data'!$B$8:$BE$51,'Occupancy Raw Data'!AB$3,FALSE))/100</f>
        <v>-4.1520837467562799E-2</v>
      </c>
      <c r="J57" s="50">
        <f>(VLOOKUP($A56,'Occupancy Raw Data'!$B$8:$BE$51,'Occupancy Raw Data'!AC$3,FALSE))/100</f>
        <v>-8.2342554264327201E-3</v>
      </c>
      <c r="K57" s="52">
        <f>(VLOOKUP($A56,'Occupancy Raw Data'!$B$8:$BE$51,'Occupancy Raw Data'!AE$3,FALSE))/100</f>
        <v>0.100980981499632</v>
      </c>
      <c r="M57" s="49">
        <f>(VLOOKUP($A56,'ADR Raw Data'!$B$6:$BE$49,'ADR Raw Data'!T$1,FALSE))/100</f>
        <v>0.155040834078364</v>
      </c>
      <c r="N57" s="50">
        <f>(VLOOKUP($A56,'ADR Raw Data'!$B$6:$BE$49,'ADR Raw Data'!U$1,FALSE))/100</f>
        <v>0.13579144350157099</v>
      </c>
      <c r="O57" s="50">
        <f>(VLOOKUP($A56,'ADR Raw Data'!$B$6:$BE$49,'ADR Raw Data'!V$1,FALSE))/100</f>
        <v>0.16679864559764301</v>
      </c>
      <c r="P57" s="50">
        <f>(VLOOKUP($A56,'ADR Raw Data'!$B$6:$BE$49,'ADR Raw Data'!W$1,FALSE))/100</f>
        <v>-1.45275745189245E-2</v>
      </c>
      <c r="Q57" s="50">
        <f>(VLOOKUP($A56,'ADR Raw Data'!$B$6:$BE$49,'ADR Raw Data'!X$1,FALSE))/100</f>
        <v>-2.2950665831176397E-2</v>
      </c>
      <c r="R57" s="50">
        <f>(VLOOKUP($A56,'ADR Raw Data'!$B$6:$BE$49,'ADR Raw Data'!Y$1,FALSE))/100</f>
        <v>7.3011848008067703E-2</v>
      </c>
      <c r="S57" s="51">
        <f>(VLOOKUP($A56,'ADR Raw Data'!$B$6:$BE$49,'ADR Raw Data'!AA$1,FALSE))/100</f>
        <v>-1.9708094182624401E-2</v>
      </c>
      <c r="T57" s="51">
        <f>(VLOOKUP($A56,'ADR Raw Data'!$B$6:$BE$49,'ADR Raw Data'!AB$1,FALSE))/100</f>
        <v>-2.7390594848969298E-2</v>
      </c>
      <c r="U57" s="50">
        <f>(VLOOKUP($A56,'ADR Raw Data'!$B$6:$BE$49,'ADR Raw Data'!AC$1,FALSE))/100</f>
        <v>-2.3524188490269902E-2</v>
      </c>
      <c r="V57" s="52">
        <f>(VLOOKUP($A56,'ADR Raw Data'!$B$6:$BE$49,'ADR Raw Data'!AE$1,FALSE))/100</f>
        <v>3.5143421052045501E-2</v>
      </c>
      <c r="X57" s="49">
        <f>(VLOOKUP($A56,'RevPAR Raw Data'!$B$6:$BE$43,'RevPAR Raw Data'!T$1,FALSE))/100</f>
        <v>0.317847105837269</v>
      </c>
      <c r="Y57" s="50">
        <f>(VLOOKUP($A56,'RevPAR Raw Data'!$B$6:$BE$43,'RevPAR Raw Data'!U$1,FALSE))/100</f>
        <v>0.34655976367927899</v>
      </c>
      <c r="Z57" s="50">
        <f>(VLOOKUP($A56,'RevPAR Raw Data'!$B$6:$BE$43,'RevPAR Raw Data'!V$1,FALSE))/100</f>
        <v>0.49864909811261598</v>
      </c>
      <c r="AA57" s="50">
        <f>(VLOOKUP($A56,'RevPAR Raw Data'!$B$6:$BE$43,'RevPAR Raw Data'!W$1,FALSE))/100</f>
        <v>8.5097365607945397E-2</v>
      </c>
      <c r="AB57" s="50">
        <f>(VLOOKUP($A56,'RevPAR Raw Data'!$B$6:$BE$43,'RevPAR Raw Data'!X$1,FALSE))/100</f>
        <v>3.5002987596736999E-2</v>
      </c>
      <c r="AC57" s="50">
        <f>(VLOOKUP($A56,'RevPAR Raw Data'!$B$6:$BE$43,'RevPAR Raw Data'!Y$1,FALSE))/100</f>
        <v>0.23549714324940901</v>
      </c>
      <c r="AD57" s="51">
        <f>(VLOOKUP($A56,'RevPAR Raw Data'!$B$6:$BE$43,'RevPAR Raw Data'!AA$1,FALSE))/100</f>
        <v>4.8444806405811202E-3</v>
      </c>
      <c r="AE57" s="51">
        <f>(VLOOKUP($A56,'RevPAR Raw Data'!$B$6:$BE$43,'RevPAR Raw Data'!AB$1,FALSE))/100</f>
        <v>-6.7774151879668301E-2</v>
      </c>
      <c r="AF57" s="50">
        <f>(VLOOKUP($A56,'RevPAR Raw Data'!$B$6:$BE$43,'RevPAR Raw Data'!AC$1,FALSE))/100</f>
        <v>-3.1564739739974201E-2</v>
      </c>
      <c r="AG57" s="52">
        <f>(VLOOKUP($A56,'RevPAR Raw Data'!$B$6:$BE$43,'RevPAR Raw Data'!AE$1,FALSE))/100</f>
        <v>0.139673219702768</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33</v>
      </c>
      <c r="B59" s="71">
        <f>(VLOOKUP($A59,'Occupancy Raw Data'!$B$8:$BE$45,'Occupancy Raw Data'!G$3,FALSE))/100</f>
        <v>0.63824090439773895</v>
      </c>
      <c r="C59" s="72">
        <f>(VLOOKUP($A59,'Occupancy Raw Data'!$B$8:$BE$45,'Occupancy Raw Data'!H$3,FALSE))/100</f>
        <v>0.79839175402061402</v>
      </c>
      <c r="D59" s="72">
        <f>(VLOOKUP($A59,'Occupancy Raw Data'!$B$8:$BE$45,'Occupancy Raw Data'!I$3,FALSE))/100</f>
        <v>0.85105787235531904</v>
      </c>
      <c r="E59" s="72">
        <f>(VLOOKUP($A59,'Occupancy Raw Data'!$B$8:$BE$45,'Occupancy Raw Data'!J$3,FALSE))/100</f>
        <v>0.83066167334581609</v>
      </c>
      <c r="F59" s="72">
        <f>(VLOOKUP($A59,'Occupancy Raw Data'!$B$8:$BE$45,'Occupancy Raw Data'!K$3,FALSE))/100</f>
        <v>0.76074059814850403</v>
      </c>
      <c r="G59" s="73">
        <f>(VLOOKUP($A59,'Occupancy Raw Data'!$B$8:$BE$45,'Occupancy Raw Data'!L$3,FALSE))/100</f>
        <v>0.77581856045359798</v>
      </c>
      <c r="H59" s="53">
        <f>(VLOOKUP($A59,'Occupancy Raw Data'!$B$8:$BE$45,'Occupancy Raw Data'!N$3,FALSE))/100</f>
        <v>0.77571181072047291</v>
      </c>
      <c r="I59" s="53">
        <f>(VLOOKUP($A59,'Occupancy Raw Data'!$B$8:$BE$45,'Occupancy Raw Data'!O$3,FALSE))/100</f>
        <v>0.82801917995204999</v>
      </c>
      <c r="J59" s="73">
        <f>(VLOOKUP($A59,'Occupancy Raw Data'!$B$8:$BE$45,'Occupancy Raw Data'!P$3,FALSE))/100</f>
        <v>0.80186549533626106</v>
      </c>
      <c r="K59" s="74">
        <f>(VLOOKUP($A59,'Occupancy Raw Data'!$B$8:$BE$45,'Occupancy Raw Data'!R$3,FALSE))/100</f>
        <v>0.78326054184864502</v>
      </c>
      <c r="M59" s="75">
        <f>VLOOKUP($A59,'ADR Raw Data'!$B$6:$BE$43,'ADR Raw Data'!G$1,FALSE)</f>
        <v>162.05106303638499</v>
      </c>
      <c r="N59" s="76">
        <f>VLOOKUP($A59,'ADR Raw Data'!$B$6:$BE$43,'ADR Raw Data'!H$1,FALSE)</f>
        <v>184.07134308729201</v>
      </c>
      <c r="O59" s="76">
        <f>VLOOKUP($A59,'ADR Raw Data'!$B$6:$BE$43,'ADR Raw Data'!I$1,FALSE)</f>
        <v>195.726876645007</v>
      </c>
      <c r="P59" s="76">
        <f>VLOOKUP($A59,'ADR Raw Data'!$B$6:$BE$43,'ADR Raw Data'!J$1,FALSE)</f>
        <v>190.16626252198901</v>
      </c>
      <c r="Q59" s="76">
        <f>VLOOKUP($A59,'ADR Raw Data'!$B$6:$BE$43,'ADR Raw Data'!K$1,FALSE)</f>
        <v>170.16074118377699</v>
      </c>
      <c r="R59" s="77">
        <f>VLOOKUP($A59,'ADR Raw Data'!$B$6:$BE$43,'ADR Raw Data'!L$1,FALSE)</f>
        <v>181.58255150836999</v>
      </c>
      <c r="S59" s="76">
        <f>VLOOKUP($A59,'ADR Raw Data'!$B$6:$BE$43,'ADR Raw Data'!N$1,FALSE)</f>
        <v>163.33192266477101</v>
      </c>
      <c r="T59" s="76">
        <f>VLOOKUP($A59,'ADR Raw Data'!$B$6:$BE$43,'ADR Raw Data'!O$1,FALSE)</f>
        <v>165.29229311747699</v>
      </c>
      <c r="U59" s="77">
        <f>VLOOKUP($A59,'ADR Raw Data'!$B$6:$BE$43,'ADR Raw Data'!P$1,FALSE)</f>
        <v>164.344077660897</v>
      </c>
      <c r="V59" s="78">
        <f>VLOOKUP($A59,'ADR Raw Data'!$B$6:$BE$43,'ADR Raw Data'!R$1,FALSE)</f>
        <v>176.54028208933701</v>
      </c>
      <c r="X59" s="75">
        <f>VLOOKUP($A59,'RevPAR Raw Data'!$B$6:$BE$43,'RevPAR Raw Data'!G$1,FALSE)</f>
        <v>103.42761703095699</v>
      </c>
      <c r="Y59" s="76">
        <f>VLOOKUP($A59,'RevPAR Raw Data'!$B$6:$BE$43,'RevPAR Raw Data'!H$1,FALSE)</f>
        <v>146.96104247239299</v>
      </c>
      <c r="Z59" s="76">
        <f>VLOOKUP($A59,'RevPAR Raw Data'!$B$6:$BE$43,'RevPAR Raw Data'!I$1,FALSE)</f>
        <v>166.574899200251</v>
      </c>
      <c r="AA59" s="76">
        <f>VLOOKUP($A59,'RevPAR Raw Data'!$B$6:$BE$43,'RevPAR Raw Data'!J$1,FALSE)</f>
        <v>157.96382584043499</v>
      </c>
      <c r="AB59" s="76">
        <f>VLOOKUP($A59,'RevPAR Raw Data'!$B$6:$BE$43,'RevPAR Raw Data'!K$1,FALSE)</f>
        <v>129.44818402953899</v>
      </c>
      <c r="AC59" s="77">
        <f>VLOOKUP($A59,'RevPAR Raw Data'!$B$6:$BE$43,'RevPAR Raw Data'!L$1,FALSE)</f>
        <v>140.87511371471501</v>
      </c>
      <c r="AD59" s="76">
        <f>VLOOKUP($A59,'RevPAR Raw Data'!$B$6:$BE$43,'RevPAR Raw Data'!N$1,FALSE)</f>
        <v>126.698501478746</v>
      </c>
      <c r="AE59" s="76">
        <f>VLOOKUP($A59,'RevPAR Raw Data'!$B$6:$BE$43,'RevPAR Raw Data'!O$1,FALSE)</f>
        <v>136.86518899952699</v>
      </c>
      <c r="AF59" s="77">
        <f>VLOOKUP($A59,'RevPAR Raw Data'!$B$6:$BE$43,'RevPAR Raw Data'!P$1,FALSE)</f>
        <v>131.781845239136</v>
      </c>
      <c r="AG59" s="78">
        <f>VLOOKUP($A59,'RevPAR Raw Data'!$B$6:$BE$43,'RevPAR Raw Data'!R$1,FALSE)</f>
        <v>138.27703700740699</v>
      </c>
    </row>
    <row r="60" spans="1:33" x14ac:dyDescent="0.2">
      <c r="A60" s="55" t="s">
        <v>126</v>
      </c>
      <c r="B60" s="43">
        <f>(VLOOKUP($A59,'Occupancy Raw Data'!$B$8:$BE$51,'Occupancy Raw Data'!T$3,FALSE))/100</f>
        <v>0.12334671055859101</v>
      </c>
      <c r="C60" s="44">
        <f>(VLOOKUP($A59,'Occupancy Raw Data'!$B$8:$BE$51,'Occupancy Raw Data'!U$3,FALSE))/100</f>
        <v>0.11223622854548801</v>
      </c>
      <c r="D60" s="44">
        <f>(VLOOKUP($A59,'Occupancy Raw Data'!$B$8:$BE$51,'Occupancy Raw Data'!V$3,FALSE))/100</f>
        <v>8.4454176616798993E-2</v>
      </c>
      <c r="E60" s="44">
        <f>(VLOOKUP($A59,'Occupancy Raw Data'!$B$8:$BE$51,'Occupancy Raw Data'!W$3,FALSE))/100</f>
        <v>5.9462720110532101E-2</v>
      </c>
      <c r="F60" s="44">
        <f>(VLOOKUP($A59,'Occupancy Raw Data'!$B$8:$BE$51,'Occupancy Raw Data'!X$3,FALSE))/100</f>
        <v>7.00195870695242E-2</v>
      </c>
      <c r="G60" s="44">
        <f>(VLOOKUP($A59,'Occupancy Raw Data'!$B$8:$BE$51,'Occupancy Raw Data'!Y$3,FALSE))/100</f>
        <v>8.7870872853509988E-2</v>
      </c>
      <c r="H60" s="45">
        <f>(VLOOKUP($A59,'Occupancy Raw Data'!$B$8:$BE$51,'Occupancy Raw Data'!AA$3,FALSE))/100</f>
        <v>2.2295637975449298E-2</v>
      </c>
      <c r="I60" s="45">
        <f>(VLOOKUP($A59,'Occupancy Raw Data'!$B$8:$BE$51,'Occupancy Raw Data'!AB$3,FALSE))/100</f>
        <v>3.7020879141754996E-2</v>
      </c>
      <c r="J60" s="44">
        <f>(VLOOKUP($A59,'Occupancy Raw Data'!$B$8:$BE$51,'Occupancy Raw Data'!AC$3,FALSE))/100</f>
        <v>2.9845795122770798E-2</v>
      </c>
      <c r="K60" s="46">
        <f>(VLOOKUP($A59,'Occupancy Raw Data'!$B$8:$BE$51,'Occupancy Raw Data'!AE$3,FALSE))/100</f>
        <v>7.0232884364522102E-2</v>
      </c>
      <c r="M60" s="43">
        <f>(VLOOKUP($A59,'ADR Raw Data'!$B$6:$BE$49,'ADR Raw Data'!T$1,FALSE))/100</f>
        <v>7.7753436840728898E-2</v>
      </c>
      <c r="N60" s="44">
        <f>(VLOOKUP($A59,'ADR Raw Data'!$B$6:$BE$49,'ADR Raw Data'!U$1,FALSE))/100</f>
        <v>6.9164791298051795E-2</v>
      </c>
      <c r="O60" s="44">
        <f>(VLOOKUP($A59,'ADR Raw Data'!$B$6:$BE$49,'ADR Raw Data'!V$1,FALSE))/100</f>
        <v>6.4196952847379099E-2</v>
      </c>
      <c r="P60" s="44">
        <f>(VLOOKUP($A59,'ADR Raw Data'!$B$6:$BE$49,'ADR Raw Data'!W$1,FALSE))/100</f>
        <v>6.2108191823172995E-2</v>
      </c>
      <c r="Q60" s="44">
        <f>(VLOOKUP($A59,'ADR Raw Data'!$B$6:$BE$49,'ADR Raw Data'!X$1,FALSE))/100</f>
        <v>5.7197654493220396E-2</v>
      </c>
      <c r="R60" s="44">
        <f>(VLOOKUP($A59,'ADR Raw Data'!$B$6:$BE$49,'ADR Raw Data'!Y$1,FALSE))/100</f>
        <v>6.4655174116105107E-2</v>
      </c>
      <c r="S60" s="45">
        <f>(VLOOKUP($A59,'ADR Raw Data'!$B$6:$BE$49,'ADR Raw Data'!AA$1,FALSE))/100</f>
        <v>4.6919999484375599E-2</v>
      </c>
      <c r="T60" s="45">
        <f>(VLOOKUP($A59,'ADR Raw Data'!$B$6:$BE$49,'ADR Raw Data'!AB$1,FALSE))/100</f>
        <v>3.9412686435166003E-2</v>
      </c>
      <c r="U60" s="44">
        <f>(VLOOKUP($A59,'ADR Raw Data'!$B$6:$BE$49,'ADR Raw Data'!AC$1,FALSE))/100</f>
        <v>4.3079313557441497E-2</v>
      </c>
      <c r="V60" s="46">
        <f>(VLOOKUP($A59,'ADR Raw Data'!$B$6:$BE$49,'ADR Raw Data'!AE$1,FALSE))/100</f>
        <v>5.9639767392422105E-2</v>
      </c>
      <c r="X60" s="43">
        <f>(VLOOKUP($A59,'RevPAR Raw Data'!$B$6:$BE$43,'RevPAR Raw Data'!T$1,FALSE))/100</f>
        <v>0.21069077806824901</v>
      </c>
      <c r="Y60" s="44">
        <f>(VLOOKUP($A59,'RevPAR Raw Data'!$B$6:$BE$43,'RevPAR Raw Data'!U$1,FALSE))/100</f>
        <v>0.18916381516696901</v>
      </c>
      <c r="Z60" s="44">
        <f>(VLOOKUP($A59,'RevPAR Raw Data'!$B$6:$BE$43,'RevPAR Raw Data'!V$1,FALSE))/100</f>
        <v>0.154072830258211</v>
      </c>
      <c r="AA60" s="44">
        <f>(VLOOKUP($A59,'RevPAR Raw Data'!$B$6:$BE$43,'RevPAR Raw Data'!W$1,FALSE))/100</f>
        <v>0.125264033960657</v>
      </c>
      <c r="AB60" s="44">
        <f>(VLOOKUP($A59,'RevPAR Raw Data'!$B$6:$BE$43,'RevPAR Raw Data'!X$1,FALSE))/100</f>
        <v>0.13122219771170499</v>
      </c>
      <c r="AC60" s="44">
        <f>(VLOOKUP($A59,'RevPAR Raw Data'!$B$6:$BE$43,'RevPAR Raw Data'!Y$1,FALSE))/100</f>
        <v>0.158207353553692</v>
      </c>
      <c r="AD60" s="45">
        <f>(VLOOKUP($A59,'RevPAR Raw Data'!$B$6:$BE$43,'RevPAR Raw Data'!AA$1,FALSE))/100</f>
        <v>7.0261748782136799E-2</v>
      </c>
      <c r="AE60" s="45">
        <f>(VLOOKUP($A59,'RevPAR Raw Data'!$B$6:$BE$43,'RevPAR Raw Data'!AB$1,FALSE))/100</f>
        <v>7.78926578780893E-2</v>
      </c>
      <c r="AF60" s="44">
        <f>(VLOOKUP($A59,'RevPAR Raw Data'!$B$6:$BE$43,'RevPAR Raw Data'!AC$1,FALSE))/100</f>
        <v>7.4210845046677396E-2</v>
      </c>
      <c r="AG60" s="46">
        <f>(VLOOKUP($A59,'RevPAR Raw Data'!$B$6:$BE$43,'RevPAR Raw Data'!AE$1,FALSE))/100</f>
        <v>0.13406132464374301</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ht="15.75" customHeight="1" x14ac:dyDescent="0.2">
      <c r="A62" s="70" t="s">
        <v>34</v>
      </c>
      <c r="B62" s="71">
        <f>(VLOOKUP($A62,'Occupancy Raw Data'!$B$8:$BE$45,'Occupancy Raw Data'!G$3,FALSE))/100</f>
        <v>0.67395754767805105</v>
      </c>
      <c r="C62" s="72">
        <f>(VLOOKUP($A62,'Occupancy Raw Data'!$B$8:$BE$45,'Occupancy Raw Data'!H$3,FALSE))/100</f>
        <v>0.89031354379915895</v>
      </c>
      <c r="D62" s="72">
        <f>(VLOOKUP($A62,'Occupancy Raw Data'!$B$8:$BE$45,'Occupancy Raw Data'!I$3,FALSE))/100</f>
        <v>0.95550048486154493</v>
      </c>
      <c r="E62" s="72">
        <f>(VLOOKUP($A62,'Occupancy Raw Data'!$B$8:$BE$45,'Occupancy Raw Data'!J$3,FALSE))/100</f>
        <v>0.90658334231225002</v>
      </c>
      <c r="F62" s="72">
        <f>(VLOOKUP($A62,'Occupancy Raw Data'!$B$8:$BE$45,'Occupancy Raw Data'!K$3,FALSE))/100</f>
        <v>0.86984161189526898</v>
      </c>
      <c r="G62" s="73">
        <f>(VLOOKUP($A62,'Occupancy Raw Data'!$B$8:$BE$45,'Occupancy Raw Data'!L$3,FALSE))/100</f>
        <v>0.85923930610925492</v>
      </c>
      <c r="H62" s="53">
        <f>(VLOOKUP($A62,'Occupancy Raw Data'!$B$8:$BE$45,'Occupancy Raw Data'!N$3,FALSE))/100</f>
        <v>0.81424415472470602</v>
      </c>
      <c r="I62" s="53">
        <f>(VLOOKUP($A62,'Occupancy Raw Data'!$B$8:$BE$45,'Occupancy Raw Data'!O$3,FALSE))/100</f>
        <v>0.8890205796789129</v>
      </c>
      <c r="J62" s="73">
        <f>(VLOOKUP($A62,'Occupancy Raw Data'!$B$8:$BE$45,'Occupancy Raw Data'!P$3,FALSE))/100</f>
        <v>0.85163236720181001</v>
      </c>
      <c r="K62" s="74">
        <f>(VLOOKUP($A62,'Occupancy Raw Data'!$B$8:$BE$45,'Occupancy Raw Data'!R$3,FALSE))/100</f>
        <v>0.85706589499284203</v>
      </c>
      <c r="M62" s="75">
        <f>VLOOKUP($A62,'ADR Raw Data'!$B$6:$BE$43,'ADR Raw Data'!G$1,FALSE)</f>
        <v>173.52491446842501</v>
      </c>
      <c r="N62" s="76">
        <f>VLOOKUP($A62,'ADR Raw Data'!$B$6:$BE$43,'ADR Raw Data'!H$1,FALSE)</f>
        <v>199.72001089192699</v>
      </c>
      <c r="O62" s="76">
        <f>VLOOKUP($A62,'ADR Raw Data'!$B$6:$BE$43,'ADR Raw Data'!I$1,FALSE)</f>
        <v>211.45293640054101</v>
      </c>
      <c r="P62" s="76">
        <f>VLOOKUP($A62,'ADR Raw Data'!$B$6:$BE$43,'ADR Raw Data'!J$1,FALSE)</f>
        <v>204.32757309246401</v>
      </c>
      <c r="Q62" s="76">
        <f>VLOOKUP($A62,'ADR Raw Data'!$B$6:$BE$43,'ADR Raw Data'!K$1,FALSE)</f>
        <v>186.21081010776601</v>
      </c>
      <c r="R62" s="77">
        <f>VLOOKUP($A62,'ADR Raw Data'!$B$6:$BE$43,'ADR Raw Data'!L$1,FALSE)</f>
        <v>196.45728939382499</v>
      </c>
      <c r="S62" s="76">
        <f>VLOOKUP($A62,'ADR Raw Data'!$B$6:$BE$43,'ADR Raw Data'!N$1,FALSE)</f>
        <v>158.97858541749301</v>
      </c>
      <c r="T62" s="76">
        <f>VLOOKUP($A62,'ADR Raw Data'!$B$6:$BE$43,'ADR Raw Data'!O$1,FALSE)</f>
        <v>162.284456429523</v>
      </c>
      <c r="U62" s="77">
        <f>VLOOKUP($A62,'ADR Raw Data'!$B$6:$BE$43,'ADR Raw Data'!P$1,FALSE)</f>
        <v>160.70408780364301</v>
      </c>
      <c r="V62" s="78">
        <f>VLOOKUP($A62,'ADR Raw Data'!$B$6:$BE$43,'ADR Raw Data'!R$1,FALSE)</f>
        <v>186.306850092491</v>
      </c>
      <c r="X62" s="75">
        <f>VLOOKUP($A62,'RevPAR Raw Data'!$B$6:$BE$43,'RevPAR Raw Data'!G$1,FALSE)</f>
        <v>116.948425816183</v>
      </c>
      <c r="Y62" s="76">
        <f>VLOOKUP($A62,'RevPAR Raw Data'!$B$6:$BE$43,'RevPAR Raw Data'!H$1,FALSE)</f>
        <v>177.813430664799</v>
      </c>
      <c r="Z62" s="76">
        <f>VLOOKUP($A62,'RevPAR Raw Data'!$B$6:$BE$43,'RevPAR Raw Data'!I$1,FALSE)</f>
        <v>202.043383256114</v>
      </c>
      <c r="AA62" s="76">
        <f>VLOOKUP($A62,'RevPAR Raw Data'!$B$6:$BE$43,'RevPAR Raw Data'!J$1,FALSE)</f>
        <v>185.23997414071701</v>
      </c>
      <c r="AB62" s="76">
        <f>VLOOKUP($A62,'RevPAR Raw Data'!$B$6:$BE$43,'RevPAR Raw Data'!K$1,FALSE)</f>
        <v>161.97391121646299</v>
      </c>
      <c r="AC62" s="77">
        <f>VLOOKUP($A62,'RevPAR Raw Data'!$B$6:$BE$43,'RevPAR Raw Data'!L$1,FALSE)</f>
        <v>168.80382501885501</v>
      </c>
      <c r="AD62" s="76">
        <f>VLOOKUP($A62,'RevPAR Raw Data'!$B$6:$BE$43,'RevPAR Raw Data'!N$1,FALSE)</f>
        <v>129.44738390259599</v>
      </c>
      <c r="AE62" s="76">
        <f>VLOOKUP($A62,'RevPAR Raw Data'!$B$6:$BE$43,'RevPAR Raw Data'!O$1,FALSE)</f>
        <v>144.27422152785201</v>
      </c>
      <c r="AF62" s="77">
        <f>VLOOKUP($A62,'RevPAR Raw Data'!$B$6:$BE$43,'RevPAR Raw Data'!P$1,FALSE)</f>
        <v>136.860802715224</v>
      </c>
      <c r="AG62" s="78">
        <f>VLOOKUP($A62,'RevPAR Raw Data'!$B$6:$BE$43,'RevPAR Raw Data'!R$1,FALSE)</f>
        <v>159.67724721781801</v>
      </c>
    </row>
    <row r="63" spans="1:33" x14ac:dyDescent="0.2">
      <c r="A63" s="55" t="s">
        <v>126</v>
      </c>
      <c r="B63" s="43">
        <f>(VLOOKUP($A62,'Occupancy Raw Data'!$B$8:$BE$51,'Occupancy Raw Data'!T$3,FALSE))/100</f>
        <v>5.6685095448866102E-2</v>
      </c>
      <c r="C63" s="44">
        <f>(VLOOKUP($A62,'Occupancy Raw Data'!$B$8:$BE$51,'Occupancy Raw Data'!U$3,FALSE))/100</f>
        <v>9.2133323805445699E-2</v>
      </c>
      <c r="D63" s="44">
        <f>(VLOOKUP($A62,'Occupancy Raw Data'!$B$8:$BE$51,'Occupancy Raw Data'!V$3,FALSE))/100</f>
        <v>0.198329968433165</v>
      </c>
      <c r="E63" s="44">
        <f>(VLOOKUP($A62,'Occupancy Raw Data'!$B$8:$BE$51,'Occupancy Raw Data'!W$3,FALSE))/100</f>
        <v>4.6482722049855596E-2</v>
      </c>
      <c r="F63" s="44">
        <f>(VLOOKUP($A62,'Occupancy Raw Data'!$B$8:$BE$51,'Occupancy Raw Data'!X$3,FALSE))/100</f>
        <v>0.12625103426964801</v>
      </c>
      <c r="G63" s="44">
        <f>(VLOOKUP($A62,'Occupancy Raw Data'!$B$8:$BE$51,'Occupancy Raw Data'!Y$3,FALSE))/100</f>
        <v>0.10469958848389099</v>
      </c>
      <c r="H63" s="45">
        <f>(VLOOKUP($A62,'Occupancy Raw Data'!$B$8:$BE$51,'Occupancy Raw Data'!AA$3,FALSE))/100</f>
        <v>1.83428612312426E-2</v>
      </c>
      <c r="I63" s="45">
        <f>(VLOOKUP($A62,'Occupancy Raw Data'!$B$8:$BE$51,'Occupancy Raw Data'!AB$3,FALSE))/100</f>
        <v>6.0464150341266398E-2</v>
      </c>
      <c r="J63" s="44">
        <f>(VLOOKUP($A62,'Occupancy Raw Data'!$B$8:$BE$51,'Occupancy Raw Data'!AC$3,FALSE))/100</f>
        <v>3.9901813861278002E-2</v>
      </c>
      <c r="K63" s="46">
        <f>(VLOOKUP($A62,'Occupancy Raw Data'!$B$8:$BE$51,'Occupancy Raw Data'!AE$3,FALSE))/100</f>
        <v>8.5496717215810591E-2</v>
      </c>
      <c r="M63" s="43">
        <f>(VLOOKUP($A62,'ADR Raw Data'!$B$6:$BE$49,'ADR Raw Data'!T$1,FALSE))/100</f>
        <v>0.12259371671628401</v>
      </c>
      <c r="N63" s="44">
        <f>(VLOOKUP($A62,'ADR Raw Data'!$B$6:$BE$49,'ADR Raw Data'!U$1,FALSE))/100</f>
        <v>0.103075689375717</v>
      </c>
      <c r="O63" s="44">
        <f>(VLOOKUP($A62,'ADR Raw Data'!$B$6:$BE$49,'ADR Raw Data'!V$1,FALSE))/100</f>
        <v>0.122967438145218</v>
      </c>
      <c r="P63" s="44">
        <f>(VLOOKUP($A62,'ADR Raw Data'!$B$6:$BE$49,'ADR Raw Data'!W$1,FALSE))/100</f>
        <v>0.117648406961941</v>
      </c>
      <c r="Q63" s="44">
        <f>(VLOOKUP($A62,'ADR Raw Data'!$B$6:$BE$49,'ADR Raw Data'!X$1,FALSE))/100</f>
        <v>0.149597133861258</v>
      </c>
      <c r="R63" s="44">
        <f>(VLOOKUP($A62,'ADR Raw Data'!$B$6:$BE$49,'ADR Raw Data'!Y$1,FALSE))/100</f>
        <v>0.123881438754289</v>
      </c>
      <c r="S63" s="45">
        <f>(VLOOKUP($A62,'ADR Raw Data'!$B$6:$BE$49,'ADR Raw Data'!AA$1,FALSE))/100</f>
        <v>0.150537170673751</v>
      </c>
      <c r="T63" s="45">
        <f>(VLOOKUP($A62,'ADR Raw Data'!$B$6:$BE$49,'ADR Raw Data'!AB$1,FALSE))/100</f>
        <v>0.17935316615830899</v>
      </c>
      <c r="U63" s="44">
        <f>(VLOOKUP($A62,'ADR Raw Data'!$B$6:$BE$49,'ADR Raw Data'!AC$1,FALSE))/100</f>
        <v>0.165498794352712</v>
      </c>
      <c r="V63" s="46">
        <f>(VLOOKUP($A62,'ADR Raw Data'!$B$6:$BE$49,'ADR Raw Data'!AE$1,FALSE))/100</f>
        <v>0.136975549691641</v>
      </c>
      <c r="X63" s="43">
        <f>(VLOOKUP($A62,'RevPAR Raw Data'!$B$6:$BE$43,'RevPAR Raw Data'!T$1,FALSE))/100</f>
        <v>0.18622804869864398</v>
      </c>
      <c r="Y63" s="44">
        <f>(VLOOKUP($A62,'RevPAR Raw Data'!$B$6:$BE$43,'RevPAR Raw Data'!U$1,FALSE))/100</f>
        <v>0.204705719046885</v>
      </c>
      <c r="Z63" s="44">
        <f>(VLOOKUP($A62,'RevPAR Raw Data'!$B$6:$BE$43,'RevPAR Raw Data'!V$1,FALSE))/100</f>
        <v>0.34568553470403202</v>
      </c>
      <c r="AA63" s="44">
        <f>(VLOOKUP($A62,'RevPAR Raw Data'!$B$6:$BE$43,'RevPAR Raw Data'!W$1,FALSE))/100</f>
        <v>0.16959974721221699</v>
      </c>
      <c r="AB63" s="44">
        <f>(VLOOKUP($A62,'RevPAR Raw Data'!$B$6:$BE$43,'RevPAR Raw Data'!X$1,FALSE))/100</f>
        <v>0.29473496100466501</v>
      </c>
      <c r="AC63" s="44">
        <f>(VLOOKUP($A62,'RevPAR Raw Data'!$B$6:$BE$43,'RevPAR Raw Data'!Y$1,FALSE))/100</f>
        <v>0.24155136289654799</v>
      </c>
      <c r="AD63" s="45">
        <f>(VLOOKUP($A62,'RevPAR Raw Data'!$B$6:$BE$43,'RevPAR Raw Data'!AA$1,FALSE))/100</f>
        <v>0.17164131433680599</v>
      </c>
      <c r="AE63" s="45">
        <f>(VLOOKUP($A62,'RevPAR Raw Data'!$B$6:$BE$43,'RevPAR Raw Data'!AB$1,FALSE))/100</f>
        <v>0.25066175330235402</v>
      </c>
      <c r="AF63" s="44">
        <f>(VLOOKUP($A62,'RevPAR Raw Data'!$B$6:$BE$43,'RevPAR Raw Data'!AC$1,FALSE))/100</f>
        <v>0.212004310300518</v>
      </c>
      <c r="AG63" s="46">
        <f>(VLOOKUP($A62,'RevPAR Raw Data'!$B$6:$BE$43,'RevPAR Raw Data'!AE$1,FALSE))/100</f>
        <v>0.23418322674491801</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35</v>
      </c>
      <c r="B65" s="71">
        <f>(VLOOKUP($A65,'Occupancy Raw Data'!$B$8:$BE$45,'Occupancy Raw Data'!G$3,FALSE))/100</f>
        <v>0.66160445165777804</v>
      </c>
      <c r="C65" s="72">
        <f>(VLOOKUP($A65,'Occupancy Raw Data'!$B$8:$BE$45,'Occupancy Raw Data'!H$3,FALSE))/100</f>
        <v>0.77637375376767903</v>
      </c>
      <c r="D65" s="72">
        <f>(VLOOKUP($A65,'Occupancy Raw Data'!$B$8:$BE$45,'Occupancy Raw Data'!I$3,FALSE))/100</f>
        <v>0.85068397866913903</v>
      </c>
      <c r="E65" s="72">
        <f>(VLOOKUP($A65,'Occupancy Raw Data'!$B$8:$BE$45,'Occupancy Raw Data'!J$3,FALSE))/100</f>
        <v>0.81474611639230199</v>
      </c>
      <c r="F65" s="72">
        <f>(VLOOKUP($A65,'Occupancy Raw Data'!$B$8:$BE$45,'Occupancy Raw Data'!K$3,FALSE))/100</f>
        <v>0.79399489914212795</v>
      </c>
      <c r="G65" s="73">
        <f>(VLOOKUP($A65,'Occupancy Raw Data'!$B$8:$BE$45,'Occupancy Raw Data'!L$3,FALSE))/100</f>
        <v>0.77948063992580496</v>
      </c>
      <c r="H65" s="53">
        <f>(VLOOKUP($A65,'Occupancy Raw Data'!$B$8:$BE$45,'Occupancy Raw Data'!N$3,FALSE))/100</f>
        <v>0.79399489914212795</v>
      </c>
      <c r="I65" s="53">
        <f>(VLOOKUP($A65,'Occupancy Raw Data'!$B$8:$BE$45,'Occupancy Raw Data'!O$3,FALSE))/100</f>
        <v>0.83399026199860804</v>
      </c>
      <c r="J65" s="73">
        <f>(VLOOKUP($A65,'Occupancy Raw Data'!$B$8:$BE$45,'Occupancy Raw Data'!P$3,FALSE))/100</f>
        <v>0.81399258057036805</v>
      </c>
      <c r="K65" s="74">
        <f>(VLOOKUP($A65,'Occupancy Raw Data'!$B$8:$BE$45,'Occupancy Raw Data'!R$3,FALSE))/100</f>
        <v>0.78934119439567996</v>
      </c>
      <c r="M65" s="75">
        <f>VLOOKUP($A65,'ADR Raw Data'!$B$6:$BE$43,'ADR Raw Data'!G$1,FALSE)</f>
        <v>133.83579463816301</v>
      </c>
      <c r="N65" s="76">
        <f>VLOOKUP($A65,'ADR Raw Data'!$B$6:$BE$43,'ADR Raw Data'!H$1,FALSE)</f>
        <v>145.61738987606299</v>
      </c>
      <c r="O65" s="76">
        <f>VLOOKUP($A65,'ADR Raw Data'!$B$6:$BE$43,'ADR Raw Data'!I$1,FALSE)</f>
        <v>151.14848596347699</v>
      </c>
      <c r="P65" s="76">
        <f>VLOOKUP($A65,'ADR Raw Data'!$B$6:$BE$43,'ADR Raw Data'!J$1,FALSE)</f>
        <v>149.315438247011</v>
      </c>
      <c r="Q65" s="76">
        <f>VLOOKUP($A65,'ADR Raw Data'!$B$6:$BE$43,'ADR Raw Data'!K$1,FALSE)</f>
        <v>143.33180902321499</v>
      </c>
      <c r="R65" s="77">
        <f>VLOOKUP($A65,'ADR Raw Data'!$B$6:$BE$43,'ADR Raw Data'!L$1,FALSE)</f>
        <v>145.132115470418</v>
      </c>
      <c r="S65" s="76">
        <f>VLOOKUP($A65,'ADR Raw Data'!$B$6:$BE$43,'ADR Raw Data'!N$1,FALSE)</f>
        <v>143.63752226602401</v>
      </c>
      <c r="T65" s="76">
        <f>VLOOKUP($A65,'ADR Raw Data'!$B$6:$BE$43,'ADR Raw Data'!O$1,FALSE)</f>
        <v>141.48956074506501</v>
      </c>
      <c r="U65" s="77">
        <f>VLOOKUP($A65,'ADR Raw Data'!$B$6:$BE$43,'ADR Raw Data'!P$1,FALSE)</f>
        <v>142.53715659047199</v>
      </c>
      <c r="V65" s="78">
        <f>VLOOKUP($A65,'ADR Raw Data'!$B$6:$BE$43,'ADR Raw Data'!R$1,FALSE)</f>
        <v>144.36754395535201</v>
      </c>
      <c r="X65" s="75">
        <f>VLOOKUP($A65,'RevPAR Raw Data'!$B$6:$BE$43,'RevPAR Raw Data'!G$1,FALSE)</f>
        <v>88.546357523765295</v>
      </c>
      <c r="Y65" s="76">
        <f>VLOOKUP($A65,'RevPAR Raw Data'!$B$6:$BE$43,'RevPAR Raw Data'!H$1,FALSE)</f>
        <v>113.05351959193101</v>
      </c>
      <c r="Z65" s="76">
        <f>VLOOKUP($A65,'RevPAR Raw Data'!$B$6:$BE$43,'RevPAR Raw Data'!I$1,FALSE)</f>
        <v>128.57959540922701</v>
      </c>
      <c r="AA65" s="76">
        <f>VLOOKUP($A65,'RevPAR Raw Data'!$B$6:$BE$43,'RevPAR Raw Data'!J$1,FALSE)</f>
        <v>121.654173429167</v>
      </c>
      <c r="AB65" s="76">
        <f>VLOOKUP($A65,'RevPAR Raw Data'!$B$6:$BE$43,'RevPAR Raw Data'!K$1,FALSE)</f>
        <v>113.804725249246</v>
      </c>
      <c r="AC65" s="77">
        <f>VLOOKUP($A65,'RevPAR Raw Data'!$B$6:$BE$43,'RevPAR Raw Data'!L$1,FALSE)</f>
        <v>113.12767424066701</v>
      </c>
      <c r="AD65" s="76">
        <f>VLOOKUP($A65,'RevPAR Raw Data'!$B$6:$BE$43,'RevPAR Raw Data'!N$1,FALSE)</f>
        <v>114.047460004637</v>
      </c>
      <c r="AE65" s="76">
        <f>VLOOKUP($A65,'RevPAR Raw Data'!$B$6:$BE$43,'RevPAR Raw Data'!O$1,FALSE)</f>
        <v>118.00091583584501</v>
      </c>
      <c r="AF65" s="77">
        <f>VLOOKUP($A65,'RevPAR Raw Data'!$B$6:$BE$43,'RevPAR Raw Data'!P$1,FALSE)</f>
        <v>116.024187920241</v>
      </c>
      <c r="AG65" s="78">
        <f>VLOOKUP($A65,'RevPAR Raw Data'!$B$6:$BE$43,'RevPAR Raw Data'!R$1,FALSE)</f>
        <v>113.95524957768799</v>
      </c>
    </row>
    <row r="66" spans="1:33" x14ac:dyDescent="0.2">
      <c r="A66" s="55" t="s">
        <v>126</v>
      </c>
      <c r="B66" s="43">
        <f>(VLOOKUP($A65,'Occupancy Raw Data'!$B$8:$BE$51,'Occupancy Raw Data'!T$3,FALSE))/100</f>
        <v>0.25215145177576903</v>
      </c>
      <c r="C66" s="44">
        <f>(VLOOKUP($A65,'Occupancy Raw Data'!$B$8:$BE$51,'Occupancy Raw Data'!U$3,FALSE))/100</f>
        <v>0.22303704501208199</v>
      </c>
      <c r="D66" s="44">
        <f>(VLOOKUP($A65,'Occupancy Raw Data'!$B$8:$BE$51,'Occupancy Raw Data'!V$3,FALSE))/100</f>
        <v>0.163177379275147</v>
      </c>
      <c r="E66" s="44">
        <f>(VLOOKUP($A65,'Occupancy Raw Data'!$B$8:$BE$51,'Occupancy Raw Data'!W$3,FALSE))/100</f>
        <v>0.116163320342204</v>
      </c>
      <c r="F66" s="44">
        <f>(VLOOKUP($A65,'Occupancy Raw Data'!$B$8:$BE$51,'Occupancy Raw Data'!X$3,FALSE))/100</f>
        <v>0.23054928883232301</v>
      </c>
      <c r="G66" s="44">
        <f>(VLOOKUP($A65,'Occupancy Raw Data'!$B$8:$BE$51,'Occupancy Raw Data'!Y$3,FALSE))/100</f>
        <v>0.19197598478095199</v>
      </c>
      <c r="H66" s="45">
        <f>(VLOOKUP($A65,'Occupancy Raw Data'!$B$8:$BE$51,'Occupancy Raw Data'!AA$3,FALSE))/100</f>
        <v>0.11776736577482699</v>
      </c>
      <c r="I66" s="45">
        <f>(VLOOKUP($A65,'Occupancy Raw Data'!$B$8:$BE$51,'Occupancy Raw Data'!AB$3,FALSE))/100</f>
        <v>8.9027744755570903E-2</v>
      </c>
      <c r="J66" s="44">
        <f>(VLOOKUP($A65,'Occupancy Raw Data'!$B$8:$BE$51,'Occupancy Raw Data'!AC$3,FALSE))/100</f>
        <v>0.10285755766900399</v>
      </c>
      <c r="K66" s="46">
        <f>(VLOOKUP($A65,'Occupancy Raw Data'!$B$8:$BE$51,'Occupancy Raw Data'!AE$3,FALSE))/100</f>
        <v>0.164256547371391</v>
      </c>
      <c r="M66" s="43">
        <f>(VLOOKUP($A65,'ADR Raw Data'!$B$6:$BE$49,'ADR Raw Data'!T$1,FALSE))/100</f>
        <v>5.7588207295865904E-2</v>
      </c>
      <c r="N66" s="44">
        <f>(VLOOKUP($A65,'ADR Raw Data'!$B$6:$BE$49,'ADR Raw Data'!U$1,FALSE))/100</f>
        <v>2.27790532866557E-2</v>
      </c>
      <c r="O66" s="44">
        <f>(VLOOKUP($A65,'ADR Raw Data'!$B$6:$BE$49,'ADR Raw Data'!V$1,FALSE))/100</f>
        <v>-5.10403696611261E-2</v>
      </c>
      <c r="P66" s="44">
        <f>(VLOOKUP($A65,'ADR Raw Data'!$B$6:$BE$49,'ADR Raw Data'!W$1,FALSE))/100</f>
        <v>-1.46794933564881E-2</v>
      </c>
      <c r="Q66" s="44">
        <f>(VLOOKUP($A65,'ADR Raw Data'!$B$6:$BE$49,'ADR Raw Data'!X$1,FALSE))/100</f>
        <v>6.3656967045568599E-2</v>
      </c>
      <c r="R66" s="44">
        <f>(VLOOKUP($A65,'ADR Raw Data'!$B$6:$BE$49,'ADR Raw Data'!Y$1,FALSE))/100</f>
        <v>6.8819526951580303E-3</v>
      </c>
      <c r="S66" s="45">
        <f>(VLOOKUP($A65,'ADR Raw Data'!$B$6:$BE$49,'ADR Raw Data'!AA$1,FALSE))/100</f>
        <v>0.10930562135401299</v>
      </c>
      <c r="T66" s="45">
        <f>(VLOOKUP($A65,'ADR Raw Data'!$B$6:$BE$49,'ADR Raw Data'!AB$1,FALSE))/100</f>
        <v>8.7422005232082697E-2</v>
      </c>
      <c r="U66" s="44">
        <f>(VLOOKUP($A65,'ADR Raw Data'!$B$6:$BE$49,'ADR Raw Data'!AC$1,FALSE))/100</f>
        <v>9.8033747330466395E-2</v>
      </c>
      <c r="V66" s="46">
        <f>(VLOOKUP($A65,'ADR Raw Data'!$B$6:$BE$49,'ADR Raw Data'!AE$1,FALSE))/100</f>
        <v>3.3534829642031E-2</v>
      </c>
      <c r="X66" s="43">
        <f>(VLOOKUP($A65,'RevPAR Raw Data'!$B$6:$BE$43,'RevPAR Raw Data'!T$1,FALSE))/100</f>
        <v>0.32426060914645199</v>
      </c>
      <c r="Y66" s="44">
        <f>(VLOOKUP($A65,'RevPAR Raw Data'!$B$6:$BE$43,'RevPAR Raw Data'!U$1,FALSE))/100</f>
        <v>0.250896671031966</v>
      </c>
      <c r="Z66" s="44">
        <f>(VLOOKUP($A65,'RevPAR Raw Data'!$B$6:$BE$43,'RevPAR Raw Data'!V$1,FALSE))/100</f>
        <v>0.103808375855483</v>
      </c>
      <c r="AA66" s="44">
        <f>(VLOOKUP($A65,'RevPAR Raw Data'!$B$6:$BE$43,'RevPAR Raw Data'!W$1,FALSE))/100</f>
        <v>9.9778608296485813E-2</v>
      </c>
      <c r="AB66" s="44">
        <f>(VLOOKUP($A65,'RevPAR Raw Data'!$B$6:$BE$43,'RevPAR Raw Data'!X$1,FALSE))/100</f>
        <v>0.30888232435947099</v>
      </c>
      <c r="AC66" s="44">
        <f>(VLOOKUP($A65,'RevPAR Raw Data'!$B$6:$BE$43,'RevPAR Raw Data'!Y$1,FALSE))/100</f>
        <v>0.20017910712197901</v>
      </c>
      <c r="AD66" s="45">
        <f>(VLOOKUP($A65,'RevPAR Raw Data'!$B$6:$BE$43,'RevPAR Raw Data'!AA$1,FALSE))/100</f>
        <v>0.239945622220083</v>
      </c>
      <c r="AE66" s="45">
        <f>(VLOOKUP($A65,'RevPAR Raw Data'!$B$6:$BE$43,'RevPAR Raw Data'!AB$1,FALSE))/100</f>
        <v>0.18423273395547501</v>
      </c>
      <c r="AF66" s="44">
        <f>(VLOOKUP($A65,'RevPAR Raw Data'!$B$6:$BE$43,'RevPAR Raw Data'!AC$1,FALSE))/100</f>
        <v>0.210974816819022</v>
      </c>
      <c r="AG66" s="46">
        <f>(VLOOKUP($A65,'RevPAR Raw Data'!$B$6:$BE$43,'RevPAR Raw Data'!AE$1,FALSE))/100</f>
        <v>0.20329969234711001</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36</v>
      </c>
      <c r="B68" s="71">
        <f>(VLOOKUP($A68,'Occupancy Raw Data'!$B$8:$BE$45,'Occupancy Raw Data'!G$3,FALSE))/100</f>
        <v>0.63850687622789704</v>
      </c>
      <c r="C68" s="72">
        <f>(VLOOKUP($A68,'Occupancy Raw Data'!$B$8:$BE$45,'Occupancy Raw Data'!H$3,FALSE))/100</f>
        <v>0.80064717439038402</v>
      </c>
      <c r="D68" s="72">
        <f>(VLOOKUP($A68,'Occupancy Raw Data'!$B$8:$BE$45,'Occupancy Raw Data'!I$3,FALSE))/100</f>
        <v>0.86212874147694396</v>
      </c>
      <c r="E68" s="72">
        <f>(VLOOKUP($A68,'Occupancy Raw Data'!$B$8:$BE$45,'Occupancy Raw Data'!J$3,FALSE))/100</f>
        <v>0.83208135906621905</v>
      </c>
      <c r="F68" s="72">
        <f>(VLOOKUP($A68,'Occupancy Raw Data'!$B$8:$BE$45,'Occupancy Raw Data'!K$3,FALSE))/100</f>
        <v>0.72749335490581302</v>
      </c>
      <c r="G68" s="73">
        <f>(VLOOKUP($A68,'Occupancy Raw Data'!$B$8:$BE$45,'Occupancy Raw Data'!L$3,FALSE))/100</f>
        <v>0.77217150121345102</v>
      </c>
      <c r="H68" s="53">
        <f>(VLOOKUP($A68,'Occupancy Raw Data'!$B$8:$BE$45,'Occupancy Raw Data'!N$3,FALSE))/100</f>
        <v>0.72888015717092303</v>
      </c>
      <c r="I68" s="53">
        <f>(VLOOKUP($A68,'Occupancy Raw Data'!$B$8:$BE$45,'Occupancy Raw Data'!O$3,FALSE))/100</f>
        <v>0.79013059054663104</v>
      </c>
      <c r="J68" s="73">
        <f>(VLOOKUP($A68,'Occupancy Raw Data'!$B$8:$BE$45,'Occupancy Raw Data'!P$3,FALSE))/100</f>
        <v>0.75950537385877692</v>
      </c>
      <c r="K68" s="74">
        <f>(VLOOKUP($A68,'Occupancy Raw Data'!$B$8:$BE$45,'Occupancy Raw Data'!R$3,FALSE))/100</f>
        <v>0.76855260768354394</v>
      </c>
      <c r="M68" s="75">
        <f>VLOOKUP($A68,'ADR Raw Data'!$B$6:$BE$43,'ADR Raw Data'!G$1,FALSE)</f>
        <v>150.24228054298601</v>
      </c>
      <c r="N68" s="76">
        <f>VLOOKUP($A68,'ADR Raw Data'!$B$6:$BE$43,'ADR Raw Data'!H$1,FALSE)</f>
        <v>179.74636547344099</v>
      </c>
      <c r="O68" s="76">
        <f>VLOOKUP($A68,'ADR Raw Data'!$B$6:$BE$43,'ADR Raw Data'!I$1,FALSE)</f>
        <v>196.53807506702401</v>
      </c>
      <c r="P68" s="76">
        <f>VLOOKUP($A68,'ADR Raw Data'!$B$6:$BE$43,'ADR Raw Data'!J$1,FALSE)</f>
        <v>188.84941388888799</v>
      </c>
      <c r="Q68" s="76">
        <f>VLOOKUP($A68,'ADR Raw Data'!$B$6:$BE$43,'ADR Raw Data'!K$1,FALSE)</f>
        <v>159.79235107227899</v>
      </c>
      <c r="R68" s="77">
        <f>VLOOKUP($A68,'ADR Raw Data'!$B$6:$BE$43,'ADR Raw Data'!L$1,FALSE)</f>
        <v>176.81854914990399</v>
      </c>
      <c r="S68" s="76">
        <f>VLOOKUP($A68,'ADR Raw Data'!$B$6:$BE$43,'ADR Raw Data'!N$1,FALSE)</f>
        <v>143.652489297605</v>
      </c>
      <c r="T68" s="76">
        <f>VLOOKUP($A68,'ADR Raw Data'!$B$6:$BE$43,'ADR Raw Data'!O$1,FALSE)</f>
        <v>144.717775340061</v>
      </c>
      <c r="U68" s="77">
        <f>VLOOKUP($A68,'ADR Raw Data'!$B$6:$BE$43,'ADR Raw Data'!P$1,FALSE)</f>
        <v>144.20660986001201</v>
      </c>
      <c r="V68" s="78">
        <f>VLOOKUP($A68,'ADR Raw Data'!$B$6:$BE$43,'ADR Raw Data'!R$1,FALSE)</f>
        <v>167.610538107922</v>
      </c>
      <c r="X68" s="75">
        <f>VLOOKUP($A68,'RevPAR Raw Data'!$B$6:$BE$43,'RevPAR Raw Data'!G$1,FALSE)</f>
        <v>95.930729226857693</v>
      </c>
      <c r="Y68" s="76">
        <f>VLOOKUP($A68,'RevPAR Raw Data'!$B$6:$BE$43,'RevPAR Raw Data'!H$1,FALSE)</f>
        <v>143.913419623252</v>
      </c>
      <c r="Z68" s="76">
        <f>VLOOKUP($A68,'RevPAR Raw Data'!$B$6:$BE$43,'RevPAR Raw Data'!I$1,FALSE)</f>
        <v>169.44112330983401</v>
      </c>
      <c r="AA68" s="76">
        <f>VLOOKUP($A68,'RevPAR Raw Data'!$B$6:$BE$43,'RevPAR Raw Data'!J$1,FALSE)</f>
        <v>157.138076967525</v>
      </c>
      <c r="AB68" s="76">
        <f>VLOOKUP($A68,'RevPAR Raw Data'!$B$6:$BE$43,'RevPAR Raw Data'!K$1,FALSE)</f>
        <v>116.24787356986</v>
      </c>
      <c r="AC68" s="77">
        <f>VLOOKUP($A68,'RevPAR Raw Data'!$B$6:$BE$43,'RevPAR Raw Data'!L$1,FALSE)</f>
        <v>136.53424453946599</v>
      </c>
      <c r="AD68" s="76">
        <f>VLOOKUP($A68,'RevPAR Raw Data'!$B$6:$BE$43,'RevPAR Raw Data'!N$1,FALSE)</f>
        <v>104.705448977233</v>
      </c>
      <c r="AE68" s="76">
        <f>VLOOKUP($A68,'RevPAR Raw Data'!$B$6:$BE$43,'RevPAR Raw Data'!O$1,FALSE)</f>
        <v>114.345941292037</v>
      </c>
      <c r="AF68" s="77">
        <f>VLOOKUP($A68,'RevPAR Raw Data'!$B$6:$BE$43,'RevPAR Raw Data'!P$1,FALSE)</f>
        <v>109.525695134635</v>
      </c>
      <c r="AG68" s="78">
        <f>VLOOKUP($A68,'RevPAR Raw Data'!$B$6:$BE$43,'RevPAR Raw Data'!R$1,FALSE)</f>
        <v>128.81751613808501</v>
      </c>
    </row>
    <row r="69" spans="1:33" x14ac:dyDescent="0.2">
      <c r="A69" s="55" t="s">
        <v>126</v>
      </c>
      <c r="B69" s="43">
        <f>(VLOOKUP($A68,'Occupancy Raw Data'!$B$8:$BE$51,'Occupancy Raw Data'!T$3,FALSE))/100</f>
        <v>6.0257148340049804E-2</v>
      </c>
      <c r="C69" s="44">
        <f>(VLOOKUP($A68,'Occupancy Raw Data'!$B$8:$BE$51,'Occupancy Raw Data'!U$3,FALSE))/100</f>
        <v>2.5003698772007601E-2</v>
      </c>
      <c r="D69" s="44">
        <f>(VLOOKUP($A68,'Occupancy Raw Data'!$B$8:$BE$51,'Occupancy Raw Data'!V$3,FALSE))/100</f>
        <v>-1.44008455542343E-2</v>
      </c>
      <c r="E69" s="44">
        <f>(VLOOKUP($A68,'Occupancy Raw Data'!$B$8:$BE$51,'Occupancy Raw Data'!W$3,FALSE))/100</f>
        <v>-4.3443603029095196E-2</v>
      </c>
      <c r="F69" s="44">
        <f>(VLOOKUP($A68,'Occupancy Raw Data'!$B$8:$BE$51,'Occupancy Raw Data'!X$3,FALSE))/100</f>
        <v>-5.5292259083728201E-3</v>
      </c>
      <c r="G69" s="44">
        <f>(VLOOKUP($A68,'Occupancy Raw Data'!$B$8:$BE$51,'Occupancy Raw Data'!Y$3,FALSE))/100</f>
        <v>3.59324469996406E-4</v>
      </c>
      <c r="H69" s="45">
        <f>(VLOOKUP($A68,'Occupancy Raw Data'!$B$8:$BE$51,'Occupancy Raw Data'!AA$3,FALSE))/100</f>
        <v>-3.5774346430209401E-2</v>
      </c>
      <c r="I69" s="45">
        <f>(VLOOKUP($A68,'Occupancy Raw Data'!$B$8:$BE$51,'Occupancy Raw Data'!AB$3,FALSE))/100</f>
        <v>3.6699941280093902E-3</v>
      </c>
      <c r="J69" s="44">
        <f>(VLOOKUP($A68,'Occupancy Raw Data'!$B$8:$BE$51,'Occupancy Raw Data'!AC$3,FALSE))/100</f>
        <v>-1.5651913427694099E-2</v>
      </c>
      <c r="K69" s="46">
        <f>(VLOOKUP($A68,'Occupancy Raw Data'!$B$8:$BE$51,'Occupancy Raw Data'!AE$3,FALSE))/100</f>
        <v>-4.2139938822220698E-3</v>
      </c>
      <c r="M69" s="43">
        <f>(VLOOKUP($A68,'ADR Raw Data'!$B$6:$BE$49,'ADR Raw Data'!T$1,FALSE))/100</f>
        <v>0.112985234977295</v>
      </c>
      <c r="N69" s="44">
        <f>(VLOOKUP($A68,'ADR Raw Data'!$B$6:$BE$49,'ADR Raw Data'!U$1,FALSE))/100</f>
        <v>0.11673303538879801</v>
      </c>
      <c r="O69" s="44">
        <f>(VLOOKUP($A68,'ADR Raw Data'!$B$6:$BE$49,'ADR Raw Data'!V$1,FALSE))/100</f>
        <v>8.91728583423326E-2</v>
      </c>
      <c r="P69" s="44">
        <f>(VLOOKUP($A68,'ADR Raw Data'!$B$6:$BE$49,'ADR Raw Data'!W$1,FALSE))/100</f>
        <v>8.2570819177962704E-2</v>
      </c>
      <c r="Q69" s="44">
        <f>(VLOOKUP($A68,'ADR Raw Data'!$B$6:$BE$49,'ADR Raw Data'!X$1,FALSE))/100</f>
        <v>9.1483649770837797E-2</v>
      </c>
      <c r="R69" s="44">
        <f>(VLOOKUP($A68,'ADR Raw Data'!$B$6:$BE$49,'ADR Raw Data'!Y$1,FALSE))/100</f>
        <v>9.41513271815759E-2</v>
      </c>
      <c r="S69" s="45">
        <f>(VLOOKUP($A68,'ADR Raw Data'!$B$6:$BE$49,'ADR Raw Data'!AA$1,FALSE))/100</f>
        <v>7.7692106912575096E-2</v>
      </c>
      <c r="T69" s="45">
        <f>(VLOOKUP($A68,'ADR Raw Data'!$B$6:$BE$49,'ADR Raw Data'!AB$1,FALSE))/100</f>
        <v>9.7449084649850096E-2</v>
      </c>
      <c r="U69" s="44">
        <f>(VLOOKUP($A68,'ADR Raw Data'!$B$6:$BE$49,'ADR Raw Data'!AC$1,FALSE))/100</f>
        <v>8.7798328927271102E-2</v>
      </c>
      <c r="V69" s="46">
        <f>(VLOOKUP($A68,'ADR Raw Data'!$B$6:$BE$49,'ADR Raw Data'!AE$1,FALSE))/100</f>
        <v>9.32801233541386E-2</v>
      </c>
      <c r="X69" s="43">
        <f>(VLOOKUP($A68,'RevPAR Raw Data'!$B$6:$BE$43,'RevPAR Raw Data'!T$1,FALSE))/100</f>
        <v>0.180050551381607</v>
      </c>
      <c r="Y69" s="44">
        <f>(VLOOKUP($A68,'RevPAR Raw Data'!$B$6:$BE$43,'RevPAR Raw Data'!U$1,FALSE))/100</f>
        <v>0.14465549181440901</v>
      </c>
      <c r="Z69" s="44">
        <f>(VLOOKUP($A68,'RevPAR Raw Data'!$B$6:$BE$43,'RevPAR Raw Data'!V$1,FALSE))/100</f>
        <v>7.3487848227480695E-2</v>
      </c>
      <c r="AA69" s="44">
        <f>(VLOOKUP($A68,'RevPAR Raw Data'!$B$6:$BE$43,'RevPAR Raw Data'!W$1,FALSE))/100</f>
        <v>3.5540042258712795E-2</v>
      </c>
      <c r="AB69" s="44">
        <f>(VLOOKUP($A68,'RevPAR Raw Data'!$B$6:$BE$43,'RevPAR Raw Data'!X$1,FALSE))/100</f>
        <v>8.5448590095959495E-2</v>
      </c>
      <c r="AC69" s="44">
        <f>(VLOOKUP($A68,'RevPAR Raw Data'!$B$6:$BE$43,'RevPAR Raw Data'!Y$1,FALSE))/100</f>
        <v>9.4544482527311208E-2</v>
      </c>
      <c r="AD69" s="45">
        <f>(VLOOKUP($A68,'RevPAR Raw Data'!$B$6:$BE$43,'RevPAR Raw Data'!AA$1,FALSE))/100</f>
        <v>3.9138376134782403E-2</v>
      </c>
      <c r="AE69" s="45">
        <f>(VLOOKUP($A68,'RevPAR Raw Data'!$B$6:$BE$43,'RevPAR Raw Data'!AB$1,FALSE))/100</f>
        <v>0.10147671634630401</v>
      </c>
      <c r="AF69" s="44">
        <f>(VLOOKUP($A68,'RevPAR Raw Data'!$B$6:$BE$43,'RevPAR Raw Data'!AC$1,FALSE))/100</f>
        <v>7.0772203656111102E-2</v>
      </c>
      <c r="AG69" s="46">
        <f>(VLOOKUP($A68,'RevPAR Raw Data'!$B$6:$BE$43,'RevPAR Raw Data'!AE$1,FALSE))/100</f>
        <v>8.8673047602769298E-2</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37</v>
      </c>
      <c r="B71" s="71">
        <f>(VLOOKUP($A71,'Occupancy Raw Data'!$B$8:$BE$45,'Occupancy Raw Data'!G$3,FALSE))/100</f>
        <v>0.59140485104997498</v>
      </c>
      <c r="C71" s="72">
        <f>(VLOOKUP($A71,'Occupancy Raw Data'!$B$8:$BE$45,'Occupancy Raw Data'!H$3,FALSE))/100</f>
        <v>0.77128438873514493</v>
      </c>
      <c r="D71" s="72">
        <f>(VLOOKUP($A71,'Occupancy Raw Data'!$B$8:$BE$45,'Occupancy Raw Data'!I$3,FALSE))/100</f>
        <v>0.81556242878072593</v>
      </c>
      <c r="E71" s="72">
        <f>(VLOOKUP($A71,'Occupancy Raw Data'!$B$8:$BE$45,'Occupancy Raw Data'!J$3,FALSE))/100</f>
        <v>0.82451570893700099</v>
      </c>
      <c r="F71" s="72">
        <f>(VLOOKUP($A71,'Occupancy Raw Data'!$B$8:$BE$45,'Occupancy Raw Data'!K$3,FALSE))/100</f>
        <v>0.75581963210157899</v>
      </c>
      <c r="G71" s="73">
        <f>(VLOOKUP($A71,'Occupancy Raw Data'!$B$8:$BE$45,'Occupancy Raw Data'!L$3,FALSE))/100</f>
        <v>0.7517174019208851</v>
      </c>
      <c r="H71" s="53">
        <f>(VLOOKUP($A71,'Occupancy Raw Data'!$B$8:$BE$45,'Occupancy Raw Data'!N$3,FALSE))/100</f>
        <v>0.76493569916978599</v>
      </c>
      <c r="I71" s="53">
        <f>(VLOOKUP($A71,'Occupancy Raw Data'!$B$8:$BE$45,'Occupancy Raw Data'!O$3,FALSE))/100</f>
        <v>0.81035324759889305</v>
      </c>
      <c r="J71" s="73">
        <f>(VLOOKUP($A71,'Occupancy Raw Data'!$B$8:$BE$45,'Occupancy Raw Data'!P$3,FALSE))/100</f>
        <v>0.78764447338433896</v>
      </c>
      <c r="K71" s="74">
        <f>(VLOOKUP($A71,'Occupancy Raw Data'!$B$8:$BE$45,'Occupancy Raw Data'!R$3,FALSE))/100</f>
        <v>0.76198227948187192</v>
      </c>
      <c r="M71" s="75">
        <f>VLOOKUP($A71,'ADR Raw Data'!$B$6:$BE$43,'ADR Raw Data'!G$1,FALSE)</f>
        <v>143.997365813377</v>
      </c>
      <c r="N71" s="76">
        <f>VLOOKUP($A71,'ADR Raw Data'!$B$6:$BE$43,'ADR Raw Data'!H$1,FALSE)</f>
        <v>159.064525116082</v>
      </c>
      <c r="O71" s="76">
        <f>VLOOKUP($A71,'ADR Raw Data'!$B$6:$BE$43,'ADR Raw Data'!I$1,FALSE)</f>
        <v>164.85157684630701</v>
      </c>
      <c r="P71" s="76">
        <f>VLOOKUP($A71,'ADR Raw Data'!$B$6:$BE$43,'ADR Raw Data'!J$1,FALSE)</f>
        <v>163.98084896347399</v>
      </c>
      <c r="Q71" s="76">
        <f>VLOOKUP($A71,'ADR Raw Data'!$B$6:$BE$43,'ADR Raw Data'!K$1,FALSE)</f>
        <v>161.758944647856</v>
      </c>
      <c r="R71" s="77">
        <f>VLOOKUP($A71,'ADR Raw Data'!$B$6:$BE$43,'ADR Raw Data'!L$1,FALSE)</f>
        <v>159.56976612239501</v>
      </c>
      <c r="S71" s="76">
        <f>VLOOKUP($A71,'ADR Raw Data'!$B$6:$BE$43,'ADR Raw Data'!N$1,FALSE)</f>
        <v>168.33613321983401</v>
      </c>
      <c r="T71" s="76">
        <f>VLOOKUP($A71,'ADR Raw Data'!$B$6:$BE$43,'ADR Raw Data'!O$1,FALSE)</f>
        <v>173.15709521896301</v>
      </c>
      <c r="U71" s="77">
        <f>VLOOKUP($A71,'ADR Raw Data'!$B$6:$BE$43,'ADR Raw Data'!P$1,FALSE)</f>
        <v>170.81611139815999</v>
      </c>
      <c r="V71" s="78">
        <f>VLOOKUP($A71,'ADR Raw Data'!$B$6:$BE$43,'ADR Raw Data'!R$1,FALSE)</f>
        <v>162.89122382957899</v>
      </c>
      <c r="X71" s="75">
        <f>VLOOKUP($A71,'RevPAR Raw Data'!$B$6:$BE$43,'RevPAR Raw Data'!G$1,FALSE)</f>
        <v>85.160740680449194</v>
      </c>
      <c r="Y71" s="76">
        <f>VLOOKUP($A71,'RevPAR Raw Data'!$B$6:$BE$43,'RevPAR Raw Data'!H$1,FALSE)</f>
        <v>122.683985023604</v>
      </c>
      <c r="Z71" s="76">
        <f>VLOOKUP($A71,'RevPAR Raw Data'!$B$6:$BE$43,'RevPAR Raw Data'!I$1,FALSE)</f>
        <v>134.44675240110601</v>
      </c>
      <c r="AA71" s="76">
        <f>VLOOKUP($A71,'RevPAR Raw Data'!$B$6:$BE$43,'RevPAR Raw Data'!J$1,FALSE)</f>
        <v>135.20478593521</v>
      </c>
      <c r="AB71" s="76">
        <f>VLOOKUP($A71,'RevPAR Raw Data'!$B$6:$BE$43,'RevPAR Raw Data'!K$1,FALSE)</f>
        <v>122.260586032882</v>
      </c>
      <c r="AC71" s="77">
        <f>VLOOKUP($A71,'RevPAR Raw Data'!$B$6:$BE$43,'RevPAR Raw Data'!L$1,FALSE)</f>
        <v>119.95137001465</v>
      </c>
      <c r="AD71" s="76">
        <f>VLOOKUP($A71,'RevPAR Raw Data'!$B$6:$BE$43,'RevPAR Raw Data'!N$1,FALSE)</f>
        <v>128.766317760052</v>
      </c>
      <c r="AE71" s="76">
        <f>VLOOKUP($A71,'RevPAR Raw Data'!$B$6:$BE$43,'RevPAR Raw Data'!O$1,FALSE)</f>
        <v>140.31841445547701</v>
      </c>
      <c r="AF71" s="77">
        <f>VLOOKUP($A71,'RevPAR Raw Data'!$B$6:$BE$43,'RevPAR Raw Data'!P$1,FALSE)</f>
        <v>134.542366107764</v>
      </c>
      <c r="AG71" s="78">
        <f>VLOOKUP($A71,'RevPAR Raw Data'!$B$6:$BE$43,'RevPAR Raw Data'!R$1,FALSE)</f>
        <v>124.120226041254</v>
      </c>
    </row>
    <row r="72" spans="1:33" x14ac:dyDescent="0.2">
      <c r="A72" s="55" t="s">
        <v>126</v>
      </c>
      <c r="B72" s="43">
        <f>(VLOOKUP($A71,'Occupancy Raw Data'!$B$8:$BE$51,'Occupancy Raw Data'!T$3,FALSE))/100</f>
        <v>6.3866971455918908E-2</v>
      </c>
      <c r="C72" s="44">
        <f>(VLOOKUP($A71,'Occupancy Raw Data'!$B$8:$BE$51,'Occupancy Raw Data'!U$3,FALSE))/100</f>
        <v>7.6977447036115393E-2</v>
      </c>
      <c r="D72" s="44">
        <f>(VLOOKUP($A71,'Occupancy Raw Data'!$B$8:$BE$51,'Occupancy Raw Data'!V$3,FALSE))/100</f>
        <v>4.6915502715161796E-2</v>
      </c>
      <c r="E72" s="44">
        <f>(VLOOKUP($A71,'Occupancy Raw Data'!$B$8:$BE$51,'Occupancy Raw Data'!W$3,FALSE))/100</f>
        <v>5.4641219827500399E-2</v>
      </c>
      <c r="F72" s="44">
        <f>(VLOOKUP($A71,'Occupancy Raw Data'!$B$8:$BE$51,'Occupancy Raw Data'!X$3,FALSE))/100</f>
        <v>4.9864059233412E-2</v>
      </c>
      <c r="G72" s="44">
        <f>(VLOOKUP($A71,'Occupancy Raw Data'!$B$8:$BE$51,'Occupancy Raw Data'!Y$3,FALSE))/100</f>
        <v>5.7925177003015499E-2</v>
      </c>
      <c r="H72" s="45">
        <f>(VLOOKUP($A71,'Occupancy Raw Data'!$B$8:$BE$51,'Occupancy Raw Data'!AA$3,FALSE))/100</f>
        <v>8.3466771673597701E-2</v>
      </c>
      <c r="I72" s="45">
        <f>(VLOOKUP($A71,'Occupancy Raw Data'!$B$8:$BE$51,'Occupancy Raw Data'!AB$3,FALSE))/100</f>
        <v>8.0647891198785709E-2</v>
      </c>
      <c r="J72" s="44">
        <f>(VLOOKUP($A71,'Occupancy Raw Data'!$B$8:$BE$51,'Occupancy Raw Data'!AC$3,FALSE))/100</f>
        <v>8.2014861233400502E-2</v>
      </c>
      <c r="K72" s="46">
        <f>(VLOOKUP($A71,'Occupancy Raw Data'!$B$8:$BE$51,'Occupancy Raw Data'!AE$3,FALSE))/100</f>
        <v>6.492738798232929E-2</v>
      </c>
      <c r="M72" s="43">
        <f>(VLOOKUP($A71,'ADR Raw Data'!$B$6:$BE$49,'ADR Raw Data'!T$1,FALSE))/100</f>
        <v>0.12969652088261602</v>
      </c>
      <c r="N72" s="44">
        <f>(VLOOKUP($A71,'ADR Raw Data'!$B$6:$BE$49,'ADR Raw Data'!U$1,FALSE))/100</f>
        <v>0.13957862165531998</v>
      </c>
      <c r="O72" s="44">
        <f>(VLOOKUP($A71,'ADR Raw Data'!$B$6:$BE$49,'ADR Raw Data'!V$1,FALSE))/100</f>
        <v>0.122027487270068</v>
      </c>
      <c r="P72" s="44">
        <f>(VLOOKUP($A71,'ADR Raw Data'!$B$6:$BE$49,'ADR Raw Data'!W$1,FALSE))/100</f>
        <v>0.183509177677774</v>
      </c>
      <c r="Q72" s="44">
        <f>(VLOOKUP($A71,'ADR Raw Data'!$B$6:$BE$49,'ADR Raw Data'!X$1,FALSE))/100</f>
        <v>9.118677779990661E-2</v>
      </c>
      <c r="R72" s="44">
        <f>(VLOOKUP($A71,'ADR Raw Data'!$B$6:$BE$49,'ADR Raw Data'!Y$1,FALSE))/100</f>
        <v>0.133111637750084</v>
      </c>
      <c r="S72" s="45">
        <f>(VLOOKUP($A71,'ADR Raw Data'!$B$6:$BE$49,'ADR Raw Data'!AA$1,FALSE))/100</f>
        <v>6.7074701247878593E-2</v>
      </c>
      <c r="T72" s="45">
        <f>(VLOOKUP($A71,'ADR Raw Data'!$B$6:$BE$49,'ADR Raw Data'!AB$1,FALSE))/100</f>
        <v>0.139265893136305</v>
      </c>
      <c r="U72" s="44">
        <f>(VLOOKUP($A71,'ADR Raw Data'!$B$6:$BE$49,'ADR Raw Data'!AC$1,FALSE))/100</f>
        <v>0.103566138805083</v>
      </c>
      <c r="V72" s="46">
        <f>(VLOOKUP($A71,'ADR Raw Data'!$B$6:$BE$49,'ADR Raw Data'!AE$1,FALSE))/100</f>
        <v>0.124298598370519</v>
      </c>
      <c r="X72" s="43">
        <f>(VLOOKUP($A71,'RevPAR Raw Data'!$B$6:$BE$43,'RevPAR Raw Data'!T$1,FALSE))/100</f>
        <v>0.201846816335677</v>
      </c>
      <c r="Y72" s="44">
        <f>(VLOOKUP($A71,'RevPAR Raw Data'!$B$6:$BE$43,'RevPAR Raw Data'!U$1,FALSE))/100</f>
        <v>0.22730047464728201</v>
      </c>
      <c r="Z72" s="44">
        <f>(VLOOKUP($A71,'RevPAR Raw Data'!$B$6:$BE$43,'RevPAR Raw Data'!V$1,FALSE))/100</f>
        <v>0.17466797089557301</v>
      </c>
      <c r="AA72" s="44">
        <f>(VLOOKUP($A71,'RevPAR Raw Data'!$B$6:$BE$43,'RevPAR Raw Data'!W$1,FALSE))/100</f>
        <v>0.248177562823129</v>
      </c>
      <c r="AB72" s="44">
        <f>(VLOOKUP($A71,'RevPAR Raw Data'!$B$6:$BE$43,'RevPAR Raw Data'!X$1,FALSE))/100</f>
        <v>0.14559777992283698</v>
      </c>
      <c r="AC72" s="44">
        <f>(VLOOKUP($A71,'RevPAR Raw Data'!$B$6:$BE$43,'RevPAR Raw Data'!Y$1,FALSE))/100</f>
        <v>0.198747329930934</v>
      </c>
      <c r="AD72" s="45">
        <f>(VLOOKUP($A71,'RevPAR Raw Data'!$B$6:$BE$43,'RevPAR Raw Data'!AA$1,FALSE))/100</f>
        <v>0.156139981695607</v>
      </c>
      <c r="AE72" s="45">
        <f>(VLOOKUP($A71,'RevPAR Raw Data'!$B$6:$BE$43,'RevPAR Raw Data'!AB$1,FALSE))/100</f>
        <v>0.23114528493244901</v>
      </c>
      <c r="AF72" s="44">
        <f>(VLOOKUP($A71,'RevPAR Raw Data'!$B$6:$BE$43,'RevPAR Raw Data'!AC$1,FALSE))/100</f>
        <v>0.19407496254106099</v>
      </c>
      <c r="AG72" s="46">
        <f>(VLOOKUP($A71,'RevPAR Raw Data'!$B$6:$BE$43,'RevPAR Raw Data'!AE$1,FALSE))/100</f>
        <v>0.19729636967491099</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38</v>
      </c>
      <c r="B74" s="71">
        <f>(VLOOKUP($A74,'Occupancy Raw Data'!$B$8:$BE$45,'Occupancy Raw Data'!G$3,FALSE))/100</f>
        <v>0.60311328258152397</v>
      </c>
      <c r="C74" s="72">
        <f>(VLOOKUP($A74,'Occupancy Raw Data'!$B$8:$BE$45,'Occupancy Raw Data'!H$3,FALSE))/100</f>
        <v>0.6773093966594701</v>
      </c>
      <c r="D74" s="72">
        <f>(VLOOKUP($A74,'Occupancy Raw Data'!$B$8:$BE$45,'Occupancy Raw Data'!I$3,FALSE))/100</f>
        <v>0.71378252471310011</v>
      </c>
      <c r="E74" s="72">
        <f>(VLOOKUP($A74,'Occupancy Raw Data'!$B$8:$BE$45,'Occupancy Raw Data'!J$3,FALSE))/100</f>
        <v>0.73003067833200708</v>
      </c>
      <c r="F74" s="72">
        <f>(VLOOKUP($A74,'Occupancy Raw Data'!$B$8:$BE$45,'Occupancy Raw Data'!K$3,FALSE))/100</f>
        <v>0.74230201113509808</v>
      </c>
      <c r="G74" s="73">
        <f>(VLOOKUP($A74,'Occupancy Raw Data'!$B$8:$BE$45,'Occupancy Raw Data'!L$3,FALSE))/100</f>
        <v>0.69330757868423998</v>
      </c>
      <c r="H74" s="53">
        <f>(VLOOKUP($A74,'Occupancy Raw Data'!$B$8:$BE$45,'Occupancy Raw Data'!N$3,FALSE))/100</f>
        <v>0.79729576184524409</v>
      </c>
      <c r="I74" s="53">
        <f>(VLOOKUP($A74,'Occupancy Raw Data'!$B$8:$BE$45,'Occupancy Raw Data'!O$3,FALSE))/100</f>
        <v>0.82331553232587196</v>
      </c>
      <c r="J74" s="73">
        <f>(VLOOKUP($A74,'Occupancy Raw Data'!$B$8:$BE$45,'Occupancy Raw Data'!P$3,FALSE))/100</f>
        <v>0.81030564708555797</v>
      </c>
      <c r="K74" s="74">
        <f>(VLOOKUP($A74,'Occupancy Raw Data'!$B$8:$BE$45,'Occupancy Raw Data'!R$3,FALSE))/100</f>
        <v>0.72673559822747402</v>
      </c>
      <c r="M74" s="75">
        <f>VLOOKUP($A74,'ADR Raw Data'!$B$6:$BE$43,'ADR Raw Data'!G$1,FALSE)</f>
        <v>98.695904295403096</v>
      </c>
      <c r="N74" s="76">
        <f>VLOOKUP($A74,'ADR Raw Data'!$B$6:$BE$43,'ADR Raw Data'!H$1,FALSE)</f>
        <v>103.651524911927</v>
      </c>
      <c r="O74" s="76">
        <f>VLOOKUP($A74,'ADR Raw Data'!$B$6:$BE$43,'ADR Raw Data'!I$1,FALSE)</f>
        <v>105.112776185928</v>
      </c>
      <c r="P74" s="76">
        <f>VLOOKUP($A74,'ADR Raw Data'!$B$6:$BE$43,'ADR Raw Data'!J$1,FALSE)</f>
        <v>106.321814785992</v>
      </c>
      <c r="Q74" s="76">
        <f>VLOOKUP($A74,'ADR Raw Data'!$B$6:$BE$43,'ADR Raw Data'!K$1,FALSE)</f>
        <v>106.344357875401</v>
      </c>
      <c r="R74" s="77">
        <f>VLOOKUP($A74,'ADR Raw Data'!$B$6:$BE$43,'ADR Raw Data'!L$1,FALSE)</f>
        <v>104.22919171392</v>
      </c>
      <c r="S74" s="76">
        <f>VLOOKUP($A74,'ADR Raw Data'!$B$6:$BE$43,'ADR Raw Data'!N$1,FALSE)</f>
        <v>117.060286447199</v>
      </c>
      <c r="T74" s="76">
        <f>VLOOKUP($A74,'ADR Raw Data'!$B$6:$BE$43,'ADR Raw Data'!O$1,FALSE)</f>
        <v>116.448941484957</v>
      </c>
      <c r="U74" s="77">
        <f>VLOOKUP($A74,'ADR Raw Data'!$B$6:$BE$43,'ADR Raw Data'!P$1,FALSE)</f>
        <v>116.74970623291</v>
      </c>
      <c r="V74" s="78">
        <f>VLOOKUP($A74,'ADR Raw Data'!$B$6:$BE$43,'ADR Raw Data'!R$1,FALSE)</f>
        <v>108.21784753864</v>
      </c>
      <c r="X74" s="75">
        <f>VLOOKUP($A74,'RevPAR Raw Data'!$B$6:$BE$43,'RevPAR Raw Data'!G$1,FALSE)</f>
        <v>59.524810816952602</v>
      </c>
      <c r="Y74" s="76">
        <f>VLOOKUP($A74,'RevPAR Raw Data'!$B$6:$BE$43,'RevPAR Raw Data'!H$1,FALSE)</f>
        <v>70.204151800931697</v>
      </c>
      <c r="Z74" s="76">
        <f>VLOOKUP($A74,'RevPAR Raw Data'!$B$6:$BE$43,'RevPAR Raw Data'!I$1,FALSE)</f>
        <v>75.027662765594798</v>
      </c>
      <c r="AA74" s="76">
        <f>VLOOKUP($A74,'RevPAR Raw Data'!$B$6:$BE$43,'RevPAR Raw Data'!J$1,FALSE)</f>
        <v>77.618186569707902</v>
      </c>
      <c r="AB74" s="76">
        <f>VLOOKUP($A74,'RevPAR Raw Data'!$B$6:$BE$43,'RevPAR Raw Data'!K$1,FALSE)</f>
        <v>78.939630723781306</v>
      </c>
      <c r="AC74" s="77">
        <f>VLOOKUP($A74,'RevPAR Raw Data'!$B$6:$BE$43,'RevPAR Raw Data'!L$1,FALSE)</f>
        <v>72.262888535393699</v>
      </c>
      <c r="AD74" s="76">
        <f>VLOOKUP($A74,'RevPAR Raw Data'!$B$6:$BE$43,'RevPAR Raw Data'!N$1,FALSE)</f>
        <v>93.331670264742598</v>
      </c>
      <c r="AE74" s="76">
        <f>VLOOKUP($A74,'RevPAR Raw Data'!$B$6:$BE$43,'RevPAR Raw Data'!O$1,FALSE)</f>
        <v>95.874222247471806</v>
      </c>
      <c r="AF74" s="77">
        <f>VLOOKUP($A74,'RevPAR Raw Data'!$B$6:$BE$43,'RevPAR Raw Data'!P$1,FALSE)</f>
        <v>94.602946256107202</v>
      </c>
      <c r="AG74" s="78">
        <f>VLOOKUP($A74,'RevPAR Raw Data'!$B$6:$BE$43,'RevPAR Raw Data'!R$1,FALSE)</f>
        <v>78.645762169883199</v>
      </c>
    </row>
    <row r="75" spans="1:33" x14ac:dyDescent="0.2">
      <c r="A75" s="55" t="s">
        <v>126</v>
      </c>
      <c r="B75" s="43">
        <f>(VLOOKUP($A74,'Occupancy Raw Data'!$B$8:$BE$51,'Occupancy Raw Data'!T$3,FALSE))/100</f>
        <v>0.11397238400022401</v>
      </c>
      <c r="C75" s="44">
        <f>(VLOOKUP($A74,'Occupancy Raw Data'!$B$8:$BE$51,'Occupancy Raw Data'!U$3,FALSE))/100</f>
        <v>6.0287490242832205E-2</v>
      </c>
      <c r="D75" s="44">
        <f>(VLOOKUP($A74,'Occupancy Raw Data'!$B$8:$BE$51,'Occupancy Raw Data'!V$3,FALSE))/100</f>
        <v>6.1618068599505103E-2</v>
      </c>
      <c r="E75" s="44">
        <f>(VLOOKUP($A74,'Occupancy Raw Data'!$B$8:$BE$51,'Occupancy Raw Data'!W$3,FALSE))/100</f>
        <v>7.9075072464362101E-2</v>
      </c>
      <c r="F75" s="44">
        <f>(VLOOKUP($A74,'Occupancy Raw Data'!$B$8:$BE$51,'Occupancy Raw Data'!X$3,FALSE))/100</f>
        <v>0.10310864683625801</v>
      </c>
      <c r="G75" s="44">
        <f>(VLOOKUP($A74,'Occupancy Raw Data'!$B$8:$BE$51,'Occupancy Raw Data'!Y$3,FALSE))/100</f>
        <v>8.2612712842562303E-2</v>
      </c>
      <c r="H75" s="45">
        <f>(VLOOKUP($A74,'Occupancy Raw Data'!$B$8:$BE$51,'Occupancy Raw Data'!AA$3,FALSE))/100</f>
        <v>2.6453060086147201E-2</v>
      </c>
      <c r="I75" s="45">
        <f>(VLOOKUP($A74,'Occupancy Raw Data'!$B$8:$BE$51,'Occupancy Raw Data'!AB$3,FALSE))/100</f>
        <v>3.3347387495220301E-2</v>
      </c>
      <c r="J75" s="44">
        <f>(VLOOKUP($A74,'Occupancy Raw Data'!$B$8:$BE$51,'Occupancy Raw Data'!AC$3,FALSE))/100</f>
        <v>2.9944034229091299E-2</v>
      </c>
      <c r="K75" s="46">
        <f>(VLOOKUP($A74,'Occupancy Raw Data'!$B$8:$BE$51,'Occupancy Raw Data'!AE$3,FALSE))/100</f>
        <v>6.52587645353368E-2</v>
      </c>
      <c r="M75" s="43">
        <f>(VLOOKUP($A74,'ADR Raw Data'!$B$6:$BE$49,'ADR Raw Data'!T$1,FALSE))/100</f>
        <v>3.0277189276787003E-2</v>
      </c>
      <c r="N75" s="44">
        <f>(VLOOKUP($A74,'ADR Raw Data'!$B$6:$BE$49,'ADR Raw Data'!U$1,FALSE))/100</f>
        <v>3.4938002870719201E-2</v>
      </c>
      <c r="O75" s="44">
        <f>(VLOOKUP($A74,'ADR Raw Data'!$B$6:$BE$49,'ADR Raw Data'!V$1,FALSE))/100</f>
        <v>2.5380342567732899E-2</v>
      </c>
      <c r="P75" s="44">
        <f>(VLOOKUP($A74,'ADR Raw Data'!$B$6:$BE$49,'ADR Raw Data'!W$1,FALSE))/100</f>
        <v>4.0570822488079396E-2</v>
      </c>
      <c r="Q75" s="44">
        <f>(VLOOKUP($A74,'ADR Raw Data'!$B$6:$BE$49,'ADR Raw Data'!X$1,FALSE))/100</f>
        <v>2.75902042942749E-2</v>
      </c>
      <c r="R75" s="44">
        <f>(VLOOKUP($A74,'ADR Raw Data'!$B$6:$BE$49,'ADR Raw Data'!Y$1,FALSE))/100</f>
        <v>3.1565301408608498E-2</v>
      </c>
      <c r="S75" s="45">
        <f>(VLOOKUP($A74,'ADR Raw Data'!$B$6:$BE$49,'ADR Raw Data'!AA$1,FALSE))/100</f>
        <v>9.2744978687044691E-3</v>
      </c>
      <c r="T75" s="45">
        <f>(VLOOKUP($A74,'ADR Raw Data'!$B$6:$BE$49,'ADR Raw Data'!AB$1,FALSE))/100</f>
        <v>-8.0260757020083687E-3</v>
      </c>
      <c r="U75" s="44">
        <f>(VLOOKUP($A74,'ADR Raw Data'!$B$6:$BE$49,'ADR Raw Data'!AC$1,FALSE))/100</f>
        <v>4.5338558198714202E-4</v>
      </c>
      <c r="V75" s="46">
        <f>(VLOOKUP($A74,'ADR Raw Data'!$B$6:$BE$49,'ADR Raw Data'!AE$1,FALSE))/100</f>
        <v>1.9012985352550301E-2</v>
      </c>
      <c r="X75" s="43">
        <f>(VLOOKUP($A74,'RevPAR Raw Data'!$B$6:$BE$43,'RevPAR Raw Data'!T$1,FALSE))/100</f>
        <v>0.147700336719713</v>
      </c>
      <c r="Y75" s="44">
        <f>(VLOOKUP($A74,'RevPAR Raw Data'!$B$6:$BE$43,'RevPAR Raw Data'!U$1,FALSE))/100</f>
        <v>9.733181762072389E-2</v>
      </c>
      <c r="Z75" s="44">
        <f>(VLOOKUP($A74,'RevPAR Raw Data'!$B$6:$BE$43,'RevPAR Raw Data'!V$1,FALSE))/100</f>
        <v>8.8562298856655591E-2</v>
      </c>
      <c r="AA75" s="44">
        <f>(VLOOKUP($A74,'RevPAR Raw Data'!$B$6:$BE$43,'RevPAR Raw Data'!W$1,FALSE))/100</f>
        <v>0.122854035680625</v>
      </c>
      <c r="AB75" s="44">
        <f>(VLOOKUP($A74,'RevPAR Raw Data'!$B$6:$BE$43,'RevPAR Raw Data'!X$1,FALSE))/100</f>
        <v>0.133543639761251</v>
      </c>
      <c r="AC75" s="44">
        <f>(VLOOKUP($A74,'RevPAR Raw Data'!$B$6:$BE$43,'RevPAR Raw Data'!Y$1,FALSE))/100</f>
        <v>0.11678570943222899</v>
      </c>
      <c r="AD75" s="45">
        <f>(VLOOKUP($A74,'RevPAR Raw Data'!$B$6:$BE$43,'RevPAR Raw Data'!AA$1,FALSE))/100</f>
        <v>3.5972896804241296E-2</v>
      </c>
      <c r="AE75" s="45">
        <f>(VLOOKUP($A74,'RevPAR Raw Data'!$B$6:$BE$43,'RevPAR Raw Data'!AB$1,FALSE))/100</f>
        <v>2.5053663136711E-2</v>
      </c>
      <c r="AF75" s="44">
        <f>(VLOOKUP($A74,'RevPAR Raw Data'!$B$6:$BE$43,'RevPAR Raw Data'!AC$1,FALSE))/100</f>
        <v>3.0410996004464497E-2</v>
      </c>
      <c r="AG75" s="46">
        <f>(VLOOKUP($A74,'RevPAR Raw Data'!$B$6:$BE$43,'RevPAR Raw Data'!AE$1,FALSE))/100</f>
        <v>8.5512513822122993E-2</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39</v>
      </c>
      <c r="B77" s="71">
        <f>(VLOOKUP($A77,'Occupancy Raw Data'!$B$8:$BE$45,'Occupancy Raw Data'!G$3,FALSE))/100</f>
        <v>0.65201857806359398</v>
      </c>
      <c r="C77" s="72">
        <f>(VLOOKUP($A77,'Occupancy Raw Data'!$B$8:$BE$45,'Occupancy Raw Data'!H$3,FALSE))/100</f>
        <v>0.80841371918542293</v>
      </c>
      <c r="D77" s="72">
        <f>(VLOOKUP($A77,'Occupancy Raw Data'!$B$8:$BE$45,'Occupancy Raw Data'!I$3,FALSE))/100</f>
        <v>0.89397999285458996</v>
      </c>
      <c r="E77" s="72">
        <f>(VLOOKUP($A77,'Occupancy Raw Data'!$B$8:$BE$45,'Occupancy Raw Data'!J$3,FALSE))/100</f>
        <v>0.9222043586995351</v>
      </c>
      <c r="F77" s="72">
        <f>(VLOOKUP($A77,'Occupancy Raw Data'!$B$8:$BE$45,'Occupancy Raw Data'!K$3,FALSE))/100</f>
        <v>0.82511611289746301</v>
      </c>
      <c r="G77" s="73">
        <f>(VLOOKUP($A77,'Occupancy Raw Data'!$B$8:$BE$45,'Occupancy Raw Data'!L$3,FALSE))/100</f>
        <v>0.8203465523401211</v>
      </c>
      <c r="H77" s="53">
        <f>(VLOOKUP($A77,'Occupancy Raw Data'!$B$8:$BE$45,'Occupancy Raw Data'!N$3,FALSE))/100</f>
        <v>0.7952840300107179</v>
      </c>
      <c r="I77" s="53">
        <f>(VLOOKUP($A77,'Occupancy Raw Data'!$B$8:$BE$45,'Occupancy Raw Data'!O$3,FALSE))/100</f>
        <v>0.899964272954626</v>
      </c>
      <c r="J77" s="73">
        <f>(VLOOKUP($A77,'Occupancy Raw Data'!$B$8:$BE$45,'Occupancy Raw Data'!P$3,FALSE))/100</f>
        <v>0.84762415148267189</v>
      </c>
      <c r="K77" s="74">
        <f>(VLOOKUP($A77,'Occupancy Raw Data'!$B$8:$BE$45,'Occupancy Raw Data'!R$3,FALSE))/100</f>
        <v>0.82814015209513603</v>
      </c>
      <c r="M77" s="75">
        <f>VLOOKUP($A77,'ADR Raw Data'!$B$6:$BE$43,'ADR Raw Data'!G$1,FALSE)</f>
        <v>125.72224109589</v>
      </c>
      <c r="N77" s="76">
        <f>VLOOKUP($A77,'ADR Raw Data'!$B$6:$BE$43,'ADR Raw Data'!H$1,FALSE)</f>
        <v>147.63525798254301</v>
      </c>
      <c r="O77" s="76">
        <f>VLOOKUP($A77,'ADR Raw Data'!$B$6:$BE$43,'ADR Raw Data'!I$1,FALSE)</f>
        <v>162.81069437506201</v>
      </c>
      <c r="P77" s="76">
        <f>VLOOKUP($A77,'ADR Raw Data'!$B$6:$BE$43,'ADR Raw Data'!J$1,FALSE)</f>
        <v>164.26642615012099</v>
      </c>
      <c r="Q77" s="76">
        <f>VLOOKUP($A77,'ADR Raw Data'!$B$6:$BE$43,'ADR Raw Data'!K$1,FALSE)</f>
        <v>143.077342498376</v>
      </c>
      <c r="R77" s="77">
        <f>VLOOKUP($A77,'ADR Raw Data'!$B$6:$BE$43,'ADR Raw Data'!L$1,FALSE)</f>
        <v>150.281790388258</v>
      </c>
      <c r="S77" s="76">
        <f>VLOOKUP($A77,'ADR Raw Data'!$B$6:$BE$43,'ADR Raw Data'!N$1,FALSE)</f>
        <v>131.21468890386299</v>
      </c>
      <c r="T77" s="76">
        <f>VLOOKUP($A77,'ADR Raw Data'!$B$6:$BE$43,'ADR Raw Data'!O$1,FALSE)</f>
        <v>134.31490174672399</v>
      </c>
      <c r="U77" s="77">
        <f>VLOOKUP($A77,'ADR Raw Data'!$B$6:$BE$43,'ADR Raw Data'!P$1,FALSE)</f>
        <v>132.86051317175901</v>
      </c>
      <c r="V77" s="78">
        <f>VLOOKUP($A77,'ADR Raw Data'!$B$6:$BE$43,'ADR Raw Data'!R$1,FALSE)</f>
        <v>145.18717470687</v>
      </c>
      <c r="X77" s="75">
        <f>VLOOKUP($A77,'RevPAR Raw Data'!$B$6:$BE$43,'RevPAR Raw Data'!G$1,FALSE)</f>
        <v>81.973236870310799</v>
      </c>
      <c r="Y77" s="76">
        <f>VLOOKUP($A77,'RevPAR Raw Data'!$B$6:$BE$43,'RevPAR Raw Data'!H$1,FALSE)</f>
        <v>119.350367988567</v>
      </c>
      <c r="Z77" s="76">
        <f>VLOOKUP($A77,'RevPAR Raw Data'!$B$6:$BE$43,'RevPAR Raw Data'!I$1,FALSE)</f>
        <v>145.54950339406901</v>
      </c>
      <c r="AA77" s="76">
        <f>VLOOKUP($A77,'RevPAR Raw Data'!$B$6:$BE$43,'RevPAR Raw Data'!J$1,FALSE)</f>
        <v>151.48721418363701</v>
      </c>
      <c r="AB77" s="76">
        <f>VLOOKUP($A77,'RevPAR Raw Data'!$B$6:$BE$43,'RevPAR Raw Data'!K$1,FALSE)</f>
        <v>118.05542068595901</v>
      </c>
      <c r="AC77" s="77">
        <f>VLOOKUP($A77,'RevPAR Raw Data'!$B$6:$BE$43,'RevPAR Raw Data'!L$1,FALSE)</f>
        <v>123.283148624508</v>
      </c>
      <c r="AD77" s="76">
        <f>VLOOKUP($A77,'RevPAR Raw Data'!$B$6:$BE$43,'RevPAR Raw Data'!N$1,FALSE)</f>
        <v>104.352946588067</v>
      </c>
      <c r="AE77" s="76">
        <f>VLOOKUP($A77,'RevPAR Raw Data'!$B$6:$BE$43,'RevPAR Raw Data'!O$1,FALSE)</f>
        <v>120.878612897463</v>
      </c>
      <c r="AF77" s="77">
        <f>VLOOKUP($A77,'RevPAR Raw Data'!$B$6:$BE$43,'RevPAR Raw Data'!P$1,FALSE)</f>
        <v>112.615779742765</v>
      </c>
      <c r="AG77" s="78">
        <f>VLOOKUP($A77,'RevPAR Raw Data'!$B$6:$BE$43,'RevPAR Raw Data'!R$1,FALSE)</f>
        <v>120.23532894401001</v>
      </c>
    </row>
    <row r="78" spans="1:33" x14ac:dyDescent="0.2">
      <c r="A78" s="55" t="s">
        <v>126</v>
      </c>
      <c r="B78" s="43">
        <f>(VLOOKUP($A77,'Occupancy Raw Data'!$B$8:$BE$51,'Occupancy Raw Data'!T$3,FALSE))/100</f>
        <v>-5.2891337372159598E-2</v>
      </c>
      <c r="C78" s="44">
        <f>(VLOOKUP($A77,'Occupancy Raw Data'!$B$8:$BE$51,'Occupancy Raw Data'!U$3,FALSE))/100</f>
        <v>-6.4893287810014605E-2</v>
      </c>
      <c r="D78" s="44">
        <f>(VLOOKUP($A77,'Occupancy Raw Data'!$B$8:$BE$51,'Occupancy Raw Data'!V$3,FALSE))/100</f>
        <v>-3.1305174592976E-2</v>
      </c>
      <c r="E78" s="44">
        <f>(VLOOKUP($A77,'Occupancy Raw Data'!$B$8:$BE$51,'Occupancy Raw Data'!W$3,FALSE))/100</f>
        <v>-2.5144615248990299E-2</v>
      </c>
      <c r="F78" s="44">
        <f>(VLOOKUP($A77,'Occupancy Raw Data'!$B$8:$BE$51,'Occupancy Raw Data'!X$3,FALSE))/100</f>
        <v>-5.5875076321664302E-2</v>
      </c>
      <c r="G78" s="44">
        <f>(VLOOKUP($A77,'Occupancy Raw Data'!$B$8:$BE$51,'Occupancy Raw Data'!Y$3,FALSE))/100</f>
        <v>-4.5166063460308499E-2</v>
      </c>
      <c r="H78" s="45">
        <f>(VLOOKUP($A77,'Occupancy Raw Data'!$B$8:$BE$51,'Occupancy Raw Data'!AA$3,FALSE))/100</f>
        <v>-4.3234733366055302E-2</v>
      </c>
      <c r="I78" s="45">
        <f>(VLOOKUP($A77,'Occupancy Raw Data'!$B$8:$BE$51,'Occupancy Raw Data'!AB$3,FALSE))/100</f>
        <v>0.14986573123695801</v>
      </c>
      <c r="J78" s="44">
        <f>(VLOOKUP($A77,'Occupancy Raw Data'!$B$8:$BE$51,'Occupancy Raw Data'!AC$3,FALSE))/100</f>
        <v>5.0410858974515603E-2</v>
      </c>
      <c r="K78" s="46">
        <f>(VLOOKUP($A77,'Occupancy Raw Data'!$B$8:$BE$51,'Occupancy Raw Data'!AE$3,FALSE))/100</f>
        <v>-1.9064549033145903E-2</v>
      </c>
      <c r="M78" s="43">
        <f>(VLOOKUP($A77,'ADR Raw Data'!$B$6:$BE$49,'ADR Raw Data'!T$1,FALSE))/100</f>
        <v>5.5278413717166401E-2</v>
      </c>
      <c r="N78" s="44">
        <f>(VLOOKUP($A77,'ADR Raw Data'!$B$6:$BE$49,'ADR Raw Data'!U$1,FALSE))/100</f>
        <v>2.91066728848411E-2</v>
      </c>
      <c r="O78" s="44">
        <f>(VLOOKUP($A77,'ADR Raw Data'!$B$6:$BE$49,'ADR Raw Data'!V$1,FALSE))/100</f>
        <v>3.8258104466929302E-2</v>
      </c>
      <c r="P78" s="44">
        <f>(VLOOKUP($A77,'ADR Raw Data'!$B$6:$BE$49,'ADR Raw Data'!W$1,FALSE))/100</f>
        <v>6.71864336176215E-4</v>
      </c>
      <c r="Q78" s="44">
        <f>(VLOOKUP($A77,'ADR Raw Data'!$B$6:$BE$49,'ADR Raw Data'!X$1,FALSE))/100</f>
        <v>2.4742998431953298E-2</v>
      </c>
      <c r="R78" s="44">
        <f>(VLOOKUP($A77,'ADR Raw Data'!$B$6:$BE$49,'ADR Raw Data'!Y$1,FALSE))/100</f>
        <v>2.7869090181926598E-2</v>
      </c>
      <c r="S78" s="45">
        <f>(VLOOKUP($A77,'ADR Raw Data'!$B$6:$BE$49,'ADR Raw Data'!AA$1,FALSE))/100</f>
        <v>2.8913036169236798E-2</v>
      </c>
      <c r="T78" s="45">
        <f>(VLOOKUP($A77,'ADR Raw Data'!$B$6:$BE$49,'ADR Raw Data'!AB$1,FALSE))/100</f>
        <v>8.5519680323190406E-2</v>
      </c>
      <c r="U78" s="44">
        <f>(VLOOKUP($A77,'ADR Raw Data'!$B$6:$BE$49,'ADR Raw Data'!AC$1,FALSE))/100</f>
        <v>5.7070639659974498E-2</v>
      </c>
      <c r="V78" s="46">
        <f>(VLOOKUP($A77,'ADR Raw Data'!$B$6:$BE$49,'ADR Raw Data'!AE$1,FALSE))/100</f>
        <v>3.2601308011062098E-2</v>
      </c>
      <c r="X78" s="43">
        <f>(VLOOKUP($A77,'RevPAR Raw Data'!$B$6:$BE$43,'RevPAR Raw Data'!T$1,FALSE))/100</f>
        <v>-5.3667288430564594E-4</v>
      </c>
      <c r="Y78" s="44">
        <f>(VLOOKUP($A77,'RevPAR Raw Data'!$B$6:$BE$43,'RevPAR Raw Data'!U$1,FALSE))/100</f>
        <v>-3.7675442625881399E-2</v>
      </c>
      <c r="Z78" s="44">
        <f>(VLOOKUP($A77,'RevPAR Raw Data'!$B$6:$BE$43,'RevPAR Raw Data'!V$1,FALSE))/100</f>
        <v>5.7552532340197108E-3</v>
      </c>
      <c r="AA78" s="44">
        <f>(VLOOKUP($A77,'RevPAR Raw Data'!$B$6:$BE$43,'RevPAR Raw Data'!W$1,FALSE))/100</f>
        <v>-2.4489644683046697E-2</v>
      </c>
      <c r="AB78" s="44">
        <f>(VLOOKUP($A77,'RevPAR Raw Data'!$B$6:$BE$43,'RevPAR Raw Data'!X$1,FALSE))/100</f>
        <v>-3.2514594815523198E-2</v>
      </c>
      <c r="AC78" s="44">
        <f>(VLOOKUP($A77,'RevPAR Raw Data'!$B$6:$BE$43,'RevPAR Raw Data'!Y$1,FALSE))/100</f>
        <v>-1.8555710374119801E-2</v>
      </c>
      <c r="AD78" s="45">
        <f>(VLOOKUP($A77,'RevPAR Raw Data'!$B$6:$BE$43,'RevPAR Raw Data'!AA$1,FALSE))/100</f>
        <v>-1.5571744606398501E-2</v>
      </c>
      <c r="AE78" s="45">
        <f>(VLOOKUP($A77,'RevPAR Raw Data'!$B$6:$BE$43,'RevPAR Raw Data'!AB$1,FALSE))/100</f>
        <v>0.24820188098693399</v>
      </c>
      <c r="AF78" s="44">
        <f>(VLOOKUP($A77,'RevPAR Raw Data'!$B$6:$BE$43,'RevPAR Raw Data'!AC$1,FALSE))/100</f>
        <v>0.11035847860197399</v>
      </c>
      <c r="AG78" s="46">
        <f>(VLOOKUP($A77,'RevPAR Raw Data'!$B$6:$BE$43,'RevPAR Raw Data'!AE$1,FALSE))/100</f>
        <v>1.29152297427945E-2</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40</v>
      </c>
      <c r="B80" s="71">
        <f>(VLOOKUP($A80,'Occupancy Raw Data'!$B$8:$BE$45,'Occupancy Raw Data'!G$3,FALSE))/100</f>
        <v>0.66185597846406907</v>
      </c>
      <c r="C80" s="72">
        <f>(VLOOKUP($A80,'Occupancy Raw Data'!$B$8:$BE$45,'Occupancy Raw Data'!H$3,FALSE))/100</f>
        <v>0.75223709464343502</v>
      </c>
      <c r="D80" s="72">
        <f>(VLOOKUP($A80,'Occupancy Raw Data'!$B$8:$BE$45,'Occupancy Raw Data'!I$3,FALSE))/100</f>
        <v>0.79423714449512606</v>
      </c>
      <c r="E80" s="72">
        <f>(VLOOKUP($A80,'Occupancy Raw Data'!$B$8:$BE$45,'Occupancy Raw Data'!J$3,FALSE))/100</f>
        <v>0.8046312221142099</v>
      </c>
      <c r="F80" s="72">
        <f>(VLOOKUP($A80,'Occupancy Raw Data'!$B$8:$BE$45,'Occupancy Raw Data'!K$3,FALSE))/100</f>
        <v>0.82217901742316601</v>
      </c>
      <c r="G80" s="73">
        <f>(VLOOKUP($A80,'Occupancy Raw Data'!$B$8:$BE$45,'Occupancy Raw Data'!L$3,FALSE))/100</f>
        <v>0.7670280914280011</v>
      </c>
      <c r="H80" s="53">
        <f>(VLOOKUP($A80,'Occupancy Raw Data'!$B$8:$BE$45,'Occupancy Raw Data'!N$3,FALSE))/100</f>
        <v>0.90139335476956006</v>
      </c>
      <c r="I80" s="53">
        <f>(VLOOKUP($A80,'Occupancy Raw Data'!$B$8:$BE$45,'Occupancy Raw Data'!O$3,FALSE))/100</f>
        <v>0.89994765572421997</v>
      </c>
      <c r="J80" s="73">
        <f>(VLOOKUP($A80,'Occupancy Raw Data'!$B$8:$BE$45,'Occupancy Raw Data'!P$3,FALSE))/100</f>
        <v>0.90067050524688996</v>
      </c>
      <c r="K80" s="74">
        <f>(VLOOKUP($A80,'Occupancy Raw Data'!$B$8:$BE$45,'Occupancy Raw Data'!R$3,FALSE))/100</f>
        <v>0.80521163823339803</v>
      </c>
      <c r="M80" s="75">
        <f>VLOOKUP($A80,'ADR Raw Data'!$B$6:$BE$43,'ADR Raw Data'!G$1,FALSE)</f>
        <v>145.910548875833</v>
      </c>
      <c r="N80" s="76">
        <f>VLOOKUP($A80,'ADR Raw Data'!$B$6:$BE$43,'ADR Raw Data'!H$1,FALSE)</f>
        <v>150.556443188972</v>
      </c>
      <c r="O80" s="76">
        <f>VLOOKUP($A80,'ADR Raw Data'!$B$6:$BE$43,'ADR Raw Data'!I$1,FALSE)</f>
        <v>158.31084849673601</v>
      </c>
      <c r="P80" s="76">
        <f>VLOOKUP($A80,'ADR Raw Data'!$B$6:$BE$43,'ADR Raw Data'!J$1,FALSE)</f>
        <v>156.707086425451</v>
      </c>
      <c r="Q80" s="76">
        <f>VLOOKUP($A80,'ADR Raw Data'!$B$6:$BE$43,'ADR Raw Data'!K$1,FALSE)</f>
        <v>158.42582859481499</v>
      </c>
      <c r="R80" s="77">
        <f>VLOOKUP($A80,'ADR Raw Data'!$B$6:$BE$43,'ADR Raw Data'!L$1,FALSE)</f>
        <v>154.33804313540699</v>
      </c>
      <c r="S80" s="76">
        <f>VLOOKUP($A80,'ADR Raw Data'!$B$6:$BE$43,'ADR Raw Data'!N$1,FALSE)</f>
        <v>203.30888987639199</v>
      </c>
      <c r="T80" s="76">
        <f>VLOOKUP($A80,'ADR Raw Data'!$B$6:$BE$43,'ADR Raw Data'!O$1,FALSE)</f>
        <v>208.229125697271</v>
      </c>
      <c r="U80" s="77">
        <f>VLOOKUP($A80,'ADR Raw Data'!$B$6:$BE$43,'ADR Raw Data'!P$1,FALSE)</f>
        <v>205.767033374384</v>
      </c>
      <c r="V80" s="78">
        <f>VLOOKUP($A80,'ADR Raw Data'!$B$6:$BE$43,'ADR Raw Data'!R$1,FALSE)</f>
        <v>170.77403246274201</v>
      </c>
      <c r="X80" s="75">
        <f>VLOOKUP($A80,'RevPAR Raw Data'!$B$6:$BE$43,'RevPAR Raw Data'!G$1,FALSE)</f>
        <v>96.571769094443994</v>
      </c>
      <c r="Y80" s="76">
        <f>VLOOKUP($A80,'RevPAR Raw Data'!$B$6:$BE$43,'RevPAR Raw Data'!H$1,FALSE)</f>
        <v>113.254141404322</v>
      </c>
      <c r="Z80" s="76">
        <f>VLOOKUP($A80,'RevPAR Raw Data'!$B$6:$BE$43,'RevPAR Raw Data'!I$1,FALSE)</f>
        <v>125.73635625264799</v>
      </c>
      <c r="AA80" s="76">
        <f>VLOOKUP($A80,'RevPAR Raw Data'!$B$6:$BE$43,'RevPAR Raw Data'!J$1,FALSE)</f>
        <v>126.091414464468</v>
      </c>
      <c r="AB80" s="76">
        <f>VLOOKUP($A80,'RevPAR Raw Data'!$B$6:$BE$43,'RevPAR Raw Data'!K$1,FALSE)</f>
        <v>130.25439208853601</v>
      </c>
      <c r="AC80" s="77">
        <f>VLOOKUP($A80,'RevPAR Raw Data'!$B$6:$BE$43,'RevPAR Raw Data'!L$1,FALSE)</f>
        <v>118.381614660883</v>
      </c>
      <c r="AD80" s="76">
        <f>VLOOKUP($A80,'RevPAR Raw Data'!$B$6:$BE$43,'RevPAR Raw Data'!N$1,FALSE)</f>
        <v>183.26128230015701</v>
      </c>
      <c r="AE80" s="76">
        <f>VLOOKUP($A80,'RevPAR Raw Data'!$B$6:$BE$43,'RevPAR Raw Data'!O$1,FALSE)</f>
        <v>187.395313524763</v>
      </c>
      <c r="AF80" s="77">
        <f>VLOOKUP($A80,'RevPAR Raw Data'!$B$6:$BE$43,'RevPAR Raw Data'!P$1,FALSE)</f>
        <v>185.32829791245999</v>
      </c>
      <c r="AG80" s="78">
        <f>VLOOKUP($A80,'RevPAR Raw Data'!$B$6:$BE$43,'RevPAR Raw Data'!R$1,FALSE)</f>
        <v>137.50923844704801</v>
      </c>
    </row>
    <row r="81" spans="1:33" x14ac:dyDescent="0.2">
      <c r="A81" s="55" t="s">
        <v>126</v>
      </c>
      <c r="B81" s="43">
        <f>(VLOOKUP($A80,'Occupancy Raw Data'!$B$8:$BE$51,'Occupancy Raw Data'!T$3,FALSE))/100</f>
        <v>5.3352614829599604E-2</v>
      </c>
      <c r="C81" s="44">
        <f>(VLOOKUP($A80,'Occupancy Raw Data'!$B$8:$BE$51,'Occupancy Raw Data'!U$3,FALSE))/100</f>
        <v>4.7503491828123294E-2</v>
      </c>
      <c r="D81" s="44">
        <f>(VLOOKUP($A80,'Occupancy Raw Data'!$B$8:$BE$51,'Occupancy Raw Data'!V$3,FALSE))/100</f>
        <v>5.81475293360183E-2</v>
      </c>
      <c r="E81" s="44">
        <f>(VLOOKUP($A80,'Occupancy Raw Data'!$B$8:$BE$51,'Occupancy Raw Data'!W$3,FALSE))/100</f>
        <v>4.12952630240878E-2</v>
      </c>
      <c r="F81" s="44">
        <f>(VLOOKUP($A80,'Occupancy Raw Data'!$B$8:$BE$51,'Occupancy Raw Data'!X$3,FALSE))/100</f>
        <v>6.6429325687541091E-2</v>
      </c>
      <c r="G81" s="44">
        <f>(VLOOKUP($A80,'Occupancy Raw Data'!$B$8:$BE$51,'Occupancy Raw Data'!Y$3,FALSE))/100</f>
        <v>5.3397477837215199E-2</v>
      </c>
      <c r="H81" s="45">
        <f>(VLOOKUP($A80,'Occupancy Raw Data'!$B$8:$BE$51,'Occupancy Raw Data'!AA$3,FALSE))/100</f>
        <v>5.5455635520346797E-2</v>
      </c>
      <c r="I81" s="45">
        <f>(VLOOKUP($A80,'Occupancy Raw Data'!$B$8:$BE$51,'Occupancy Raw Data'!AB$3,FALSE))/100</f>
        <v>2.9421628098875899E-2</v>
      </c>
      <c r="J81" s="44">
        <f>(VLOOKUP($A80,'Occupancy Raw Data'!$B$8:$BE$51,'Occupancy Raw Data'!AC$3,FALSE))/100</f>
        <v>4.2286533087955602E-2</v>
      </c>
      <c r="K81" s="46">
        <f>(VLOOKUP($A80,'Occupancy Raw Data'!$B$8:$BE$51,'Occupancy Raw Data'!AE$3,FALSE))/100</f>
        <v>4.9820906170755699E-2</v>
      </c>
      <c r="M81" s="43">
        <f>(VLOOKUP($A80,'ADR Raw Data'!$B$6:$BE$49,'ADR Raw Data'!T$1,FALSE))/100</f>
        <v>3.0436544898716802E-2</v>
      </c>
      <c r="N81" s="44">
        <f>(VLOOKUP($A80,'ADR Raw Data'!$B$6:$BE$49,'ADR Raw Data'!U$1,FALSE))/100</f>
        <v>3.308207160782E-2</v>
      </c>
      <c r="O81" s="44">
        <f>(VLOOKUP($A80,'ADR Raw Data'!$B$6:$BE$49,'ADR Raw Data'!V$1,FALSE))/100</f>
        <v>4.4249780391795002E-2</v>
      </c>
      <c r="P81" s="44">
        <f>(VLOOKUP($A80,'ADR Raw Data'!$B$6:$BE$49,'ADR Raw Data'!W$1,FALSE))/100</f>
        <v>1.2691656301154699E-2</v>
      </c>
      <c r="Q81" s="44">
        <f>(VLOOKUP($A80,'ADR Raw Data'!$B$6:$BE$49,'ADR Raw Data'!X$1,FALSE))/100</f>
        <v>1.80319023013698E-2</v>
      </c>
      <c r="R81" s="44">
        <f>(VLOOKUP($A80,'ADR Raw Data'!$B$6:$BE$49,'ADR Raw Data'!Y$1,FALSE))/100</f>
        <v>2.7301884787401698E-2</v>
      </c>
      <c r="S81" s="45">
        <f>(VLOOKUP($A80,'ADR Raw Data'!$B$6:$BE$49,'ADR Raw Data'!AA$1,FALSE))/100</f>
        <v>3.7390791145481897E-2</v>
      </c>
      <c r="T81" s="45">
        <f>(VLOOKUP($A80,'ADR Raw Data'!$B$6:$BE$49,'ADR Raw Data'!AB$1,FALSE))/100</f>
        <v>4.9372652493264405E-2</v>
      </c>
      <c r="U81" s="44">
        <f>(VLOOKUP($A80,'ADR Raw Data'!$B$6:$BE$49,'ADR Raw Data'!AC$1,FALSE))/100</f>
        <v>4.33331810548424E-2</v>
      </c>
      <c r="V81" s="46">
        <f>(VLOOKUP($A80,'ADR Raw Data'!$B$6:$BE$49,'ADR Raw Data'!AE$1,FALSE))/100</f>
        <v>3.2738072408451099E-2</v>
      </c>
      <c r="X81" s="43">
        <f>(VLOOKUP($A80,'RevPAR Raw Data'!$B$6:$BE$43,'RevPAR Raw Data'!T$1,FALSE))/100</f>
        <v>8.5413028985041495E-2</v>
      </c>
      <c r="Y81" s="44">
        <f>(VLOOKUP($A80,'RevPAR Raw Data'!$B$6:$BE$43,'RevPAR Raw Data'!U$1,FALSE))/100</f>
        <v>8.2157077354222896E-2</v>
      </c>
      <c r="Z81" s="44">
        <f>(VLOOKUP($A80,'RevPAR Raw Data'!$B$6:$BE$43,'RevPAR Raw Data'!V$1,FALSE))/100</f>
        <v>0.10497032513125699</v>
      </c>
      <c r="AA81" s="44">
        <f>(VLOOKUP($A80,'RevPAR Raw Data'!$B$6:$BE$43,'RevPAR Raw Data'!W$1,FALSE))/100</f>
        <v>5.4511024610410103E-2</v>
      </c>
      <c r="AB81" s="44">
        <f>(VLOOKUP($A80,'RevPAR Raw Data'!$B$6:$BE$43,'RevPAR Raw Data'!X$1,FALSE))/100</f>
        <v>8.5659075099654591E-2</v>
      </c>
      <c r="AC81" s="44">
        <f>(VLOOKUP($A80,'RevPAR Raw Data'!$B$6:$BE$43,'RevPAR Raw Data'!Y$1,FALSE))/100</f>
        <v>8.2157214412466498E-2</v>
      </c>
      <c r="AD81" s="45">
        <f>(VLOOKUP($A80,'RevPAR Raw Data'!$B$6:$BE$43,'RevPAR Raw Data'!AA$1,FALSE))/100</f>
        <v>9.4919956751410003E-2</v>
      </c>
      <c r="AE81" s="45">
        <f>(VLOOKUP($A80,'RevPAR Raw Data'!$B$6:$BE$43,'RevPAR Raw Data'!AB$1,FALSE))/100</f>
        <v>8.0246904412052303E-2</v>
      </c>
      <c r="AF81" s="44">
        <f>(VLOOKUP($A80,'RevPAR Raw Data'!$B$6:$BE$43,'RevPAR Raw Data'!AC$1,FALSE))/100</f>
        <v>8.7452124137279999E-2</v>
      </c>
      <c r="AG81" s="46">
        <f>(VLOOKUP($A80,'RevPAR Raw Data'!$B$6:$BE$43,'RevPAR Raw Data'!AE$1,FALSE))/100</f>
        <v>8.4190019012879702E-2</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41</v>
      </c>
      <c r="B83" s="71">
        <f>(VLOOKUP($A83,'Occupancy Raw Data'!$B$8:$BE$45,'Occupancy Raw Data'!G$3,FALSE))/100</f>
        <v>0.694820345310312</v>
      </c>
      <c r="C83" s="72">
        <f>(VLOOKUP($A83,'Occupancy Raw Data'!$B$8:$BE$45,'Occupancy Raw Data'!H$3,FALSE))/100</f>
        <v>0.81754549696686796</v>
      </c>
      <c r="D83" s="72">
        <f>(VLOOKUP($A83,'Occupancy Raw Data'!$B$8:$BE$45,'Occupancy Raw Data'!I$3,FALSE))/100</f>
        <v>0.85705397417949891</v>
      </c>
      <c r="E83" s="72">
        <f>(VLOOKUP($A83,'Occupancy Raw Data'!$B$8:$BE$45,'Occupancy Raw Data'!J$3,FALSE))/100</f>
        <v>0.86125369419816389</v>
      </c>
      <c r="F83" s="72">
        <f>(VLOOKUP($A83,'Occupancy Raw Data'!$B$8:$BE$45,'Occupancy Raw Data'!K$3,FALSE))/100</f>
        <v>0.85720951936537504</v>
      </c>
      <c r="G83" s="73">
        <f>(VLOOKUP($A83,'Occupancy Raw Data'!$B$8:$BE$45,'Occupancy Raw Data'!L$3,FALSE))/100</f>
        <v>0.81757660600404403</v>
      </c>
      <c r="H83" s="53">
        <f>(VLOOKUP($A83,'Occupancy Raw Data'!$B$8:$BE$45,'Occupancy Raw Data'!N$3,FALSE))/100</f>
        <v>0.92347176854876301</v>
      </c>
      <c r="I83" s="53">
        <f>(VLOOKUP($A83,'Occupancy Raw Data'!$B$8:$BE$45,'Occupancy Raw Data'!O$3,FALSE))/100</f>
        <v>0.90993933737750798</v>
      </c>
      <c r="J83" s="73">
        <f>(VLOOKUP($A83,'Occupancy Raw Data'!$B$8:$BE$45,'Occupancy Raw Data'!P$3,FALSE))/100</f>
        <v>0.91670555296313494</v>
      </c>
      <c r="K83" s="74">
        <f>(VLOOKUP($A83,'Occupancy Raw Data'!$B$8:$BE$45,'Occupancy Raw Data'!R$3,FALSE))/100</f>
        <v>0.84589916227806994</v>
      </c>
      <c r="M83" s="75">
        <f>VLOOKUP($A83,'ADR Raw Data'!$B$6:$BE$43,'ADR Raw Data'!G$1,FALSE)</f>
        <v>106.87781542422201</v>
      </c>
      <c r="N83" s="76">
        <f>VLOOKUP($A83,'ADR Raw Data'!$B$6:$BE$43,'ADR Raw Data'!H$1,FALSE)</f>
        <v>110.944237138508</v>
      </c>
      <c r="O83" s="76">
        <f>VLOOKUP($A83,'ADR Raw Data'!$B$6:$BE$43,'ADR Raw Data'!I$1,FALSE)</f>
        <v>115.778488312159</v>
      </c>
      <c r="P83" s="76">
        <f>VLOOKUP($A83,'ADR Raw Data'!$B$6:$BE$43,'ADR Raw Data'!J$1,FALSE)</f>
        <v>117.758169803142</v>
      </c>
      <c r="Q83" s="76">
        <f>VLOOKUP($A83,'ADR Raw Data'!$B$6:$BE$43,'ADR Raw Data'!K$1,FALSE)</f>
        <v>113.81492349845701</v>
      </c>
      <c r="R83" s="77">
        <f>VLOOKUP($A83,'ADR Raw Data'!$B$6:$BE$43,'ADR Raw Data'!L$1,FALSE)</f>
        <v>113.304159358471</v>
      </c>
      <c r="S83" s="76">
        <f>VLOOKUP($A83,'ADR Raw Data'!$B$6:$BE$43,'ADR Raw Data'!N$1,FALSE)</f>
        <v>146.81858741788699</v>
      </c>
      <c r="T83" s="76">
        <f>VLOOKUP($A83,'ADR Raw Data'!$B$6:$BE$43,'ADR Raw Data'!O$1,FALSE)</f>
        <v>148.92350411965799</v>
      </c>
      <c r="U83" s="77">
        <f>VLOOKUP($A83,'ADR Raw Data'!$B$6:$BE$43,'ADR Raw Data'!P$1,FALSE)</f>
        <v>147.86327756002299</v>
      </c>
      <c r="V83" s="78">
        <f>VLOOKUP($A83,'ADR Raw Data'!$B$6:$BE$43,'ADR Raw Data'!R$1,FALSE)</f>
        <v>124.0047038116</v>
      </c>
      <c r="X83" s="75">
        <f>VLOOKUP($A83,'RevPAR Raw Data'!$B$6:$BE$43,'RevPAR Raw Data'!G$1,FALSE)</f>
        <v>74.260880619069795</v>
      </c>
      <c r="Y83" s="76">
        <f>VLOOKUP($A83,'RevPAR Raw Data'!$B$6:$BE$43,'RevPAR Raw Data'!H$1,FALSE)</f>
        <v>90.7019614870119</v>
      </c>
      <c r="Z83" s="76">
        <f>VLOOKUP($A83,'RevPAR Raw Data'!$B$6:$BE$43,'RevPAR Raw Data'!I$1,FALSE)</f>
        <v>99.228413532431105</v>
      </c>
      <c r="AA83" s="76">
        <f>VLOOKUP($A83,'RevPAR Raw Data'!$B$6:$BE$43,'RevPAR Raw Data'!J$1,FALSE)</f>
        <v>101.419658764971</v>
      </c>
      <c r="AB83" s="76">
        <f>VLOOKUP($A83,'RevPAR Raw Data'!$B$6:$BE$43,'RevPAR Raw Data'!K$1,FALSE)</f>
        <v>97.563235868719801</v>
      </c>
      <c r="AC83" s="77">
        <f>VLOOKUP($A83,'RevPAR Raw Data'!$B$6:$BE$43,'RevPAR Raw Data'!L$1,FALSE)</f>
        <v>92.634830054440798</v>
      </c>
      <c r="AD83" s="76">
        <f>VLOOKUP($A83,'RevPAR Raw Data'!$B$6:$BE$43,'RevPAR Raw Data'!N$1,FALSE)</f>
        <v>135.582820578628</v>
      </c>
      <c r="AE83" s="76">
        <f>VLOOKUP($A83,'RevPAR Raw Data'!$B$6:$BE$43,'RevPAR Raw Data'!O$1,FALSE)</f>
        <v>135.511354658578</v>
      </c>
      <c r="AF83" s="77">
        <f>VLOOKUP($A83,'RevPAR Raw Data'!$B$6:$BE$43,'RevPAR Raw Data'!P$1,FALSE)</f>
        <v>135.547087618603</v>
      </c>
      <c r="AG83" s="78">
        <f>VLOOKUP($A83,'RevPAR Raw Data'!$B$6:$BE$43,'RevPAR Raw Data'!R$1,FALSE)</f>
        <v>104.895475072772</v>
      </c>
    </row>
    <row r="84" spans="1:33" x14ac:dyDescent="0.2">
      <c r="A84" s="55" t="s">
        <v>126</v>
      </c>
      <c r="B84" s="43">
        <f>(VLOOKUP($A83,'Occupancy Raw Data'!$B$8:$BE$51,'Occupancy Raw Data'!T$3,FALSE))/100</f>
        <v>2.7776602907007703E-2</v>
      </c>
      <c r="C84" s="44">
        <f>(VLOOKUP($A83,'Occupancy Raw Data'!$B$8:$BE$51,'Occupancy Raw Data'!U$3,FALSE))/100</f>
        <v>1.2691674281025999E-2</v>
      </c>
      <c r="D84" s="44">
        <f>(VLOOKUP($A83,'Occupancy Raw Data'!$B$8:$BE$51,'Occupancy Raw Data'!V$3,FALSE))/100</f>
        <v>1.5509499657637E-2</v>
      </c>
      <c r="E84" s="44">
        <f>(VLOOKUP($A83,'Occupancy Raw Data'!$B$8:$BE$51,'Occupancy Raw Data'!W$3,FALSE))/100</f>
        <v>1.84653168571841E-2</v>
      </c>
      <c r="F84" s="44">
        <f>(VLOOKUP($A83,'Occupancy Raw Data'!$B$8:$BE$51,'Occupancy Raw Data'!X$3,FALSE))/100</f>
        <v>6.2704952089951901E-2</v>
      </c>
      <c r="G84" s="44">
        <f>(VLOOKUP($A83,'Occupancy Raw Data'!$B$8:$BE$51,'Occupancy Raw Data'!Y$3,FALSE))/100</f>
        <v>2.72160428401674E-2</v>
      </c>
      <c r="H84" s="45">
        <f>(VLOOKUP($A83,'Occupancy Raw Data'!$B$8:$BE$51,'Occupancy Raw Data'!AA$3,FALSE))/100</f>
        <v>6.4228607667714405E-2</v>
      </c>
      <c r="I84" s="45">
        <f>(VLOOKUP($A83,'Occupancy Raw Data'!$B$8:$BE$51,'Occupancy Raw Data'!AB$3,FALSE))/100</f>
        <v>4.2998975658387305E-2</v>
      </c>
      <c r="J84" s="44">
        <f>(VLOOKUP($A83,'Occupancy Raw Data'!$B$8:$BE$51,'Occupancy Raw Data'!AC$3,FALSE))/100</f>
        <v>5.3585196815241501E-2</v>
      </c>
      <c r="K84" s="46">
        <f>(VLOOKUP($A83,'Occupancy Raw Data'!$B$8:$BE$51,'Occupancy Raw Data'!AE$3,FALSE))/100</f>
        <v>3.52385515164617E-2</v>
      </c>
      <c r="M84" s="43">
        <f>(VLOOKUP($A83,'ADR Raw Data'!$B$6:$BE$49,'ADR Raw Data'!T$1,FALSE))/100</f>
        <v>2.0882034305733699E-2</v>
      </c>
      <c r="N84" s="44">
        <f>(VLOOKUP($A83,'ADR Raw Data'!$B$6:$BE$49,'ADR Raw Data'!U$1,FALSE))/100</f>
        <v>-9.1441417349594298E-3</v>
      </c>
      <c r="O84" s="44">
        <f>(VLOOKUP($A83,'ADR Raw Data'!$B$6:$BE$49,'ADR Raw Data'!V$1,FALSE))/100</f>
        <v>9.7197093323186396E-3</v>
      </c>
      <c r="P84" s="44">
        <f>(VLOOKUP($A83,'ADR Raw Data'!$B$6:$BE$49,'ADR Raw Data'!W$1,FALSE))/100</f>
        <v>1.9975530049800402E-2</v>
      </c>
      <c r="Q84" s="44">
        <f>(VLOOKUP($A83,'ADR Raw Data'!$B$6:$BE$49,'ADR Raw Data'!X$1,FALSE))/100</f>
        <v>2.3699196903285501E-2</v>
      </c>
      <c r="R84" s="44">
        <f>(VLOOKUP($A83,'ADR Raw Data'!$B$6:$BE$49,'ADR Raw Data'!Y$1,FALSE))/100</f>
        <v>1.26905729931417E-2</v>
      </c>
      <c r="S84" s="45">
        <f>(VLOOKUP($A83,'ADR Raw Data'!$B$6:$BE$49,'ADR Raw Data'!AA$1,FALSE))/100</f>
        <v>1.9319402701367901E-2</v>
      </c>
      <c r="T84" s="45">
        <f>(VLOOKUP($A83,'ADR Raw Data'!$B$6:$BE$49,'ADR Raw Data'!AB$1,FALSE))/100</f>
        <v>3.8109065971920104E-2</v>
      </c>
      <c r="U84" s="44">
        <f>(VLOOKUP($A83,'ADR Raw Data'!$B$6:$BE$49,'ADR Raw Data'!AC$1,FALSE))/100</f>
        <v>2.86468441183154E-2</v>
      </c>
      <c r="V84" s="46">
        <f>(VLOOKUP($A83,'ADR Raw Data'!$B$6:$BE$49,'ADR Raw Data'!AE$1,FALSE))/100</f>
        <v>1.9962862187813801E-2</v>
      </c>
      <c r="X84" s="43">
        <f>(VLOOKUP($A83,'RevPAR Raw Data'!$B$6:$BE$43,'RevPAR Raw Data'!T$1,FALSE))/100</f>
        <v>4.92386691875423E-2</v>
      </c>
      <c r="Y84" s="44">
        <f>(VLOOKUP($A83,'RevPAR Raw Data'!$B$6:$BE$43,'RevPAR Raw Data'!U$1,FALSE))/100</f>
        <v>3.4314780775870101E-3</v>
      </c>
      <c r="Z84" s="44">
        <f>(VLOOKUP($A83,'RevPAR Raw Data'!$B$6:$BE$43,'RevPAR Raw Data'!V$1,FALSE))/100</f>
        <v>2.53799568185176E-2</v>
      </c>
      <c r="AA84" s="44">
        <f>(VLOOKUP($A83,'RevPAR Raw Data'!$B$6:$BE$43,'RevPAR Raw Data'!W$1,FALSE))/100</f>
        <v>3.8809701398744297E-2</v>
      </c>
      <c r="AB84" s="44">
        <f>(VLOOKUP($A83,'RevPAR Raw Data'!$B$6:$BE$43,'RevPAR Raw Data'!X$1,FALSE))/100</f>
        <v>8.789020599962831E-2</v>
      </c>
      <c r="AC84" s="44">
        <f>(VLOOKUP($A83,'RevPAR Raw Data'!$B$6:$BE$43,'RevPAR Raw Data'!Y$1,FALSE))/100</f>
        <v>4.0252003011556702E-2</v>
      </c>
      <c r="AD84" s="45">
        <f>(VLOOKUP($A83,'RevPAR Raw Data'!$B$6:$BE$43,'RevPAR Raw Data'!AA$1,FALSE))/100</f>
        <v>8.4788868705563E-2</v>
      </c>
      <c r="AE84" s="45">
        <f>(VLOOKUP($A83,'RevPAR Raw Data'!$B$6:$BE$43,'RevPAR Raw Data'!AB$1,FALSE))/100</f>
        <v>8.2746692430397797E-2</v>
      </c>
      <c r="AF84" s="44">
        <f>(VLOOKUP($A83,'RevPAR Raw Data'!$B$6:$BE$43,'RevPAR Raw Data'!AC$1,FALSE))/100</f>
        <v>8.3767087713772406E-2</v>
      </c>
      <c r="AG84" s="46">
        <f>(VLOOKUP($A83,'RevPAR Raw Data'!$B$6:$BE$43,'RevPAR Raw Data'!AE$1,FALSE))/100</f>
        <v>5.5904876051896896E-2</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42</v>
      </c>
      <c r="B86" s="71">
        <f>(VLOOKUP($A86,'Occupancy Raw Data'!$B$8:$BE$45,'Occupancy Raw Data'!G$3,FALSE))/100</f>
        <v>0.63682630823437203</v>
      </c>
      <c r="C86" s="72">
        <f>(VLOOKUP($A86,'Occupancy Raw Data'!$B$8:$BE$45,'Occupancy Raw Data'!H$3,FALSE))/100</f>
        <v>0.72099699856453003</v>
      </c>
      <c r="D86" s="72">
        <f>(VLOOKUP($A86,'Occupancy Raw Data'!$B$8:$BE$45,'Occupancy Raw Data'!I$3,FALSE))/100</f>
        <v>0.75349079994780099</v>
      </c>
      <c r="E86" s="72">
        <f>(VLOOKUP($A86,'Occupancy Raw Data'!$B$8:$BE$45,'Occupancy Raw Data'!J$3,FALSE))/100</f>
        <v>0.75466527469659395</v>
      </c>
      <c r="F86" s="72">
        <f>(VLOOKUP($A86,'Occupancy Raw Data'!$B$8:$BE$45,'Occupancy Raw Data'!K$3,FALSE))/100</f>
        <v>0.775153334203314</v>
      </c>
      <c r="G86" s="73">
        <f>(VLOOKUP($A86,'Occupancy Raw Data'!$B$8:$BE$45,'Occupancy Raw Data'!L$3,FALSE))/100</f>
        <v>0.728226543129322</v>
      </c>
      <c r="H86" s="53">
        <f>(VLOOKUP($A86,'Occupancy Raw Data'!$B$8:$BE$45,'Occupancy Raw Data'!N$3,FALSE))/100</f>
        <v>0.88216103353777797</v>
      </c>
      <c r="I86" s="53">
        <f>(VLOOKUP($A86,'Occupancy Raw Data'!$B$8:$BE$45,'Occupancy Raw Data'!O$3,FALSE))/100</f>
        <v>0.87328722432467698</v>
      </c>
      <c r="J86" s="73">
        <f>(VLOOKUP($A86,'Occupancy Raw Data'!$B$8:$BE$45,'Occupancy Raw Data'!P$3,FALSE))/100</f>
        <v>0.87772412893122709</v>
      </c>
      <c r="K86" s="74">
        <f>(VLOOKUP($A86,'Occupancy Raw Data'!$B$8:$BE$45,'Occupancy Raw Data'!R$3,FALSE))/100</f>
        <v>0.77094013907272396</v>
      </c>
      <c r="M86" s="75">
        <f>VLOOKUP($A86,'ADR Raw Data'!$B$6:$BE$43,'ADR Raw Data'!G$1,FALSE)</f>
        <v>89.594814651639297</v>
      </c>
      <c r="N86" s="76">
        <f>VLOOKUP($A86,'ADR Raw Data'!$B$6:$BE$43,'ADR Raw Data'!H$1,FALSE)</f>
        <v>95.4617349683257</v>
      </c>
      <c r="O86" s="76">
        <f>VLOOKUP($A86,'ADR Raw Data'!$B$6:$BE$43,'ADR Raw Data'!I$1,FALSE)</f>
        <v>97.461147523380603</v>
      </c>
      <c r="P86" s="76">
        <f>VLOOKUP($A86,'ADR Raw Data'!$B$6:$BE$43,'ADR Raw Data'!J$1,FALSE)</f>
        <v>97.816920629430996</v>
      </c>
      <c r="Q86" s="76">
        <f>VLOOKUP($A86,'ADR Raw Data'!$B$6:$BE$43,'ADR Raw Data'!K$1,FALSE)</f>
        <v>99.263040101010105</v>
      </c>
      <c r="R86" s="77">
        <f>VLOOKUP($A86,'ADR Raw Data'!$B$6:$BE$43,'ADR Raw Data'!L$1,FALSE)</f>
        <v>96.146769306859696</v>
      </c>
      <c r="S86" s="76">
        <f>VLOOKUP($A86,'ADR Raw Data'!$B$6:$BE$43,'ADR Raw Data'!N$1,FALSE)</f>
        <v>123.533626745562</v>
      </c>
      <c r="T86" s="76">
        <f>VLOOKUP($A86,'ADR Raw Data'!$B$6:$BE$43,'ADR Raw Data'!O$1,FALSE)</f>
        <v>122.099818290496</v>
      </c>
      <c r="U86" s="77">
        <f>VLOOKUP($A86,'ADR Raw Data'!$B$6:$BE$43,'ADR Raw Data'!P$1,FALSE)</f>
        <v>122.82034647636</v>
      </c>
      <c r="V86" s="78">
        <f>VLOOKUP($A86,'ADR Raw Data'!$B$6:$BE$43,'ADR Raw Data'!R$1,FALSE)</f>
        <v>104.823389708371</v>
      </c>
      <c r="X86" s="75">
        <f>VLOOKUP($A86,'RevPAR Raw Data'!$B$6:$BE$43,'RevPAR Raw Data'!G$1,FALSE)</f>
        <v>57.056335051546299</v>
      </c>
      <c r="Y86" s="76">
        <f>VLOOKUP($A86,'RevPAR Raw Data'!$B$6:$BE$43,'RevPAR Raw Data'!H$1,FALSE)</f>
        <v>68.827624389925603</v>
      </c>
      <c r="Z86" s="76">
        <f>VLOOKUP($A86,'RevPAR Raw Data'!$B$6:$BE$43,'RevPAR Raw Data'!I$1,FALSE)</f>
        <v>73.436078011222705</v>
      </c>
      <c r="AA86" s="76">
        <f>VLOOKUP($A86,'RevPAR Raw Data'!$B$6:$BE$43,'RevPAR Raw Data'!J$1,FALSE)</f>
        <v>73.819033276784495</v>
      </c>
      <c r="AB86" s="76">
        <f>VLOOKUP($A86,'RevPAR Raw Data'!$B$6:$BE$43,'RevPAR Raw Data'!K$1,FALSE)</f>
        <v>76.944076497455299</v>
      </c>
      <c r="AC86" s="77">
        <f>VLOOKUP($A86,'RevPAR Raw Data'!$B$6:$BE$43,'RevPAR Raw Data'!L$1,FALSE)</f>
        <v>70.016629445386897</v>
      </c>
      <c r="AD86" s="76">
        <f>VLOOKUP($A86,'RevPAR Raw Data'!$B$6:$BE$43,'RevPAR Raw Data'!N$1,FALSE)</f>
        <v>108.976551846535</v>
      </c>
      <c r="AE86" s="76">
        <f>VLOOKUP($A86,'RevPAR Raw Data'!$B$6:$BE$43,'RevPAR Raw Data'!O$1,FALSE)</f>
        <v>106.628211405454</v>
      </c>
      <c r="AF86" s="77">
        <f>VLOOKUP($A86,'RevPAR Raw Data'!$B$6:$BE$43,'RevPAR Raw Data'!P$1,FALSE)</f>
        <v>107.802381625995</v>
      </c>
      <c r="AG86" s="78">
        <f>VLOOKUP($A86,'RevPAR Raw Data'!$B$6:$BE$43,'RevPAR Raw Data'!R$1,FALSE)</f>
        <v>80.812558639846301</v>
      </c>
    </row>
    <row r="87" spans="1:33" x14ac:dyDescent="0.2">
      <c r="A87" s="55" t="s">
        <v>126</v>
      </c>
      <c r="B87" s="43">
        <f>(VLOOKUP($A86,'Occupancy Raw Data'!$B$8:$BE$51,'Occupancy Raw Data'!T$3,FALSE))/100</f>
        <v>2.4887910079940002E-3</v>
      </c>
      <c r="C87" s="44">
        <f>(VLOOKUP($A86,'Occupancy Raw Data'!$B$8:$BE$51,'Occupancy Raw Data'!U$3,FALSE))/100</f>
        <v>-3.4758709888043804E-2</v>
      </c>
      <c r="D87" s="44">
        <f>(VLOOKUP($A86,'Occupancy Raw Data'!$B$8:$BE$51,'Occupancy Raw Data'!V$3,FALSE))/100</f>
        <v>-4.0674889376237901E-2</v>
      </c>
      <c r="E87" s="44">
        <f>(VLOOKUP($A86,'Occupancy Raw Data'!$B$8:$BE$51,'Occupancy Raw Data'!W$3,FALSE))/100</f>
        <v>-6.8362186932034399E-2</v>
      </c>
      <c r="F87" s="44">
        <f>(VLOOKUP($A86,'Occupancy Raw Data'!$B$8:$BE$51,'Occupancy Raw Data'!X$3,FALSE))/100</f>
        <v>-2.3058056712570201E-2</v>
      </c>
      <c r="G87" s="44">
        <f>(VLOOKUP($A86,'Occupancy Raw Data'!$B$8:$BE$51,'Occupancy Raw Data'!Y$3,FALSE))/100</f>
        <v>-3.4472810837297897E-2</v>
      </c>
      <c r="H87" s="45">
        <f>(VLOOKUP($A86,'Occupancy Raw Data'!$B$8:$BE$51,'Occupancy Raw Data'!AA$3,FALSE))/100</f>
        <v>2.59836608655153E-2</v>
      </c>
      <c r="I87" s="45">
        <f>(VLOOKUP($A86,'Occupancy Raw Data'!$B$8:$BE$51,'Occupancy Raw Data'!AB$3,FALSE))/100</f>
        <v>2.97100666644994E-2</v>
      </c>
      <c r="J87" s="44">
        <f>(VLOOKUP($A86,'Occupancy Raw Data'!$B$8:$BE$51,'Occupancy Raw Data'!AC$3,FALSE))/100</f>
        <v>2.78340678991984E-2</v>
      </c>
      <c r="K87" s="46">
        <f>(VLOOKUP($A86,'Occupancy Raw Data'!$B$8:$BE$51,'Occupancy Raw Data'!AE$3,FALSE))/100</f>
        <v>-1.5050710479273499E-2</v>
      </c>
      <c r="M87" s="43">
        <f>(VLOOKUP($A86,'ADR Raw Data'!$B$6:$BE$49,'ADR Raw Data'!T$1,FALSE))/100</f>
        <v>-5.7165745532362601E-3</v>
      </c>
      <c r="N87" s="44">
        <f>(VLOOKUP($A86,'ADR Raw Data'!$B$6:$BE$49,'ADR Raw Data'!U$1,FALSE))/100</f>
        <v>-2.9519062799955802E-2</v>
      </c>
      <c r="O87" s="44">
        <f>(VLOOKUP($A86,'ADR Raw Data'!$B$6:$BE$49,'ADR Raw Data'!V$1,FALSE))/100</f>
        <v>-1.9978496586877999E-2</v>
      </c>
      <c r="P87" s="44">
        <f>(VLOOKUP($A86,'ADR Raw Data'!$B$6:$BE$49,'ADR Raw Data'!W$1,FALSE))/100</f>
        <v>-7.2896845456098008E-2</v>
      </c>
      <c r="Q87" s="44">
        <f>(VLOOKUP($A86,'ADR Raw Data'!$B$6:$BE$49,'ADR Raw Data'!X$1,FALSE))/100</f>
        <v>-9.2642729211043599E-3</v>
      </c>
      <c r="R87" s="44">
        <f>(VLOOKUP($A86,'ADR Raw Data'!$B$6:$BE$49,'ADR Raw Data'!Y$1,FALSE))/100</f>
        <v>-2.9983186821823601E-2</v>
      </c>
      <c r="S87" s="45">
        <f>(VLOOKUP($A86,'ADR Raw Data'!$B$6:$BE$49,'ADR Raw Data'!AA$1,FALSE))/100</f>
        <v>-6.8201802081937407E-2</v>
      </c>
      <c r="T87" s="45">
        <f>(VLOOKUP($A86,'ADR Raw Data'!$B$6:$BE$49,'ADR Raw Data'!AB$1,FALSE))/100</f>
        <v>-4.9245348552026696E-2</v>
      </c>
      <c r="U87" s="44">
        <f>(VLOOKUP($A86,'ADR Raw Data'!$B$6:$BE$49,'ADR Raw Data'!AC$1,FALSE))/100</f>
        <v>-5.8949360676575698E-2</v>
      </c>
      <c r="V87" s="46">
        <f>(VLOOKUP($A86,'ADR Raw Data'!$B$6:$BE$49,'ADR Raw Data'!AE$1,FALSE))/100</f>
        <v>-3.7479846064337699E-2</v>
      </c>
      <c r="X87" s="43">
        <f>(VLOOKUP($A86,'RevPAR Raw Data'!$B$6:$BE$43,'RevPAR Raw Data'!T$1,FALSE))/100</f>
        <v>-3.2420109045868798E-3</v>
      </c>
      <c r="Y87" s="44">
        <f>(VLOOKUP($A86,'RevPAR Raw Data'!$B$6:$BE$43,'RevPAR Raw Data'!U$1,FALSE))/100</f>
        <v>-6.3251728147969005E-2</v>
      </c>
      <c r="Z87" s="44">
        <f>(VLOOKUP($A86,'RevPAR Raw Data'!$B$6:$BE$43,'RevPAR Raw Data'!V$1,FALSE))/100</f>
        <v>-5.9840762824541101E-2</v>
      </c>
      <c r="AA87" s="44">
        <f>(VLOOKUP($A86,'RevPAR Raw Data'!$B$6:$BE$43,'RevPAR Raw Data'!W$1,FALSE))/100</f>
        <v>-0.13627564461230698</v>
      </c>
      <c r="AB87" s="44">
        <f>(VLOOKUP($A86,'RevPAR Raw Data'!$B$6:$BE$43,'RevPAR Raw Data'!X$1,FALSE))/100</f>
        <v>-3.2108713503259098E-2</v>
      </c>
      <c r="AC87" s="44">
        <f>(VLOOKUP($A86,'RevPAR Raw Data'!$B$6:$BE$43,'RevPAR Raw Data'!Y$1,FALSE))/100</f>
        <v>-6.3422392931513499E-2</v>
      </c>
      <c r="AD87" s="45">
        <f>(VLOOKUP($A86,'RevPAR Raw Data'!$B$6:$BE$43,'RevPAR Raw Data'!AA$1,FALSE))/100</f>
        <v>-4.3990273712136201E-2</v>
      </c>
      <c r="AE87" s="45">
        <f>(VLOOKUP($A86,'RevPAR Raw Data'!$B$6:$BE$43,'RevPAR Raw Data'!AB$1,FALSE))/100</f>
        <v>-2.09983644759245E-2</v>
      </c>
      <c r="AF87" s="44">
        <f>(VLOOKUP($A86,'RevPAR Raw Data'!$B$6:$BE$43,'RevPAR Raw Data'!AC$1,FALSE))/100</f>
        <v>-3.2756093285063403E-2</v>
      </c>
      <c r="AG87" s="46">
        <f>(VLOOKUP($A86,'RevPAR Raw Data'!$B$6:$BE$43,'RevPAR Raw Data'!AE$1,FALSE))/100</f>
        <v>-5.1966458231689196E-2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43</v>
      </c>
      <c r="B89" s="71">
        <f>(VLOOKUP($A89,'Occupancy Raw Data'!$B$8:$BE$45,'Occupancy Raw Data'!G$3,FALSE))/100</f>
        <v>0.66615463389656893</v>
      </c>
      <c r="C89" s="72">
        <f>(VLOOKUP($A89,'Occupancy Raw Data'!$B$8:$BE$45,'Occupancy Raw Data'!H$3,FALSE))/100</f>
        <v>0.77692438982761503</v>
      </c>
      <c r="D89" s="72">
        <f>(VLOOKUP($A89,'Occupancy Raw Data'!$B$8:$BE$45,'Occupancy Raw Data'!I$3,FALSE))/100</f>
        <v>0.842464584400068</v>
      </c>
      <c r="E89" s="72">
        <f>(VLOOKUP($A89,'Occupancy Raw Data'!$B$8:$BE$45,'Occupancy Raw Data'!J$3,FALSE))/100</f>
        <v>0.8509984639016891</v>
      </c>
      <c r="F89" s="72">
        <f>(VLOOKUP($A89,'Occupancy Raw Data'!$B$8:$BE$45,'Occupancy Raw Data'!K$3,FALSE))/100</f>
        <v>0.83922171018945202</v>
      </c>
      <c r="G89" s="73">
        <f>(VLOOKUP($A89,'Occupancy Raw Data'!$B$8:$BE$45,'Occupancy Raw Data'!L$3,FALSE))/100</f>
        <v>0.79515275644307903</v>
      </c>
      <c r="H89" s="53">
        <f>(VLOOKUP($A89,'Occupancy Raw Data'!$B$8:$BE$45,'Occupancy Raw Data'!N$3,FALSE))/100</f>
        <v>0.91636798088410898</v>
      </c>
      <c r="I89" s="53">
        <f>(VLOOKUP($A89,'Occupancy Raw Data'!$B$8:$BE$45,'Occupancy Raw Data'!O$3,FALSE))/100</f>
        <v>0.91944017750469298</v>
      </c>
      <c r="J89" s="73">
        <f>(VLOOKUP($A89,'Occupancy Raw Data'!$B$8:$BE$45,'Occupancy Raw Data'!P$3,FALSE))/100</f>
        <v>0.91790407919440098</v>
      </c>
      <c r="K89" s="74">
        <f>(VLOOKUP($A89,'Occupancy Raw Data'!$B$8:$BE$45,'Occupancy Raw Data'!R$3,FALSE))/100</f>
        <v>0.83022456294345603</v>
      </c>
      <c r="M89" s="75">
        <f>VLOOKUP($A89,'ADR Raw Data'!$B$6:$BE$43,'ADR Raw Data'!G$1,FALSE)</f>
        <v>119.711675941583</v>
      </c>
      <c r="N89" s="76">
        <f>VLOOKUP($A89,'ADR Raw Data'!$B$6:$BE$43,'ADR Raw Data'!H$1,FALSE)</f>
        <v>130.583654503514</v>
      </c>
      <c r="O89" s="76">
        <f>VLOOKUP($A89,'ADR Raw Data'!$B$6:$BE$43,'ADR Raw Data'!I$1,FALSE)</f>
        <v>140.90612169772999</v>
      </c>
      <c r="P89" s="76">
        <f>VLOOKUP($A89,'ADR Raw Data'!$B$6:$BE$43,'ADR Raw Data'!J$1,FALSE)</f>
        <v>143.376905836341</v>
      </c>
      <c r="Q89" s="76">
        <f>VLOOKUP($A89,'ADR Raw Data'!$B$6:$BE$43,'ADR Raw Data'!K$1,FALSE)</f>
        <v>140.98591468375</v>
      </c>
      <c r="R89" s="77">
        <f>VLOOKUP($A89,'ADR Raw Data'!$B$6:$BE$43,'ADR Raw Data'!L$1,FALSE)</f>
        <v>135.883449738129</v>
      </c>
      <c r="S89" s="76">
        <f>VLOOKUP($A89,'ADR Raw Data'!$B$6:$BE$43,'ADR Raw Data'!N$1,FALSE)</f>
        <v>181.02768981188299</v>
      </c>
      <c r="T89" s="76">
        <f>VLOOKUP($A89,'ADR Raw Data'!$B$6:$BE$43,'ADR Raw Data'!O$1,FALSE)</f>
        <v>183.49152795619</v>
      </c>
      <c r="U89" s="77">
        <f>VLOOKUP($A89,'ADR Raw Data'!$B$6:$BE$43,'ADR Raw Data'!P$1,FALSE)</f>
        <v>182.26167048159101</v>
      </c>
      <c r="V89" s="78">
        <f>VLOOKUP($A89,'ADR Raw Data'!$B$6:$BE$43,'ADR Raw Data'!R$1,FALSE)</f>
        <v>150.533791656387</v>
      </c>
      <c r="X89" s="75">
        <f>VLOOKUP($A89,'RevPAR Raw Data'!$B$6:$BE$43,'RevPAR Raw Data'!G$1,FALSE)</f>
        <v>79.746487660010203</v>
      </c>
      <c r="Y89" s="76">
        <f>VLOOKUP($A89,'RevPAR Raw Data'!$B$6:$BE$43,'RevPAR Raw Data'!H$1,FALSE)</f>
        <v>101.453626096603</v>
      </c>
      <c r="Z89" s="76">
        <f>VLOOKUP($A89,'RevPAR Raw Data'!$B$6:$BE$43,'RevPAR Raw Data'!I$1,FALSE)</f>
        <v>118.708417255504</v>
      </c>
      <c r="AA89" s="76">
        <f>VLOOKUP($A89,'RevPAR Raw Data'!$B$6:$BE$43,'RevPAR Raw Data'!J$1,FALSE)</f>
        <v>122.013526625704</v>
      </c>
      <c r="AB89" s="76">
        <f>VLOOKUP($A89,'RevPAR Raw Data'!$B$6:$BE$43,'RevPAR Raw Data'!K$1,FALSE)</f>
        <v>118.318440433521</v>
      </c>
      <c r="AC89" s="77">
        <f>VLOOKUP($A89,'RevPAR Raw Data'!$B$6:$BE$43,'RevPAR Raw Data'!L$1,FALSE)</f>
        <v>108.048099614268</v>
      </c>
      <c r="AD89" s="76">
        <f>VLOOKUP($A89,'RevPAR Raw Data'!$B$6:$BE$43,'RevPAR Raw Data'!N$1,FALSE)</f>
        <v>165.88797859703001</v>
      </c>
      <c r="AE89" s="76">
        <f>VLOOKUP($A89,'RevPAR Raw Data'!$B$6:$BE$43,'RevPAR Raw Data'!O$1,FALSE)</f>
        <v>168.70948303464701</v>
      </c>
      <c r="AF89" s="77">
        <f>VLOOKUP($A89,'RevPAR Raw Data'!$B$6:$BE$43,'RevPAR Raw Data'!P$1,FALSE)</f>
        <v>167.29873081583801</v>
      </c>
      <c r="AG89" s="78">
        <f>VLOOKUP($A89,'RevPAR Raw Data'!$B$6:$BE$43,'RevPAR Raw Data'!R$1,FALSE)</f>
        <v>124.976851386145</v>
      </c>
    </row>
    <row r="90" spans="1:33" x14ac:dyDescent="0.2">
      <c r="A90" s="55" t="s">
        <v>126</v>
      </c>
      <c r="B90" s="43">
        <f>(VLOOKUP($A89,'Occupancy Raw Data'!$B$8:$BE$51,'Occupancy Raw Data'!T$3,FALSE))/100</f>
        <v>2.65094413317171E-2</v>
      </c>
      <c r="C90" s="44">
        <f>(VLOOKUP($A89,'Occupancy Raw Data'!$B$8:$BE$51,'Occupancy Raw Data'!U$3,FALSE))/100</f>
        <v>3.9965885598421395E-2</v>
      </c>
      <c r="D90" s="44">
        <f>(VLOOKUP($A89,'Occupancy Raw Data'!$B$8:$BE$51,'Occupancy Raw Data'!V$3,FALSE))/100</f>
        <v>8.1630705576171608E-2</v>
      </c>
      <c r="E90" s="44">
        <f>(VLOOKUP($A89,'Occupancy Raw Data'!$B$8:$BE$51,'Occupancy Raw Data'!W$3,FALSE))/100</f>
        <v>3.2948728783367E-2</v>
      </c>
      <c r="F90" s="44">
        <f>(VLOOKUP($A89,'Occupancy Raw Data'!$B$8:$BE$51,'Occupancy Raw Data'!X$3,FALSE))/100</f>
        <v>8.914909839120129E-2</v>
      </c>
      <c r="G90" s="44">
        <f>(VLOOKUP($A89,'Occupancy Raw Data'!$B$8:$BE$51,'Occupancy Raw Data'!Y$3,FALSE))/100</f>
        <v>5.4779168100717299E-2</v>
      </c>
      <c r="H90" s="45">
        <f>(VLOOKUP($A89,'Occupancy Raw Data'!$B$8:$BE$51,'Occupancy Raw Data'!AA$3,FALSE))/100</f>
        <v>0.117357230267447</v>
      </c>
      <c r="I90" s="45">
        <f>(VLOOKUP($A89,'Occupancy Raw Data'!$B$8:$BE$51,'Occupancy Raw Data'!AB$3,FALSE))/100</f>
        <v>7.4749727538210298E-2</v>
      </c>
      <c r="J90" s="44">
        <f>(VLOOKUP($A89,'Occupancy Raw Data'!$B$8:$BE$51,'Occupancy Raw Data'!AC$3,FALSE))/100</f>
        <v>9.56037656831875E-2</v>
      </c>
      <c r="K90" s="46">
        <f>(VLOOKUP($A89,'Occupancy Raw Data'!$B$8:$BE$51,'Occupancy Raw Data'!AE$3,FALSE))/100</f>
        <v>6.7342530533712697E-2</v>
      </c>
      <c r="M90" s="43">
        <f>(VLOOKUP($A89,'ADR Raw Data'!$B$6:$BE$49,'ADR Raw Data'!T$1,FALSE))/100</f>
        <v>-1.03308862340128E-3</v>
      </c>
      <c r="N90" s="44">
        <f>(VLOOKUP($A89,'ADR Raw Data'!$B$6:$BE$49,'ADR Raw Data'!U$1,FALSE))/100</f>
        <v>2.5762457578913097E-2</v>
      </c>
      <c r="O90" s="44">
        <f>(VLOOKUP($A89,'ADR Raw Data'!$B$6:$BE$49,'ADR Raw Data'!V$1,FALSE))/100</f>
        <v>7.1093120912597701E-2</v>
      </c>
      <c r="P90" s="44">
        <f>(VLOOKUP($A89,'ADR Raw Data'!$B$6:$BE$49,'ADR Raw Data'!W$1,FALSE))/100</f>
        <v>7.7317025060905195E-2</v>
      </c>
      <c r="Q90" s="44">
        <f>(VLOOKUP($A89,'ADR Raw Data'!$B$6:$BE$49,'ADR Raw Data'!X$1,FALSE))/100</f>
        <v>0.13477063246991999</v>
      </c>
      <c r="R90" s="44">
        <f>(VLOOKUP($A89,'ADR Raw Data'!$B$6:$BE$49,'ADR Raw Data'!Y$1,FALSE))/100</f>
        <v>6.5466010136089908E-2</v>
      </c>
      <c r="S90" s="45">
        <f>(VLOOKUP($A89,'ADR Raw Data'!$B$6:$BE$49,'ADR Raw Data'!AA$1,FALSE))/100</f>
        <v>0.149234922846709</v>
      </c>
      <c r="T90" s="45">
        <f>(VLOOKUP($A89,'ADR Raw Data'!$B$6:$BE$49,'ADR Raw Data'!AB$1,FALSE))/100</f>
        <v>0.12434954350001601</v>
      </c>
      <c r="U90" s="44">
        <f>(VLOOKUP($A89,'ADR Raw Data'!$B$6:$BE$49,'ADR Raw Data'!AC$1,FALSE))/100</f>
        <v>0.13616022006294401</v>
      </c>
      <c r="V90" s="46">
        <f>(VLOOKUP($A89,'ADR Raw Data'!$B$6:$BE$49,'ADR Raw Data'!AE$1,FALSE))/100</f>
        <v>9.3564621587723995E-2</v>
      </c>
      <c r="X90" s="43">
        <f>(VLOOKUP($A89,'RevPAR Raw Data'!$B$6:$BE$43,'RevPAR Raw Data'!T$1,FALSE))/100</f>
        <v>2.54489661060633E-2</v>
      </c>
      <c r="Y90" s="44">
        <f>(VLOOKUP($A89,'RevPAR Raw Data'!$B$6:$BE$43,'RevPAR Raw Data'!U$1,FALSE))/100</f>
        <v>6.6757962609667598E-2</v>
      </c>
      <c r="Z90" s="44">
        <f>(VLOOKUP($A89,'RevPAR Raw Data'!$B$6:$BE$43,'RevPAR Raw Data'!V$1,FALSE))/100</f>
        <v>0.15852720811047599</v>
      </c>
      <c r="AA90" s="44">
        <f>(VLOOKUP($A89,'RevPAR Raw Data'!$B$6:$BE$43,'RevPAR Raw Data'!W$1,FALSE))/100</f>
        <v>0.11281325153334</v>
      </c>
      <c r="AB90" s="44">
        <f>(VLOOKUP($A89,'RevPAR Raw Data'!$B$6:$BE$43,'RevPAR Raw Data'!X$1,FALSE))/100</f>
        <v>0.23593441123542699</v>
      </c>
      <c r="AC90" s="44">
        <f>(VLOOKUP($A89,'RevPAR Raw Data'!$B$6:$BE$43,'RevPAR Raw Data'!Y$1,FALSE))/100</f>
        <v>0.12383135181093501</v>
      </c>
      <c r="AD90" s="45">
        <f>(VLOOKUP($A89,'RevPAR Raw Data'!$B$6:$BE$43,'RevPAR Raw Data'!AA$1,FALSE))/100</f>
        <v>0.28410595031862201</v>
      </c>
      <c r="AE90" s="45">
        <f>(VLOOKUP($A89,'RevPAR Raw Data'!$B$6:$BE$43,'RevPAR Raw Data'!AB$1,FALSE))/100</f>
        <v>0.208394365534354</v>
      </c>
      <c r="AF90" s="44">
        <f>(VLOOKUP($A89,'RevPAR Raw Data'!$B$6:$BE$43,'RevPAR Raw Data'!AC$1,FALSE))/100</f>
        <v>0.2447814155204</v>
      </c>
      <c r="AG90" s="46">
        <f>(VLOOKUP($A89,'RevPAR Raw Data'!$B$6:$BE$43,'RevPAR Raw Data'!AE$1,FALSE))/100</f>
        <v>0.16720803050758298</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44</v>
      </c>
      <c r="B92" s="71">
        <f>(VLOOKUP($A92,'Occupancy Raw Data'!$B$8:$BE$45,'Occupancy Raw Data'!G$3,FALSE))/100</f>
        <v>0.71287743537995796</v>
      </c>
      <c r="C92" s="72">
        <f>(VLOOKUP($A92,'Occupancy Raw Data'!$B$8:$BE$45,'Occupancy Raw Data'!H$3,FALSE))/100</f>
        <v>0.79375921757354606</v>
      </c>
      <c r="D92" s="72">
        <f>(VLOOKUP($A92,'Occupancy Raw Data'!$B$8:$BE$45,'Occupancy Raw Data'!I$3,FALSE))/100</f>
        <v>0.84304897927501299</v>
      </c>
      <c r="E92" s="72">
        <f>(VLOOKUP($A92,'Occupancy Raw Data'!$B$8:$BE$45,'Occupancy Raw Data'!J$3,FALSE))/100</f>
        <v>0.86594737250640308</v>
      </c>
      <c r="F92" s="72">
        <f>(VLOOKUP($A92,'Occupancy Raw Data'!$B$8:$BE$45,'Occupancy Raw Data'!K$3,FALSE))/100</f>
        <v>0.87828921834976303</v>
      </c>
      <c r="G92" s="73">
        <f>(VLOOKUP($A92,'Occupancy Raw Data'!$B$8:$BE$45,'Occupancy Raw Data'!L$3,FALSE))/100</f>
        <v>0.818784444616937</v>
      </c>
      <c r="H92" s="53">
        <f>(VLOOKUP($A92,'Occupancy Raw Data'!$B$8:$BE$45,'Occupancy Raw Data'!N$3,FALSE))/100</f>
        <v>0.93565163393619399</v>
      </c>
      <c r="I92" s="53">
        <f>(VLOOKUP($A92,'Occupancy Raw Data'!$B$8:$BE$45,'Occupancy Raw Data'!O$3,FALSE))/100</f>
        <v>0.94054179927035608</v>
      </c>
      <c r="J92" s="73">
        <f>(VLOOKUP($A92,'Occupancy Raw Data'!$B$8:$BE$45,'Occupancy Raw Data'!P$3,FALSE))/100</f>
        <v>0.93809671660327498</v>
      </c>
      <c r="K92" s="74">
        <f>(VLOOKUP($A92,'Occupancy Raw Data'!$B$8:$BE$45,'Occupancy Raw Data'!R$3,FALSE))/100</f>
        <v>0.85287366518446206</v>
      </c>
      <c r="M92" s="75">
        <f>VLOOKUP($A92,'ADR Raw Data'!$B$6:$BE$43,'ADR Raw Data'!G$1,FALSE)</f>
        <v>210.484522658972</v>
      </c>
      <c r="N92" s="76">
        <f>VLOOKUP($A92,'ADR Raw Data'!$B$6:$BE$43,'ADR Raw Data'!H$1,FALSE)</f>
        <v>216.567767220809</v>
      </c>
      <c r="O92" s="76">
        <f>VLOOKUP($A92,'ADR Raw Data'!$B$6:$BE$43,'ADR Raw Data'!I$1,FALSE)</f>
        <v>226.537518037013</v>
      </c>
      <c r="P92" s="76">
        <f>VLOOKUP($A92,'ADR Raw Data'!$B$6:$BE$43,'ADR Raw Data'!J$1,FALSE)</f>
        <v>222.056931355324</v>
      </c>
      <c r="Q92" s="76">
        <f>VLOOKUP($A92,'ADR Raw Data'!$B$6:$BE$43,'ADR Raw Data'!K$1,FALSE)</f>
        <v>227.11638463102</v>
      </c>
      <c r="R92" s="77">
        <f>VLOOKUP($A92,'ADR Raw Data'!$B$6:$BE$43,'ADR Raw Data'!L$1,FALSE)</f>
        <v>220.985644181108</v>
      </c>
      <c r="S92" s="76">
        <f>VLOOKUP($A92,'ADR Raw Data'!$B$6:$BE$43,'ADR Raw Data'!N$1,FALSE)</f>
        <v>293.77286192964903</v>
      </c>
      <c r="T92" s="76">
        <f>VLOOKUP($A92,'ADR Raw Data'!$B$6:$BE$43,'ADR Raw Data'!O$1,FALSE)</f>
        <v>301.27397450689102</v>
      </c>
      <c r="U92" s="77">
        <f>VLOOKUP($A92,'ADR Raw Data'!$B$6:$BE$43,'ADR Raw Data'!P$1,FALSE)</f>
        <v>297.53319377766701</v>
      </c>
      <c r="V92" s="78">
        <f>VLOOKUP($A92,'ADR Raw Data'!$B$6:$BE$43,'ADR Raw Data'!R$1,FALSE)</f>
        <v>245.04179621390401</v>
      </c>
      <c r="X92" s="75">
        <f>VLOOKUP($A92,'RevPAR Raw Data'!$B$6:$BE$43,'RevPAR Raw Data'!G$1,FALSE)</f>
        <v>150.049666700302</v>
      </c>
      <c r="Y92" s="76">
        <f>VLOOKUP($A92,'RevPAR Raw Data'!$B$6:$BE$43,'RevPAR Raw Data'!H$1,FALSE)</f>
        <v>171.902661460839</v>
      </c>
      <c r="Z92" s="76">
        <f>VLOOKUP($A92,'RevPAR Raw Data'!$B$6:$BE$43,'RevPAR Raw Data'!I$1,FALSE)</f>
        <v>190.98222334859801</v>
      </c>
      <c r="AA92" s="76">
        <f>VLOOKUP($A92,'RevPAR Raw Data'!$B$6:$BE$43,'RevPAR Raw Data'!J$1,FALSE)</f>
        <v>192.28961625397801</v>
      </c>
      <c r="AB92" s="76">
        <f>VLOOKUP($A92,'RevPAR Raw Data'!$B$6:$BE$43,'RevPAR Raw Data'!K$1,FALSE)</f>
        <v>199.47387193200299</v>
      </c>
      <c r="AC92" s="77">
        <f>VLOOKUP($A92,'RevPAR Raw Data'!$B$6:$BE$43,'RevPAR Raw Data'!L$1,FALSE)</f>
        <v>180.939607939144</v>
      </c>
      <c r="AD92" s="76">
        <f>VLOOKUP($A92,'RevPAR Raw Data'!$B$6:$BE$43,'RevPAR Raw Data'!N$1,FALSE)</f>
        <v>274.86905827058899</v>
      </c>
      <c r="AE92" s="76">
        <f>VLOOKUP($A92,'RevPAR Raw Data'!$B$6:$BE$43,'RevPAR Raw Data'!O$1,FALSE)</f>
        <v>283.360766056042</v>
      </c>
      <c r="AF92" s="77">
        <f>VLOOKUP($A92,'RevPAR Raw Data'!$B$6:$BE$43,'RevPAR Raw Data'!P$1,FALSE)</f>
        <v>279.11491216331501</v>
      </c>
      <c r="AG92" s="78">
        <f>VLOOKUP($A92,'RevPAR Raw Data'!$B$6:$BE$43,'RevPAR Raw Data'!R$1,FALSE)</f>
        <v>208.98969486033599</v>
      </c>
    </row>
    <row r="93" spans="1:33" x14ac:dyDescent="0.2">
      <c r="A93" s="55" t="s">
        <v>126</v>
      </c>
      <c r="B93" s="43">
        <f>(VLOOKUP($A92,'Occupancy Raw Data'!$B$8:$BE$51,'Occupancy Raw Data'!T$3,FALSE))/100</f>
        <v>7.8038697123647693E-2</v>
      </c>
      <c r="C93" s="44">
        <f>(VLOOKUP($A92,'Occupancy Raw Data'!$B$8:$BE$51,'Occupancy Raw Data'!U$3,FALSE))/100</f>
        <v>7.2215072125556792E-2</v>
      </c>
      <c r="D93" s="44">
        <f>(VLOOKUP($A92,'Occupancy Raw Data'!$B$8:$BE$51,'Occupancy Raw Data'!V$3,FALSE))/100</f>
        <v>7.8269215931972502E-2</v>
      </c>
      <c r="E93" s="44">
        <f>(VLOOKUP($A92,'Occupancy Raw Data'!$B$8:$BE$51,'Occupancy Raw Data'!W$3,FALSE))/100</f>
        <v>7.5884252587011508E-2</v>
      </c>
      <c r="F93" s="44">
        <f>(VLOOKUP($A92,'Occupancy Raw Data'!$B$8:$BE$51,'Occupancy Raw Data'!X$3,FALSE))/100</f>
        <v>6.1787440607073696E-2</v>
      </c>
      <c r="G93" s="44">
        <f>(VLOOKUP($A92,'Occupancy Raw Data'!$B$8:$BE$51,'Occupancy Raw Data'!Y$3,FALSE))/100</f>
        <v>7.2978318335386205E-2</v>
      </c>
      <c r="H93" s="45">
        <f>(VLOOKUP($A92,'Occupancy Raw Data'!$B$8:$BE$51,'Occupancy Raw Data'!AA$3,FALSE))/100</f>
        <v>3.7801280823190904E-2</v>
      </c>
      <c r="I93" s="45">
        <f>(VLOOKUP($A92,'Occupancy Raw Data'!$B$8:$BE$51,'Occupancy Raw Data'!AB$3,FALSE))/100</f>
        <v>8.68551850982607E-3</v>
      </c>
      <c r="J93" s="44">
        <f>(VLOOKUP($A92,'Occupancy Raw Data'!$B$8:$BE$51,'Occupancy Raw Data'!AC$3,FALSE))/100</f>
        <v>2.29983468847988E-2</v>
      </c>
      <c r="K93" s="46">
        <f>(VLOOKUP($A92,'Occupancy Raw Data'!$B$8:$BE$51,'Occupancy Raw Data'!AE$3,FALSE))/100</f>
        <v>5.6753139750652597E-2</v>
      </c>
      <c r="M93" s="43">
        <f>(VLOOKUP($A92,'ADR Raw Data'!$B$6:$BE$49,'ADR Raw Data'!T$1,FALSE))/100</f>
        <v>4.8152657081353398E-2</v>
      </c>
      <c r="N93" s="44">
        <f>(VLOOKUP($A92,'ADR Raw Data'!$B$6:$BE$49,'ADR Raw Data'!U$1,FALSE))/100</f>
        <v>6.2735250087204097E-2</v>
      </c>
      <c r="O93" s="44">
        <f>(VLOOKUP($A92,'ADR Raw Data'!$B$6:$BE$49,'ADR Raw Data'!V$1,FALSE))/100</f>
        <v>5.0823184058655997E-2</v>
      </c>
      <c r="P93" s="44">
        <f>(VLOOKUP($A92,'ADR Raw Data'!$B$6:$BE$49,'ADR Raw Data'!W$1,FALSE))/100</f>
        <v>5.8753681202577401E-3</v>
      </c>
      <c r="Q93" s="44">
        <f>(VLOOKUP($A92,'ADR Raw Data'!$B$6:$BE$49,'ADR Raw Data'!X$1,FALSE))/100</f>
        <v>-8.2270949550947799E-4</v>
      </c>
      <c r="R93" s="44">
        <f>(VLOOKUP($A92,'ADR Raw Data'!$B$6:$BE$49,'ADR Raw Data'!Y$1,FALSE))/100</f>
        <v>3.08771011718478E-2</v>
      </c>
      <c r="S93" s="45">
        <f>(VLOOKUP($A92,'ADR Raw Data'!$B$6:$BE$49,'ADR Raw Data'!AA$1,FALSE))/100</f>
        <v>4.7410854595424795E-2</v>
      </c>
      <c r="T93" s="45">
        <f>(VLOOKUP($A92,'ADR Raw Data'!$B$6:$BE$49,'ADR Raw Data'!AB$1,FALSE))/100</f>
        <v>6.1099703874290395E-2</v>
      </c>
      <c r="U93" s="44">
        <f>(VLOOKUP($A92,'ADR Raw Data'!$B$6:$BE$49,'ADR Raw Data'!AC$1,FALSE))/100</f>
        <v>5.4223266535400001E-2</v>
      </c>
      <c r="V93" s="46">
        <f>(VLOOKUP($A92,'ADR Raw Data'!$B$6:$BE$49,'ADR Raw Data'!AE$1,FALSE))/100</f>
        <v>3.6567733237708899E-2</v>
      </c>
      <c r="X93" s="43">
        <f>(VLOOKUP($A92,'RevPAR Raw Data'!$B$6:$BE$43,'RevPAR Raw Data'!T$1,FALSE))/100</f>
        <v>0.12994912482667101</v>
      </c>
      <c r="Y93" s="44">
        <f>(VLOOKUP($A92,'RevPAR Raw Data'!$B$6:$BE$43,'RevPAR Raw Data'!U$1,FALSE))/100</f>
        <v>0.13948075282262301</v>
      </c>
      <c r="Z93" s="44">
        <f>(VLOOKUP($A92,'RevPAR Raw Data'!$B$6:$BE$43,'RevPAR Raw Data'!V$1,FALSE))/100</f>
        <v>0.13307029075806501</v>
      </c>
      <c r="AA93" s="44">
        <f>(VLOOKUP($A92,'RevPAR Raw Data'!$B$6:$BE$43,'RevPAR Raw Data'!W$1,FALSE))/100</f>
        <v>8.2205468625748498E-2</v>
      </c>
      <c r="AB93" s="44">
        <f>(VLOOKUP($A92,'RevPAR Raw Data'!$B$6:$BE$43,'RevPAR Raw Data'!X$1,FALSE))/100</f>
        <v>6.0913897997473494E-2</v>
      </c>
      <c r="AC93" s="44">
        <f>(VLOOKUP($A92,'RevPAR Raw Data'!$B$6:$BE$43,'RevPAR Raw Data'!Y$1,FALSE))/100</f>
        <v>0.10610877842582701</v>
      </c>
      <c r="AD93" s="45">
        <f>(VLOOKUP($A92,'RevPAR Raw Data'!$B$6:$BE$43,'RevPAR Raw Data'!AA$1,FALSE))/100</f>
        <v>8.700432644724479E-2</v>
      </c>
      <c r="AE93" s="45">
        <f>(VLOOKUP($A92,'RevPAR Raw Data'!$B$6:$BE$43,'RevPAR Raw Data'!AB$1,FALSE))/100</f>
        <v>7.0315904993061604E-2</v>
      </c>
      <c r="AF93" s="44">
        <f>(VLOOKUP($A92,'RevPAR Raw Data'!$B$6:$BE$43,'RevPAR Raw Data'!AC$1,FALSE))/100</f>
        <v>7.846865891320691E-2</v>
      </c>
      <c r="AG93" s="46">
        <f>(VLOOKUP($A92,'RevPAR Raw Data'!$B$6:$BE$43,'RevPAR Raw Data'!AE$1,FALSE))/100</f>
        <v>9.5396206663165908E-2</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45</v>
      </c>
      <c r="B95" s="71">
        <f>(VLOOKUP($A95,'Occupancy Raw Data'!$B$8:$BE$45,'Occupancy Raw Data'!G$3,FALSE))/100</f>
        <v>0.56540837336993799</v>
      </c>
      <c r="C95" s="72">
        <f>(VLOOKUP($A95,'Occupancy Raw Data'!$B$8:$BE$45,'Occupancy Raw Data'!H$3,FALSE))/100</f>
        <v>0.63417982155113206</v>
      </c>
      <c r="D95" s="72">
        <f>(VLOOKUP($A95,'Occupancy Raw Data'!$B$8:$BE$45,'Occupancy Raw Data'!I$3,FALSE))/100</f>
        <v>0.65655456417295799</v>
      </c>
      <c r="E95" s="72">
        <f>(VLOOKUP($A95,'Occupancy Raw Data'!$B$8:$BE$45,'Occupancy Raw Data'!J$3,FALSE))/100</f>
        <v>0.66149622512010897</v>
      </c>
      <c r="F95" s="72">
        <f>(VLOOKUP($A95,'Occupancy Raw Data'!$B$8:$BE$45,'Occupancy Raw Data'!K$3,FALSE))/100</f>
        <v>0.72779684282772805</v>
      </c>
      <c r="G95" s="73">
        <f>(VLOOKUP($A95,'Occupancy Raw Data'!$B$8:$BE$45,'Occupancy Raw Data'!L$3,FALSE))/100</f>
        <v>0.64908716540837308</v>
      </c>
      <c r="H95" s="53">
        <f>(VLOOKUP($A95,'Occupancy Raw Data'!$B$8:$BE$45,'Occupancy Raw Data'!N$3,FALSE))/100</f>
        <v>0.82951269732326594</v>
      </c>
      <c r="I95" s="53">
        <f>(VLOOKUP($A95,'Occupancy Raw Data'!$B$8:$BE$45,'Occupancy Raw Data'!O$3,FALSE))/100</f>
        <v>0.83170899107755603</v>
      </c>
      <c r="J95" s="73">
        <f>(VLOOKUP($A95,'Occupancy Raw Data'!$B$8:$BE$45,'Occupancy Raw Data'!P$3,FALSE))/100</f>
        <v>0.83061084420041098</v>
      </c>
      <c r="K95" s="74">
        <f>(VLOOKUP($A95,'Occupancy Raw Data'!$B$8:$BE$45,'Occupancy Raw Data'!R$3,FALSE))/100</f>
        <v>0.70095107363466991</v>
      </c>
      <c r="M95" s="75">
        <f>VLOOKUP($A95,'ADR Raw Data'!$B$6:$BE$43,'ADR Raw Data'!G$1,FALSE)</f>
        <v>135.80781257586699</v>
      </c>
      <c r="N95" s="76">
        <f>VLOOKUP($A95,'ADR Raw Data'!$B$6:$BE$43,'ADR Raw Data'!H$1,FALSE)</f>
        <v>135.07686580086499</v>
      </c>
      <c r="O95" s="76">
        <f>VLOOKUP($A95,'ADR Raw Data'!$B$6:$BE$43,'ADR Raw Data'!I$1,FALSE)</f>
        <v>143.80099100982599</v>
      </c>
      <c r="P95" s="76">
        <f>VLOOKUP($A95,'ADR Raw Data'!$B$6:$BE$43,'ADR Raw Data'!J$1,FALSE)</f>
        <v>134.63682091720199</v>
      </c>
      <c r="Q95" s="76">
        <f>VLOOKUP($A95,'ADR Raw Data'!$B$6:$BE$43,'ADR Raw Data'!K$1,FALSE)</f>
        <v>140.65820822331099</v>
      </c>
      <c r="R95" s="77">
        <f>VLOOKUP($A95,'ADR Raw Data'!$B$6:$BE$43,'ADR Raw Data'!L$1,FALSE)</f>
        <v>138.13104512963599</v>
      </c>
      <c r="S95" s="76">
        <f>VLOOKUP($A95,'ADR Raw Data'!$B$6:$BE$43,'ADR Raw Data'!N$1,FALSE)</f>
        <v>187.39605659440599</v>
      </c>
      <c r="T95" s="76">
        <f>VLOOKUP($A95,'ADR Raw Data'!$B$6:$BE$43,'ADR Raw Data'!O$1,FALSE)</f>
        <v>196.53614292787501</v>
      </c>
      <c r="U95" s="77">
        <f>VLOOKUP($A95,'ADR Raw Data'!$B$6:$BE$43,'ADR Raw Data'!P$1,FALSE)</f>
        <v>191.972141794744</v>
      </c>
      <c r="V95" s="78">
        <f>VLOOKUP($A95,'ADR Raw Data'!$B$6:$BE$43,'ADR Raw Data'!R$1,FALSE)</f>
        <v>156.35974709749601</v>
      </c>
      <c r="X95" s="75">
        <f>VLOOKUP($A95,'RevPAR Raw Data'!$B$6:$BE$43,'RevPAR Raw Data'!G$1,FALSE)</f>
        <v>76.786874399450895</v>
      </c>
      <c r="Y95" s="76">
        <f>VLOOKUP($A95,'RevPAR Raw Data'!$B$6:$BE$43,'RevPAR Raw Data'!H$1,FALSE)</f>
        <v>85.663022649279299</v>
      </c>
      <c r="Z95" s="76">
        <f>VLOOKUP($A95,'RevPAR Raw Data'!$B$6:$BE$43,'RevPAR Raw Data'!I$1,FALSE)</f>
        <v>94.413196980096004</v>
      </c>
      <c r="AA95" s="76">
        <f>VLOOKUP($A95,'RevPAR Raw Data'!$B$6:$BE$43,'RevPAR Raw Data'!J$1,FALSE)</f>
        <v>89.061748798901803</v>
      </c>
      <c r="AB95" s="76">
        <f>VLOOKUP($A95,'RevPAR Raw Data'!$B$6:$BE$43,'RevPAR Raw Data'!K$1,FALSE)</f>
        <v>102.370599862731</v>
      </c>
      <c r="AC95" s="77">
        <f>VLOOKUP($A95,'RevPAR Raw Data'!$B$6:$BE$43,'RevPAR Raw Data'!L$1,FALSE)</f>
        <v>89.659088538091893</v>
      </c>
      <c r="AD95" s="76">
        <f>VLOOKUP($A95,'RevPAR Raw Data'!$B$6:$BE$43,'RevPAR Raw Data'!N$1,FALSE)</f>
        <v>155.447408373369</v>
      </c>
      <c r="AE95" s="76">
        <f>VLOOKUP($A95,'RevPAR Raw Data'!$B$6:$BE$43,'RevPAR Raw Data'!O$1,FALSE)</f>
        <v>163.460877144818</v>
      </c>
      <c r="AF95" s="77">
        <f>VLOOKUP($A95,'RevPAR Raw Data'!$B$6:$BE$43,'RevPAR Raw Data'!P$1,FALSE)</f>
        <v>159.454142759094</v>
      </c>
      <c r="AG95" s="78">
        <f>VLOOKUP($A95,'RevPAR Raw Data'!$B$6:$BE$43,'RevPAR Raw Data'!R$1,FALSE)</f>
        <v>109.600532601235</v>
      </c>
    </row>
    <row r="96" spans="1:33" x14ac:dyDescent="0.2">
      <c r="A96" s="55" t="s">
        <v>126</v>
      </c>
      <c r="B96" s="43">
        <f>(VLOOKUP($A95,'Occupancy Raw Data'!$B$8:$BE$51,'Occupancy Raw Data'!T$3,FALSE))/100</f>
        <v>8.9294997556383607E-2</v>
      </c>
      <c r="C96" s="44">
        <f>(VLOOKUP($A95,'Occupancy Raw Data'!$B$8:$BE$51,'Occupancy Raw Data'!U$3,FALSE))/100</f>
        <v>0.113070302828428</v>
      </c>
      <c r="D96" s="44">
        <f>(VLOOKUP($A95,'Occupancy Raw Data'!$B$8:$BE$51,'Occupancy Raw Data'!V$3,FALSE))/100</f>
        <v>0.13258511949020002</v>
      </c>
      <c r="E96" s="44">
        <f>(VLOOKUP($A95,'Occupancy Raw Data'!$B$8:$BE$51,'Occupancy Raw Data'!W$3,FALSE))/100</f>
        <v>0.107229625916983</v>
      </c>
      <c r="F96" s="44">
        <f>(VLOOKUP($A95,'Occupancy Raw Data'!$B$8:$BE$51,'Occupancy Raw Data'!X$3,FALSE))/100</f>
        <v>0.14673084313926801</v>
      </c>
      <c r="G96" s="44">
        <f>(VLOOKUP($A95,'Occupancy Raw Data'!$B$8:$BE$51,'Occupancy Raw Data'!Y$3,FALSE))/100</f>
        <v>0.11887797151215601</v>
      </c>
      <c r="H96" s="45">
        <f>(VLOOKUP($A95,'Occupancy Raw Data'!$B$8:$BE$51,'Occupancy Raw Data'!AA$3,FALSE))/100</f>
        <v>5.4669934584556802E-2</v>
      </c>
      <c r="I96" s="45">
        <f>(VLOOKUP($A95,'Occupancy Raw Data'!$B$8:$BE$51,'Occupancy Raw Data'!AB$3,FALSE))/100</f>
        <v>1.6021940998232301E-2</v>
      </c>
      <c r="J96" s="44">
        <f>(VLOOKUP($A95,'Occupancy Raw Data'!$B$8:$BE$51,'Occupancy Raw Data'!AC$3,FALSE))/100</f>
        <v>3.49597304724623E-2</v>
      </c>
      <c r="K96" s="46">
        <f>(VLOOKUP($A95,'Occupancy Raw Data'!$B$8:$BE$51,'Occupancy Raw Data'!AE$3,FALSE))/100</f>
        <v>8.8983152508765498E-2</v>
      </c>
      <c r="M96" s="43">
        <f>(VLOOKUP($A95,'ADR Raw Data'!$B$6:$BE$49,'ADR Raw Data'!T$1,FALSE))/100</f>
        <v>3.2024912357887202E-2</v>
      </c>
      <c r="N96" s="44">
        <f>(VLOOKUP($A95,'ADR Raw Data'!$B$6:$BE$49,'ADR Raw Data'!U$1,FALSE))/100</f>
        <v>1.8508783980913199E-2</v>
      </c>
      <c r="O96" s="44">
        <f>(VLOOKUP($A95,'ADR Raw Data'!$B$6:$BE$49,'ADR Raw Data'!V$1,FALSE))/100</f>
        <v>6.4905894306741305E-2</v>
      </c>
      <c r="P96" s="44">
        <f>(VLOOKUP($A95,'ADR Raw Data'!$B$6:$BE$49,'ADR Raw Data'!W$1,FALSE))/100</f>
        <v>5.1388032871523201E-3</v>
      </c>
      <c r="Q96" s="44">
        <f>(VLOOKUP($A95,'ADR Raw Data'!$B$6:$BE$49,'ADR Raw Data'!X$1,FALSE))/100</f>
        <v>3.16238162535636E-2</v>
      </c>
      <c r="R96" s="44">
        <f>(VLOOKUP($A95,'ADR Raw Data'!$B$6:$BE$49,'ADR Raw Data'!Y$1,FALSE))/100</f>
        <v>3.07622013775323E-2</v>
      </c>
      <c r="S96" s="45">
        <f>(VLOOKUP($A95,'ADR Raw Data'!$B$6:$BE$49,'ADR Raw Data'!AA$1,FALSE))/100</f>
        <v>8.1457944166270793E-2</v>
      </c>
      <c r="T96" s="45">
        <f>(VLOOKUP($A95,'ADR Raw Data'!$B$6:$BE$49,'ADR Raw Data'!AB$1,FALSE))/100</f>
        <v>0.114458825442529</v>
      </c>
      <c r="U96" s="44">
        <f>(VLOOKUP($A95,'ADR Raw Data'!$B$6:$BE$49,'ADR Raw Data'!AC$1,FALSE))/100</f>
        <v>9.794515033244601E-2</v>
      </c>
      <c r="V96" s="46">
        <f>(VLOOKUP($A95,'ADR Raw Data'!$B$6:$BE$49,'ADR Raw Data'!AE$1,FALSE))/100</f>
        <v>5.2525670374993796E-2</v>
      </c>
      <c r="X96" s="43">
        <f>(VLOOKUP($A95,'RevPAR Raw Data'!$B$6:$BE$43,'RevPAR Raw Data'!T$1,FALSE))/100</f>
        <v>0.124179574385011</v>
      </c>
      <c r="Y96" s="44">
        <f>(VLOOKUP($A95,'RevPAR Raw Data'!$B$6:$BE$43,'RevPAR Raw Data'!U$1,FALSE))/100</f>
        <v>0.133671880619049</v>
      </c>
      <c r="Z96" s="44">
        <f>(VLOOKUP($A95,'RevPAR Raw Data'!$B$6:$BE$43,'RevPAR Raw Data'!V$1,FALSE))/100</f>
        <v>0.20609656954921898</v>
      </c>
      <c r="AA96" s="44">
        <f>(VLOOKUP($A95,'RevPAR Raw Data'!$B$6:$BE$43,'RevPAR Raw Data'!W$1,FALSE))/100</f>
        <v>0.112919461158277</v>
      </c>
      <c r="AB96" s="44">
        <f>(VLOOKUP($A95,'RevPAR Raw Data'!$B$6:$BE$43,'RevPAR Raw Data'!X$1,FALSE))/100</f>
        <v>0.18299484861499898</v>
      </c>
      <c r="AC96" s="44">
        <f>(VLOOKUP($A95,'RevPAR Raw Data'!$B$6:$BE$43,'RevPAR Raw Data'!Y$1,FALSE))/100</f>
        <v>0.15329712098869799</v>
      </c>
      <c r="AD96" s="45">
        <f>(VLOOKUP($A95,'RevPAR Raw Data'!$B$6:$BE$43,'RevPAR Raw Data'!AA$1,FALSE))/100</f>
        <v>0.14058117922978999</v>
      </c>
      <c r="AE96" s="45">
        <f>(VLOOKUP($A95,'RevPAR Raw Data'!$B$6:$BE$43,'RevPAR Raw Data'!AB$1,FALSE))/100</f>
        <v>0.13231461898872798</v>
      </c>
      <c r="AF96" s="44">
        <f>(VLOOKUP($A95,'RevPAR Raw Data'!$B$6:$BE$43,'RevPAR Raw Data'!AC$1,FALSE))/100</f>
        <v>0.136329016861615</v>
      </c>
      <c r="AG96" s="46">
        <f>(VLOOKUP($A95,'RevPAR Raw Data'!$B$6:$BE$43,'RevPAR Raw Data'!AE$1,FALSE))/100</f>
        <v>0.146182722621362</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46</v>
      </c>
      <c r="B98" s="71">
        <f>(VLOOKUP($A98,'Occupancy Raw Data'!$B$8:$BE$45,'Occupancy Raw Data'!G$3,FALSE))/100</f>
        <v>0.51425983608368098</v>
      </c>
      <c r="C98" s="72">
        <f>(VLOOKUP($A98,'Occupancy Raw Data'!$B$8:$BE$45,'Occupancy Raw Data'!H$3,FALSE))/100</f>
        <v>0.64002474208584603</v>
      </c>
      <c r="D98" s="72">
        <f>(VLOOKUP($A98,'Occupancy Raw Data'!$B$8:$BE$45,'Occupancy Raw Data'!I$3,FALSE))/100</f>
        <v>0.69169593743786806</v>
      </c>
      <c r="E98" s="72">
        <f>(VLOOKUP($A98,'Occupancy Raw Data'!$B$8:$BE$45,'Occupancy Raw Data'!J$3,FALSE))/100</f>
        <v>0.67110698743013597</v>
      </c>
      <c r="F98" s="72">
        <f>(VLOOKUP($A98,'Occupancy Raw Data'!$B$8:$BE$45,'Occupancy Raw Data'!K$3,FALSE))/100</f>
        <v>0.663551814787814</v>
      </c>
      <c r="G98" s="73">
        <f>(VLOOKUP($A98,'Occupancy Raw Data'!$B$8:$BE$45,'Occupancy Raw Data'!L$3,FALSE))/100</f>
        <v>0.63612786356506901</v>
      </c>
      <c r="H98" s="53">
        <f>(VLOOKUP($A98,'Occupancy Raw Data'!$B$8:$BE$45,'Occupancy Raw Data'!N$3,FALSE))/100</f>
        <v>0.72090043519561708</v>
      </c>
      <c r="I98" s="53">
        <f>(VLOOKUP($A98,'Occupancy Raw Data'!$B$8:$BE$45,'Occupancy Raw Data'!O$3,FALSE))/100</f>
        <v>0.69598162016479903</v>
      </c>
      <c r="J98" s="73">
        <f>(VLOOKUP($A98,'Occupancy Raw Data'!$B$8:$BE$45,'Occupancy Raw Data'!P$3,FALSE))/100</f>
        <v>0.708441027680208</v>
      </c>
      <c r="K98" s="74">
        <f>(VLOOKUP($A98,'Occupancy Raw Data'!$B$8:$BE$45,'Occupancy Raw Data'!R$3,FALSE))/100</f>
        <v>0.65678876759796589</v>
      </c>
      <c r="M98" s="75">
        <f>VLOOKUP($A98,'ADR Raw Data'!$B$6:$BE$43,'ADR Raw Data'!G$1,FALSE)</f>
        <v>115.315905751965</v>
      </c>
      <c r="N98" s="76">
        <f>VLOOKUP($A98,'ADR Raw Data'!$B$6:$BE$43,'ADR Raw Data'!H$1,FALSE)</f>
        <v>119.651610520502</v>
      </c>
      <c r="O98" s="76">
        <f>VLOOKUP($A98,'ADR Raw Data'!$B$6:$BE$43,'ADR Raw Data'!I$1,FALSE)</f>
        <v>123.26642649548</v>
      </c>
      <c r="P98" s="76">
        <f>VLOOKUP($A98,'ADR Raw Data'!$B$6:$BE$43,'ADR Raw Data'!J$1,FALSE)</f>
        <v>118.245292142598</v>
      </c>
      <c r="Q98" s="76">
        <f>VLOOKUP($A98,'ADR Raw Data'!$B$6:$BE$43,'ADR Raw Data'!K$1,FALSE)</f>
        <v>121.01226287578601</v>
      </c>
      <c r="R98" s="77">
        <f>VLOOKUP($A98,'ADR Raw Data'!$B$6:$BE$43,'ADR Raw Data'!L$1,FALSE)</f>
        <v>119.723843781688</v>
      </c>
      <c r="S98" s="76">
        <f>VLOOKUP($A98,'ADR Raw Data'!$B$6:$BE$43,'ADR Raw Data'!N$1,FALSE)</f>
        <v>138.11989703674101</v>
      </c>
      <c r="T98" s="76">
        <f>VLOOKUP($A98,'ADR Raw Data'!$B$6:$BE$43,'ADR Raw Data'!O$1,FALSE)</f>
        <v>137.80286494207201</v>
      </c>
      <c r="U98" s="77">
        <f>VLOOKUP($A98,'ADR Raw Data'!$B$6:$BE$43,'ADR Raw Data'!P$1,FALSE)</f>
        <v>137.96416882347401</v>
      </c>
      <c r="V98" s="78">
        <f>VLOOKUP($A98,'ADR Raw Data'!$B$6:$BE$43,'ADR Raw Data'!R$1,FALSE)</f>
        <v>125.345218243671</v>
      </c>
      <c r="X98" s="75">
        <f>VLOOKUP($A98,'RevPAR Raw Data'!$B$6:$BE$43,'RevPAR Raw Data'!G$1,FALSE)</f>
        <v>59.3023387898469</v>
      </c>
      <c r="Y98" s="76">
        <f>VLOOKUP($A98,'RevPAR Raw Data'!$B$6:$BE$43,'RevPAR Raw Data'!H$1,FALSE)</f>
        <v>76.579991163540697</v>
      </c>
      <c r="Z98" s="76">
        <f>VLOOKUP($A98,'RevPAR Raw Data'!$B$6:$BE$43,'RevPAR Raw Data'!I$1,FALSE)</f>
        <v>85.2628864294077</v>
      </c>
      <c r="AA98" s="76">
        <f>VLOOKUP($A98,'RevPAR Raw Data'!$B$6:$BE$43,'RevPAR Raw Data'!J$1,FALSE)</f>
        <v>79.355241787615697</v>
      </c>
      <c r="AB98" s="76">
        <f>VLOOKUP($A98,'RevPAR Raw Data'!$B$6:$BE$43,'RevPAR Raw Data'!K$1,FALSE)</f>
        <v>80.297906642808201</v>
      </c>
      <c r="AC98" s="77">
        <f>VLOOKUP($A98,'RevPAR Raw Data'!$B$6:$BE$43,'RevPAR Raw Data'!L$1,FALSE)</f>
        <v>76.159672962643796</v>
      </c>
      <c r="AD98" s="76">
        <f>VLOOKUP($A98,'RevPAR Raw Data'!$B$6:$BE$43,'RevPAR Raw Data'!N$1,FALSE)</f>
        <v>99.570693882960995</v>
      </c>
      <c r="AE98" s="76">
        <f>VLOOKUP($A98,'RevPAR Raw Data'!$B$6:$BE$43,'RevPAR Raw Data'!O$1,FALSE)</f>
        <v>95.908261205734803</v>
      </c>
      <c r="AF98" s="77">
        <f>VLOOKUP($A98,'RevPAR Raw Data'!$B$6:$BE$43,'RevPAR Raw Data'!P$1,FALSE)</f>
        <v>97.739477544347906</v>
      </c>
      <c r="AG98" s="78">
        <f>VLOOKUP($A98,'RevPAR Raw Data'!$B$6:$BE$43,'RevPAR Raw Data'!R$1,FALSE)</f>
        <v>82.325331414559301</v>
      </c>
    </row>
    <row r="99" spans="1:33" x14ac:dyDescent="0.2">
      <c r="A99" s="55" t="s">
        <v>126</v>
      </c>
      <c r="B99" s="43">
        <f>(VLOOKUP($A98,'Occupancy Raw Data'!$B$8:$BE$51,'Occupancy Raw Data'!T$3,FALSE))/100</f>
        <v>1.41969057120088E-2</v>
      </c>
      <c r="C99" s="44">
        <f>(VLOOKUP($A98,'Occupancy Raw Data'!$B$8:$BE$51,'Occupancy Raw Data'!U$3,FALSE))/100</f>
        <v>1.7094110927374298E-2</v>
      </c>
      <c r="D99" s="44">
        <f>(VLOOKUP($A98,'Occupancy Raw Data'!$B$8:$BE$51,'Occupancy Raw Data'!V$3,FALSE))/100</f>
        <v>5.5000735906052797E-2</v>
      </c>
      <c r="E99" s="44">
        <f>(VLOOKUP($A98,'Occupancy Raw Data'!$B$8:$BE$51,'Occupancy Raw Data'!W$3,FALSE))/100</f>
        <v>5.5033613938692107E-3</v>
      </c>
      <c r="F99" s="44">
        <f>(VLOOKUP($A98,'Occupancy Raw Data'!$B$8:$BE$51,'Occupancy Raw Data'!X$3,FALSE))/100</f>
        <v>-1.0619350456977501E-2</v>
      </c>
      <c r="G99" s="44">
        <f>(VLOOKUP($A98,'Occupancy Raw Data'!$B$8:$BE$51,'Occupancy Raw Data'!Y$3,FALSE))/100</f>
        <v>1.6155191439850499E-2</v>
      </c>
      <c r="H99" s="45">
        <f>(VLOOKUP($A98,'Occupancy Raw Data'!$B$8:$BE$51,'Occupancy Raw Data'!AA$3,FALSE))/100</f>
        <v>-1.4938894205543101E-2</v>
      </c>
      <c r="I99" s="45">
        <f>(VLOOKUP($A98,'Occupancy Raw Data'!$B$8:$BE$51,'Occupancy Raw Data'!AB$3,FALSE))/100</f>
        <v>-2.5939158568453503E-2</v>
      </c>
      <c r="J99" s="44">
        <f>(VLOOKUP($A98,'Occupancy Raw Data'!$B$8:$BE$51,'Occupancy Raw Data'!AC$3,FALSE))/100</f>
        <v>-2.0373171296531802E-2</v>
      </c>
      <c r="K99" s="46">
        <f>(VLOOKUP($A98,'Occupancy Raw Data'!$B$8:$BE$51,'Occupancy Raw Data'!AE$3,FALSE))/100</f>
        <v>4.6106350110805003E-3</v>
      </c>
      <c r="M99" s="43">
        <f>(VLOOKUP($A98,'ADR Raw Data'!$B$6:$BE$49,'ADR Raw Data'!T$1,FALSE))/100</f>
        <v>5.2632111065329397E-2</v>
      </c>
      <c r="N99" s="44">
        <f>(VLOOKUP($A98,'ADR Raw Data'!$B$6:$BE$49,'ADR Raw Data'!U$1,FALSE))/100</f>
        <v>3.79865284673436E-2</v>
      </c>
      <c r="O99" s="44">
        <f>(VLOOKUP($A98,'ADR Raw Data'!$B$6:$BE$49,'ADR Raw Data'!V$1,FALSE))/100</f>
        <v>5.05086042762109E-2</v>
      </c>
      <c r="P99" s="44">
        <f>(VLOOKUP($A98,'ADR Raw Data'!$B$6:$BE$49,'ADR Raw Data'!W$1,FALSE))/100</f>
        <v>-1.03653151503309E-2</v>
      </c>
      <c r="Q99" s="44">
        <f>(VLOOKUP($A98,'ADR Raw Data'!$B$6:$BE$49,'ADR Raw Data'!X$1,FALSE))/100</f>
        <v>-1.7576498234182902E-2</v>
      </c>
      <c r="R99" s="44">
        <f>(VLOOKUP($A98,'ADR Raw Data'!$B$6:$BE$49,'ADR Raw Data'!Y$1,FALSE))/100</f>
        <v>2.0052444501769E-2</v>
      </c>
      <c r="S99" s="45">
        <f>(VLOOKUP($A98,'ADR Raw Data'!$B$6:$BE$49,'ADR Raw Data'!AA$1,FALSE))/100</f>
        <v>-3.2109767376772701E-2</v>
      </c>
      <c r="T99" s="45">
        <f>(VLOOKUP($A98,'ADR Raw Data'!$B$6:$BE$49,'ADR Raw Data'!AB$1,FALSE))/100</f>
        <v>-2.90312252605603E-2</v>
      </c>
      <c r="U99" s="44">
        <f>(VLOOKUP($A98,'ADR Raw Data'!$B$6:$BE$49,'ADR Raw Data'!AC$1,FALSE))/100</f>
        <v>-3.0586885822853297E-2</v>
      </c>
      <c r="V99" s="46">
        <f>(VLOOKUP($A98,'ADR Raw Data'!$B$6:$BE$49,'ADR Raw Data'!AE$1,FALSE))/100</f>
        <v>7.2347309862306E-4</v>
      </c>
      <c r="X99" s="43">
        <f>(VLOOKUP($A98,'RevPAR Raw Data'!$B$6:$BE$43,'RevPAR Raw Data'!T$1,FALSE))/100</f>
        <v>6.7576229895556603E-2</v>
      </c>
      <c r="Y99" s="44">
        <f>(VLOOKUP($A98,'RevPAR Raw Data'!$B$6:$BE$43,'RevPAR Raw Data'!U$1,FALSE))/100</f>
        <v>5.57299853260846E-2</v>
      </c>
      <c r="Z99" s="44">
        <f>(VLOOKUP($A98,'RevPAR Raw Data'!$B$6:$BE$43,'RevPAR Raw Data'!V$1,FALSE))/100</f>
        <v>0.108287350587043</v>
      </c>
      <c r="AA99" s="44">
        <f>(VLOOKUP($A98,'RevPAR Raw Data'!$B$6:$BE$43,'RevPAR Raw Data'!W$1,FALSE))/100</f>
        <v>-4.9189978316953398E-3</v>
      </c>
      <c r="AB99" s="44">
        <f>(VLOOKUP($A98,'RevPAR Raw Data'!$B$6:$BE$43,'RevPAR Raw Data'!X$1,FALSE))/100</f>
        <v>-2.80091976966052E-2</v>
      </c>
      <c r="AC99" s="44">
        <f>(VLOOKUP($A98,'RevPAR Raw Data'!$B$6:$BE$43,'RevPAR Raw Data'!Y$1,FALSE))/100</f>
        <v>3.6531587021382601E-2</v>
      </c>
      <c r="AD99" s="45">
        <f>(VLOOKUP($A98,'RevPAR Raw Data'!$B$6:$BE$43,'RevPAR Raw Data'!AA$1,FALSE))/100</f>
        <v>-4.6568977164509598E-2</v>
      </c>
      <c r="AE99" s="45">
        <f>(VLOOKUP($A98,'RevPAR Raw Data'!$B$6:$BE$43,'RevPAR Raw Data'!AB$1,FALSE))/100</f>
        <v>-5.4217338273543698E-2</v>
      </c>
      <c r="AF99" s="44">
        <f>(VLOOKUP($A98,'RevPAR Raw Data'!$B$6:$BE$43,'RevPAR Raw Data'!AC$1,FALSE))/100</f>
        <v>-5.0336905255088701E-2</v>
      </c>
      <c r="AG99" s="46">
        <f>(VLOOKUP($A98,'RevPAR Raw Data'!$B$6:$BE$43,'RevPAR Raw Data'!AE$1,FALSE))/100</f>
        <v>5.3374437801016403E-3</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48</v>
      </c>
      <c r="B101" s="71">
        <f>(VLOOKUP($A101,'Occupancy Raw Data'!$B$8:$BE$45,'Occupancy Raw Data'!G$3,FALSE))/100</f>
        <v>0.50417623721027294</v>
      </c>
      <c r="C101" s="72">
        <f>(VLOOKUP($A101,'Occupancy Raw Data'!$B$8:$BE$45,'Occupancy Raw Data'!H$3,FALSE))/100</f>
        <v>0.60242221758195802</v>
      </c>
      <c r="D101" s="72">
        <f>(VLOOKUP($A101,'Occupancy Raw Data'!$B$8:$BE$45,'Occupancy Raw Data'!I$3,FALSE))/100</f>
        <v>0.63541449154311902</v>
      </c>
      <c r="E101" s="72">
        <f>(VLOOKUP($A101,'Occupancy Raw Data'!$B$8:$BE$45,'Occupancy Raw Data'!J$3,FALSE))/100</f>
        <v>0.60858216746711202</v>
      </c>
      <c r="F101" s="72">
        <f>(VLOOKUP($A101,'Occupancy Raw Data'!$B$8:$BE$45,'Occupancy Raw Data'!K$3,FALSE))/100</f>
        <v>0.61348924618918299</v>
      </c>
      <c r="G101" s="73">
        <f>(VLOOKUP($A101,'Occupancy Raw Data'!$B$8:$BE$45,'Occupancy Raw Data'!L$3,FALSE))/100</f>
        <v>0.592816871998329</v>
      </c>
      <c r="H101" s="53">
        <f>(VLOOKUP($A101,'Occupancy Raw Data'!$B$8:$BE$45,'Occupancy Raw Data'!N$3,FALSE))/100</f>
        <v>0.69951973272081802</v>
      </c>
      <c r="I101" s="53">
        <f>(VLOOKUP($A101,'Occupancy Raw Data'!$B$8:$BE$45,'Occupancy Raw Data'!O$3,FALSE))/100</f>
        <v>0.67832532887868002</v>
      </c>
      <c r="J101" s="73">
        <f>(VLOOKUP($A101,'Occupancy Raw Data'!$B$8:$BE$45,'Occupancy Raw Data'!P$3,FALSE))/100</f>
        <v>0.68892253079974908</v>
      </c>
      <c r="K101" s="74">
        <f>(VLOOKUP($A101,'Occupancy Raw Data'!$B$8:$BE$45,'Occupancy Raw Data'!R$3,FALSE))/100</f>
        <v>0.62027563165587796</v>
      </c>
      <c r="M101" s="75">
        <f>VLOOKUP($A101,'ADR Raw Data'!$B$6:$BE$43,'ADR Raw Data'!G$1,FALSE)</f>
        <v>142.99752122592599</v>
      </c>
      <c r="N101" s="76">
        <f>VLOOKUP($A101,'ADR Raw Data'!$B$6:$BE$43,'ADR Raw Data'!H$1,FALSE)</f>
        <v>144.71018197573599</v>
      </c>
      <c r="O101" s="76">
        <f>VLOOKUP($A101,'ADR Raw Data'!$B$6:$BE$43,'ADR Raw Data'!I$1,FALSE)</f>
        <v>143.67897305290799</v>
      </c>
      <c r="P101" s="76">
        <f>VLOOKUP($A101,'ADR Raw Data'!$B$6:$BE$43,'ADR Raw Data'!J$1,FALSE)</f>
        <v>132.45707840109699</v>
      </c>
      <c r="Q101" s="76">
        <f>VLOOKUP($A101,'ADR Raw Data'!$B$6:$BE$43,'ADR Raw Data'!K$1,FALSE)</f>
        <v>143.14690946221901</v>
      </c>
      <c r="R101" s="77">
        <f>VLOOKUP($A101,'ADR Raw Data'!$B$6:$BE$43,'ADR Raw Data'!L$1,FALSE)</f>
        <v>141.35845579429301</v>
      </c>
      <c r="S101" s="76">
        <f>VLOOKUP($A101,'ADR Raw Data'!$B$6:$BE$43,'ADR Raw Data'!N$1,FALSE)</f>
        <v>164.07845970149199</v>
      </c>
      <c r="T101" s="76">
        <f>VLOOKUP($A101,'ADR Raw Data'!$B$6:$BE$43,'ADR Raw Data'!O$1,FALSE)</f>
        <v>166.71647529629001</v>
      </c>
      <c r="U101" s="77">
        <f>VLOOKUP($A101,'ADR Raw Data'!$B$6:$BE$43,'ADR Raw Data'!P$1,FALSE)</f>
        <v>165.377178146548</v>
      </c>
      <c r="V101" s="78">
        <f>VLOOKUP($A101,'ADR Raw Data'!$B$6:$BE$43,'ADR Raw Data'!R$1,FALSE)</f>
        <v>148.98043090388799</v>
      </c>
      <c r="X101" s="75">
        <f>VLOOKUP($A101,'RevPAR Raw Data'!$B$6:$BE$43,'RevPAR Raw Data'!G$1,FALSE)</f>
        <v>72.095952182083906</v>
      </c>
      <c r="Y101" s="76">
        <f>VLOOKUP($A101,'RevPAR Raw Data'!$B$6:$BE$43,'RevPAR Raw Data'!H$1,FALSE)</f>
        <v>87.176628732512</v>
      </c>
      <c r="Z101" s="76">
        <f>VLOOKUP($A101,'RevPAR Raw Data'!$B$6:$BE$43,'RevPAR Raw Data'!I$1,FALSE)</f>
        <v>91.295701607851299</v>
      </c>
      <c r="AA101" s="76">
        <f>VLOOKUP($A101,'RevPAR Raw Data'!$B$6:$BE$43,'RevPAR Raw Data'!J$1,FALSE)</f>
        <v>80.611015869701305</v>
      </c>
      <c r="AB101" s="76">
        <f>VLOOKUP($A101,'RevPAR Raw Data'!$B$6:$BE$43,'RevPAR Raw Data'!K$1,FALSE)</f>
        <v>87.819089580288093</v>
      </c>
      <c r="AC101" s="77">
        <f>VLOOKUP($A101,'RevPAR Raw Data'!$B$6:$BE$43,'RevPAR Raw Data'!L$1,FALSE)</f>
        <v>83.799677594487306</v>
      </c>
      <c r="AD101" s="76">
        <f>VLOOKUP($A101,'RevPAR Raw Data'!$B$6:$BE$43,'RevPAR Raw Data'!N$1,FALSE)</f>
        <v>114.776120275631</v>
      </c>
      <c r="AE101" s="76">
        <f>VLOOKUP($A101,'RevPAR Raw Data'!$B$6:$BE$43,'RevPAR Raw Data'!O$1,FALSE)</f>
        <v>113.08800793485</v>
      </c>
      <c r="AF101" s="77">
        <f>VLOOKUP($A101,'RevPAR Raw Data'!$B$6:$BE$43,'RevPAR Raw Data'!P$1,FALSE)</f>
        <v>113.932064105241</v>
      </c>
      <c r="AG101" s="78">
        <f>VLOOKUP($A101,'RevPAR Raw Data'!$B$6:$BE$43,'RevPAR Raw Data'!R$1,FALSE)</f>
        <v>92.408930883274095</v>
      </c>
    </row>
    <row r="102" spans="1:33" x14ac:dyDescent="0.2">
      <c r="A102" s="55" t="s">
        <v>126</v>
      </c>
      <c r="B102" s="43">
        <f>(VLOOKUP($A101,'Occupancy Raw Data'!$B$8:$BE$51,'Occupancy Raw Data'!T$3,FALSE))/100</f>
        <v>5.3918467250344201E-2</v>
      </c>
      <c r="C102" s="44">
        <f>(VLOOKUP($A101,'Occupancy Raw Data'!$B$8:$BE$51,'Occupancy Raw Data'!U$3,FALSE))/100</f>
        <v>3.6824105741968399E-2</v>
      </c>
      <c r="D102" s="44">
        <f>(VLOOKUP($A101,'Occupancy Raw Data'!$B$8:$BE$51,'Occupancy Raw Data'!V$3,FALSE))/100</f>
        <v>7.7267142016767196E-2</v>
      </c>
      <c r="E102" s="44">
        <f>(VLOOKUP($A101,'Occupancy Raw Data'!$B$8:$BE$51,'Occupancy Raw Data'!W$3,FALSE))/100</f>
        <v>2.5234850931334703E-3</v>
      </c>
      <c r="F102" s="44">
        <f>(VLOOKUP($A101,'Occupancy Raw Data'!$B$8:$BE$51,'Occupancy Raw Data'!X$3,FALSE))/100</f>
        <v>-2.8230615947663698E-2</v>
      </c>
      <c r="G102" s="44">
        <f>(VLOOKUP($A101,'Occupancy Raw Data'!$B$8:$BE$51,'Occupancy Raw Data'!Y$3,FALSE))/100</f>
        <v>2.6483560810004598E-2</v>
      </c>
      <c r="H102" s="45">
        <f>(VLOOKUP($A101,'Occupancy Raw Data'!$B$8:$BE$51,'Occupancy Raw Data'!AA$3,FALSE))/100</f>
        <v>-3.7111898859576399E-3</v>
      </c>
      <c r="I102" s="45">
        <f>(VLOOKUP($A101,'Occupancy Raw Data'!$B$8:$BE$51,'Occupancy Raw Data'!AB$3,FALSE))/100</f>
        <v>-1.46915968320976E-2</v>
      </c>
      <c r="J102" s="44">
        <f>(VLOOKUP($A101,'Occupancy Raw Data'!$B$8:$BE$51,'Occupancy Raw Data'!AC$3,FALSE))/100</f>
        <v>-9.1473591464981702E-3</v>
      </c>
      <c r="K102" s="46">
        <f>(VLOOKUP($A101,'Occupancy Raw Data'!$B$8:$BE$51,'Occupancy Raw Data'!AE$3,FALSE))/100</f>
        <v>1.49021949748347E-2</v>
      </c>
      <c r="M102" s="43">
        <f>(VLOOKUP($A101,'ADR Raw Data'!$B$6:$BE$49,'ADR Raw Data'!T$1,FALSE))/100</f>
        <v>0.16459377236738701</v>
      </c>
      <c r="N102" s="44">
        <f>(VLOOKUP($A101,'ADR Raw Data'!$B$6:$BE$49,'ADR Raw Data'!U$1,FALSE))/100</f>
        <v>0.15452427279807998</v>
      </c>
      <c r="O102" s="44">
        <f>(VLOOKUP($A101,'ADR Raw Data'!$B$6:$BE$49,'ADR Raw Data'!V$1,FALSE))/100</f>
        <v>0.12703910815526601</v>
      </c>
      <c r="P102" s="44">
        <f>(VLOOKUP($A101,'ADR Raw Data'!$B$6:$BE$49,'ADR Raw Data'!W$1,FALSE))/100</f>
        <v>4.6187949982196804E-3</v>
      </c>
      <c r="Q102" s="44">
        <f>(VLOOKUP($A101,'ADR Raw Data'!$B$6:$BE$49,'ADR Raw Data'!X$1,FALSE))/100</f>
        <v>-1.38790394934832E-3</v>
      </c>
      <c r="R102" s="44">
        <f>(VLOOKUP($A101,'ADR Raw Data'!$B$6:$BE$49,'ADR Raw Data'!Y$1,FALSE))/100</f>
        <v>8.1879243668235901E-2</v>
      </c>
      <c r="S102" s="45">
        <f>(VLOOKUP($A101,'ADR Raw Data'!$B$6:$BE$49,'ADR Raw Data'!AA$1,FALSE))/100</f>
        <v>1.6527124201648199E-2</v>
      </c>
      <c r="T102" s="45">
        <f>(VLOOKUP($A101,'ADR Raw Data'!$B$6:$BE$49,'ADR Raw Data'!AB$1,FALSE))/100</f>
        <v>3.0591908930847001E-2</v>
      </c>
      <c r="U102" s="44">
        <f>(VLOOKUP($A101,'ADR Raw Data'!$B$6:$BE$49,'ADR Raw Data'!AC$1,FALSE))/100</f>
        <v>2.3452844684830502E-2</v>
      </c>
      <c r="V102" s="46">
        <f>(VLOOKUP($A101,'ADR Raw Data'!$B$6:$BE$49,'ADR Raw Data'!AE$1,FALSE))/100</f>
        <v>5.8756494946019207E-2</v>
      </c>
      <c r="X102" s="43">
        <f>(VLOOKUP($A101,'RevPAR Raw Data'!$B$6:$BE$43,'RevPAR Raw Data'!T$1,FALSE))/100</f>
        <v>0.22738688354273301</v>
      </c>
      <c r="Y102" s="44">
        <f>(VLOOKUP($A101,'RevPAR Raw Data'!$B$6:$BE$43,'RevPAR Raw Data'!U$1,FALSE))/100</f>
        <v>0.197038596701266</v>
      </c>
      <c r="Z102" s="44">
        <f>(VLOOKUP($A101,'RevPAR Raw Data'!$B$6:$BE$43,'RevPAR Raw Data'!V$1,FALSE))/100</f>
        <v>0.21412219898355001</v>
      </c>
      <c r="AA102" s="44">
        <f>(VLOOKUP($A101,'RevPAR Raw Data'!$B$6:$BE$43,'RevPAR Raw Data'!W$1,FALSE))/100</f>
        <v>7.1539355516794002E-3</v>
      </c>
      <c r="AB102" s="44">
        <f>(VLOOKUP($A101,'RevPAR Raw Data'!$B$6:$BE$43,'RevPAR Raw Data'!X$1,FALSE))/100</f>
        <v>-2.9579338513645703E-2</v>
      </c>
      <c r="AC102" s="44">
        <f>(VLOOKUP($A101,'RevPAR Raw Data'!$B$6:$BE$43,'RevPAR Raw Data'!Y$1,FALSE))/100</f>
        <v>0.11053125840700501</v>
      </c>
      <c r="AD102" s="45">
        <f>(VLOOKUP($A101,'RevPAR Raw Data'!$B$6:$BE$43,'RevPAR Raw Data'!AA$1,FALSE))/100</f>
        <v>1.2754599019509401E-2</v>
      </c>
      <c r="AE102" s="45">
        <f>(VLOOKUP($A101,'RevPAR Raw Data'!$B$6:$BE$43,'RevPAR Raw Data'!AB$1,FALSE))/100</f>
        <v>1.54508681064131E-2</v>
      </c>
      <c r="AF102" s="44">
        <f>(VLOOKUP($A101,'RevPAR Raw Data'!$B$6:$BE$43,'RevPAR Raw Data'!AC$1,FALSE))/100</f>
        <v>1.4090953944993101E-2</v>
      </c>
      <c r="AG102" s="46">
        <f>(VLOOKUP($A101,'RevPAR Raw Data'!$B$6:$BE$43,'RevPAR Raw Data'!AE$1,FALSE))/100</f>
        <v>7.4534290664577396E-2</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52</v>
      </c>
      <c r="B104" s="71">
        <f>(VLOOKUP($A104,'Occupancy Raw Data'!$B$8:$BE$54,'Occupancy Raw Data'!G$3,FALSE))/100</f>
        <v>0.51602276130577995</v>
      </c>
      <c r="C104" s="72">
        <f>(VLOOKUP($A104,'Occupancy Raw Data'!$B$8:$BE$54,'Occupancy Raw Data'!H$3,FALSE))/100</f>
        <v>0.60452231206948104</v>
      </c>
      <c r="D104" s="72">
        <f>(VLOOKUP($A104,'Occupancy Raw Data'!$B$8:$BE$54,'Occupancy Raw Data'!I$3,FALSE))/100</f>
        <v>0.63057801737047003</v>
      </c>
      <c r="E104" s="72">
        <f>(VLOOKUP($A104,'Occupancy Raw Data'!$B$8:$BE$54,'Occupancy Raw Data'!J$3,FALSE))/100</f>
        <v>0.62533692722371903</v>
      </c>
      <c r="F104" s="72">
        <f>(VLOOKUP($A104,'Occupancy Raw Data'!$B$8:$BE$54,'Occupancy Raw Data'!K$3,FALSE))/100</f>
        <v>0.62249176400119699</v>
      </c>
      <c r="G104" s="73">
        <f>(VLOOKUP($A104,'Occupancy Raw Data'!$B$8:$BE$54,'Occupancy Raw Data'!L$3,FALSE))/100</f>
        <v>0.59979035639412903</v>
      </c>
      <c r="H104" s="53">
        <f>(VLOOKUP($A104,'Occupancy Raw Data'!$B$8:$BE$54,'Occupancy Raw Data'!N$3,FALSE))/100</f>
        <v>0.71862833183587893</v>
      </c>
      <c r="I104" s="53">
        <f>(VLOOKUP($A104,'Occupancy Raw Data'!$B$8:$BE$54,'Occupancy Raw Data'!O$3,FALSE))/100</f>
        <v>0.71443545971847799</v>
      </c>
      <c r="J104" s="73">
        <f>(VLOOKUP($A104,'Occupancy Raw Data'!$B$8:$BE$54,'Occupancy Raw Data'!P$3,FALSE))/100</f>
        <v>0.71653189577717802</v>
      </c>
      <c r="K104" s="74">
        <f>(VLOOKUP($A104,'Occupancy Raw Data'!$B$8:$BE$54,'Occupancy Raw Data'!R$3,FALSE))/100</f>
        <v>0.63314508193214303</v>
      </c>
      <c r="M104" s="75">
        <f>VLOOKUP($A104,'ADR Raw Data'!$B$6:$BE$54,'ADR Raw Data'!G$1,FALSE)</f>
        <v>97.173969820081197</v>
      </c>
      <c r="N104" s="76">
        <f>VLOOKUP($A104,'ADR Raw Data'!$B$6:$BE$54,'ADR Raw Data'!H$1,FALSE)</f>
        <v>101.76257864751</v>
      </c>
      <c r="O104" s="76">
        <f>VLOOKUP($A104,'ADR Raw Data'!$B$6:$BE$54,'ADR Raw Data'!I$1,FALSE)</f>
        <v>102.524181904535</v>
      </c>
      <c r="P104" s="76">
        <f>VLOOKUP($A104,'ADR Raw Data'!$B$6:$BE$54,'ADR Raw Data'!J$1,FALSE)</f>
        <v>102.35022030651299</v>
      </c>
      <c r="Q104" s="76">
        <f>VLOOKUP($A104,'ADR Raw Data'!$B$6:$BE$54,'ADR Raw Data'!K$1,FALSE)</f>
        <v>103.057019485205</v>
      </c>
      <c r="R104" s="77">
        <f>VLOOKUP($A104,'ADR Raw Data'!$B$6:$BE$54,'ADR Raw Data'!L$1,FALSE)</f>
        <v>101.52438757677101</v>
      </c>
      <c r="S104" s="76">
        <f>VLOOKUP($A104,'ADR Raw Data'!$B$6:$BE$54,'ADR Raw Data'!N$1,FALSE)</f>
        <v>114.963946655553</v>
      </c>
      <c r="T104" s="76">
        <f>VLOOKUP($A104,'ADR Raw Data'!$B$6:$BE$54,'ADR Raw Data'!O$1,FALSE)</f>
        <v>119.640308111507</v>
      </c>
      <c r="U104" s="77">
        <f>VLOOKUP($A104,'ADR Raw Data'!$B$6:$BE$54,'ADR Raw Data'!P$1,FALSE)</f>
        <v>117.29528631138901</v>
      </c>
      <c r="V104" s="78">
        <f>VLOOKUP($A104,'ADR Raw Data'!$B$6:$BE$54,'ADR Raw Data'!R$1,FALSE)</f>
        <v>106.623806466871</v>
      </c>
      <c r="X104" s="75">
        <f>VLOOKUP($A104,'RevPAR Raw Data'!$B$6:$BE$54,'RevPAR Raw Data'!G$1,FALSE)</f>
        <v>50.143980233602797</v>
      </c>
      <c r="Y104" s="76">
        <f>VLOOKUP($A104,'RevPAR Raw Data'!$B$6:$BE$54,'RevPAR Raw Data'!H$1,FALSE)</f>
        <v>61.517749326145498</v>
      </c>
      <c r="Z104" s="76">
        <f>VLOOKUP($A104,'RevPAR Raw Data'!$B$6:$BE$54,'RevPAR Raw Data'!I$1,FALSE)</f>
        <v>64.649495357891496</v>
      </c>
      <c r="AA104" s="76">
        <f>VLOOKUP($A104,'RevPAR Raw Data'!$B$6:$BE$54,'RevPAR Raw Data'!J$1,FALSE)</f>
        <v>64.003372267145807</v>
      </c>
      <c r="AB104" s="76">
        <f>VLOOKUP($A104,'RevPAR Raw Data'!$B$6:$BE$54,'RevPAR Raw Data'!K$1,FALSE)</f>
        <v>64.152145852051504</v>
      </c>
      <c r="AC104" s="77">
        <f>VLOOKUP($A104,'RevPAR Raw Data'!$B$6:$BE$54,'RevPAR Raw Data'!L$1,FALSE)</f>
        <v>60.8933486073674</v>
      </c>
      <c r="AD104" s="76">
        <f>VLOOKUP($A104,'RevPAR Raw Data'!$B$6:$BE$54,'RevPAR Raw Data'!N$1,FALSE)</f>
        <v>82.616349206349199</v>
      </c>
      <c r="AE104" s="76">
        <f>VLOOKUP($A104,'RevPAR Raw Data'!$B$6:$BE$54,'RevPAR Raw Data'!O$1,FALSE)</f>
        <v>85.475278526504894</v>
      </c>
      <c r="AF104" s="77">
        <f>VLOOKUP($A104,'RevPAR Raw Data'!$B$6:$BE$54,'RevPAR Raw Data'!P$1,FALSE)</f>
        <v>84.045813866426997</v>
      </c>
      <c r="AG104" s="78">
        <f>VLOOKUP($A104,'RevPAR Raw Data'!$B$6:$BE$54,'RevPAR Raw Data'!R$1,FALSE)</f>
        <v>67.508338681384501</v>
      </c>
    </row>
    <row r="105" spans="1:33" x14ac:dyDescent="0.2">
      <c r="A105" s="55" t="s">
        <v>126</v>
      </c>
      <c r="B105" s="43">
        <f>(VLOOKUP($A104,'Occupancy Raw Data'!$B$8:$BE$54,'Occupancy Raw Data'!T$3,FALSE))/100</f>
        <v>2.6902438611834899E-2</v>
      </c>
      <c r="C105" s="44">
        <f>(VLOOKUP($A104,'Occupancy Raw Data'!$B$8:$BE$54,'Occupancy Raw Data'!U$3,FALSE))/100</f>
        <v>2.9250003675921402E-2</v>
      </c>
      <c r="D105" s="44">
        <f>(VLOOKUP($A104,'Occupancy Raw Data'!$B$8:$BE$54,'Occupancy Raw Data'!V$3,FALSE))/100</f>
        <v>1.6111165677189499E-2</v>
      </c>
      <c r="E105" s="44">
        <f>(VLOOKUP($A104,'Occupancy Raw Data'!$B$8:$BE$54,'Occupancy Raw Data'!W$3,FALSE))/100</f>
        <v>3.76089180249531E-2</v>
      </c>
      <c r="F105" s="44">
        <f>(VLOOKUP($A104,'Occupancy Raw Data'!$B$8:$BE$54,'Occupancy Raw Data'!X$3,FALSE))/100</f>
        <v>1.5749933879121599E-2</v>
      </c>
      <c r="G105" s="44">
        <f>(VLOOKUP($A104,'Occupancy Raw Data'!$B$8:$BE$54,'Occupancy Raw Data'!Y$3,FALSE))/100</f>
        <v>2.4954265854277301E-2</v>
      </c>
      <c r="H105" s="45">
        <f>(VLOOKUP($A104,'Occupancy Raw Data'!$B$8:$BE$54,'Occupancy Raw Data'!AA$3,FALSE))/100</f>
        <v>5.3402019681113799E-2</v>
      </c>
      <c r="I105" s="45">
        <f>(VLOOKUP($A104,'Occupancy Raw Data'!$B$8:$BE$54,'Occupancy Raw Data'!AB$3,FALSE))/100</f>
        <v>2.1131289389382898E-2</v>
      </c>
      <c r="J105" s="44">
        <f>(VLOOKUP($A104,'Occupancy Raw Data'!$B$8:$BE$54,'Occupancy Raw Data'!AC$3,FALSE))/100</f>
        <v>3.7062858050704202E-2</v>
      </c>
      <c r="K105" s="46">
        <f>(VLOOKUP($A104,'Occupancy Raw Data'!$B$8:$BE$54,'Occupancy Raw Data'!AE$3,FALSE))/100</f>
        <v>2.8838451731830399E-2</v>
      </c>
      <c r="M105" s="43">
        <f>(VLOOKUP($A104,'ADR Raw Data'!$B$6:$BE$54,'ADR Raw Data'!T$1,FALSE))/100</f>
        <v>2.37268739668892E-2</v>
      </c>
      <c r="N105" s="44">
        <f>(VLOOKUP($A104,'ADR Raw Data'!$B$6:$BE$54,'ADR Raw Data'!U$1,FALSE))/100</f>
        <v>7.8802614754950699E-3</v>
      </c>
      <c r="O105" s="44">
        <f>(VLOOKUP($A104,'ADR Raw Data'!$B$6:$BE$54,'ADR Raw Data'!V$1,FALSE))/100</f>
        <v>1.62029559420592E-2</v>
      </c>
      <c r="P105" s="44">
        <f>(VLOOKUP($A104,'ADR Raw Data'!$B$6:$BE$54,'ADR Raw Data'!W$1,FALSE))/100</f>
        <v>2.6653649719188998E-2</v>
      </c>
      <c r="Q105" s="44">
        <f>(VLOOKUP($A104,'ADR Raw Data'!$B$6:$BE$54,'ADR Raw Data'!X$1,FALSE))/100</f>
        <v>3.40718777269578E-2</v>
      </c>
      <c r="R105" s="44">
        <f>(VLOOKUP($A104,'ADR Raw Data'!$B$6:$BE$54,'ADR Raw Data'!Y$1,FALSE))/100</f>
        <v>2.1614065247456602E-2</v>
      </c>
      <c r="S105" s="45">
        <f>(VLOOKUP($A104,'ADR Raw Data'!$B$6:$BE$54,'ADR Raw Data'!AA$1,FALSE))/100</f>
        <v>4.6285245354116501E-3</v>
      </c>
      <c r="T105" s="45">
        <f>(VLOOKUP($A104,'ADR Raw Data'!$B$6:$BE$54,'ADR Raw Data'!AB$1,FALSE))/100</f>
        <v>3.3254251933897999E-2</v>
      </c>
      <c r="U105" s="44">
        <f>(VLOOKUP($A104,'ADR Raw Data'!$B$6:$BE$54,'ADR Raw Data'!AC$1,FALSE))/100</f>
        <v>1.8890459673406201E-2</v>
      </c>
      <c r="V105" s="46">
        <f>(VLOOKUP($A104,'ADR Raw Data'!$B$6:$BE$54,'ADR Raw Data'!AE$1,FALSE))/100</f>
        <v>2.1038185535008299E-2</v>
      </c>
      <c r="X105" s="43">
        <f>(VLOOKUP($A104,'RevPAR Raw Data'!$B$6:$BE$54,'RevPAR Raw Data'!T$1,FALSE))/100</f>
        <v>5.1267623349069202E-2</v>
      </c>
      <c r="Y105" s="44">
        <f>(VLOOKUP($A104,'RevPAR Raw Data'!$B$6:$BE$54,'RevPAR Raw Data'!U$1,FALSE))/100</f>
        <v>3.7360762828541998E-2</v>
      </c>
      <c r="Z105" s="44">
        <f>(VLOOKUP($A104,'RevPAR Raw Data'!$B$6:$BE$54,'RevPAR Raw Data'!V$1,FALSE))/100</f>
        <v>3.2575170126891505E-2</v>
      </c>
      <c r="AA105" s="44">
        <f>(VLOOKUP($A104,'RevPAR Raw Data'!$B$6:$BE$54,'RevPAR Raw Data'!W$1,FALSE))/100</f>
        <v>6.5264982671496899E-2</v>
      </c>
      <c r="AB105" s="44">
        <f>(VLOOKUP($A104,'RevPAR Raw Data'!$B$6:$BE$54,'RevPAR Raw Data'!X$1,FALSE))/100</f>
        <v>5.0358441427416606E-2</v>
      </c>
      <c r="AC105" s="44">
        <f>(VLOOKUP($A104,'RevPAR Raw Data'!$B$6:$BE$54,'RevPAR Raw Data'!Y$1,FALSE))/100</f>
        <v>4.71076942321106E-2</v>
      </c>
      <c r="AD105" s="45">
        <f>(VLOOKUP($A104,'RevPAR Raw Data'!$B$6:$BE$54,'RevPAR Raw Data'!AA$1,FALSE))/100</f>
        <v>5.8277716774860003E-2</v>
      </c>
      <c r="AE105" s="45">
        <f>(VLOOKUP($A104,'RevPAR Raw Data'!$B$6:$BE$54,'RevPAR Raw Data'!AB$1,FALSE))/100</f>
        <v>5.5088246544323594E-2</v>
      </c>
      <c r="AF105" s="44">
        <f>(VLOOKUP($A104,'RevPAR Raw Data'!$B$6:$BE$54,'RevPAR Raw Data'!AC$1,FALSE))/100</f>
        <v>5.6653452149498393E-2</v>
      </c>
      <c r="AG105" s="46">
        <f>(VLOOKUP($A104,'RevPAR Raw Data'!$B$6:$BE$54,'RevPAR Raw Data'!AE$1,FALSE))/100</f>
        <v>5.0483345964915299E-2</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51</v>
      </c>
      <c r="B107" s="71">
        <f>(VLOOKUP($A107,'Occupancy Raw Data'!$B$8:$BE$45,'Occupancy Raw Data'!G$3,FALSE))/100</f>
        <v>0.53899275728482299</v>
      </c>
      <c r="C107" s="72">
        <f>(VLOOKUP($A107,'Occupancy Raw Data'!$B$8:$BE$45,'Occupancy Raw Data'!H$3,FALSE))/100</f>
        <v>0.62186289371736503</v>
      </c>
      <c r="D107" s="72">
        <f>(VLOOKUP($A107,'Occupancy Raw Data'!$B$8:$BE$45,'Occupancy Raw Data'!I$3,FALSE))/100</f>
        <v>0.66481387906349998</v>
      </c>
      <c r="E107" s="72">
        <f>(VLOOKUP($A107,'Occupancy Raw Data'!$B$8:$BE$45,'Occupancy Raw Data'!J$3,FALSE))/100</f>
        <v>0.63853798214586399</v>
      </c>
      <c r="F107" s="72">
        <f>(VLOOKUP($A107,'Occupancy Raw Data'!$B$8:$BE$45,'Occupancy Raw Data'!K$3,FALSE))/100</f>
        <v>0.66784571332322695</v>
      </c>
      <c r="G107" s="73">
        <f>(VLOOKUP($A107,'Occupancy Raw Data'!$B$8:$BE$45,'Occupancy Raw Data'!L$3,FALSE))/100</f>
        <v>0.62641064510695599</v>
      </c>
      <c r="H107" s="53">
        <f>(VLOOKUP($A107,'Occupancy Raw Data'!$B$8:$BE$45,'Occupancy Raw Data'!N$3,FALSE))/100</f>
        <v>0.72578743473134499</v>
      </c>
      <c r="I107" s="53">
        <f>(VLOOKUP($A107,'Occupancy Raw Data'!$B$8:$BE$45,'Occupancy Raw Data'!O$3,FALSE))/100</f>
        <v>0.70136432541687699</v>
      </c>
      <c r="J107" s="73">
        <f>(VLOOKUP($A107,'Occupancy Raw Data'!$B$8:$BE$45,'Occupancy Raw Data'!P$3,FALSE))/100</f>
        <v>0.71357588007411099</v>
      </c>
      <c r="K107" s="74">
        <f>(VLOOKUP($A107,'Occupancy Raw Data'!$B$8:$BE$45,'Occupancy Raw Data'!R$3,FALSE))/100</f>
        <v>0.65131499795471404</v>
      </c>
      <c r="M107" s="75">
        <f>VLOOKUP($A107,'ADR Raw Data'!$B$6:$BE$43,'ADR Raw Data'!G$1,FALSE)</f>
        <v>102.66555937499901</v>
      </c>
      <c r="N107" s="76">
        <f>VLOOKUP($A107,'ADR Raw Data'!$B$6:$BE$43,'ADR Raw Data'!H$1,FALSE)</f>
        <v>103.61850216684699</v>
      </c>
      <c r="O107" s="76">
        <f>VLOOKUP($A107,'ADR Raw Data'!$B$6:$BE$43,'ADR Raw Data'!I$1,FALSE)</f>
        <v>106.1318875095</v>
      </c>
      <c r="P107" s="76">
        <f>VLOOKUP($A107,'ADR Raw Data'!$B$6:$BE$43,'ADR Raw Data'!J$1,FALSE)</f>
        <v>104.93</v>
      </c>
      <c r="Q107" s="76">
        <f>VLOOKUP($A107,'ADR Raw Data'!$B$6:$BE$43,'ADR Raw Data'!K$1,FALSE)</f>
        <v>113.158580075662</v>
      </c>
      <c r="R107" s="77">
        <f>VLOOKUP($A107,'ADR Raw Data'!$B$6:$BE$43,'ADR Raw Data'!L$1,FALSE)</f>
        <v>106.28960795912801</v>
      </c>
      <c r="S107" s="76">
        <f>VLOOKUP($A107,'ADR Raw Data'!$B$6:$BE$43,'ADR Raw Data'!N$1,FALSE)</f>
        <v>123.145511719656</v>
      </c>
      <c r="T107" s="76">
        <f>VLOOKUP($A107,'ADR Raw Data'!$B$6:$BE$43,'ADR Raw Data'!O$1,FALSE)</f>
        <v>116.399562920268</v>
      </c>
      <c r="U107" s="77">
        <f>VLOOKUP($A107,'ADR Raw Data'!$B$6:$BE$43,'ADR Raw Data'!P$1,FALSE)</f>
        <v>119.830259648294</v>
      </c>
      <c r="V107" s="78">
        <f>VLOOKUP($A107,'ADR Raw Data'!$B$6:$BE$43,'ADR Raw Data'!R$1,FALSE)</f>
        <v>110.52819011378701</v>
      </c>
      <c r="X107" s="75">
        <f>VLOOKUP($A107,'RevPAR Raw Data'!$B$6:$BE$43,'RevPAR Raw Data'!G$1,FALSE)</f>
        <v>55.335992925719999</v>
      </c>
      <c r="Y107" s="76">
        <f>VLOOKUP($A107,'RevPAR Raw Data'!$B$6:$BE$43,'RevPAR Raw Data'!H$1,FALSE)</f>
        <v>64.436501600134704</v>
      </c>
      <c r="Z107" s="76">
        <f>VLOOKUP($A107,'RevPAR Raw Data'!$B$6:$BE$43,'RevPAR Raw Data'!I$1,FALSE)</f>
        <v>70.557951827522302</v>
      </c>
      <c r="AA107" s="76">
        <f>VLOOKUP($A107,'RevPAR Raw Data'!$B$6:$BE$43,'RevPAR Raw Data'!J$1,FALSE)</f>
        <v>67.001790466565595</v>
      </c>
      <c r="AB107" s="76">
        <f>VLOOKUP($A107,'RevPAR Raw Data'!$B$6:$BE$43,'RevPAR Raw Data'!K$1,FALSE)</f>
        <v>75.572472629274003</v>
      </c>
      <c r="AC107" s="77">
        <f>VLOOKUP($A107,'RevPAR Raw Data'!$B$6:$BE$43,'RevPAR Raw Data'!L$1,FALSE)</f>
        <v>66.580941889843302</v>
      </c>
      <c r="AD107" s="76">
        <f>VLOOKUP($A107,'RevPAR Raw Data'!$B$6:$BE$43,'RevPAR Raw Data'!N$1,FALSE)</f>
        <v>89.377465049688297</v>
      </c>
      <c r="AE107" s="76">
        <f>VLOOKUP($A107,'RevPAR Raw Data'!$B$6:$BE$43,'RevPAR Raw Data'!O$1,FALSE)</f>
        <v>81.638500926393803</v>
      </c>
      <c r="AF107" s="77">
        <f>VLOOKUP($A107,'RevPAR Raw Data'!$B$6:$BE$43,'RevPAR Raw Data'!P$1,FALSE)</f>
        <v>85.507982988040993</v>
      </c>
      <c r="AG107" s="78">
        <f>VLOOKUP($A107,'RevPAR Raw Data'!$B$6:$BE$43,'RevPAR Raw Data'!R$1,FALSE)</f>
        <v>71.988667917899804</v>
      </c>
    </row>
    <row r="108" spans="1:33" x14ac:dyDescent="0.2">
      <c r="A108" s="55" t="s">
        <v>126</v>
      </c>
      <c r="B108" s="43">
        <f>(VLOOKUP($A107,'Occupancy Raw Data'!$B$8:$BE$51,'Occupancy Raw Data'!T$3,FALSE))/100</f>
        <v>-4.3237763555749202E-2</v>
      </c>
      <c r="C108" s="44">
        <f>(VLOOKUP($A107,'Occupancy Raw Data'!$B$8:$BE$51,'Occupancy Raw Data'!U$3,FALSE))/100</f>
        <v>-4.2645249596855103E-2</v>
      </c>
      <c r="D108" s="44">
        <f>(VLOOKUP($A107,'Occupancy Raw Data'!$B$8:$BE$51,'Occupancy Raw Data'!V$3,FALSE))/100</f>
        <v>-2.6231204745946899E-2</v>
      </c>
      <c r="E108" s="44">
        <f>(VLOOKUP($A107,'Occupancy Raw Data'!$B$8:$BE$51,'Occupancy Raw Data'!W$3,FALSE))/100</f>
        <v>-8.1851282886874197E-2</v>
      </c>
      <c r="F108" s="44">
        <f>(VLOOKUP($A107,'Occupancy Raw Data'!$B$8:$BE$51,'Occupancy Raw Data'!X$3,FALSE))/100</f>
        <v>-0.102122023148265</v>
      </c>
      <c r="G108" s="44">
        <f>(VLOOKUP($A107,'Occupancy Raw Data'!$B$8:$BE$51,'Occupancy Raw Data'!Y$3,FALSE))/100</f>
        <v>-6.0826574791234399E-2</v>
      </c>
      <c r="H108" s="45">
        <f>(VLOOKUP($A107,'Occupancy Raw Data'!$B$8:$BE$51,'Occupancy Raw Data'!AA$3,FALSE))/100</f>
        <v>-0.10985402375629</v>
      </c>
      <c r="I108" s="45">
        <f>(VLOOKUP($A107,'Occupancy Raw Data'!$B$8:$BE$51,'Occupancy Raw Data'!AB$3,FALSE))/100</f>
        <v>-7.54962998300652E-2</v>
      </c>
      <c r="J108" s="44">
        <f>(VLOOKUP($A107,'Occupancy Raw Data'!$B$8:$BE$51,'Occupancy Raw Data'!AC$3,FALSE))/100</f>
        <v>-9.3294202722106909E-2</v>
      </c>
      <c r="K108" s="46">
        <f>(VLOOKUP($A107,'Occupancy Raw Data'!$B$8:$BE$51,'Occupancy Raw Data'!AE$3,FALSE))/100</f>
        <v>-7.1237038966025998E-2</v>
      </c>
      <c r="M108" s="43">
        <f>(VLOOKUP($A107,'ADR Raw Data'!$B$6:$BE$49,'ADR Raw Data'!T$1,FALSE))/100</f>
        <v>4.5756755564691103E-2</v>
      </c>
      <c r="N108" s="44">
        <f>(VLOOKUP($A107,'ADR Raw Data'!$B$6:$BE$49,'ADR Raw Data'!U$1,FALSE))/100</f>
        <v>1.0968342156701201E-2</v>
      </c>
      <c r="O108" s="44">
        <f>(VLOOKUP($A107,'ADR Raw Data'!$B$6:$BE$49,'ADR Raw Data'!V$1,FALSE))/100</f>
        <v>4.4994969147382997E-2</v>
      </c>
      <c r="P108" s="44">
        <f>(VLOOKUP($A107,'ADR Raw Data'!$B$6:$BE$49,'ADR Raw Data'!W$1,FALSE))/100</f>
        <v>5.0991133084960401E-2</v>
      </c>
      <c r="Q108" s="44">
        <f>(VLOOKUP($A107,'ADR Raw Data'!$B$6:$BE$49,'ADR Raw Data'!X$1,FALSE))/100</f>
        <v>5.2318008542515504E-2</v>
      </c>
      <c r="R108" s="44">
        <f>(VLOOKUP($A107,'ADR Raw Data'!$B$6:$BE$49,'ADR Raw Data'!Y$1,FALSE))/100</f>
        <v>4.0590137735568597E-2</v>
      </c>
      <c r="S108" s="45">
        <f>(VLOOKUP($A107,'ADR Raw Data'!$B$6:$BE$49,'ADR Raw Data'!AA$1,FALSE))/100</f>
        <v>-4.5417287432978098E-2</v>
      </c>
      <c r="T108" s="45">
        <f>(VLOOKUP($A107,'ADR Raw Data'!$B$6:$BE$49,'ADR Raw Data'!AB$1,FALSE))/100</f>
        <v>-6.2470481505325103E-2</v>
      </c>
      <c r="U108" s="44">
        <f>(VLOOKUP($A107,'ADR Raw Data'!$B$6:$BE$49,'ADR Raw Data'!AC$1,FALSE))/100</f>
        <v>-5.3977500036244394E-2</v>
      </c>
      <c r="V108" s="46">
        <f>(VLOOKUP($A107,'ADR Raw Data'!$B$6:$BE$49,'ADR Raw Data'!AE$1,FALSE))/100</f>
        <v>4.73823399967705E-3</v>
      </c>
      <c r="X108" s="43">
        <f>(VLOOKUP($A107,'RevPAR Raw Data'!$B$6:$BE$43,'RevPAR Raw Data'!T$1,FALSE))/100</f>
        <v>5.4057223075759003E-4</v>
      </c>
      <c r="Y108" s="44">
        <f>(VLOOKUP($A107,'RevPAR Raw Data'!$B$6:$BE$43,'RevPAR Raw Data'!U$1,FALSE))/100</f>
        <v>-3.2144655129090101E-2</v>
      </c>
      <c r="Z108" s="44">
        <f>(VLOOKUP($A107,'RevPAR Raw Data'!$B$6:$BE$43,'RevPAR Raw Data'!V$1,FALSE))/100</f>
        <v>1.7583492153193502E-2</v>
      </c>
      <c r="AA108" s="44">
        <f>(VLOOKUP($A107,'RevPAR Raw Data'!$B$6:$BE$43,'RevPAR Raw Data'!W$1,FALSE))/100</f>
        <v>-3.5033839460773104E-2</v>
      </c>
      <c r="AB108" s="44">
        <f>(VLOOKUP($A107,'RevPAR Raw Data'!$B$6:$BE$43,'RevPAR Raw Data'!X$1,FALSE))/100</f>
        <v>-5.5146835485199899E-2</v>
      </c>
      <c r="AC108" s="44">
        <f>(VLOOKUP($A107,'RevPAR Raw Data'!$B$6:$BE$43,'RevPAR Raw Data'!Y$1,FALSE))/100</f>
        <v>-2.2705396104424902E-2</v>
      </c>
      <c r="AD108" s="45">
        <f>(VLOOKUP($A107,'RevPAR Raw Data'!$B$6:$BE$43,'RevPAR Raw Data'!AA$1,FALSE))/100</f>
        <v>-0.15028203941665899</v>
      </c>
      <c r="AE108" s="45">
        <f>(VLOOKUP($A107,'RevPAR Raw Data'!$B$6:$BE$43,'RevPAR Raw Data'!AB$1,FALSE))/100</f>
        <v>-0.133250491133135</v>
      </c>
      <c r="AF108" s="44">
        <f>(VLOOKUP($A107,'RevPAR Raw Data'!$B$6:$BE$43,'RevPAR Raw Data'!AC$1,FALSE))/100</f>
        <v>-0.14223591492753701</v>
      </c>
      <c r="AG108" s="46">
        <f>(VLOOKUP($A107,'RevPAR Raw Data'!$B$6:$BE$43,'RevPAR Raw Data'!AE$1,FALSE))/100</f>
        <v>-6.6836342726414102E-2</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54</v>
      </c>
      <c r="B110" s="71">
        <f>(VLOOKUP($A110,'Occupancy Raw Data'!$B$8:$BE$45,'Occupancy Raw Data'!G$3,FALSE))/100</f>
        <v>0.52112939416604298</v>
      </c>
      <c r="C110" s="72">
        <f>(VLOOKUP($A110,'Occupancy Raw Data'!$B$8:$BE$45,'Occupancy Raw Data'!H$3,FALSE))/100</f>
        <v>0.76851159311892203</v>
      </c>
      <c r="D110" s="72">
        <f>(VLOOKUP($A110,'Occupancy Raw Data'!$B$8:$BE$45,'Occupancy Raw Data'!I$3,FALSE))/100</f>
        <v>0.76757666417352199</v>
      </c>
      <c r="E110" s="72">
        <f>(VLOOKUP($A110,'Occupancy Raw Data'!$B$8:$BE$45,'Occupancy Raw Data'!J$3,FALSE))/100</f>
        <v>0.75560957367239989</v>
      </c>
      <c r="F110" s="72">
        <f>(VLOOKUP($A110,'Occupancy Raw Data'!$B$8:$BE$45,'Occupancy Raw Data'!K$3,FALSE))/100</f>
        <v>0.72905759162303596</v>
      </c>
      <c r="G110" s="73">
        <f>(VLOOKUP($A110,'Occupancy Raw Data'!$B$8:$BE$45,'Occupancy Raw Data'!L$3,FALSE))/100</f>
        <v>0.70837696335078504</v>
      </c>
      <c r="H110" s="53">
        <f>(VLOOKUP($A110,'Occupancy Raw Data'!$B$8:$BE$45,'Occupancy Raw Data'!N$3,FALSE))/100</f>
        <v>0.69109947643978997</v>
      </c>
      <c r="I110" s="53">
        <f>(VLOOKUP($A110,'Occupancy Raw Data'!$B$8:$BE$45,'Occupancy Raw Data'!O$3,FALSE))/100</f>
        <v>0.69540014958863094</v>
      </c>
      <c r="J110" s="73">
        <f>(VLOOKUP($A110,'Occupancy Raw Data'!$B$8:$BE$45,'Occupancy Raw Data'!P$3,FALSE))/100</f>
        <v>0.69324981301421007</v>
      </c>
      <c r="K110" s="74">
        <f>(VLOOKUP($A110,'Occupancy Raw Data'!$B$8:$BE$45,'Occupancy Raw Data'!R$3,FALSE))/100</f>
        <v>0.70405492039747797</v>
      </c>
      <c r="M110" s="75">
        <f>VLOOKUP($A110,'ADR Raw Data'!$B$6:$BE$43,'ADR Raw Data'!G$1,FALSE)</f>
        <v>144.02036598493001</v>
      </c>
      <c r="N110" s="76">
        <f>VLOOKUP($A110,'ADR Raw Data'!$B$6:$BE$43,'ADR Raw Data'!H$1,FALSE)</f>
        <v>144.38466180048599</v>
      </c>
      <c r="O110" s="76">
        <f>VLOOKUP($A110,'ADR Raw Data'!$B$6:$BE$43,'ADR Raw Data'!I$1,FALSE)</f>
        <v>145.344959805115</v>
      </c>
      <c r="P110" s="76">
        <f>VLOOKUP($A110,'ADR Raw Data'!$B$6:$BE$43,'ADR Raw Data'!J$1,FALSE)</f>
        <v>145.41762187577299</v>
      </c>
      <c r="Q110" s="76">
        <f>VLOOKUP($A110,'ADR Raw Data'!$B$6:$BE$43,'ADR Raw Data'!K$1,FALSE)</f>
        <v>143.44232880225599</v>
      </c>
      <c r="R110" s="77">
        <f>VLOOKUP($A110,'ADR Raw Data'!$B$6:$BE$43,'ADR Raw Data'!L$1,FALSE)</f>
        <v>144.565570161545</v>
      </c>
      <c r="S110" s="76">
        <f>VLOOKUP($A110,'ADR Raw Data'!$B$6:$BE$43,'ADR Raw Data'!N$1,FALSE)</f>
        <v>182.73147186147099</v>
      </c>
      <c r="T110" s="76">
        <f>VLOOKUP($A110,'ADR Raw Data'!$B$6:$BE$43,'ADR Raw Data'!O$1,FALSE)</f>
        <v>183.06333422963101</v>
      </c>
      <c r="U110" s="77">
        <f>VLOOKUP($A110,'ADR Raw Data'!$B$6:$BE$43,'ADR Raw Data'!P$1,FALSE)</f>
        <v>182.89791773432199</v>
      </c>
      <c r="V110" s="78">
        <f>VLOOKUP($A110,'ADR Raw Data'!$B$6:$BE$43,'ADR Raw Data'!R$1,FALSE)</f>
        <v>155.349587965246</v>
      </c>
      <c r="X110" s="75">
        <f>VLOOKUP($A110,'RevPAR Raw Data'!$B$6:$BE$43,'RevPAR Raw Data'!G$1,FALSE)</f>
        <v>75.053246073298396</v>
      </c>
      <c r="Y110" s="76">
        <f>VLOOKUP($A110,'RevPAR Raw Data'!$B$6:$BE$43,'RevPAR Raw Data'!H$1,FALSE)</f>
        <v>110.961286462228</v>
      </c>
      <c r="Z110" s="76">
        <f>VLOOKUP($A110,'RevPAR Raw Data'!$B$6:$BE$43,'RevPAR Raw Data'!I$1,FALSE)</f>
        <v>111.563399401645</v>
      </c>
      <c r="AA110" s="76">
        <f>VLOOKUP($A110,'RevPAR Raw Data'!$B$6:$BE$43,'RevPAR Raw Data'!J$1,FALSE)</f>
        <v>109.878947270007</v>
      </c>
      <c r="AB110" s="76">
        <f>VLOOKUP($A110,'RevPAR Raw Data'!$B$6:$BE$43,'RevPAR Raw Data'!K$1,FALSE)</f>
        <v>104.57771877337299</v>
      </c>
      <c r="AC110" s="77">
        <f>VLOOKUP($A110,'RevPAR Raw Data'!$B$6:$BE$43,'RevPAR Raw Data'!L$1,FALSE)</f>
        <v>102.40691959611</v>
      </c>
      <c r="AD110" s="76">
        <f>VLOOKUP($A110,'RevPAR Raw Data'!$B$6:$BE$43,'RevPAR Raw Data'!N$1,FALSE)</f>
        <v>126.285624532535</v>
      </c>
      <c r="AE110" s="76">
        <f>VLOOKUP($A110,'RevPAR Raw Data'!$B$6:$BE$43,'RevPAR Raw Data'!O$1,FALSE)</f>
        <v>127.302270007479</v>
      </c>
      <c r="AF110" s="77">
        <f>VLOOKUP($A110,'RevPAR Raw Data'!$B$6:$BE$43,'RevPAR Raw Data'!P$1,FALSE)</f>
        <v>126.793947270007</v>
      </c>
      <c r="AG110" s="78">
        <f>VLOOKUP($A110,'RevPAR Raw Data'!$B$6:$BE$43,'RevPAR Raw Data'!R$1,FALSE)</f>
        <v>109.374641788652</v>
      </c>
    </row>
    <row r="111" spans="1:33" x14ac:dyDescent="0.2">
      <c r="A111" s="55" t="s">
        <v>126</v>
      </c>
      <c r="B111" s="43">
        <f>(VLOOKUP($A110,'Occupancy Raw Data'!$B$8:$BE$51,'Occupancy Raw Data'!T$3,FALSE))/100</f>
        <v>-5.7485047068745604E-2</v>
      </c>
      <c r="C111" s="44">
        <f>(VLOOKUP($A110,'Occupancy Raw Data'!$B$8:$BE$51,'Occupancy Raw Data'!U$3,FALSE))/100</f>
        <v>-3.2272537175951099E-3</v>
      </c>
      <c r="D111" s="44">
        <f>(VLOOKUP($A110,'Occupancy Raw Data'!$B$8:$BE$51,'Occupancy Raw Data'!V$3,FALSE))/100</f>
        <v>2.19086310000896E-2</v>
      </c>
      <c r="E111" s="44">
        <f>(VLOOKUP($A110,'Occupancy Raw Data'!$B$8:$BE$51,'Occupancy Raw Data'!W$3,FALSE))/100</f>
        <v>2.5941445491688003E-2</v>
      </c>
      <c r="F111" s="44">
        <f>(VLOOKUP($A110,'Occupancy Raw Data'!$B$8:$BE$51,'Occupancy Raw Data'!X$3,FALSE))/100</f>
        <v>-3.9097225117441202E-2</v>
      </c>
      <c r="G111" s="44">
        <f>(VLOOKUP($A110,'Occupancy Raw Data'!$B$8:$BE$51,'Occupancy Raw Data'!Y$3,FALSE))/100</f>
        <v>-7.9474319141657306E-3</v>
      </c>
      <c r="H111" s="45">
        <f>(VLOOKUP($A110,'Occupancy Raw Data'!$B$8:$BE$51,'Occupancy Raw Data'!AA$3,FALSE))/100</f>
        <v>-4.8811316091050001E-2</v>
      </c>
      <c r="I111" s="45">
        <f>(VLOOKUP($A110,'Occupancy Raw Data'!$B$8:$BE$51,'Occupancy Raw Data'!AB$3,FALSE))/100</f>
        <v>-2.1902914599981602E-2</v>
      </c>
      <c r="J111" s="44">
        <f>(VLOOKUP($A110,'Occupancy Raw Data'!$B$8:$BE$51,'Occupancy Raw Data'!AC$3,FALSE))/100</f>
        <v>-3.5503039431692904E-2</v>
      </c>
      <c r="K111" s="46">
        <f>(VLOOKUP($A110,'Occupancy Raw Data'!$B$8:$BE$51,'Occupancy Raw Data'!AE$3,FALSE))/100</f>
        <v>-1.5857537422991601E-2</v>
      </c>
      <c r="M111" s="43">
        <f>(VLOOKUP($A110,'ADR Raw Data'!$B$6:$BE$49,'ADR Raw Data'!T$1,FALSE))/100</f>
        <v>1.5813040945571199E-3</v>
      </c>
      <c r="N111" s="44">
        <f>(VLOOKUP($A110,'ADR Raw Data'!$B$6:$BE$49,'ADR Raw Data'!U$1,FALSE))/100</f>
        <v>4.5669226653815096E-3</v>
      </c>
      <c r="O111" s="44">
        <f>(VLOOKUP($A110,'ADR Raw Data'!$B$6:$BE$49,'ADR Raw Data'!V$1,FALSE))/100</f>
        <v>-5.6900846037260403E-3</v>
      </c>
      <c r="P111" s="44">
        <f>(VLOOKUP($A110,'ADR Raw Data'!$B$6:$BE$49,'ADR Raw Data'!W$1,FALSE))/100</f>
        <v>-1.1216245409567701E-2</v>
      </c>
      <c r="Q111" s="44">
        <f>(VLOOKUP($A110,'ADR Raw Data'!$B$6:$BE$49,'ADR Raw Data'!X$1,FALSE))/100</f>
        <v>-5.3549306665014097E-2</v>
      </c>
      <c r="R111" s="44">
        <f>(VLOOKUP($A110,'ADR Raw Data'!$B$6:$BE$49,'ADR Raw Data'!Y$1,FALSE))/100</f>
        <v>-1.3918592158993399E-2</v>
      </c>
      <c r="S111" s="45">
        <f>(VLOOKUP($A110,'ADR Raw Data'!$B$6:$BE$49,'ADR Raw Data'!AA$1,FALSE))/100</f>
        <v>-2.7134608834849798E-2</v>
      </c>
      <c r="T111" s="45">
        <f>(VLOOKUP($A110,'ADR Raw Data'!$B$6:$BE$49,'ADR Raw Data'!AB$1,FALSE))/100</f>
        <v>-3.1844967527094897E-2</v>
      </c>
      <c r="U111" s="44">
        <f>(VLOOKUP($A110,'ADR Raw Data'!$B$6:$BE$49,'ADR Raw Data'!AC$1,FALSE))/100</f>
        <v>-2.9459814258877001E-2</v>
      </c>
      <c r="V111" s="46">
        <f>(VLOOKUP($A110,'ADR Raw Data'!$B$6:$BE$49,'ADR Raw Data'!AE$1,FALSE))/100</f>
        <v>-2.0603712588368503E-2</v>
      </c>
      <c r="X111" s="43">
        <f>(VLOOKUP($A110,'RevPAR Raw Data'!$B$6:$BE$43,'RevPAR Raw Data'!T$1,FALSE))/100</f>
        <v>-5.5994644314494101E-2</v>
      </c>
      <c r="Y111" s="44">
        <f>(VLOOKUP($A110,'RevPAR Raw Data'!$B$6:$BE$43,'RevPAR Raw Data'!U$1,FALSE))/100</f>
        <v>1.32493032963657E-3</v>
      </c>
      <c r="Z111" s="44">
        <f>(VLOOKUP($A110,'RevPAR Raw Data'!$B$6:$BE$43,'RevPAR Raw Data'!V$1,FALSE))/100</f>
        <v>1.6093884432421199E-2</v>
      </c>
      <c r="AA111" s="44">
        <f>(VLOOKUP($A110,'RevPAR Raw Data'!$B$6:$BE$43,'RevPAR Raw Data'!W$1,FALSE))/100</f>
        <v>1.4434234463206498E-2</v>
      </c>
      <c r="AB111" s="44">
        <f>(VLOOKUP($A110,'RevPAR Raw Data'!$B$6:$BE$43,'RevPAR Raw Data'!X$1,FALSE))/100</f>
        <v>-9.0552902484890493E-2</v>
      </c>
      <c r="AC111" s="44">
        <f>(VLOOKUP($A110,'RevPAR Raw Data'!$B$6:$BE$43,'RevPAR Raw Data'!Y$1,FALSE))/100</f>
        <v>-2.1755407009634502E-2</v>
      </c>
      <c r="AD111" s="45">
        <f>(VLOOKUP($A110,'RevPAR Raw Data'!$B$6:$BE$43,'RevPAR Raw Data'!AA$1,FALSE))/100</f>
        <v>-7.4621448957054998E-2</v>
      </c>
      <c r="AE111" s="45">
        <f>(VLOOKUP($A110,'RevPAR Raw Data'!$B$6:$BE$43,'RevPAR Raw Data'!AB$1,FALSE))/100</f>
        <v>-5.3050384522891403E-2</v>
      </c>
      <c r="AF111" s="44">
        <f>(VLOOKUP($A110,'RevPAR Raw Data'!$B$6:$BE$43,'RevPAR Raw Data'!AC$1,FALSE))/100</f>
        <v>-6.3916940743286701E-2</v>
      </c>
      <c r="AG111" s="46">
        <f>(VLOOKUP($A110,'RevPAR Raw Data'!$B$6:$BE$43,'RevPAR Raw Data'!AE$1,FALSE))/100</f>
        <v>-3.61345258679375E-2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
      <c r="A113" s="70" t="s">
        <v>53</v>
      </c>
      <c r="B113" s="71">
        <f>(VLOOKUP($A113,'Occupancy Raw Data'!$B$8:$BE$45,'Occupancy Raw Data'!G$3,FALSE))/100</f>
        <v>0.59263719249956903</v>
      </c>
      <c r="C113" s="72">
        <f>(VLOOKUP($A113,'Occupancy Raw Data'!$B$8:$BE$45,'Occupancy Raw Data'!H$3,FALSE))/100</f>
        <v>0.71443316703939397</v>
      </c>
      <c r="D113" s="72">
        <f>(VLOOKUP($A113,'Occupancy Raw Data'!$B$8:$BE$45,'Occupancy Raw Data'!I$3,FALSE))/100</f>
        <v>0.86100120419748805</v>
      </c>
      <c r="E113" s="72">
        <f>(VLOOKUP($A113,'Occupancy Raw Data'!$B$8:$BE$45,'Occupancy Raw Data'!J$3,FALSE))/100</f>
        <v>0.82332702563220295</v>
      </c>
      <c r="F113" s="72">
        <f>(VLOOKUP($A113,'Occupancy Raw Data'!$B$8:$BE$45,'Occupancy Raw Data'!K$3,FALSE))/100</f>
        <v>0.77533115430930588</v>
      </c>
      <c r="G113" s="73">
        <f>(VLOOKUP($A113,'Occupancy Raw Data'!$B$8:$BE$45,'Occupancy Raw Data'!L$3,FALSE))/100</f>
        <v>0.75334594873559202</v>
      </c>
      <c r="H113" s="53">
        <f>(VLOOKUP($A113,'Occupancy Raw Data'!$B$8:$BE$45,'Occupancy Raw Data'!N$3,FALSE))/100</f>
        <v>0.75279545845518603</v>
      </c>
      <c r="I113" s="53">
        <f>(VLOOKUP($A113,'Occupancy Raw Data'!$B$8:$BE$45,'Occupancy Raw Data'!O$3,FALSE))/100</f>
        <v>0.70376741785652797</v>
      </c>
      <c r="J113" s="73">
        <f>(VLOOKUP($A113,'Occupancy Raw Data'!$B$8:$BE$45,'Occupancy Raw Data'!P$3,FALSE))/100</f>
        <v>0.728281438155857</v>
      </c>
      <c r="K113" s="74">
        <f>(VLOOKUP($A113,'Occupancy Raw Data'!$B$8:$BE$45,'Occupancy Raw Data'!R$3,FALSE))/100</f>
        <v>0.74618465999852501</v>
      </c>
      <c r="M113" s="75">
        <f>VLOOKUP($A113,'ADR Raw Data'!$B$6:$BE$43,'ADR Raw Data'!G$1,FALSE)</f>
        <v>99.412603773584905</v>
      </c>
      <c r="N113" s="76">
        <f>VLOOKUP($A113,'ADR Raw Data'!$B$6:$BE$43,'ADR Raw Data'!H$1,FALSE)</f>
        <v>107.16276426679499</v>
      </c>
      <c r="O113" s="76">
        <f>VLOOKUP($A113,'ADR Raw Data'!$B$6:$BE$43,'ADR Raw Data'!I$1,FALSE)</f>
        <v>125.839082917082</v>
      </c>
      <c r="P113" s="76">
        <f>VLOOKUP($A113,'ADR Raw Data'!$B$6:$BE$43,'ADR Raw Data'!J$1,FALSE)</f>
        <v>115.516711241119</v>
      </c>
      <c r="Q113" s="76">
        <f>VLOOKUP($A113,'ADR Raw Data'!$B$6:$BE$43,'ADR Raw Data'!K$1,FALSE)</f>
        <v>113.286438872864</v>
      </c>
      <c r="R113" s="77">
        <f>VLOOKUP($A113,'ADR Raw Data'!$B$6:$BE$43,'ADR Raw Data'!L$1,FALSE)</f>
        <v>113.298910759956</v>
      </c>
      <c r="S113" s="76">
        <f>VLOOKUP($A113,'ADR Raw Data'!$B$6:$BE$43,'ADR Raw Data'!N$1,FALSE)</f>
        <v>118.246432815356</v>
      </c>
      <c r="T113" s="76">
        <f>VLOOKUP($A113,'ADR Raw Data'!$B$6:$BE$43,'ADR Raw Data'!O$1,FALSE)</f>
        <v>113.87393057932</v>
      </c>
      <c r="U113" s="77">
        <f>VLOOKUP($A113,'ADR Raw Data'!$B$6:$BE$43,'ADR Raw Data'!P$1,FALSE)</f>
        <v>116.13377111137299</v>
      </c>
      <c r="V113" s="78">
        <f>VLOOKUP($A113,'ADR Raw Data'!$B$6:$BE$43,'ADR Raw Data'!R$1,FALSE)</f>
        <v>114.08943747324</v>
      </c>
      <c r="X113" s="75">
        <f>VLOOKUP($A113,'RevPAR Raw Data'!$B$6:$BE$43,'RevPAR Raw Data'!G$1,FALSE)</f>
        <v>58.915606399449501</v>
      </c>
      <c r="Y113" s="76">
        <f>VLOOKUP($A113,'RevPAR Raw Data'!$B$6:$BE$43,'RevPAR Raw Data'!H$1,FALSE)</f>
        <v>76.560633063822394</v>
      </c>
      <c r="Z113" s="76">
        <f>VLOOKUP($A113,'RevPAR Raw Data'!$B$6:$BE$43,'RevPAR Raw Data'!I$1,FALSE)</f>
        <v>108.347601926715</v>
      </c>
      <c r="AA113" s="76">
        <f>VLOOKUP($A113,'RevPAR Raw Data'!$B$6:$BE$43,'RevPAR Raw Data'!J$1,FALSE)</f>
        <v>95.108030276965394</v>
      </c>
      <c r="AB113" s="76">
        <f>VLOOKUP($A113,'RevPAR Raw Data'!$B$6:$BE$43,'RevPAR Raw Data'!K$1,FALSE)</f>
        <v>87.834505418888597</v>
      </c>
      <c r="AC113" s="77">
        <f>VLOOKUP($A113,'RevPAR Raw Data'!$B$6:$BE$43,'RevPAR Raw Data'!L$1,FALSE)</f>
        <v>85.353275417168405</v>
      </c>
      <c r="AD113" s="76">
        <f>VLOOKUP($A113,'RevPAR Raw Data'!$B$6:$BE$43,'RevPAR Raw Data'!N$1,FALSE)</f>
        <v>89.015377601926701</v>
      </c>
      <c r="AE113" s="76">
        <f>VLOOKUP($A113,'RevPAR Raw Data'!$B$6:$BE$43,'RevPAR Raw Data'!O$1,FALSE)</f>
        <v>80.140762084981901</v>
      </c>
      <c r="AF113" s="77">
        <f>VLOOKUP($A113,'RevPAR Raw Data'!$B$6:$BE$43,'RevPAR Raw Data'!P$1,FALSE)</f>
        <v>84.578069843454301</v>
      </c>
      <c r="AG113" s="78">
        <f>VLOOKUP($A113,'RevPAR Raw Data'!$B$6:$BE$43,'RevPAR Raw Data'!R$1,FALSE)</f>
        <v>85.131788110392904</v>
      </c>
    </row>
    <row r="114" spans="1:34" x14ac:dyDescent="0.2">
      <c r="A114" s="55" t="s">
        <v>126</v>
      </c>
      <c r="B114" s="43">
        <f>(VLOOKUP($A113,'Occupancy Raw Data'!$B$8:$BE$51,'Occupancy Raw Data'!T$3,FALSE))/100</f>
        <v>8.5169322939161102E-2</v>
      </c>
      <c r="C114" s="44">
        <f>(VLOOKUP($A113,'Occupancy Raw Data'!$B$8:$BE$51,'Occupancy Raw Data'!U$3,FALSE))/100</f>
        <v>0.13663446385564298</v>
      </c>
      <c r="D114" s="44">
        <f>(VLOOKUP($A113,'Occupancy Raw Data'!$B$8:$BE$51,'Occupancy Raw Data'!V$3,FALSE))/100</f>
        <v>0.24509989001625102</v>
      </c>
      <c r="E114" s="44">
        <f>(VLOOKUP($A113,'Occupancy Raw Data'!$B$8:$BE$51,'Occupancy Raw Data'!W$3,FALSE))/100</f>
        <v>9.6103362165497405E-2</v>
      </c>
      <c r="F114" s="44">
        <f>(VLOOKUP($A113,'Occupancy Raw Data'!$B$8:$BE$51,'Occupancy Raw Data'!X$3,FALSE))/100</f>
        <v>5.7640727720494403E-2</v>
      </c>
      <c r="G114" s="44">
        <f>(VLOOKUP($A113,'Occupancy Raw Data'!$B$8:$BE$51,'Occupancy Raw Data'!Y$3,FALSE))/100</f>
        <v>0.124261568176913</v>
      </c>
      <c r="H114" s="45">
        <f>(VLOOKUP($A113,'Occupancy Raw Data'!$B$8:$BE$51,'Occupancy Raw Data'!AA$3,FALSE))/100</f>
        <v>2.56725696801611E-2</v>
      </c>
      <c r="I114" s="45">
        <f>(VLOOKUP($A113,'Occupancy Raw Data'!$B$8:$BE$51,'Occupancy Raw Data'!AB$3,FALSE))/100</f>
        <v>-5.37887723136228E-2</v>
      </c>
      <c r="J114" s="44">
        <f>(VLOOKUP($A113,'Occupancy Raw Data'!$B$8:$BE$51,'Occupancy Raw Data'!AC$3,FALSE))/100</f>
        <v>-1.4322155147234701E-2</v>
      </c>
      <c r="K114" s="46">
        <f>(VLOOKUP($A113,'Occupancy Raw Data'!$B$8:$BE$51,'Occupancy Raw Data'!AE$3,FALSE))/100</f>
        <v>8.1845787111556309E-2</v>
      </c>
      <c r="M114" s="43">
        <f>(VLOOKUP($A113,'ADR Raw Data'!$B$6:$BE$49,'ADR Raw Data'!T$1,FALSE))/100</f>
        <v>8.7113429419640297E-3</v>
      </c>
      <c r="N114" s="44">
        <f>(VLOOKUP($A113,'ADR Raw Data'!$B$6:$BE$49,'ADR Raw Data'!U$1,FALSE))/100</f>
        <v>4.1923442209663899E-3</v>
      </c>
      <c r="O114" s="44">
        <f>(VLOOKUP($A113,'ADR Raw Data'!$B$6:$BE$49,'ADR Raw Data'!V$1,FALSE))/100</f>
        <v>0.116051997295784</v>
      </c>
      <c r="P114" s="44">
        <f>(VLOOKUP($A113,'ADR Raw Data'!$B$6:$BE$49,'ADR Raw Data'!W$1,FALSE))/100</f>
        <v>-1.2234330317750699E-2</v>
      </c>
      <c r="Q114" s="44">
        <f>(VLOOKUP($A113,'ADR Raw Data'!$B$6:$BE$49,'ADR Raw Data'!X$1,FALSE))/100</f>
        <v>-1.2481655996003999E-2</v>
      </c>
      <c r="R114" s="44">
        <f>(VLOOKUP($A113,'ADR Raw Data'!$B$6:$BE$49,'ADR Raw Data'!Y$1,FALSE))/100</f>
        <v>2.36952469522662E-2</v>
      </c>
      <c r="S114" s="45">
        <f>(VLOOKUP($A113,'ADR Raw Data'!$B$6:$BE$49,'ADR Raw Data'!AA$1,FALSE))/100</f>
        <v>-3.6709771484662999E-2</v>
      </c>
      <c r="T114" s="45">
        <f>(VLOOKUP($A113,'ADR Raw Data'!$B$6:$BE$49,'ADR Raw Data'!AB$1,FALSE))/100</f>
        <v>-7.2725875365235698E-2</v>
      </c>
      <c r="U114" s="44">
        <f>(VLOOKUP($A113,'ADR Raw Data'!$B$6:$BE$49,'ADR Raw Data'!AC$1,FALSE))/100</f>
        <v>-5.4123640041844695E-2</v>
      </c>
      <c r="V114" s="46">
        <f>(VLOOKUP($A113,'ADR Raw Data'!$B$6:$BE$49,'ADR Raw Data'!AE$1,FALSE))/100</f>
        <v>-2.5456068070473297E-3</v>
      </c>
      <c r="X114" s="43">
        <f>(VLOOKUP($A113,'RevPAR Raw Data'!$B$6:$BE$43,'RevPAR Raw Data'!T$1,FALSE))/100</f>
        <v>9.4622605061382994E-2</v>
      </c>
      <c r="Y114" s="44">
        <f>(VLOOKUP($A113,'RevPAR Raw Data'!$B$6:$BE$43,'RevPAR Raw Data'!U$1,FALSE))/100</f>
        <v>0.14139962678154</v>
      </c>
      <c r="Z114" s="44">
        <f>(VLOOKUP($A113,'RevPAR Raw Data'!$B$6:$BE$43,'RevPAR Raw Data'!V$1,FALSE))/100</f>
        <v>0.38959621908539899</v>
      </c>
      <c r="AA114" s="44">
        <f>(VLOOKUP($A113,'RevPAR Raw Data'!$B$6:$BE$43,'RevPAR Raw Data'!W$1,FALSE))/100</f>
        <v>8.2693271570367502E-2</v>
      </c>
      <c r="AB114" s="44">
        <f>(VLOOKUP($A113,'RevPAR Raw Data'!$B$6:$BE$43,'RevPAR Raw Data'!X$1,FALSE))/100</f>
        <v>4.4439619989723803E-2</v>
      </c>
      <c r="AC114" s="44">
        <f>(VLOOKUP($A113,'RevPAR Raw Data'!$B$6:$BE$43,'RevPAR Raw Data'!Y$1,FALSE))/100</f>
        <v>0.15090122367380698</v>
      </c>
      <c r="AD114" s="45">
        <f>(VLOOKUP($A113,'RevPAR Raw Data'!$B$6:$BE$43,'RevPAR Raw Data'!AA$1,FALSE))/100</f>
        <v>-1.19796359708847E-2</v>
      </c>
      <c r="AE114" s="45">
        <f>(VLOOKUP($A113,'RevPAR Raw Data'!$B$6:$BE$43,'RevPAR Raw Data'!AB$1,FALSE))/100</f>
        <v>-0.12260281212752901</v>
      </c>
      <c r="AF114" s="44">
        <f>(VLOOKUP($A113,'RevPAR Raw Data'!$B$6:$BE$43,'RevPAR Raw Data'!AC$1,FALSE))/100</f>
        <v>-6.7670628019267098E-2</v>
      </c>
      <c r="AG114" s="46">
        <f>(VLOOKUP($A113,'RevPAR Raw Data'!$B$6:$BE$43,'RevPAR Raw Data'!AE$1,FALSE))/100</f>
        <v>7.90918331117096E-2</v>
      </c>
    </row>
    <row r="115" spans="1:34"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
      <c r="A116" s="70" t="s">
        <v>49</v>
      </c>
      <c r="B116" s="71">
        <f>(VLOOKUP($A116,'Occupancy Raw Data'!$B$8:$BE$45,'Occupancy Raw Data'!G$3,FALSE))/100</f>
        <v>0.43987635239567197</v>
      </c>
      <c r="C116" s="72">
        <f>(VLOOKUP($A116,'Occupancy Raw Data'!$B$8:$BE$45,'Occupancy Raw Data'!H$3,FALSE))/100</f>
        <v>0.6414219474497681</v>
      </c>
      <c r="D116" s="72">
        <f>(VLOOKUP($A116,'Occupancy Raw Data'!$B$8:$BE$45,'Occupancy Raw Data'!I$3,FALSE))/100</f>
        <v>0.675734157650695</v>
      </c>
      <c r="E116" s="72">
        <f>(VLOOKUP($A116,'Occupancy Raw Data'!$B$8:$BE$45,'Occupancy Raw Data'!J$3,FALSE))/100</f>
        <v>0.63369397217928902</v>
      </c>
      <c r="F116" s="72">
        <f>(VLOOKUP($A116,'Occupancy Raw Data'!$B$8:$BE$45,'Occupancy Raw Data'!K$3,FALSE))/100</f>
        <v>0.65595054095826799</v>
      </c>
      <c r="G116" s="73">
        <f>(VLOOKUP($A116,'Occupancy Raw Data'!$B$8:$BE$45,'Occupancy Raw Data'!L$3,FALSE))/100</f>
        <v>0.60933539412673798</v>
      </c>
      <c r="H116" s="53">
        <f>(VLOOKUP($A116,'Occupancy Raw Data'!$B$8:$BE$45,'Occupancy Raw Data'!N$3,FALSE))/100</f>
        <v>0.71406491499227198</v>
      </c>
      <c r="I116" s="53">
        <f>(VLOOKUP($A116,'Occupancy Raw Data'!$B$8:$BE$45,'Occupancy Raw Data'!O$3,FALSE))/100</f>
        <v>0.70726429675424995</v>
      </c>
      <c r="J116" s="73">
        <f>(VLOOKUP($A116,'Occupancy Raw Data'!$B$8:$BE$45,'Occupancy Raw Data'!P$3,FALSE))/100</f>
        <v>0.71066460587326108</v>
      </c>
      <c r="K116" s="74">
        <f>(VLOOKUP($A116,'Occupancy Raw Data'!$B$8:$BE$45,'Occupancy Raw Data'!R$3,FALSE))/100</f>
        <v>0.63828659748288796</v>
      </c>
      <c r="M116" s="75">
        <f>VLOOKUP($A116,'ADR Raw Data'!$B$6:$BE$43,'ADR Raw Data'!G$1,FALSE)</f>
        <v>102.64714687280301</v>
      </c>
      <c r="N116" s="76">
        <f>VLOOKUP($A116,'ADR Raw Data'!$B$6:$BE$43,'ADR Raw Data'!H$1,FALSE)</f>
        <v>108.24909397590299</v>
      </c>
      <c r="O116" s="76">
        <f>VLOOKUP($A116,'ADR Raw Data'!$B$6:$BE$43,'ADR Raw Data'!I$1,FALSE)</f>
        <v>115.37459286367699</v>
      </c>
      <c r="P116" s="76">
        <f>VLOOKUP($A116,'ADR Raw Data'!$B$6:$BE$43,'ADR Raw Data'!J$1,FALSE)</f>
        <v>108.007063414634</v>
      </c>
      <c r="Q116" s="76">
        <f>VLOOKUP($A116,'ADR Raw Data'!$B$6:$BE$43,'ADR Raw Data'!K$1,FALSE)</f>
        <v>113.559222431668</v>
      </c>
      <c r="R116" s="77">
        <f>VLOOKUP($A116,'ADR Raw Data'!$B$6:$BE$43,'ADR Raw Data'!L$1,FALSE)</f>
        <v>110.113613027597</v>
      </c>
      <c r="S116" s="76">
        <f>VLOOKUP($A116,'ADR Raw Data'!$B$6:$BE$43,'ADR Raw Data'!N$1,FALSE)</f>
        <v>122.840073593073</v>
      </c>
      <c r="T116" s="76">
        <f>VLOOKUP($A116,'ADR Raw Data'!$B$6:$BE$43,'ADR Raw Data'!O$1,FALSE)</f>
        <v>122.518968531468</v>
      </c>
      <c r="U116" s="77">
        <f>VLOOKUP($A116,'ADR Raw Data'!$B$6:$BE$43,'ADR Raw Data'!P$1,FALSE)</f>
        <v>122.68028925619799</v>
      </c>
      <c r="V116" s="78">
        <f>VLOOKUP($A116,'ADR Raw Data'!$B$6:$BE$43,'ADR Raw Data'!R$1,FALSE)</f>
        <v>114.111231493012</v>
      </c>
      <c r="X116" s="75">
        <f>VLOOKUP($A116,'RevPAR Raw Data'!$B$6:$BE$43,'RevPAR Raw Data'!G$1,FALSE)</f>
        <v>45.152052550231801</v>
      </c>
      <c r="Y116" s="76">
        <f>VLOOKUP($A116,'RevPAR Raw Data'!$B$6:$BE$43,'RevPAR Raw Data'!H$1,FALSE)</f>
        <v>69.433344667697</v>
      </c>
      <c r="Z116" s="76">
        <f>VLOOKUP($A116,'RevPAR Raw Data'!$B$6:$BE$43,'RevPAR Raw Data'!I$1,FALSE)</f>
        <v>77.962553323029297</v>
      </c>
      <c r="AA116" s="76">
        <f>VLOOKUP($A116,'RevPAR Raw Data'!$B$6:$BE$43,'RevPAR Raw Data'!J$1,FALSE)</f>
        <v>68.443425038639802</v>
      </c>
      <c r="AB116" s="76">
        <f>VLOOKUP($A116,'RevPAR Raw Data'!$B$6:$BE$43,'RevPAR Raw Data'!K$1,FALSE)</f>
        <v>74.489233384853094</v>
      </c>
      <c r="AC116" s="77">
        <f>VLOOKUP($A116,'RevPAR Raw Data'!$B$6:$BE$43,'RevPAR Raw Data'!L$1,FALSE)</f>
        <v>67.096121792890202</v>
      </c>
      <c r="AD116" s="76">
        <f>VLOOKUP($A116,'RevPAR Raw Data'!$B$6:$BE$43,'RevPAR Raw Data'!N$1,FALSE)</f>
        <v>87.715786707882501</v>
      </c>
      <c r="AE116" s="76">
        <f>VLOOKUP($A116,'RevPAR Raw Data'!$B$6:$BE$43,'RevPAR Raw Data'!O$1,FALSE)</f>
        <v>86.653292117465199</v>
      </c>
      <c r="AF116" s="77">
        <f>VLOOKUP($A116,'RevPAR Raw Data'!$B$6:$BE$43,'RevPAR Raw Data'!P$1,FALSE)</f>
        <v>87.1845394126738</v>
      </c>
      <c r="AG116" s="78">
        <f>VLOOKUP($A116,'RevPAR Raw Data'!$B$6:$BE$43,'RevPAR Raw Data'!R$1,FALSE)</f>
        <v>72.835669684256999</v>
      </c>
    </row>
    <row r="117" spans="1:34" x14ac:dyDescent="0.2">
      <c r="A117" s="55" t="s">
        <v>126</v>
      </c>
      <c r="B117" s="43">
        <f>(VLOOKUP($A116,'Occupancy Raw Data'!$B$8:$BE$51,'Occupancy Raw Data'!T$3,FALSE))/100</f>
        <v>5.1698591096300303E-2</v>
      </c>
      <c r="C117" s="44">
        <f>(VLOOKUP($A116,'Occupancy Raw Data'!$B$8:$BE$51,'Occupancy Raw Data'!U$3,FALSE))/100</f>
        <v>2.5345518894339499E-2</v>
      </c>
      <c r="D117" s="44">
        <f>(VLOOKUP($A116,'Occupancy Raw Data'!$B$8:$BE$51,'Occupancy Raw Data'!V$3,FALSE))/100</f>
        <v>5.2732734306097602E-2</v>
      </c>
      <c r="E117" s="44">
        <f>(VLOOKUP($A116,'Occupancy Raw Data'!$B$8:$BE$51,'Occupancy Raw Data'!W$3,FALSE))/100</f>
        <v>-2.5154182268123E-2</v>
      </c>
      <c r="F117" s="44">
        <f>(VLOOKUP($A116,'Occupancy Raw Data'!$B$8:$BE$51,'Occupancy Raw Data'!X$3,FALSE))/100</f>
        <v>0.13521984311240101</v>
      </c>
      <c r="G117" s="44">
        <f>(VLOOKUP($A116,'Occupancy Raw Data'!$B$8:$BE$51,'Occupancy Raw Data'!Y$3,FALSE))/100</f>
        <v>4.5685519741405799E-2</v>
      </c>
      <c r="H117" s="45">
        <f>(VLOOKUP($A116,'Occupancy Raw Data'!$B$8:$BE$51,'Occupancy Raw Data'!AA$3,FALSE))/100</f>
        <v>-5.9567506481160507E-3</v>
      </c>
      <c r="I117" s="45">
        <f>(VLOOKUP($A116,'Occupancy Raw Data'!$B$8:$BE$51,'Occupancy Raw Data'!AB$3,FALSE))/100</f>
        <v>-1.2932282598138101E-2</v>
      </c>
      <c r="J117" s="44">
        <f>(VLOOKUP($A116,'Occupancy Raw Data'!$B$8:$BE$51,'Occupancy Raw Data'!AC$3,FALSE))/100</f>
        <v>-9.4401091682302703E-3</v>
      </c>
      <c r="K117" s="46">
        <f>(VLOOKUP($A116,'Occupancy Raw Data'!$B$8:$BE$51,'Occupancy Raw Data'!AE$3,FALSE))/100</f>
        <v>2.74954797064518E-2</v>
      </c>
      <c r="M117" s="43">
        <f>(VLOOKUP($A116,'ADR Raw Data'!$B$6:$BE$49,'ADR Raw Data'!T$1,FALSE))/100</f>
        <v>2.5992647448424503E-2</v>
      </c>
      <c r="N117" s="44">
        <f>(VLOOKUP($A116,'ADR Raw Data'!$B$6:$BE$49,'ADR Raw Data'!U$1,FALSE))/100</f>
        <v>2.38354592552514E-3</v>
      </c>
      <c r="O117" s="44">
        <f>(VLOOKUP($A116,'ADR Raw Data'!$B$6:$BE$49,'ADR Raw Data'!V$1,FALSE))/100</f>
        <v>4.4780577642942895E-2</v>
      </c>
      <c r="P117" s="44">
        <f>(VLOOKUP($A116,'ADR Raw Data'!$B$6:$BE$49,'ADR Raw Data'!W$1,FALSE))/100</f>
        <v>-3.0102628089013803E-2</v>
      </c>
      <c r="Q117" s="44">
        <f>(VLOOKUP($A116,'ADR Raw Data'!$B$6:$BE$49,'ADR Raw Data'!X$1,FALSE))/100</f>
        <v>3.5655824688327703E-2</v>
      </c>
      <c r="R117" s="44">
        <f>(VLOOKUP($A116,'ADR Raw Data'!$B$6:$BE$49,'ADR Raw Data'!Y$1,FALSE))/100</f>
        <v>1.51680831987128E-2</v>
      </c>
      <c r="S117" s="45">
        <f>(VLOOKUP($A116,'ADR Raw Data'!$B$6:$BE$49,'ADR Raw Data'!AA$1,FALSE))/100</f>
        <v>-0.108484676827218</v>
      </c>
      <c r="T117" s="45">
        <f>(VLOOKUP($A116,'ADR Raw Data'!$B$6:$BE$49,'ADR Raw Data'!AB$1,FALSE))/100</f>
        <v>-8.7686484184857194E-2</v>
      </c>
      <c r="U117" s="44">
        <f>(VLOOKUP($A116,'ADR Raw Data'!$B$6:$BE$49,'ADR Raw Data'!AC$1,FALSE))/100</f>
        <v>-9.8228073321143985E-2</v>
      </c>
      <c r="V117" s="46">
        <f>(VLOOKUP($A116,'ADR Raw Data'!$B$6:$BE$49,'ADR Raw Data'!AE$1,FALSE))/100</f>
        <v>-2.9397946226070299E-2</v>
      </c>
      <c r="X117" s="43">
        <f>(VLOOKUP($A116,'RevPAR Raw Data'!$B$6:$BE$43,'RevPAR Raw Data'!T$1,FALSE))/100</f>
        <v>7.9035021796671295E-2</v>
      </c>
      <c r="Y117" s="44">
        <f>(VLOOKUP($A116,'RevPAR Raw Data'!$B$6:$BE$43,'RevPAR Raw Data'!U$1,FALSE))/100</f>
        <v>2.7789477028155599E-2</v>
      </c>
      <c r="Z117" s="44">
        <f>(VLOOKUP($A116,'RevPAR Raw Data'!$B$6:$BE$43,'RevPAR Raw Data'!V$1,FALSE))/100</f>
        <v>9.9874714251959512E-2</v>
      </c>
      <c r="AA117" s="44">
        <f>(VLOOKUP($A116,'RevPAR Raw Data'!$B$6:$BE$43,'RevPAR Raw Data'!W$1,FALSE))/100</f>
        <v>-5.4499603363436303E-2</v>
      </c>
      <c r="AB117" s="44">
        <f>(VLOOKUP($A116,'RevPAR Raw Data'!$B$6:$BE$43,'RevPAR Raw Data'!X$1,FALSE))/100</f>
        <v>0.175697042821128</v>
      </c>
      <c r="AC117" s="44">
        <f>(VLOOKUP($A116,'RevPAR Raw Data'!$B$6:$BE$43,'RevPAR Raw Data'!Y$1,FALSE))/100</f>
        <v>6.1546564704532701E-2</v>
      </c>
      <c r="AD117" s="45">
        <f>(VLOOKUP($A116,'RevPAR Raw Data'!$B$6:$BE$43,'RevPAR Raw Data'!AA$1,FALSE))/100</f>
        <v>-0.11379521130633301</v>
      </c>
      <c r="AE117" s="45">
        <f>(VLOOKUP($A116,'RevPAR Raw Data'!$B$6:$BE$43,'RevPAR Raw Data'!AB$1,FALSE))/100</f>
        <v>-9.9484780389479596E-2</v>
      </c>
      <c r="AF117" s="44">
        <f>(VLOOKUP($A116,'RevPAR Raw Data'!$B$6:$BE$43,'RevPAR Raw Data'!AC$1,FALSE))/100</f>
        <v>-0.10674089875383701</v>
      </c>
      <c r="AG117" s="46">
        <f>(VLOOKUP($A116,'RevPAR Raw Data'!$B$6:$BE$43,'RevPAR Raw Data'!AE$1,FALSE))/100</f>
        <v>-2.7107771534887496E-3</v>
      </c>
    </row>
    <row r="118" spans="1:34"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
      <c r="A119" s="70" t="s">
        <v>50</v>
      </c>
      <c r="B119" s="71">
        <f>(VLOOKUP($A119,'Occupancy Raw Data'!$B$8:$BE$45,'Occupancy Raw Data'!G$3,FALSE))/100</f>
        <v>0.48916285543845606</v>
      </c>
      <c r="C119" s="72">
        <f>(VLOOKUP($A119,'Occupancy Raw Data'!$B$8:$BE$45,'Occupancy Raw Data'!H$3,FALSE))/100</f>
        <v>0.56233843706502196</v>
      </c>
      <c r="D119" s="72">
        <f>(VLOOKUP($A119,'Occupancy Raw Data'!$B$8:$BE$45,'Occupancy Raw Data'!I$3,FALSE))/100</f>
        <v>0.64804136011135394</v>
      </c>
      <c r="E119" s="72">
        <f>(VLOOKUP($A119,'Occupancy Raw Data'!$B$8:$BE$45,'Occupancy Raw Data'!J$3,FALSE))/100</f>
        <v>0.64744482004374604</v>
      </c>
      <c r="F119" s="72">
        <f>(VLOOKUP($A119,'Occupancy Raw Data'!$B$8:$BE$45,'Occupancy Raw Data'!K$3,FALSE))/100</f>
        <v>0.62895207794790198</v>
      </c>
      <c r="G119" s="73">
        <f>(VLOOKUP($A119,'Occupancy Raw Data'!$B$8:$BE$45,'Occupancy Raw Data'!L$3,FALSE))/100</f>
        <v>0.59518791012129602</v>
      </c>
      <c r="H119" s="53">
        <f>(VLOOKUP($A119,'Occupancy Raw Data'!$B$8:$BE$45,'Occupancy Raw Data'!N$3,FALSE))/100</f>
        <v>0.7747067011334261</v>
      </c>
      <c r="I119" s="53">
        <f>(VLOOKUP($A119,'Occupancy Raw Data'!$B$8:$BE$45,'Occupancy Raw Data'!O$3,FALSE))/100</f>
        <v>0.67508450984291102</v>
      </c>
      <c r="J119" s="73">
        <f>(VLOOKUP($A119,'Occupancy Raw Data'!$B$8:$BE$45,'Occupancy Raw Data'!P$3,FALSE))/100</f>
        <v>0.724895605488168</v>
      </c>
      <c r="K119" s="74">
        <f>(VLOOKUP($A119,'Occupancy Raw Data'!$B$8:$BE$45,'Occupancy Raw Data'!R$3,FALSE))/100</f>
        <v>0.63224725165468798</v>
      </c>
      <c r="M119" s="75">
        <f>VLOOKUP($A119,'ADR Raw Data'!$B$6:$BE$43,'ADR Raw Data'!G$1,FALSE)</f>
        <v>92.965069105691001</v>
      </c>
      <c r="N119" s="76">
        <f>VLOOKUP($A119,'ADR Raw Data'!$B$6:$BE$43,'ADR Raw Data'!H$1,FALSE)</f>
        <v>93.555300565770807</v>
      </c>
      <c r="O119" s="76">
        <f>VLOOKUP($A119,'ADR Raw Data'!$B$6:$BE$43,'ADR Raw Data'!I$1,FALSE)</f>
        <v>96.883007057379501</v>
      </c>
      <c r="P119" s="76">
        <f>VLOOKUP($A119,'ADR Raw Data'!$B$6:$BE$43,'ADR Raw Data'!J$1,FALSE)</f>
        <v>96.307739557739495</v>
      </c>
      <c r="Q119" s="76">
        <f>VLOOKUP($A119,'ADR Raw Data'!$B$6:$BE$43,'ADR Raw Data'!K$1,FALSE)</f>
        <v>97.549607967119798</v>
      </c>
      <c r="R119" s="77">
        <f>VLOOKUP($A119,'ADR Raw Data'!$B$6:$BE$43,'ADR Raw Data'!L$1,FALSE)</f>
        <v>95.625924762795606</v>
      </c>
      <c r="S119" s="76">
        <f>VLOOKUP($A119,'ADR Raw Data'!$B$6:$BE$43,'ADR Raw Data'!N$1,FALSE)</f>
        <v>120.349956365503</v>
      </c>
      <c r="T119" s="76">
        <f>VLOOKUP($A119,'ADR Raw Data'!$B$6:$BE$43,'ADR Raw Data'!O$1,FALSE)</f>
        <v>114.727266568483</v>
      </c>
      <c r="U119" s="77">
        <f>VLOOKUP($A119,'ADR Raw Data'!$B$6:$BE$43,'ADR Raw Data'!P$1,FALSE)</f>
        <v>117.73179262103901</v>
      </c>
      <c r="V119" s="78">
        <f>VLOOKUP($A119,'ADR Raw Data'!$B$6:$BE$43,'ADR Raw Data'!R$1,FALSE)</f>
        <v>102.86741654311</v>
      </c>
      <c r="X119" s="75">
        <f>VLOOKUP($A119,'RevPAR Raw Data'!$B$6:$BE$43,'RevPAR Raw Data'!G$1,FALSE)</f>
        <v>45.475058659773303</v>
      </c>
      <c r="Y119" s="76">
        <f>VLOOKUP($A119,'RevPAR Raw Data'!$B$6:$BE$43,'RevPAR Raw Data'!H$1,FALSE)</f>
        <v>52.609741499304</v>
      </c>
      <c r="Z119" s="76">
        <f>VLOOKUP($A119,'RevPAR Raw Data'!$B$6:$BE$43,'RevPAR Raw Data'!I$1,FALSE)</f>
        <v>62.7841956651421</v>
      </c>
      <c r="AA119" s="76">
        <f>VLOOKUP($A119,'RevPAR Raw Data'!$B$6:$BE$43,'RevPAR Raw Data'!J$1,FALSE)</f>
        <v>62.353947106780602</v>
      </c>
      <c r="AB119" s="76">
        <f>VLOOKUP($A119,'RevPAR Raw Data'!$B$6:$BE$43,'RevPAR Raw Data'!K$1,FALSE)</f>
        <v>61.3540286339232</v>
      </c>
      <c r="AC119" s="77">
        <f>VLOOKUP($A119,'RevPAR Raw Data'!$B$6:$BE$43,'RevPAR Raw Data'!L$1,FALSE)</f>
        <v>56.915394312984603</v>
      </c>
      <c r="AD119" s="76">
        <f>VLOOKUP($A119,'RevPAR Raw Data'!$B$6:$BE$43,'RevPAR Raw Data'!N$1,FALSE)</f>
        <v>93.235917677470596</v>
      </c>
      <c r="AE119" s="76">
        <f>VLOOKUP($A119,'RevPAR Raw Data'!$B$6:$BE$43,'RevPAR Raw Data'!O$1,FALSE)</f>
        <v>77.450600517001305</v>
      </c>
      <c r="AF119" s="77">
        <f>VLOOKUP($A119,'RevPAR Raw Data'!$B$6:$BE$43,'RevPAR Raw Data'!P$1,FALSE)</f>
        <v>85.343259097236</v>
      </c>
      <c r="AG119" s="78">
        <f>VLOOKUP($A119,'RevPAR Raw Data'!$B$6:$BE$43,'RevPAR Raw Data'!R$1,FALSE)</f>
        <v>65.037641394199298</v>
      </c>
    </row>
    <row r="120" spans="1:34" x14ac:dyDescent="0.2">
      <c r="A120" s="55" t="s">
        <v>126</v>
      </c>
      <c r="B120" s="43">
        <f>(VLOOKUP($A119,'Occupancy Raw Data'!$B$8:$BE$51,'Occupancy Raw Data'!T$3,FALSE))/100</f>
        <v>1.5243662230759701E-2</v>
      </c>
      <c r="C120" s="44">
        <f>(VLOOKUP($A119,'Occupancy Raw Data'!$B$8:$BE$51,'Occupancy Raw Data'!U$3,FALSE))/100</f>
        <v>-3.0186608197336099E-2</v>
      </c>
      <c r="D120" s="44">
        <f>(VLOOKUP($A119,'Occupancy Raw Data'!$B$8:$BE$51,'Occupancy Raw Data'!V$3,FALSE))/100</f>
        <v>4.16420845500165E-2</v>
      </c>
      <c r="E120" s="44">
        <f>(VLOOKUP($A119,'Occupancy Raw Data'!$B$8:$BE$51,'Occupancy Raw Data'!W$3,FALSE))/100</f>
        <v>6.2624323522982805E-2</v>
      </c>
      <c r="F120" s="44">
        <f>(VLOOKUP($A119,'Occupancy Raw Data'!$B$8:$BE$51,'Occupancy Raw Data'!X$3,FALSE))/100</f>
        <v>6.6163321412524206E-2</v>
      </c>
      <c r="G120" s="44">
        <f>(VLOOKUP($A119,'Occupancy Raw Data'!$B$8:$BE$51,'Occupancy Raw Data'!Y$3,FALSE))/100</f>
        <v>3.2235681797971004E-2</v>
      </c>
      <c r="H120" s="45">
        <f>(VLOOKUP($A119,'Occupancy Raw Data'!$B$8:$BE$51,'Occupancy Raw Data'!AA$3,FALSE))/100</f>
        <v>4.5895386268712902E-2</v>
      </c>
      <c r="I120" s="45">
        <f>(VLOOKUP($A119,'Occupancy Raw Data'!$B$8:$BE$51,'Occupancy Raw Data'!AB$3,FALSE))/100</f>
        <v>2.0898870234647399E-2</v>
      </c>
      <c r="J120" s="44">
        <f>(VLOOKUP($A119,'Occupancy Raw Data'!$B$8:$BE$51,'Occupancy Raw Data'!AC$3,FALSE))/100</f>
        <v>3.41053746180245E-2</v>
      </c>
      <c r="K120" s="46">
        <f>(VLOOKUP($A119,'Occupancy Raw Data'!$B$8:$BE$51,'Occupancy Raw Data'!AE$3,FALSE))/100</f>
        <v>3.2847415072828401E-2</v>
      </c>
      <c r="M120" s="43">
        <f>(VLOOKUP($A119,'ADR Raw Data'!$B$6:$BE$49,'ADR Raw Data'!T$1,FALSE))/100</f>
        <v>-4.7070004008647201E-3</v>
      </c>
      <c r="N120" s="44">
        <f>(VLOOKUP($A119,'ADR Raw Data'!$B$6:$BE$49,'ADR Raw Data'!U$1,FALSE))/100</f>
        <v>-4.4313607082305001E-2</v>
      </c>
      <c r="O120" s="44">
        <f>(VLOOKUP($A119,'ADR Raw Data'!$B$6:$BE$49,'ADR Raw Data'!V$1,FALSE))/100</f>
        <v>-1.19370390731127E-2</v>
      </c>
      <c r="P120" s="44">
        <f>(VLOOKUP($A119,'ADR Raw Data'!$B$6:$BE$49,'ADR Raw Data'!W$1,FALSE))/100</f>
        <v>-4.3198441216032802E-3</v>
      </c>
      <c r="Q120" s="44">
        <f>(VLOOKUP($A119,'ADR Raw Data'!$B$6:$BE$49,'ADR Raw Data'!X$1,FALSE))/100</f>
        <v>9.6534857892648599E-3</v>
      </c>
      <c r="R120" s="44">
        <f>(VLOOKUP($A119,'ADR Raw Data'!$B$6:$BE$49,'ADR Raw Data'!Y$1,FALSE))/100</f>
        <v>-1.07979648375737E-2</v>
      </c>
      <c r="S120" s="45">
        <f>(VLOOKUP($A119,'ADR Raw Data'!$B$6:$BE$49,'ADR Raw Data'!AA$1,FALSE))/100</f>
        <v>-2.6242469563996101E-2</v>
      </c>
      <c r="T120" s="45">
        <f>(VLOOKUP($A119,'ADR Raw Data'!$B$6:$BE$49,'ADR Raw Data'!AB$1,FALSE))/100</f>
        <v>-1.4103580534419201E-2</v>
      </c>
      <c r="U120" s="44">
        <f>(VLOOKUP($A119,'ADR Raw Data'!$B$6:$BE$49,'ADR Raw Data'!AC$1,FALSE))/100</f>
        <v>-2.04170047813629E-2</v>
      </c>
      <c r="V120" s="46">
        <f>(VLOOKUP($A119,'ADR Raw Data'!$B$6:$BE$49,'ADR Raw Data'!AE$1,FALSE))/100</f>
        <v>-1.4337875767265201E-2</v>
      </c>
      <c r="X120" s="43">
        <f>(VLOOKUP($A119,'RevPAR Raw Data'!$B$6:$BE$43,'RevPAR Raw Data'!T$1,FALSE))/100</f>
        <v>1.0464909905664099E-2</v>
      </c>
      <c r="Y120" s="44">
        <f>(VLOOKUP($A119,'RevPAR Raw Data'!$B$6:$BE$43,'RevPAR Raw Data'!U$1,FALSE))/100</f>
        <v>-7.316253778483689E-2</v>
      </c>
      <c r="Z120" s="44">
        <f>(VLOOKUP($A119,'RevPAR Raw Data'!$B$6:$BE$43,'RevPAR Raw Data'!V$1,FALSE))/100</f>
        <v>2.9207962286544299E-2</v>
      </c>
      <c r="AA120" s="44">
        <f>(VLOOKUP($A119,'RevPAR Raw Data'!$B$6:$BE$43,'RevPAR Raw Data'!W$1,FALSE))/100</f>
        <v>5.8033952085539402E-2</v>
      </c>
      <c r="AB120" s="44">
        <f>(VLOOKUP($A119,'RevPAR Raw Data'!$B$6:$BE$43,'RevPAR Raw Data'!X$1,FALSE))/100</f>
        <v>7.6455513884815501E-2</v>
      </c>
      <c r="AC120" s="44">
        <f>(VLOOKUP($A119,'RevPAR Raw Data'!$B$6:$BE$43,'RevPAR Raw Data'!Y$1,FALSE))/100</f>
        <v>2.1089637201827396E-2</v>
      </c>
      <c r="AD120" s="45">
        <f>(VLOOKUP($A119,'RevPAR Raw Data'!$B$6:$BE$43,'RevPAR Raw Data'!AA$1,FALSE))/100</f>
        <v>1.84485084274322E-2</v>
      </c>
      <c r="AE120" s="45">
        <f>(VLOOKUP($A119,'RevPAR Raw Data'!$B$6:$BE$43,'RevPAR Raw Data'!AB$1,FALSE))/100</f>
        <v>6.5005408007953805E-3</v>
      </c>
      <c r="AF120" s="44">
        <f>(VLOOKUP($A119,'RevPAR Raw Data'!$B$6:$BE$43,'RevPAR Raw Data'!AC$1,FALSE))/100</f>
        <v>1.2992040240015199E-2</v>
      </c>
      <c r="AG120" s="46">
        <f>(VLOOKUP($A119,'RevPAR Raw Data'!$B$6:$BE$43,'RevPAR Raw Data'!AE$1,FALSE))/100</f>
        <v>1.8038577148973202E-2</v>
      </c>
    </row>
    <row r="121" spans="1:34"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
      <c r="A122" s="70" t="s">
        <v>47</v>
      </c>
      <c r="B122" s="71">
        <f>(VLOOKUP($A122,'Occupancy Raw Data'!$B$8:$BE$54,'Occupancy Raw Data'!G$3,FALSE))/100</f>
        <v>0.46286653877774697</v>
      </c>
      <c r="C122" s="72">
        <f>(VLOOKUP($A122,'Occupancy Raw Data'!$B$8:$BE$54,'Occupancy Raw Data'!H$3,FALSE))/100</f>
        <v>0.63222800767333498</v>
      </c>
      <c r="D122" s="72">
        <f>(VLOOKUP($A122,'Occupancy Raw Data'!$B$8:$BE$54,'Occupancy Raw Data'!I$3,FALSE))/100</f>
        <v>0.6884077829542341</v>
      </c>
      <c r="E122" s="72">
        <f>(VLOOKUP($A122,'Occupancy Raw Data'!$B$8:$BE$54,'Occupancy Raw Data'!J$3,FALSE))/100</f>
        <v>0.67141682652781498</v>
      </c>
      <c r="F122" s="72">
        <f>(VLOOKUP($A122,'Occupancy Raw Data'!$B$8:$BE$54,'Occupancy Raw Data'!K$3,FALSE))/100</f>
        <v>0.64346396272951401</v>
      </c>
      <c r="G122" s="73">
        <f>(VLOOKUP($A122,'Occupancy Raw Data'!$B$8:$BE$54,'Occupancy Raw Data'!L$3,FALSE))/100</f>
        <v>0.61967662373252896</v>
      </c>
      <c r="H122" s="53">
        <f>(VLOOKUP($A122,'Occupancy Raw Data'!$B$8:$BE$54,'Occupancy Raw Data'!N$3,FALSE))/100</f>
        <v>0.69799945190463109</v>
      </c>
      <c r="I122" s="53">
        <f>(VLOOKUP($A122,'Occupancy Raw Data'!$B$8:$BE$54,'Occupancy Raw Data'!O$3,FALSE))/100</f>
        <v>0.70704302548643394</v>
      </c>
      <c r="J122" s="73">
        <f>(VLOOKUP($A122,'Occupancy Raw Data'!$B$8:$BE$54,'Occupancy Raw Data'!P$3,FALSE))/100</f>
        <v>0.70252123869553307</v>
      </c>
      <c r="K122" s="74">
        <f>(VLOOKUP($A122,'Occupancy Raw Data'!$B$8:$BE$54,'Occupancy Raw Data'!R$3,FALSE))/100</f>
        <v>0.64334651372195906</v>
      </c>
      <c r="M122" s="75">
        <f>VLOOKUP($A122,'ADR Raw Data'!$B$6:$BE$54,'ADR Raw Data'!G$1,FALSE)</f>
        <v>125.45323268206</v>
      </c>
      <c r="N122" s="76">
        <f>VLOOKUP($A122,'ADR Raw Data'!$B$6:$BE$54,'ADR Raw Data'!H$1,FALSE)</f>
        <v>134.60532726484601</v>
      </c>
      <c r="O122" s="76">
        <f>VLOOKUP($A122,'ADR Raw Data'!$B$6:$BE$54,'ADR Raw Data'!I$1,FALSE)</f>
        <v>135.39677945859799</v>
      </c>
      <c r="P122" s="76">
        <f>VLOOKUP($A122,'ADR Raw Data'!$B$6:$BE$54,'ADR Raw Data'!J$1,FALSE)</f>
        <v>130.36293877551</v>
      </c>
      <c r="Q122" s="76">
        <f>VLOOKUP($A122,'ADR Raw Data'!$B$6:$BE$54,'ADR Raw Data'!K$1,FALSE)</f>
        <v>126.595655877342</v>
      </c>
      <c r="R122" s="77">
        <f>VLOOKUP($A122,'ADR Raw Data'!$B$6:$BE$54,'ADR Raw Data'!L$1,FALSE)</f>
        <v>130.83119670971101</v>
      </c>
      <c r="S122" s="76">
        <f>VLOOKUP($A122,'ADR Raw Data'!$B$6:$BE$54,'ADR Raw Data'!N$1,FALSE)</f>
        <v>149.245787200628</v>
      </c>
      <c r="T122" s="76">
        <f>VLOOKUP($A122,'ADR Raw Data'!$B$6:$BE$54,'ADR Raw Data'!O$1,FALSE)</f>
        <v>149.74316666666601</v>
      </c>
      <c r="U122" s="77">
        <f>VLOOKUP($A122,'ADR Raw Data'!$B$6:$BE$54,'ADR Raw Data'!P$1,FALSE)</f>
        <v>149.49607762824201</v>
      </c>
      <c r="V122" s="78">
        <f>VLOOKUP($A122,'ADR Raw Data'!$B$6:$BE$54,'ADR Raw Data'!R$1,FALSE)</f>
        <v>136.65453051786</v>
      </c>
      <c r="X122" s="75">
        <f>VLOOKUP($A122,'RevPAR Raw Data'!$B$6:$BE$54,'RevPAR Raw Data'!G$1,FALSE)</f>
        <v>58.068103590024599</v>
      </c>
      <c r="Y122" s="76">
        <f>VLOOKUP($A122,'RevPAR Raw Data'!$B$6:$BE$54,'RevPAR Raw Data'!H$1,FALSE)</f>
        <v>85.101257878870896</v>
      </c>
      <c r="Z122" s="76">
        <f>VLOOKUP($A122,'RevPAR Raw Data'!$B$6:$BE$54,'RevPAR Raw Data'!I$1,FALSE)</f>
        <v>93.208196766237293</v>
      </c>
      <c r="AA122" s="76">
        <f>VLOOKUP($A122,'RevPAR Raw Data'!$B$6:$BE$54,'RevPAR Raw Data'!J$1,FALSE)</f>
        <v>87.527870649492996</v>
      </c>
      <c r="AB122" s="76">
        <f>VLOOKUP($A122,'RevPAR Raw Data'!$B$6:$BE$54,'RevPAR Raw Data'!K$1,FALSE)</f>
        <v>81.459742395176704</v>
      </c>
      <c r="AC122" s="77">
        <f>VLOOKUP($A122,'RevPAR Raw Data'!$B$6:$BE$54,'RevPAR Raw Data'!L$1,FALSE)</f>
        <v>81.073034255960494</v>
      </c>
      <c r="AD122" s="76">
        <f>VLOOKUP($A122,'RevPAR Raw Data'!$B$6:$BE$54,'RevPAR Raw Data'!N$1,FALSE)</f>
        <v>104.173477665113</v>
      </c>
      <c r="AE122" s="76">
        <f>VLOOKUP($A122,'RevPAR Raw Data'!$B$6:$BE$54,'RevPAR Raw Data'!O$1,FALSE)</f>
        <v>105.87486160591899</v>
      </c>
      <c r="AF122" s="77">
        <f>VLOOKUP($A122,'RevPAR Raw Data'!$B$6:$BE$54,'RevPAR Raw Data'!P$1,FALSE)</f>
        <v>105.024169635516</v>
      </c>
      <c r="AG122" s="78">
        <f>VLOOKUP($A122,'RevPAR Raw Data'!$B$6:$BE$54,'RevPAR Raw Data'!R$1,FALSE)</f>
        <v>87.916215792976502</v>
      </c>
    </row>
    <row r="123" spans="1:34" x14ac:dyDescent="0.2">
      <c r="A123" s="55" t="s">
        <v>126</v>
      </c>
      <c r="B123" s="43">
        <f>(VLOOKUP($A122,'Occupancy Raw Data'!$B$8:$BE$54,'Occupancy Raw Data'!T$3,FALSE))/100</f>
        <v>-6.0113585471686298E-2</v>
      </c>
      <c r="C123" s="44">
        <f>(VLOOKUP($A122,'Occupancy Raw Data'!$B$8:$BE$54,'Occupancy Raw Data'!U$3,FALSE))/100</f>
        <v>-6.3540010112936807E-2</v>
      </c>
      <c r="D123" s="44">
        <f>(VLOOKUP($A122,'Occupancy Raw Data'!$B$8:$BE$54,'Occupancy Raw Data'!V$3,FALSE))/100</f>
        <v>-4.3907703457055199E-2</v>
      </c>
      <c r="E123" s="44">
        <f>(VLOOKUP($A122,'Occupancy Raw Data'!$B$8:$BE$54,'Occupancy Raw Data'!W$3,FALSE))/100</f>
        <v>-0.12827634325534101</v>
      </c>
      <c r="F123" s="44">
        <f>(VLOOKUP($A122,'Occupancy Raw Data'!$B$8:$BE$54,'Occupancy Raw Data'!X$3,FALSE))/100</f>
        <v>-0.13089952152616099</v>
      </c>
      <c r="G123" s="44">
        <f>(VLOOKUP($A122,'Occupancy Raw Data'!$B$8:$BE$54,'Occupancy Raw Data'!Y$3,FALSE))/100</f>
        <v>-8.8232244910203997E-2</v>
      </c>
      <c r="H123" s="45">
        <f>(VLOOKUP($A122,'Occupancy Raw Data'!$B$8:$BE$54,'Occupancy Raw Data'!AA$3,FALSE))/100</f>
        <v>-9.7683477098050295E-2</v>
      </c>
      <c r="I123" s="45">
        <f>(VLOOKUP($A122,'Occupancy Raw Data'!$B$8:$BE$54,'Occupancy Raw Data'!AB$3,FALSE))/100</f>
        <v>-8.5663076309284297E-2</v>
      </c>
      <c r="J123" s="44">
        <f>(VLOOKUP($A122,'Occupancy Raw Data'!$B$8:$BE$54,'Occupancy Raw Data'!AC$3,FALSE))/100</f>
        <v>-9.1674360208335498E-2</v>
      </c>
      <c r="K123" s="46">
        <f>(VLOOKUP($A122,'Occupancy Raw Data'!$B$8:$BE$54,'Occupancy Raw Data'!AE$3,FALSE))/100</f>
        <v>-8.9308961402548001E-2</v>
      </c>
      <c r="M123" s="43">
        <f>(VLOOKUP($A122,'ADR Raw Data'!$B$6:$BE$54,'ADR Raw Data'!T$1,FALSE))/100</f>
        <v>6.9490074621926606E-2</v>
      </c>
      <c r="N123" s="44">
        <f>(VLOOKUP($A122,'ADR Raw Data'!$B$6:$BE$54,'ADR Raw Data'!U$1,FALSE))/100</f>
        <v>5.2116447491089797E-2</v>
      </c>
      <c r="O123" s="44">
        <f>(VLOOKUP($A122,'ADR Raw Data'!$B$6:$BE$54,'ADR Raw Data'!V$1,FALSE))/100</f>
        <v>-1.96067866768912E-2</v>
      </c>
      <c r="P123" s="44">
        <f>(VLOOKUP($A122,'ADR Raw Data'!$B$6:$BE$54,'ADR Raw Data'!W$1,FALSE))/100</f>
        <v>-0.11913250552028501</v>
      </c>
      <c r="Q123" s="44">
        <f>(VLOOKUP($A122,'ADR Raw Data'!$B$6:$BE$54,'ADR Raw Data'!X$1,FALSE))/100</f>
        <v>-0.15098348966935699</v>
      </c>
      <c r="R123" s="44">
        <f>(VLOOKUP($A122,'ADR Raw Data'!$B$6:$BE$54,'ADR Raw Data'!Y$1,FALSE))/100</f>
        <v>-4.9943688426957698E-2</v>
      </c>
      <c r="S123" s="45">
        <f>(VLOOKUP($A122,'ADR Raw Data'!$B$6:$BE$54,'ADR Raw Data'!AA$1,FALSE))/100</f>
        <v>-9.75814228423625E-2</v>
      </c>
      <c r="T123" s="45">
        <f>(VLOOKUP($A122,'ADR Raw Data'!$B$6:$BE$54,'ADR Raw Data'!AB$1,FALSE))/100</f>
        <v>-0.120482110765433</v>
      </c>
      <c r="U123" s="44">
        <f>(VLOOKUP($A122,'ADR Raw Data'!$B$6:$BE$54,'ADR Raw Data'!AC$1,FALSE))/100</f>
        <v>-0.10918609712639901</v>
      </c>
      <c r="V123" s="46">
        <f>(VLOOKUP($A122,'ADR Raw Data'!$B$6:$BE$54,'ADR Raw Data'!AE$1,FALSE))/100</f>
        <v>-7.1184421222477492E-2</v>
      </c>
      <c r="X123" s="43">
        <f>(VLOOKUP($A122,'RevPAR Raw Data'!$B$6:$BE$54,'RevPAR Raw Data'!T$1,FALSE))/100</f>
        <v>5.1991916100212702E-3</v>
      </c>
      <c r="Y123" s="44">
        <f>(VLOOKUP($A122,'RevPAR Raw Data'!$B$6:$BE$54,'RevPAR Raw Data'!U$1,FALSE))/100</f>
        <v>-1.47350422224811E-2</v>
      </c>
      <c r="Z123" s="44">
        <f>(VLOOKUP($A122,'RevPAR Raw Data'!$B$6:$BE$54,'RevPAR Raw Data'!V$1,FALSE))/100</f>
        <v>-6.2653601158791802E-2</v>
      </c>
      <c r="AA123" s="44">
        <f>(VLOOKUP($A122,'RevPAR Raw Data'!$B$6:$BE$54,'RevPAR Raw Data'!W$1,FALSE))/100</f>
        <v>-0.232126966604637</v>
      </c>
      <c r="AB123" s="44">
        <f>(VLOOKUP($A122,'RevPAR Raw Data'!$B$6:$BE$54,'RevPAR Raw Data'!X$1,FALSE))/100</f>
        <v>-0.26211934463944897</v>
      </c>
      <c r="AC123" s="44">
        <f>(VLOOKUP($A122,'RevPAR Raw Data'!$B$6:$BE$54,'RevPAR Raw Data'!Y$1,FALSE))/100</f>
        <v>-0.13376928958815498</v>
      </c>
      <c r="AD123" s="45">
        <f>(VLOOKUP($A122,'RevPAR Raw Data'!$B$6:$BE$54,'RevPAR Raw Data'!AA$1,FALSE))/100</f>
        <v>-0.18573280725699501</v>
      </c>
      <c r="AE123" s="45">
        <f>(VLOOKUP($A122,'RevPAR Raw Data'!$B$6:$BE$54,'RevPAR Raw Data'!AB$1,FALSE))/100</f>
        <v>-0.19582431882631501</v>
      </c>
      <c r="AF123" s="44">
        <f>(VLOOKUP($A122,'RevPAR Raw Data'!$B$6:$BE$54,'RevPAR Raw Data'!AC$1,FALSE))/100</f>
        <v>-0.19085089173702699</v>
      </c>
      <c r="AG123" s="46">
        <f>(VLOOKUP($A122,'RevPAR Raw Data'!$B$6:$BE$54,'RevPAR Raw Data'!AE$1,FALSE))/100</f>
        <v>-0.154135975897604</v>
      </c>
    </row>
    <row r="124" spans="1:34"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
      <c r="A125" s="70" t="s">
        <v>55</v>
      </c>
      <c r="B125" s="71">
        <f>(VLOOKUP($A125,'Occupancy Raw Data'!$B$8:$BE$45,'Occupancy Raw Data'!G$3,FALSE))/100</f>
        <v>0.51551510136532797</v>
      </c>
      <c r="C125" s="72">
        <f>(VLOOKUP($A125,'Occupancy Raw Data'!$B$8:$BE$45,'Occupancy Raw Data'!H$3,FALSE))/100</f>
        <v>0.61150186181216304</v>
      </c>
      <c r="D125" s="72">
        <f>(VLOOKUP($A125,'Occupancy Raw Data'!$B$8:$BE$45,'Occupancy Raw Data'!I$3,FALSE))/100</f>
        <v>0.65632326575644695</v>
      </c>
      <c r="E125" s="72">
        <f>(VLOOKUP($A125,'Occupancy Raw Data'!$B$8:$BE$45,'Occupancy Raw Data'!J$3,FALSE))/100</f>
        <v>0.70017928561577703</v>
      </c>
      <c r="F125" s="72">
        <f>(VLOOKUP($A125,'Occupancy Raw Data'!$B$8:$BE$45,'Occupancy Raw Data'!K$3,FALSE))/100</f>
        <v>0.648186457040408</v>
      </c>
      <c r="G125" s="73">
        <f>(VLOOKUP($A125,'Occupancy Raw Data'!$B$8:$BE$45,'Occupancy Raw Data'!L$3,FALSE))/100</f>
        <v>0.62634119431802504</v>
      </c>
      <c r="H125" s="53">
        <f>(VLOOKUP($A125,'Occupancy Raw Data'!$B$8:$BE$45,'Occupancy Raw Data'!N$3,FALSE))/100</f>
        <v>0.70004137360363994</v>
      </c>
      <c r="I125" s="53">
        <f>(VLOOKUP($A125,'Occupancy Raw Data'!$B$8:$BE$45,'Occupancy Raw Data'!O$3,FALSE))/100</f>
        <v>0.65521996965935703</v>
      </c>
      <c r="J125" s="73">
        <f>(VLOOKUP($A125,'Occupancy Raw Data'!$B$8:$BE$45,'Occupancy Raw Data'!P$3,FALSE))/100</f>
        <v>0.67763067163149904</v>
      </c>
      <c r="K125" s="74">
        <f>(VLOOKUP($A125,'Occupancy Raw Data'!$B$8:$BE$45,'Occupancy Raw Data'!R$3,FALSE))/100</f>
        <v>0.64099533069330306</v>
      </c>
      <c r="M125" s="75">
        <f>VLOOKUP($A125,'ADR Raw Data'!$B$6:$BE$43,'ADR Raw Data'!G$1,FALSE)</f>
        <v>102.597276618512</v>
      </c>
      <c r="N125" s="76">
        <f>VLOOKUP($A125,'ADR Raw Data'!$B$6:$BE$43,'ADR Raw Data'!H$1,FALSE)</f>
        <v>107.416066756878</v>
      </c>
      <c r="O125" s="76">
        <f>VLOOKUP($A125,'ADR Raw Data'!$B$6:$BE$43,'ADR Raw Data'!I$1,FALSE)</f>
        <v>110.62689430552599</v>
      </c>
      <c r="P125" s="76">
        <f>VLOOKUP($A125,'ADR Raw Data'!$B$6:$BE$43,'ADR Raw Data'!J$1,FALSE)</f>
        <v>115.47454008272599</v>
      </c>
      <c r="Q125" s="76">
        <f>VLOOKUP($A125,'ADR Raw Data'!$B$6:$BE$43,'ADR Raw Data'!K$1,FALSE)</f>
        <v>107.605559574468</v>
      </c>
      <c r="R125" s="77">
        <f>VLOOKUP($A125,'ADR Raw Data'!$B$6:$BE$43,'ADR Raw Data'!L$1,FALSE)</f>
        <v>109.136657565615</v>
      </c>
      <c r="S125" s="76">
        <f>VLOOKUP($A125,'ADR Raw Data'!$B$6:$BE$43,'ADR Raw Data'!N$1,FALSE)</f>
        <v>118.57177107958999</v>
      </c>
      <c r="T125" s="76">
        <f>VLOOKUP($A125,'ADR Raw Data'!$B$6:$BE$43,'ADR Raw Data'!O$1,FALSE)</f>
        <v>117.25800252578399</v>
      </c>
      <c r="U125" s="77">
        <f>VLOOKUP($A125,'ADR Raw Data'!$B$6:$BE$43,'ADR Raw Data'!P$1,FALSE)</f>
        <v>117.93661137681801</v>
      </c>
      <c r="V125" s="78">
        <f>VLOOKUP($A125,'ADR Raw Data'!$B$6:$BE$43,'ADR Raw Data'!R$1,FALSE)</f>
        <v>111.794630398032</v>
      </c>
      <c r="W125" s="58"/>
      <c r="X125" s="75">
        <f>VLOOKUP($A125,'RevPAR Raw Data'!$B$6:$BE$43,'RevPAR Raw Data'!G$1,FALSE)</f>
        <v>52.890445455799203</v>
      </c>
      <c r="Y125" s="76">
        <f>VLOOKUP($A125,'RevPAR Raw Data'!$B$6:$BE$43,'RevPAR Raw Data'!H$1,FALSE)</f>
        <v>65.685124810370894</v>
      </c>
      <c r="Z125" s="76">
        <f>VLOOKUP($A125,'RevPAR Raw Data'!$B$6:$BE$43,'RevPAR Raw Data'!I$1,FALSE)</f>
        <v>72.607004551096395</v>
      </c>
      <c r="AA125" s="76">
        <f>VLOOKUP($A125,'RevPAR Raw Data'!$B$6:$BE$43,'RevPAR Raw Data'!J$1,FALSE)</f>
        <v>80.852880981933495</v>
      </c>
      <c r="AB125" s="76">
        <f>VLOOKUP($A125,'RevPAR Raw Data'!$B$6:$BE$43,'RevPAR Raw Data'!K$1,FALSE)</f>
        <v>69.748466418424997</v>
      </c>
      <c r="AC125" s="77">
        <f>VLOOKUP($A125,'RevPAR Raw Data'!$B$6:$BE$43,'RevPAR Raw Data'!L$1,FALSE)</f>
        <v>68.356784443525001</v>
      </c>
      <c r="AD125" s="76">
        <f>VLOOKUP($A125,'RevPAR Raw Data'!$B$6:$BE$43,'RevPAR Raw Data'!N$1,FALSE)</f>
        <v>83.005145497172805</v>
      </c>
      <c r="AE125" s="76">
        <f>VLOOKUP($A125,'RevPAR Raw Data'!$B$6:$BE$43,'RevPAR Raw Data'!O$1,FALSE)</f>
        <v>76.829784857261004</v>
      </c>
      <c r="AF125" s="77">
        <f>VLOOKUP($A125,'RevPAR Raw Data'!$B$6:$BE$43,'RevPAR Raw Data'!P$1,FALSE)</f>
        <v>79.917465177216897</v>
      </c>
      <c r="AG125" s="78">
        <f>VLOOKUP($A125,'RevPAR Raw Data'!$B$6:$BE$43,'RevPAR Raw Data'!R$1,FALSE)</f>
        <v>71.659836081722702</v>
      </c>
    </row>
    <row r="126" spans="1:34" x14ac:dyDescent="0.2">
      <c r="A126" s="55" t="s">
        <v>126</v>
      </c>
      <c r="B126" s="43">
        <f>(VLOOKUP($A125,'Occupancy Raw Data'!$B$8:$BE$51,'Occupancy Raw Data'!T$3,FALSE))/100</f>
        <v>2.0058803574724501E-2</v>
      </c>
      <c r="C126" s="44">
        <f>(VLOOKUP($A125,'Occupancy Raw Data'!$B$8:$BE$51,'Occupancy Raw Data'!U$3,FALSE))/100</f>
        <v>-4.1372351521441295E-2</v>
      </c>
      <c r="D126" s="44">
        <f>(VLOOKUP($A125,'Occupancy Raw Data'!$B$8:$BE$51,'Occupancy Raw Data'!V$3,FALSE))/100</f>
        <v>-3.3964618781052003E-2</v>
      </c>
      <c r="E126" s="44">
        <f>(VLOOKUP($A125,'Occupancy Raw Data'!$B$8:$BE$51,'Occupancy Raw Data'!W$3,FALSE))/100</f>
        <v>-2.3706944955659299E-2</v>
      </c>
      <c r="F126" s="44">
        <f>(VLOOKUP($A125,'Occupancy Raw Data'!$B$8:$BE$51,'Occupancy Raw Data'!X$3,FALSE))/100</f>
        <v>-0.10566054291152099</v>
      </c>
      <c r="G126" s="44">
        <f>(VLOOKUP($A125,'Occupancy Raw Data'!$B$8:$BE$51,'Occupancy Raw Data'!Y$3,FALSE))/100</f>
        <v>-4.0712493939953902E-2</v>
      </c>
      <c r="H126" s="45">
        <f>(VLOOKUP($A125,'Occupancy Raw Data'!$B$8:$BE$51,'Occupancy Raw Data'!AA$3,FALSE))/100</f>
        <v>-7.1561806625163898E-2</v>
      </c>
      <c r="I126" s="45">
        <f>(VLOOKUP($A125,'Occupancy Raw Data'!$B$8:$BE$51,'Occupancy Raw Data'!AB$3,FALSE))/100</f>
        <v>-0.10379946813095801</v>
      </c>
      <c r="J126" s="44">
        <f>(VLOOKUP($A125,'Occupancy Raw Data'!$B$8:$BE$51,'Occupancy Raw Data'!AC$3,FALSE))/100</f>
        <v>-8.7432194861349705E-2</v>
      </c>
      <c r="K126" s="46">
        <f>(VLOOKUP($A125,'Occupancy Raw Data'!$B$8:$BE$51,'Occupancy Raw Data'!AE$3,FALSE))/100</f>
        <v>-5.5320453844829302E-2</v>
      </c>
      <c r="M126" s="43">
        <f>(VLOOKUP($A125,'ADR Raw Data'!$B$6:$BE$49,'ADR Raw Data'!T$1,FALSE))/100</f>
        <v>-7.05326954934892E-2</v>
      </c>
      <c r="N126" s="44">
        <f>(VLOOKUP($A125,'ADR Raw Data'!$B$6:$BE$49,'ADR Raw Data'!U$1,FALSE))/100</f>
        <v>-4.39689914272543E-2</v>
      </c>
      <c r="O126" s="44">
        <f>(VLOOKUP($A125,'ADR Raw Data'!$B$6:$BE$49,'ADR Raw Data'!V$1,FALSE))/100</f>
        <v>-3.72324834648739E-2</v>
      </c>
      <c r="P126" s="44">
        <f>(VLOOKUP($A125,'ADR Raw Data'!$B$6:$BE$49,'ADR Raw Data'!W$1,FALSE))/100</f>
        <v>-1.1209077464586199E-2</v>
      </c>
      <c r="Q126" s="44">
        <f>(VLOOKUP($A125,'ADR Raw Data'!$B$6:$BE$49,'ADR Raw Data'!X$1,FALSE))/100</f>
        <v>-4.6791169119020204E-2</v>
      </c>
      <c r="R126" s="44">
        <f>(VLOOKUP($A125,'ADR Raw Data'!$B$6:$BE$49,'ADR Raw Data'!Y$1,FALSE))/100</f>
        <v>-3.9896817352116004E-2</v>
      </c>
      <c r="S126" s="45">
        <f>(VLOOKUP($A125,'ADR Raw Data'!$B$6:$BE$49,'ADR Raw Data'!AA$1,FALSE))/100</f>
        <v>-5.7235975014146699E-2</v>
      </c>
      <c r="T126" s="45">
        <f>(VLOOKUP($A125,'ADR Raw Data'!$B$6:$BE$49,'ADR Raw Data'!AB$1,FALSE))/100</f>
        <v>-7.2073224536273392E-2</v>
      </c>
      <c r="U126" s="44">
        <f>(VLOOKUP($A125,'ADR Raw Data'!$B$6:$BE$49,'ADR Raw Data'!AC$1,FALSE))/100</f>
        <v>-6.4465748376960202E-2</v>
      </c>
      <c r="V126" s="46">
        <f>(VLOOKUP($A125,'ADR Raw Data'!$B$6:$BE$49,'ADR Raw Data'!AE$1,FALSE))/100</f>
        <v>-4.8931144813354505E-2</v>
      </c>
      <c r="X126" s="43">
        <f>(VLOOKUP($A125,'RevPAR Raw Data'!$B$6:$BE$43,'RevPAR Raw Data'!T$1,FALSE))/100</f>
        <v>-5.1888693403264401E-2</v>
      </c>
      <c r="Y126" s="44">
        <f>(VLOOKUP($A125,'RevPAR Raw Data'!$B$6:$BE$43,'RevPAR Raw Data'!U$1,FALSE))/100</f>
        <v>-8.3522242379324096E-2</v>
      </c>
      <c r="Z126" s="44">
        <f>(VLOOKUP($A125,'RevPAR Raw Data'!$B$6:$BE$43,'RevPAR Raw Data'!V$1,FALSE))/100</f>
        <v>-6.9932515138769705E-2</v>
      </c>
      <c r="AA126" s="44">
        <f>(VLOOKUP($A125,'RevPAR Raw Data'!$B$6:$BE$43,'RevPAR Raw Data'!W$1,FALSE))/100</f>
        <v>-3.4650289437788896E-2</v>
      </c>
      <c r="AB126" s="44">
        <f>(VLOOKUP($A125,'RevPAR Raw Data'!$B$6:$BE$43,'RevPAR Raw Data'!X$1,FALSE))/100</f>
        <v>-0.147507731697961</v>
      </c>
      <c r="AC126" s="44">
        <f>(VLOOKUP($A125,'RevPAR Raw Data'!$B$6:$BE$43,'RevPAR Raw Data'!Y$1,FALSE))/100</f>
        <v>-7.8985012357398507E-2</v>
      </c>
      <c r="AD126" s="45">
        <f>(VLOOKUP($A125,'RevPAR Raw Data'!$B$6:$BE$43,'RevPAR Raw Data'!AA$1,FALSE))/100</f>
        <v>-0.12470187186334501</v>
      </c>
      <c r="AE126" s="45">
        <f>(VLOOKUP($A125,'RevPAR Raw Data'!$B$6:$BE$43,'RevPAR Raw Data'!AB$1,FALSE))/100</f>
        <v>-0.16839153029388298</v>
      </c>
      <c r="AF126" s="44">
        <f>(VLOOKUP($A125,'RevPAR Raw Data'!$B$6:$BE$43,'RevPAR Raw Data'!AC$1,FALSE))/100</f>
        <v>-0.14626156136433199</v>
      </c>
      <c r="AG126" s="46">
        <f>(VLOOKUP($A125,'RevPAR Raw Data'!$B$6:$BE$43,'RevPAR Raw Data'!AE$1,FALSE))/100</f>
        <v>-0.101544705519962</v>
      </c>
    </row>
    <row r="127" spans="1:34"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
      <c r="A128" s="88" t="s">
        <v>56</v>
      </c>
      <c r="B128" s="71">
        <f>(VLOOKUP($A128,'Occupancy Raw Data'!$B$8:$BE$45,'Occupancy Raw Data'!G$3,FALSE))/100</f>
        <v>0.54583145191084104</v>
      </c>
      <c r="C128" s="72">
        <f>(VLOOKUP($A128,'Occupancy Raw Data'!$B$8:$BE$45,'Occupancy Raw Data'!H$3,FALSE))/100</f>
        <v>0.6792654808959151</v>
      </c>
      <c r="D128" s="72">
        <f>(VLOOKUP($A128,'Occupancy Raw Data'!$B$8:$BE$45,'Occupancy Raw Data'!I$3,FALSE))/100</f>
        <v>0.74668527564549803</v>
      </c>
      <c r="E128" s="72">
        <f>(VLOOKUP($A128,'Occupancy Raw Data'!$B$8:$BE$45,'Occupancy Raw Data'!J$3,FALSE))/100</f>
        <v>0.74964081934239102</v>
      </c>
      <c r="F128" s="72">
        <f>(VLOOKUP($A128,'Occupancy Raw Data'!$B$8:$BE$45,'Occupancy Raw Data'!K$3,FALSE))/100</f>
        <v>0.73509552042160708</v>
      </c>
      <c r="G128" s="73">
        <f>(VLOOKUP($A128,'Occupancy Raw Data'!$B$8:$BE$45,'Occupancy Raw Data'!L$3,FALSE))/100</f>
        <v>0.69130370964324994</v>
      </c>
      <c r="H128" s="53">
        <f>(VLOOKUP($A128,'Occupancy Raw Data'!$B$8:$BE$45,'Occupancy Raw Data'!N$3,FALSE))/100</f>
        <v>0.78738471673254196</v>
      </c>
      <c r="I128" s="53">
        <f>(VLOOKUP($A128,'Occupancy Raw Data'!$B$8:$BE$45,'Occupancy Raw Data'!O$3,FALSE))/100</f>
        <v>0.79614958335043695</v>
      </c>
      <c r="J128" s="73">
        <f>(VLOOKUP($A128,'Occupancy Raw Data'!$B$8:$BE$45,'Occupancy Raw Data'!P$3,FALSE))/100</f>
        <v>0.79176715004148901</v>
      </c>
      <c r="K128" s="74">
        <f>(VLOOKUP($A128,'Occupancy Raw Data'!$B$8:$BE$45,'Occupancy Raw Data'!R$3,FALSE))/100</f>
        <v>0.72000754975703307</v>
      </c>
      <c r="M128" s="75">
        <f>VLOOKUP($A128,'ADR Raw Data'!$B$6:$BE$43,'ADR Raw Data'!G$1,FALSE)</f>
        <v>102.595284349853</v>
      </c>
      <c r="N128" s="76">
        <f>VLOOKUP($A128,'ADR Raw Data'!$B$6:$BE$43,'ADR Raw Data'!H$1,FALSE)</f>
        <v>111.736359679961</v>
      </c>
      <c r="O128" s="76">
        <f>VLOOKUP($A128,'ADR Raw Data'!$B$6:$BE$43,'ADR Raw Data'!I$1,FALSE)</f>
        <v>116.851977262231</v>
      </c>
      <c r="P128" s="76">
        <f>VLOOKUP($A128,'ADR Raw Data'!$B$6:$BE$43,'ADR Raw Data'!J$1,FALSE)</f>
        <v>119.327470813711</v>
      </c>
      <c r="Q128" s="76">
        <f>VLOOKUP($A128,'ADR Raw Data'!$B$6:$BE$43,'ADR Raw Data'!K$1,FALSE)</f>
        <v>115.086163683208</v>
      </c>
      <c r="R128" s="77">
        <f>VLOOKUP($A128,'ADR Raw Data'!$B$6:$BE$43,'ADR Raw Data'!L$1,FALSE)</f>
        <v>113.75668808113799</v>
      </c>
      <c r="S128" s="76">
        <f>VLOOKUP($A128,'ADR Raw Data'!$B$6:$BE$43,'ADR Raw Data'!N$1,FALSE)</f>
        <v>125.90864254340001</v>
      </c>
      <c r="T128" s="76">
        <f>VLOOKUP($A128,'ADR Raw Data'!$B$6:$BE$43,'ADR Raw Data'!O$1,FALSE)</f>
        <v>126.871657958236</v>
      </c>
      <c r="U128" s="77">
        <f>VLOOKUP($A128,'ADR Raw Data'!$B$6:$BE$43,'ADR Raw Data'!P$1,FALSE)</f>
        <v>126.392815397276</v>
      </c>
      <c r="V128" s="78">
        <f>VLOOKUP($A128,'ADR Raw Data'!$B$6:$BE$43,'ADR Raw Data'!R$1,FALSE)</f>
        <v>117.726833162468</v>
      </c>
      <c r="X128" s="75">
        <f>VLOOKUP($A128,'RevPAR Raw Data'!$B$6:$BE$43,'RevPAR Raw Data'!G$1,FALSE)</f>
        <v>55.999733015886001</v>
      </c>
      <c r="Y128" s="76">
        <f>VLOOKUP($A128,'RevPAR Raw Data'!$B$6:$BE$43,'RevPAR Raw Data'!H$1,FALSE)</f>
        <v>75.898652091567797</v>
      </c>
      <c r="Z128" s="76">
        <f>VLOOKUP($A128,'RevPAR Raw Data'!$B$6:$BE$43,'RevPAR Raw Data'!I$1,FALSE)</f>
        <v>87.251650851771203</v>
      </c>
      <c r="AA128" s="76">
        <f>VLOOKUP($A128,'RevPAR Raw Data'!$B$6:$BE$43,'RevPAR Raw Data'!J$1,FALSE)</f>
        <v>89.452742990846005</v>
      </c>
      <c r="AB128" s="76">
        <f>VLOOKUP($A128,'RevPAR Raw Data'!$B$6:$BE$43,'RevPAR Raw Data'!K$1,FALSE)</f>
        <v>84.5993233860342</v>
      </c>
      <c r="AC128" s="77">
        <f>VLOOKUP($A128,'RevPAR Raw Data'!$B$6:$BE$43,'RevPAR Raw Data'!L$1,FALSE)</f>
        <v>78.640420467221006</v>
      </c>
      <c r="AD128" s="76">
        <f>VLOOKUP($A128,'RevPAR Raw Data'!$B$6:$BE$43,'RevPAR Raw Data'!N$1,FALSE)</f>
        <v>99.138540843214699</v>
      </c>
      <c r="AE128" s="76">
        <f>VLOOKUP($A128,'RevPAR Raw Data'!$B$6:$BE$43,'RevPAR Raw Data'!O$1,FALSE)</f>
        <v>101.00881762242901</v>
      </c>
      <c r="AF128" s="77">
        <f>VLOOKUP($A128,'RevPAR Raw Data'!$B$6:$BE$43,'RevPAR Raw Data'!P$1,FALSE)</f>
        <v>100.073679232822</v>
      </c>
      <c r="AG128" s="78">
        <f>VLOOKUP($A128,'RevPAR Raw Data'!$B$6:$BE$43,'RevPAR Raw Data'!R$1,FALSE)</f>
        <v>84.764208685964206</v>
      </c>
      <c r="AH128" s="58"/>
    </row>
    <row r="129" spans="1:34" x14ac:dyDescent="0.2">
      <c r="A129" s="55" t="s">
        <v>126</v>
      </c>
      <c r="B129" s="43">
        <f>(VLOOKUP($A128,'Occupancy Raw Data'!$B$8:$BE$51,'Occupancy Raw Data'!T$3,FALSE))/100</f>
        <v>-9.2997453635558905E-2</v>
      </c>
      <c r="C129" s="44">
        <f>(VLOOKUP($A128,'Occupancy Raw Data'!$B$8:$BE$51,'Occupancy Raw Data'!U$3,FALSE))/100</f>
        <v>-0.11446226126248799</v>
      </c>
      <c r="D129" s="44">
        <f>(VLOOKUP($A128,'Occupancy Raw Data'!$B$8:$BE$51,'Occupancy Raw Data'!V$3,FALSE))/100</f>
        <v>-8.2112216511372405E-2</v>
      </c>
      <c r="E129" s="44">
        <f>(VLOOKUP($A128,'Occupancy Raw Data'!$B$8:$BE$51,'Occupancy Raw Data'!W$3,FALSE))/100</f>
        <v>-8.7837952193513591E-2</v>
      </c>
      <c r="F129" s="44">
        <f>(VLOOKUP($A128,'Occupancy Raw Data'!$B$8:$BE$51,'Occupancy Raw Data'!X$3,FALSE))/100</f>
        <v>-4.7757717009013295E-2</v>
      </c>
      <c r="G129" s="44">
        <f>(VLOOKUP($A128,'Occupancy Raw Data'!$B$8:$BE$51,'Occupancy Raw Data'!Y$3,FALSE))/100</f>
        <v>-8.4641386323514908E-2</v>
      </c>
      <c r="H129" s="45">
        <f>(VLOOKUP($A128,'Occupancy Raw Data'!$B$8:$BE$51,'Occupancy Raw Data'!AA$3,FALSE))/100</f>
        <v>3.1007054212717901E-3</v>
      </c>
      <c r="I129" s="45">
        <f>(VLOOKUP($A128,'Occupancy Raw Data'!$B$8:$BE$51,'Occupancy Raw Data'!AB$3,FALSE))/100</f>
        <v>3.2014830305714004E-2</v>
      </c>
      <c r="J129" s="44">
        <f>(VLOOKUP($A128,'Occupancy Raw Data'!$B$8:$BE$51,'Occupancy Raw Data'!AC$3,FALSE))/100</f>
        <v>1.74323775985285E-2</v>
      </c>
      <c r="K129" s="46">
        <f>(VLOOKUP($A128,'Occupancy Raw Data'!$B$8:$BE$51,'Occupancy Raw Data'!AE$3,FALSE))/100</f>
        <v>-5.4849221901465101E-2</v>
      </c>
      <c r="M129" s="43">
        <f>(VLOOKUP($A128,'ADR Raw Data'!$B$6:$BE$49,'ADR Raw Data'!T$1,FALSE))/100</f>
        <v>-5.8054705555008107E-2</v>
      </c>
      <c r="N129" s="44">
        <f>(VLOOKUP($A128,'ADR Raw Data'!$B$6:$BE$49,'ADR Raw Data'!U$1,FALSE))/100</f>
        <v>-4.4527149656708807E-2</v>
      </c>
      <c r="O129" s="44">
        <f>(VLOOKUP($A128,'ADR Raw Data'!$B$6:$BE$49,'ADR Raw Data'!V$1,FALSE))/100</f>
        <v>-6.9377849172285302E-2</v>
      </c>
      <c r="P129" s="44">
        <f>(VLOOKUP($A128,'ADR Raw Data'!$B$6:$BE$49,'ADR Raw Data'!W$1,FALSE))/100</f>
        <v>-5.4047988779172697E-2</v>
      </c>
      <c r="Q129" s="44">
        <f>(VLOOKUP($A128,'ADR Raw Data'!$B$6:$BE$49,'ADR Raw Data'!X$1,FALSE))/100</f>
        <v>-1.1066086518617299E-2</v>
      </c>
      <c r="R129" s="44">
        <f>(VLOOKUP($A128,'ADR Raw Data'!$B$6:$BE$49,'ADR Raw Data'!Y$1,FALSE))/100</f>
        <v>-4.7325779175211899E-2</v>
      </c>
      <c r="S129" s="45">
        <f>(VLOOKUP($A128,'ADR Raw Data'!$B$6:$BE$49,'ADR Raw Data'!AA$1,FALSE))/100</f>
        <v>3.10972837933754E-2</v>
      </c>
      <c r="T129" s="45">
        <f>(VLOOKUP($A128,'ADR Raw Data'!$B$6:$BE$49,'ADR Raw Data'!AB$1,FALSE))/100</f>
        <v>3.7663498457348302E-2</v>
      </c>
      <c r="U129" s="44">
        <f>(VLOOKUP($A128,'ADR Raw Data'!$B$6:$BE$49,'ADR Raw Data'!AC$1,FALSE))/100</f>
        <v>3.4409993405313297E-2</v>
      </c>
      <c r="V129" s="46">
        <f>(VLOOKUP($A128,'ADR Raw Data'!$B$6:$BE$49,'ADR Raw Data'!AE$1,FALSE))/100</f>
        <v>-2.07327751835331E-2</v>
      </c>
      <c r="X129" s="43">
        <f>(VLOOKUP($A128,'RevPAR Raw Data'!$B$6:$BE$43,'RevPAR Raw Data'!T$1,FALSE))/100</f>
        <v>-0.14565321940238898</v>
      </c>
      <c r="Y129" s="44">
        <f>(VLOOKUP($A128,'RevPAR Raw Data'!$B$6:$BE$43,'RevPAR Raw Data'!U$1,FALSE))/100</f>
        <v>-0.153892732681917</v>
      </c>
      <c r="Z129" s="44">
        <f>(VLOOKUP($A128,'RevPAR Raw Data'!$B$6:$BE$43,'RevPAR Raw Data'!V$1,FALSE))/100</f>
        <v>-0.14579329671132901</v>
      </c>
      <c r="AA129" s="44">
        <f>(VLOOKUP($A128,'RevPAR Raw Data'!$B$6:$BE$43,'RevPAR Raw Data'!W$1,FALSE))/100</f>
        <v>-0.13713847631814502</v>
      </c>
      <c r="AB129" s="44">
        <f>(VLOOKUP($A128,'RevPAR Raw Data'!$B$6:$BE$43,'RevPAR Raw Data'!X$1,FALSE))/100</f>
        <v>-5.8295312499277302E-2</v>
      </c>
      <c r="AC129" s="44">
        <f>(VLOOKUP($A128,'RevPAR Raw Data'!$B$6:$BE$43,'RevPAR Raw Data'!Y$1,FALSE))/100</f>
        <v>-0.12796144594049599</v>
      </c>
      <c r="AD129" s="45">
        <f>(VLOOKUP($A128,'RevPAR Raw Data'!$B$6:$BE$43,'RevPAR Raw Data'!AA$1,FALSE))/100</f>
        <v>3.4294412731092197E-2</v>
      </c>
      <c r="AE129" s="45">
        <f>(VLOOKUP($A128,'RevPAR Raw Data'!$B$6:$BE$43,'RevPAR Raw Data'!AB$1,FALSE))/100</f>
        <v>7.0884119274893895E-2</v>
      </c>
      <c r="AF129" s="44">
        <f>(VLOOKUP($A128,'RevPAR Raw Data'!$B$6:$BE$43,'RevPAR Raw Data'!AC$1,FALSE))/100</f>
        <v>5.2442219002046098E-2</v>
      </c>
      <c r="AG129" s="46">
        <f>(VLOOKUP($A128,'RevPAR Raw Data'!$B$6:$BE$43,'RevPAR Raw Data'!AE$1,FALSE))/100</f>
        <v>-7.4444820498323405E-2</v>
      </c>
      <c r="AH129" s="58"/>
    </row>
    <row r="130" spans="1:34" x14ac:dyDescent="0.2">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
      <c r="A131" s="70" t="s">
        <v>58</v>
      </c>
      <c r="B131" s="71">
        <f>(VLOOKUP($A131,'Occupancy Raw Data'!$B$8:$BE$45,'Occupancy Raw Data'!G$3,FALSE))/100</f>
        <v>0.55071027419887597</v>
      </c>
      <c r="C131" s="72">
        <f>(VLOOKUP($A131,'Occupancy Raw Data'!$B$8:$BE$45,'Occupancy Raw Data'!H$3,FALSE))/100</f>
        <v>0.65098171970209806</v>
      </c>
      <c r="D131" s="72">
        <f>(VLOOKUP($A131,'Occupancy Raw Data'!$B$8:$BE$45,'Occupancy Raw Data'!I$3,FALSE))/100</f>
        <v>0.71555996035678804</v>
      </c>
      <c r="E131" s="72">
        <f>(VLOOKUP($A131,'Occupancy Raw Data'!$B$8:$BE$45,'Occupancy Raw Data'!J$3,FALSE))/100</f>
        <v>0.72481004294681195</v>
      </c>
      <c r="F131" s="72">
        <f>(VLOOKUP($A131,'Occupancy Raw Data'!$B$8:$BE$45,'Occupancy Raw Data'!K$3,FALSE))/100</f>
        <v>0.72376438727149606</v>
      </c>
      <c r="G131" s="73">
        <f>(VLOOKUP($A131,'Occupancy Raw Data'!$B$8:$BE$45,'Occupancy Raw Data'!L$3,FALSE))/100</f>
        <v>0.67316527689521388</v>
      </c>
      <c r="H131" s="53">
        <f>(VLOOKUP($A131,'Occupancy Raw Data'!$B$8:$BE$45,'Occupancy Raw Data'!N$3,FALSE))/100</f>
        <v>0.74306025727826597</v>
      </c>
      <c r="I131" s="53">
        <f>(VLOOKUP($A131,'Occupancy Raw Data'!$B$8:$BE$45,'Occupancy Raw Data'!O$3,FALSE))/100</f>
        <v>0.75685497191939211</v>
      </c>
      <c r="J131" s="73">
        <f>(VLOOKUP($A131,'Occupancy Raw Data'!$B$8:$BE$45,'Occupancy Raw Data'!P$3,FALSE))/100</f>
        <v>0.74995761459882904</v>
      </c>
      <c r="K131" s="74">
        <f>(VLOOKUP($A131,'Occupancy Raw Data'!$B$8:$BE$45,'Occupancy Raw Data'!R$3,FALSE))/100</f>
        <v>0.69510594481053301</v>
      </c>
      <c r="M131" s="75">
        <f>VLOOKUP($A131,'ADR Raw Data'!$B$6:$BE$43,'ADR Raw Data'!G$1,FALSE)</f>
        <v>156.38312537492499</v>
      </c>
      <c r="N131" s="76">
        <f>VLOOKUP($A131,'ADR Raw Data'!$B$6:$BE$43,'ADR Raw Data'!H$1,FALSE)</f>
        <v>168.12468538741501</v>
      </c>
      <c r="O131" s="76">
        <f>VLOOKUP($A131,'ADR Raw Data'!$B$6:$BE$43,'ADR Raw Data'!I$1,FALSE)</f>
        <v>171.59339335179999</v>
      </c>
      <c r="P131" s="76">
        <f>VLOOKUP($A131,'ADR Raw Data'!$B$6:$BE$43,'ADR Raw Data'!J$1,FALSE)</f>
        <v>190.10888787602499</v>
      </c>
      <c r="Q131" s="76">
        <f>VLOOKUP($A131,'ADR Raw Data'!$B$6:$BE$43,'ADR Raw Data'!K$1,FALSE)</f>
        <v>182.50710009354501</v>
      </c>
      <c r="R131" s="77">
        <f>VLOOKUP($A131,'ADR Raw Data'!$B$6:$BE$43,'ADR Raw Data'!L$1,FALSE)</f>
        <v>174.76784476717401</v>
      </c>
      <c r="S131" s="76">
        <f>VLOOKUP($A131,'ADR Raw Data'!$B$6:$BE$43,'ADR Raw Data'!N$1,FALSE)</f>
        <v>182.83094305239101</v>
      </c>
      <c r="T131" s="76">
        <f>VLOOKUP($A131,'ADR Raw Data'!$B$6:$BE$43,'ADR Raw Data'!O$1,FALSE)</f>
        <v>187.32650807507599</v>
      </c>
      <c r="U131" s="77">
        <f>VLOOKUP($A131,'ADR Raw Data'!$B$6:$BE$43,'ADR Raw Data'!P$1,FALSE)</f>
        <v>185.099398410916</v>
      </c>
      <c r="V131" s="78">
        <f>VLOOKUP($A131,'ADR Raw Data'!$B$6:$BE$43,'ADR Raw Data'!R$1,FALSE)</f>
        <v>177.95265314416901</v>
      </c>
      <c r="X131" s="75">
        <f>VLOOKUP($A131,'RevPAR Raw Data'!$B$6:$BE$43,'RevPAR Raw Data'!G$1,FALSE)</f>
        <v>86.121793855302201</v>
      </c>
      <c r="Y131" s="76">
        <f>VLOOKUP($A131,'RevPAR Raw Data'!$B$6:$BE$43,'RevPAR Raw Data'!H$1,FALSE)</f>
        <v>109.44609681787399</v>
      </c>
      <c r="Z131" s="76">
        <f>VLOOKUP($A131,'RevPAR Raw Data'!$B$6:$BE$43,'RevPAR Raw Data'!I$1,FALSE)</f>
        <v>122.785361744301</v>
      </c>
      <c r="AA131" s="76">
        <f>VLOOKUP($A131,'RevPAR Raw Data'!$B$6:$BE$43,'RevPAR Raw Data'!J$1,FALSE)</f>
        <v>137.79283118599199</v>
      </c>
      <c r="AB131" s="76">
        <f>VLOOKUP($A131,'RevPAR Raw Data'!$B$6:$BE$43,'RevPAR Raw Data'!K$1,FALSE)</f>
        <v>132.09213947190199</v>
      </c>
      <c r="AC131" s="77">
        <f>VLOOKUP($A131,'RevPAR Raw Data'!$B$6:$BE$43,'RevPAR Raw Data'!L$1,FALSE)</f>
        <v>117.647644615074</v>
      </c>
      <c r="AD131" s="76">
        <f>VLOOKUP($A131,'RevPAR Raw Data'!$B$6:$BE$43,'RevPAR Raw Data'!N$1,FALSE)</f>
        <v>135.85440758293799</v>
      </c>
      <c r="AE131" s="76">
        <f>VLOOKUP($A131,'RevPAR Raw Data'!$B$6:$BE$43,'RevPAR Raw Data'!O$1,FALSE)</f>
        <v>141.77899900891899</v>
      </c>
      <c r="AF131" s="77">
        <f>VLOOKUP($A131,'RevPAR Raw Data'!$B$6:$BE$43,'RevPAR Raw Data'!P$1,FALSE)</f>
        <v>138.81670329592899</v>
      </c>
      <c r="AG131" s="78">
        <f>VLOOKUP($A131,'RevPAR Raw Data'!$B$6:$BE$43,'RevPAR Raw Data'!R$1,FALSE)</f>
        <v>123.695947095318</v>
      </c>
    </row>
    <row r="132" spans="1:34" x14ac:dyDescent="0.2">
      <c r="A132" s="55" t="s">
        <v>126</v>
      </c>
      <c r="B132" s="43">
        <f>(VLOOKUP($A131,'Occupancy Raw Data'!$B$8:$BE$51,'Occupancy Raw Data'!T$3,FALSE))/100</f>
        <v>2.4432084372469701E-2</v>
      </c>
      <c r="C132" s="44">
        <f>(VLOOKUP($A131,'Occupancy Raw Data'!$B$8:$BE$51,'Occupancy Raw Data'!U$3,FALSE))/100</f>
        <v>-0.195397489539748</v>
      </c>
      <c r="D132" s="44">
        <f>(VLOOKUP($A131,'Occupancy Raw Data'!$B$8:$BE$51,'Occupancy Raw Data'!V$3,FALSE))/100</f>
        <v>-0.18638794345883197</v>
      </c>
      <c r="E132" s="44">
        <f>(VLOOKUP($A131,'Occupancy Raw Data'!$B$8:$BE$51,'Occupancy Raw Data'!W$3,FALSE))/100</f>
        <v>-0.18091474106163599</v>
      </c>
      <c r="F132" s="44">
        <f>(VLOOKUP($A131,'Occupancy Raw Data'!$B$8:$BE$51,'Occupancy Raw Data'!X$3,FALSE))/100</f>
        <v>0</v>
      </c>
      <c r="G132" s="44">
        <f>(VLOOKUP($A131,'Occupancy Raw Data'!$B$8:$BE$51,'Occupancy Raw Data'!Y$3,FALSE))/100</f>
        <v>-0.12229421435890499</v>
      </c>
      <c r="H132" s="45">
        <f>(VLOOKUP($A131,'Occupancy Raw Data'!$B$8:$BE$51,'Occupancy Raw Data'!AA$3,FALSE))/100</f>
        <v>7.0731707317073095E-2</v>
      </c>
      <c r="I132" s="45">
        <f>(VLOOKUP($A131,'Occupancy Raw Data'!$B$8:$BE$51,'Occupancy Raw Data'!AB$3,FALSE))/100</f>
        <v>1.1651396855151298E-2</v>
      </c>
      <c r="J132" s="44">
        <f>(VLOOKUP($A131,'Occupancy Raw Data'!$B$8:$BE$51,'Occupancy Raw Data'!AC$3,FALSE))/100</f>
        <v>4.00820626877662E-2</v>
      </c>
      <c r="K132" s="46">
        <f>(VLOOKUP($A131,'Occupancy Raw Data'!$B$8:$BE$51,'Occupancy Raw Data'!AE$3,FALSE))/100</f>
        <v>-7.7918865358467801E-2</v>
      </c>
      <c r="M132" s="43">
        <f>(VLOOKUP($A131,'ADR Raw Data'!$B$6:$BE$49,'ADR Raw Data'!T$1,FALSE))/100</f>
        <v>-8.0004079932477309E-2</v>
      </c>
      <c r="N132" s="44">
        <f>(VLOOKUP($A131,'ADR Raw Data'!$B$6:$BE$49,'ADR Raw Data'!U$1,FALSE))/100</f>
        <v>-7.2853132587131803E-2</v>
      </c>
      <c r="O132" s="44">
        <f>(VLOOKUP($A131,'ADR Raw Data'!$B$6:$BE$49,'ADR Raw Data'!V$1,FALSE))/100</f>
        <v>-0.21362251763599702</v>
      </c>
      <c r="P132" s="44">
        <f>(VLOOKUP($A131,'ADR Raw Data'!$B$6:$BE$49,'ADR Raw Data'!W$1,FALSE))/100</f>
        <v>-0.11812618715448901</v>
      </c>
      <c r="Q132" s="44">
        <f>(VLOOKUP($A131,'ADR Raw Data'!$B$6:$BE$49,'ADR Raw Data'!X$1,FALSE))/100</f>
        <v>7.9462244359210607E-2</v>
      </c>
      <c r="R132" s="44">
        <f>(VLOOKUP($A131,'ADR Raw Data'!$B$6:$BE$49,'ADR Raw Data'!Y$1,FALSE))/100</f>
        <v>-9.8142217143994903E-2</v>
      </c>
      <c r="S132" s="45">
        <f>(VLOOKUP($A131,'ADR Raw Data'!$B$6:$BE$49,'ADR Raw Data'!AA$1,FALSE))/100</f>
        <v>6.3162577477910403E-2</v>
      </c>
      <c r="T132" s="45">
        <f>(VLOOKUP($A131,'ADR Raw Data'!$B$6:$BE$49,'ADR Raw Data'!AB$1,FALSE))/100</f>
        <v>4.9348978124757498E-2</v>
      </c>
      <c r="U132" s="44">
        <f>(VLOOKUP($A131,'ADR Raw Data'!$B$6:$BE$49,'ADR Raw Data'!AC$1,FALSE))/100</f>
        <v>5.5504072920571398E-2</v>
      </c>
      <c r="V132" s="46">
        <f>(VLOOKUP($A131,'ADR Raw Data'!$B$6:$BE$49,'ADR Raw Data'!AE$1,FALSE))/100</f>
        <v>-5.72163041536096E-2</v>
      </c>
      <c r="X132" s="43">
        <f>(VLOOKUP($A131,'RevPAR Raw Data'!$B$6:$BE$43,'RevPAR Raw Data'!T$1,FALSE))/100</f>
        <v>-5.7526661991059706E-2</v>
      </c>
      <c r="Y132" s="44">
        <f>(VLOOKUP($A131,'RevPAR Raw Data'!$B$6:$BE$43,'RevPAR Raw Data'!U$1,FALSE))/100</f>
        <v>-0.25401530291424801</v>
      </c>
      <c r="Z132" s="44">
        <f>(VLOOKUP($A131,'RevPAR Raw Data'!$B$6:$BE$43,'RevPAR Raw Data'!V$1,FALSE))/100</f>
        <v>-0.36019379935615703</v>
      </c>
      <c r="AA132" s="44">
        <f>(VLOOKUP($A131,'RevPAR Raw Data'!$B$6:$BE$43,'RevPAR Raw Data'!W$1,FALSE))/100</f>
        <v>-0.277670159654472</v>
      </c>
      <c r="AB132" s="44">
        <f>(VLOOKUP($A131,'RevPAR Raw Data'!$B$6:$BE$43,'RevPAR Raw Data'!X$1,FALSE))/100</f>
        <v>7.9462244359210607E-2</v>
      </c>
      <c r="AC132" s="44">
        <f>(VLOOKUP($A131,'RevPAR Raw Data'!$B$6:$BE$43,'RevPAR Raw Data'!Y$1,FALSE))/100</f>
        <v>-0.208434206161834</v>
      </c>
      <c r="AD132" s="45">
        <f>(VLOOKUP($A131,'RevPAR Raw Data'!$B$6:$BE$43,'RevPAR Raw Data'!AA$1,FALSE))/100</f>
        <v>0.138361881738543</v>
      </c>
      <c r="AE132" s="45">
        <f>(VLOOKUP($A131,'RevPAR Raw Data'!$B$6:$BE$43,'RevPAR Raw Data'!AB$1,FALSE))/100</f>
        <v>6.1575359508436504E-2</v>
      </c>
      <c r="AF132" s="44">
        <f>(VLOOKUP($A131,'RevPAR Raw Data'!$B$6:$BE$43,'RevPAR Raw Data'!AC$1,FALSE))/100</f>
        <v>9.7810853338566303E-2</v>
      </c>
      <c r="AG132" s="46">
        <f>(VLOOKUP($A131,'RevPAR Raw Data'!$B$6:$BE$43,'RevPAR Raw Data'!AE$1,FALSE))/100</f>
        <v>-0.130676940012423</v>
      </c>
    </row>
    <row r="133" spans="1:34"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
      <c r="A134" s="70" t="s">
        <v>60</v>
      </c>
      <c r="B134" s="71">
        <f>(VLOOKUP($A134,'Occupancy Raw Data'!$B$8:$BE$45,'Occupancy Raw Data'!G$3,FALSE))/100</f>
        <v>0.50284948038887001</v>
      </c>
      <c r="C134" s="72">
        <f>(VLOOKUP($A134,'Occupancy Raw Data'!$B$8:$BE$45,'Occupancy Raw Data'!H$3,FALSE))/100</f>
        <v>0.67806458822214699</v>
      </c>
      <c r="D134" s="72">
        <f>(VLOOKUP($A134,'Occupancy Raw Data'!$B$8:$BE$45,'Occupancy Raw Data'!I$3,FALSE))/100</f>
        <v>0.76254330092747691</v>
      </c>
      <c r="E134" s="72">
        <f>(VLOOKUP($A134,'Occupancy Raw Data'!$B$8:$BE$45,'Occupancy Raw Data'!J$3,FALSE))/100</f>
        <v>0.76433121019108197</v>
      </c>
      <c r="F134" s="72">
        <f>(VLOOKUP($A134,'Occupancy Raw Data'!$B$8:$BE$45,'Occupancy Raw Data'!K$3,FALSE))/100</f>
        <v>0.73930048050061403</v>
      </c>
      <c r="G134" s="73">
        <f>(VLOOKUP($A134,'Occupancy Raw Data'!$B$8:$BE$45,'Occupancy Raw Data'!L$3,FALSE))/100</f>
        <v>0.68941781204603803</v>
      </c>
      <c r="H134" s="53">
        <f>(VLOOKUP($A134,'Occupancy Raw Data'!$B$8:$BE$45,'Occupancy Raw Data'!N$3,FALSE))/100</f>
        <v>0.79729578723879702</v>
      </c>
      <c r="I134" s="53">
        <f>(VLOOKUP($A134,'Occupancy Raw Data'!$B$8:$BE$45,'Occupancy Raw Data'!O$3,FALSE))/100</f>
        <v>0.80835847580735209</v>
      </c>
      <c r="J134" s="73">
        <f>(VLOOKUP($A134,'Occupancy Raw Data'!$B$8:$BE$45,'Occupancy Raw Data'!P$3,FALSE))/100</f>
        <v>0.80282713152307494</v>
      </c>
      <c r="K134" s="74">
        <f>(VLOOKUP($A134,'Occupancy Raw Data'!$B$8:$BE$45,'Occupancy Raw Data'!R$3,FALSE))/100</f>
        <v>0.72182047475376299</v>
      </c>
      <c r="M134" s="75">
        <f>VLOOKUP($A134,'ADR Raw Data'!$B$6:$BE$43,'ADR Raw Data'!G$1,FALSE)</f>
        <v>98.210459999999898</v>
      </c>
      <c r="N134" s="76">
        <f>VLOOKUP($A134,'ADR Raw Data'!$B$6:$BE$43,'ADR Raw Data'!H$1,FALSE)</f>
        <v>111.886573829927</v>
      </c>
      <c r="O134" s="76">
        <f>VLOOKUP($A134,'ADR Raw Data'!$B$6:$BE$43,'ADR Raw Data'!I$1,FALSE)</f>
        <v>119.99092467760801</v>
      </c>
      <c r="P134" s="76">
        <f>VLOOKUP($A134,'ADR Raw Data'!$B$6:$BE$43,'ADR Raw Data'!J$1,FALSE)</f>
        <v>119.57981725146099</v>
      </c>
      <c r="Q134" s="76">
        <f>VLOOKUP($A134,'ADR Raw Data'!$B$6:$BE$43,'ADR Raw Data'!K$1,FALSE)</f>
        <v>114.465462515114</v>
      </c>
      <c r="R134" s="77">
        <f>VLOOKUP($A134,'ADR Raw Data'!$B$6:$BE$43,'ADR Raw Data'!L$1,FALSE)</f>
        <v>113.943280601659</v>
      </c>
      <c r="S134" s="76">
        <f>VLOOKUP($A134,'ADR Raw Data'!$B$6:$BE$43,'ADR Raw Data'!N$1,FALSE)</f>
        <v>128.704968465311</v>
      </c>
      <c r="T134" s="76">
        <f>VLOOKUP($A134,'ADR Raw Data'!$B$6:$BE$43,'ADR Raw Data'!O$1,FALSE)</f>
        <v>129.58504285319299</v>
      </c>
      <c r="U134" s="77">
        <f>VLOOKUP($A134,'ADR Raw Data'!$B$6:$BE$43,'ADR Raw Data'!P$1,FALSE)</f>
        <v>129.148037441714</v>
      </c>
      <c r="V134" s="78">
        <f>VLOOKUP($A134,'ADR Raw Data'!$B$6:$BE$43,'ADR Raw Data'!R$1,FALSE)</f>
        <v>118.77502863967</v>
      </c>
      <c r="X134" s="75">
        <f>VLOOKUP($A134,'RevPAR Raw Data'!$B$6:$BE$43,'RevPAR Raw Data'!G$1,FALSE)</f>
        <v>49.3850787797519</v>
      </c>
      <c r="Y134" s="76">
        <f>VLOOKUP($A134,'RevPAR Raw Data'!$B$6:$BE$43,'RevPAR Raw Data'!H$1,FALSE)</f>
        <v>75.866323611576703</v>
      </c>
      <c r="Z134" s="76">
        <f>VLOOKUP($A134,'RevPAR Raw Data'!$B$6:$BE$43,'RevPAR Raw Data'!I$1,FALSE)</f>
        <v>91.498275785003898</v>
      </c>
      <c r="AA134" s="76">
        <f>VLOOKUP($A134,'RevPAR Raw Data'!$B$6:$BE$43,'RevPAR Raw Data'!J$1,FALSE)</f>
        <v>91.398586434238396</v>
      </c>
      <c r="AB134" s="76">
        <f>VLOOKUP($A134,'RevPAR Raw Data'!$B$6:$BE$43,'RevPAR Raw Data'!K$1,FALSE)</f>
        <v>84.624371438149495</v>
      </c>
      <c r="AC134" s="77">
        <f>VLOOKUP($A134,'RevPAR Raw Data'!$B$6:$BE$43,'RevPAR Raw Data'!L$1,FALSE)</f>
        <v>78.554527209744094</v>
      </c>
      <c r="AD134" s="76">
        <f>VLOOKUP($A134,'RevPAR Raw Data'!$B$6:$BE$43,'RevPAR Raw Data'!N$1,FALSE)</f>
        <v>102.615929154095</v>
      </c>
      <c r="AE134" s="76">
        <f>VLOOKUP($A134,'RevPAR Raw Data'!$B$6:$BE$43,'RevPAR Raw Data'!O$1,FALSE)</f>
        <v>104.75116772823699</v>
      </c>
      <c r="AF134" s="77">
        <f>VLOOKUP($A134,'RevPAR Raw Data'!$B$6:$BE$43,'RevPAR Raw Data'!P$1,FALSE)</f>
        <v>103.683548441166</v>
      </c>
      <c r="AG134" s="78">
        <f>VLOOKUP($A134,'RevPAR Raw Data'!$B$6:$BE$43,'RevPAR Raw Data'!R$1,FALSE)</f>
        <v>85.734247561579096</v>
      </c>
    </row>
    <row r="135" spans="1:34" x14ac:dyDescent="0.2">
      <c r="A135" s="55" t="s">
        <v>126</v>
      </c>
      <c r="B135" s="43">
        <f>(VLOOKUP($A134,'Occupancy Raw Data'!$B$8:$BE$51,'Occupancy Raw Data'!T$3,FALSE))/100</f>
        <v>-0.180552044591822</v>
      </c>
      <c r="C135" s="44">
        <f>(VLOOKUP($A134,'Occupancy Raw Data'!$B$8:$BE$51,'Occupancy Raw Data'!U$3,FALSE))/100</f>
        <v>-8.4381456319751802E-2</v>
      </c>
      <c r="D135" s="44">
        <f>(VLOOKUP($A134,'Occupancy Raw Data'!$B$8:$BE$51,'Occupancy Raw Data'!V$3,FALSE))/100</f>
        <v>-5.0012230479961305E-2</v>
      </c>
      <c r="E135" s="44">
        <f>(VLOOKUP($A134,'Occupancy Raw Data'!$B$8:$BE$51,'Occupancy Raw Data'!W$3,FALSE))/100</f>
        <v>-7.5818379789785006E-2</v>
      </c>
      <c r="F135" s="44">
        <f>(VLOOKUP($A134,'Occupancy Raw Data'!$B$8:$BE$51,'Occupancy Raw Data'!X$3,FALSE))/100</f>
        <v>-6.5327532493269697E-2</v>
      </c>
      <c r="G135" s="44">
        <f>(VLOOKUP($A134,'Occupancy Raw Data'!$B$8:$BE$51,'Occupancy Raw Data'!Y$3,FALSE))/100</f>
        <v>-8.683812682778709E-2</v>
      </c>
      <c r="H135" s="45">
        <f>(VLOOKUP($A134,'Occupancy Raw Data'!$B$8:$BE$51,'Occupancy Raw Data'!AA$3,FALSE))/100</f>
        <v>-8.5612082993129102E-3</v>
      </c>
      <c r="I135" s="45">
        <f>(VLOOKUP($A134,'Occupancy Raw Data'!$B$8:$BE$51,'Occupancy Raw Data'!AB$3,FALSE))/100</f>
        <v>2.0202529186058901E-2</v>
      </c>
      <c r="J135" s="44">
        <f>(VLOOKUP($A134,'Occupancy Raw Data'!$B$8:$BE$51,'Occupancy Raw Data'!AC$3,FALSE))/100</f>
        <v>5.7140974277268899E-3</v>
      </c>
      <c r="K135" s="46">
        <f>(VLOOKUP($A134,'Occupancy Raw Data'!$B$8:$BE$51,'Occupancy Raw Data'!AE$3,FALSE))/100</f>
        <v>-5.9329125793428805E-2</v>
      </c>
      <c r="M135" s="43">
        <f>(VLOOKUP($A134,'ADR Raw Data'!$B$6:$BE$49,'ADR Raw Data'!T$1,FALSE))/100</f>
        <v>-0.104968298586465</v>
      </c>
      <c r="N135" s="44">
        <f>(VLOOKUP($A134,'ADR Raw Data'!$B$6:$BE$49,'ADR Raw Data'!U$1,FALSE))/100</f>
        <v>-2.5153315283922797E-2</v>
      </c>
      <c r="O135" s="44">
        <f>(VLOOKUP($A134,'ADR Raw Data'!$B$6:$BE$49,'ADR Raw Data'!V$1,FALSE))/100</f>
        <v>1.1473124080951399E-3</v>
      </c>
      <c r="P135" s="44">
        <f>(VLOOKUP($A134,'ADR Raw Data'!$B$6:$BE$49,'ADR Raw Data'!W$1,FALSE))/100</f>
        <v>-2.5663021124223698E-2</v>
      </c>
      <c r="Q135" s="44">
        <f>(VLOOKUP($A134,'ADR Raw Data'!$B$6:$BE$49,'ADR Raw Data'!X$1,FALSE))/100</f>
        <v>-4.47813846772162E-2</v>
      </c>
      <c r="R135" s="44">
        <f>(VLOOKUP($A134,'ADR Raw Data'!$B$6:$BE$49,'ADR Raw Data'!Y$1,FALSE))/100</f>
        <v>-3.3039085677602095E-2</v>
      </c>
      <c r="S135" s="45">
        <f>(VLOOKUP($A134,'ADR Raw Data'!$B$6:$BE$49,'ADR Raw Data'!AA$1,FALSE))/100</f>
        <v>-7.8705662864367795E-3</v>
      </c>
      <c r="T135" s="45">
        <f>(VLOOKUP($A134,'ADR Raw Data'!$B$6:$BE$49,'ADR Raw Data'!AB$1,FALSE))/100</f>
        <v>1.8346678116914702E-2</v>
      </c>
      <c r="U135" s="44">
        <f>(VLOOKUP($A134,'ADR Raw Data'!$B$6:$BE$49,'ADR Raw Data'!AC$1,FALSE))/100</f>
        <v>5.0636299433545195E-3</v>
      </c>
      <c r="V135" s="46">
        <f>(VLOOKUP($A134,'ADR Raw Data'!$B$6:$BE$49,'ADR Raw Data'!AE$1,FALSE))/100</f>
        <v>-1.8430301845213101E-2</v>
      </c>
      <c r="X135" s="43">
        <f>(VLOOKUP($A134,'RevPAR Raw Data'!$B$6:$BE$43,'RevPAR Raw Data'!T$1,FALSE))/100</f>
        <v>-0.266568102251176</v>
      </c>
      <c r="Y135" s="44">
        <f>(VLOOKUP($A134,'RevPAR Raw Data'!$B$6:$BE$43,'RevPAR Raw Data'!U$1,FALSE))/100</f>
        <v>-0.10741229822874701</v>
      </c>
      <c r="Z135" s="44">
        <f>(VLOOKUP($A134,'RevPAR Raw Data'!$B$6:$BE$43,'RevPAR Raw Data'!V$1,FALSE))/100</f>
        <v>-4.89222977244523E-2</v>
      </c>
      <c r="AA135" s="44">
        <f>(VLOOKUP($A134,'RevPAR Raw Data'!$B$6:$BE$43,'RevPAR Raw Data'!W$1,FALSE))/100</f>
        <v>-9.9535672231859107E-2</v>
      </c>
      <c r="AB135" s="44">
        <f>(VLOOKUP($A134,'RevPAR Raw Data'!$B$6:$BE$43,'RevPAR Raw Data'!X$1,FALSE))/100</f>
        <v>-0.10718345980789101</v>
      </c>
      <c r="AC135" s="44">
        <f>(VLOOKUP($A134,'RevPAR Raw Data'!$B$6:$BE$43,'RevPAR Raw Data'!Y$1,FALSE))/100</f>
        <v>-0.117008160193043</v>
      </c>
      <c r="AD135" s="45">
        <f>(VLOOKUP($A134,'RevPAR Raw Data'!$B$6:$BE$43,'RevPAR Raw Data'!AA$1,FALSE))/100</f>
        <v>-1.6364393028337899E-2</v>
      </c>
      <c r="AE135" s="45">
        <f>(VLOOKUP($A134,'RevPAR Raw Data'!$B$6:$BE$43,'RevPAR Raw Data'!AB$1,FALSE))/100</f>
        <v>3.8919856603097901E-2</v>
      </c>
      <c r="AF135" s="44">
        <f>(VLOOKUP($A134,'RevPAR Raw Data'!$B$6:$BE$43,'RevPAR Raw Data'!AC$1,FALSE))/100</f>
        <v>1.0806661445915699E-2</v>
      </c>
      <c r="AG135" s="46">
        <f>(VLOOKUP($A134,'RevPAR Raw Data'!$B$6:$BE$43,'RevPAR Raw Data'!AE$1,FALSE))/100</f>
        <v>-7.6665973942056501E-2</v>
      </c>
    </row>
    <row r="136" spans="1:34"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
      <c r="A137" s="70" t="s">
        <v>59</v>
      </c>
      <c r="B137" s="71">
        <f>(VLOOKUP($A137,'Occupancy Raw Data'!$B$8:$BE$54,'Occupancy Raw Data'!G$3,FALSE))/100</f>
        <v>0.63883016208597598</v>
      </c>
      <c r="C137" s="72">
        <f>(VLOOKUP($A137,'Occupancy Raw Data'!$B$8:$BE$54,'Occupancy Raw Data'!H$3,FALSE))/100</f>
        <v>0.73291050035235994</v>
      </c>
      <c r="D137" s="72">
        <f>(VLOOKUP($A137,'Occupancy Raw Data'!$B$8:$BE$54,'Occupancy Raw Data'!I$3,FALSE))/100</f>
        <v>0.80796335447498191</v>
      </c>
      <c r="E137" s="72">
        <f>(VLOOKUP($A137,'Occupancy Raw Data'!$B$8:$BE$54,'Occupancy Raw Data'!J$3,FALSE))/100</f>
        <v>0.82804792107117609</v>
      </c>
      <c r="F137" s="72">
        <f>(VLOOKUP($A137,'Occupancy Raw Data'!$B$8:$BE$54,'Occupancy Raw Data'!K$3,FALSE))/100</f>
        <v>0.80761099365750499</v>
      </c>
      <c r="G137" s="73">
        <f>(VLOOKUP($A137,'Occupancy Raw Data'!$B$8:$BE$54,'Occupancy Raw Data'!L$3,FALSE))/100</f>
        <v>0.76307258632840003</v>
      </c>
      <c r="H137" s="53">
        <f>(VLOOKUP($A137,'Occupancy Raw Data'!$B$8:$BE$54,'Occupancy Raw Data'!N$3,FALSE))/100</f>
        <v>0.8033826638477799</v>
      </c>
      <c r="I137" s="53">
        <f>(VLOOKUP($A137,'Occupancy Raw Data'!$B$8:$BE$54,'Occupancy Raw Data'!O$3,FALSE))/100</f>
        <v>0.85024665257223309</v>
      </c>
      <c r="J137" s="73">
        <f>(VLOOKUP($A137,'Occupancy Raw Data'!$B$8:$BE$54,'Occupancy Raw Data'!P$3,FALSE))/100</f>
        <v>0.82681465821000699</v>
      </c>
      <c r="K137" s="74">
        <f>(VLOOKUP($A137,'Occupancy Raw Data'!$B$8:$BE$54,'Occupancy Raw Data'!R$3,FALSE))/100</f>
        <v>0.7812846068660021</v>
      </c>
      <c r="M137" s="75">
        <f>VLOOKUP($A137,'ADR Raw Data'!$B$6:$BE$54,'ADR Raw Data'!G$1,FALSE)</f>
        <v>103.104489795918</v>
      </c>
      <c r="N137" s="76">
        <f>VLOOKUP($A137,'ADR Raw Data'!$B$6:$BE$54,'ADR Raw Data'!H$1,FALSE)</f>
        <v>108.533495192307</v>
      </c>
      <c r="O137" s="76">
        <f>VLOOKUP($A137,'ADR Raw Data'!$B$6:$BE$54,'ADR Raw Data'!I$1,FALSE)</f>
        <v>112.77582642825899</v>
      </c>
      <c r="P137" s="76">
        <f>VLOOKUP($A137,'ADR Raw Data'!$B$6:$BE$54,'ADR Raw Data'!J$1,FALSE)</f>
        <v>113.495063829787</v>
      </c>
      <c r="Q137" s="76">
        <f>VLOOKUP($A137,'ADR Raw Data'!$B$6:$BE$54,'ADR Raw Data'!K$1,FALSE)</f>
        <v>110.83419284467701</v>
      </c>
      <c r="R137" s="77">
        <f>VLOOKUP($A137,'ADR Raw Data'!$B$6:$BE$54,'ADR Raw Data'!L$1,FALSE)</f>
        <v>110.086668821573</v>
      </c>
      <c r="S137" s="76">
        <f>VLOOKUP($A137,'ADR Raw Data'!$B$6:$BE$54,'ADR Raw Data'!N$1,FALSE)</f>
        <v>113.097307017543</v>
      </c>
      <c r="T137" s="76">
        <f>VLOOKUP($A137,'ADR Raw Data'!$B$6:$BE$54,'ADR Raw Data'!O$1,FALSE)</f>
        <v>111.639896394529</v>
      </c>
      <c r="U137" s="77">
        <f>VLOOKUP($A137,'ADR Raw Data'!$B$6:$BE$54,'ADR Raw Data'!P$1,FALSE)</f>
        <v>112.347950138504</v>
      </c>
      <c r="V137" s="78">
        <f>VLOOKUP($A137,'ADR Raw Data'!$B$6:$BE$54,'ADR Raw Data'!R$1,FALSE)</f>
        <v>110.770400103086</v>
      </c>
      <c r="X137" s="75">
        <f>VLOOKUP($A137,'RevPAR Raw Data'!$B$6:$BE$54,'RevPAR Raw Data'!G$1,FALSE)</f>
        <v>65.866257928118301</v>
      </c>
      <c r="Y137" s="76">
        <f>VLOOKUP($A137,'RevPAR Raw Data'!$B$6:$BE$54,'RevPAR Raw Data'!H$1,FALSE)</f>
        <v>79.545338266384704</v>
      </c>
      <c r="Z137" s="76">
        <f>VLOOKUP($A137,'RevPAR Raw Data'!$B$6:$BE$54,'RevPAR Raw Data'!I$1,FALSE)</f>
        <v>91.118735024665199</v>
      </c>
      <c r="AA137" s="76">
        <f>VLOOKUP($A137,'RevPAR Raw Data'!$B$6:$BE$54,'RevPAR Raw Data'!J$1,FALSE)</f>
        <v>93.979351656095801</v>
      </c>
      <c r="AB137" s="76">
        <f>VLOOKUP($A137,'RevPAR Raw Data'!$B$6:$BE$54,'RevPAR Raw Data'!K$1,FALSE)</f>
        <v>89.510912614517196</v>
      </c>
      <c r="AC137" s="77">
        <f>VLOOKUP($A137,'RevPAR Raw Data'!$B$6:$BE$54,'RevPAR Raw Data'!L$1,FALSE)</f>
        <v>84.004119097956305</v>
      </c>
      <c r="AD137" s="76">
        <f>VLOOKUP($A137,'RevPAR Raw Data'!$B$6:$BE$54,'RevPAR Raw Data'!N$1,FALSE)</f>
        <v>90.860415785764602</v>
      </c>
      <c r="AE137" s="76">
        <f>VLOOKUP($A137,'RevPAR Raw Data'!$B$6:$BE$54,'RevPAR Raw Data'!O$1,FALSE)</f>
        <v>94.921448202959795</v>
      </c>
      <c r="AF137" s="77">
        <f>VLOOKUP($A137,'RevPAR Raw Data'!$B$6:$BE$54,'RevPAR Raw Data'!P$1,FALSE)</f>
        <v>92.890931994362205</v>
      </c>
      <c r="AG137" s="78">
        <f>VLOOKUP($A137,'RevPAR Raw Data'!$B$6:$BE$54,'RevPAR Raw Data'!R$1,FALSE)</f>
        <v>86.543208496929395</v>
      </c>
    </row>
    <row r="138" spans="1:34" x14ac:dyDescent="0.2">
      <c r="A138" s="55" t="s">
        <v>126</v>
      </c>
      <c r="B138" s="43">
        <f>(VLOOKUP($A137,'Occupancy Raw Data'!$B$8:$BE$54,'Occupancy Raw Data'!T$3,FALSE))/100</f>
        <v>9.0167423466169204E-3</v>
      </c>
      <c r="C138" s="44">
        <f>(VLOOKUP($A137,'Occupancy Raw Data'!$B$8:$BE$54,'Occupancy Raw Data'!U$3,FALSE))/100</f>
        <v>-0.16942675590320599</v>
      </c>
      <c r="D138" s="44">
        <f>(VLOOKUP($A137,'Occupancy Raw Data'!$B$8:$BE$54,'Occupancy Raw Data'!V$3,FALSE))/100</f>
        <v>-8.9836030281165408E-2</v>
      </c>
      <c r="E138" s="44">
        <f>(VLOOKUP($A137,'Occupancy Raw Data'!$B$8:$BE$54,'Occupancy Raw Data'!W$3,FALSE))/100</f>
        <v>-7.1274569317396799E-2</v>
      </c>
      <c r="F138" s="44">
        <f>(VLOOKUP($A137,'Occupancy Raw Data'!$B$8:$BE$54,'Occupancy Raw Data'!X$3,FALSE))/100</f>
        <v>-8.6023692942978E-3</v>
      </c>
      <c r="G138" s="44">
        <f>(VLOOKUP($A137,'Occupancy Raw Data'!$B$8:$BE$54,'Occupancy Raw Data'!Y$3,FALSE))/100</f>
        <v>-7.156660745745419E-2</v>
      </c>
      <c r="H138" s="45">
        <f>(VLOOKUP($A137,'Occupancy Raw Data'!$B$8:$BE$54,'Occupancy Raw Data'!AA$3,FALSE))/100</f>
        <v>-1.4647161534468E-2</v>
      </c>
      <c r="I138" s="45">
        <f>(VLOOKUP($A137,'Occupancy Raw Data'!$B$8:$BE$54,'Occupancy Raw Data'!AB$3,FALSE))/100</f>
        <v>0.12413563029158099</v>
      </c>
      <c r="J138" s="44">
        <f>(VLOOKUP($A137,'Occupancy Raw Data'!$B$8:$BE$54,'Occupancy Raw Data'!AC$3,FALSE))/100</f>
        <v>5.2140692900804204E-2</v>
      </c>
      <c r="K138" s="46">
        <f>(VLOOKUP($A137,'Occupancy Raw Data'!$B$8:$BE$54,'Occupancy Raw Data'!AE$3,FALSE))/100</f>
        <v>-3.7343150816605802E-2</v>
      </c>
      <c r="M138" s="43">
        <f>(VLOOKUP($A137,'ADR Raw Data'!$B$6:$BE$54,'ADR Raw Data'!T$1,FALSE))/100</f>
        <v>8.7808293703146804E-3</v>
      </c>
      <c r="N138" s="44">
        <f>(VLOOKUP($A137,'ADR Raw Data'!$B$6:$BE$54,'ADR Raw Data'!U$1,FALSE))/100</f>
        <v>-2.5244838705134599E-2</v>
      </c>
      <c r="O138" s="44">
        <f>(VLOOKUP($A137,'ADR Raw Data'!$B$6:$BE$54,'ADR Raw Data'!V$1,FALSE))/100</f>
        <v>-2.2245090288691899E-2</v>
      </c>
      <c r="P138" s="44">
        <f>(VLOOKUP($A137,'ADR Raw Data'!$B$6:$BE$54,'ADR Raw Data'!W$1,FALSE))/100</f>
        <v>-6.8256148532333406E-3</v>
      </c>
      <c r="Q138" s="44">
        <f>(VLOOKUP($A137,'ADR Raw Data'!$B$6:$BE$54,'ADR Raw Data'!X$1,FALSE))/100</f>
        <v>1.5889227355551701E-2</v>
      </c>
      <c r="R138" s="44">
        <f>(VLOOKUP($A137,'ADR Raw Data'!$B$6:$BE$54,'ADR Raw Data'!Y$1,FALSE))/100</f>
        <v>-8.1493947211553203E-3</v>
      </c>
      <c r="S138" s="45">
        <f>(VLOOKUP($A137,'ADR Raw Data'!$B$6:$BE$54,'ADR Raw Data'!AA$1,FALSE))/100</f>
        <v>3.2767115455844299E-2</v>
      </c>
      <c r="T138" s="45">
        <f>(VLOOKUP($A137,'ADR Raw Data'!$B$6:$BE$54,'ADR Raw Data'!AB$1,FALSE))/100</f>
        <v>2.7329364186649299E-2</v>
      </c>
      <c r="U138" s="44">
        <f>(VLOOKUP($A137,'ADR Raw Data'!$B$6:$BE$54,'ADR Raw Data'!AC$1,FALSE))/100</f>
        <v>2.9720818242167799E-2</v>
      </c>
      <c r="V138" s="46">
        <f>(VLOOKUP($A137,'ADR Raw Data'!$B$6:$BE$54,'ADR Raw Data'!AE$1,FALSE))/100</f>
        <v>2.7243687468854398E-3</v>
      </c>
      <c r="X138" s="43">
        <f>(VLOOKUP($A137,'RevPAR Raw Data'!$B$6:$BE$54,'RevPAR Raw Data'!T$1,FALSE))/100</f>
        <v>1.7876746192953298E-2</v>
      </c>
      <c r="Y138" s="44">
        <f>(VLOOKUP($A137,'RevPAR Raw Data'!$B$6:$BE$54,'RevPAR Raw Data'!U$1,FALSE))/100</f>
        <v>-0.19039444348322998</v>
      </c>
      <c r="Z138" s="44">
        <f>(VLOOKUP($A137,'RevPAR Raw Data'!$B$6:$BE$54,'RevPAR Raw Data'!V$1,FALSE))/100</f>
        <v>-0.11008270996507501</v>
      </c>
      <c r="AA138" s="44">
        <f>(VLOOKUP($A137,'RevPAR Raw Data'!$B$6:$BE$54,'RevPAR Raw Data'!W$1,FALSE))/100</f>
        <v>-7.7613691411639499E-2</v>
      </c>
      <c r="AB138" s="44">
        <f>(VLOOKUP($A137,'RevPAR Raw Data'!$B$6:$BE$54,'RevPAR Raw Data'!X$1,FALSE))/100</f>
        <v>7.1501730597404002E-3</v>
      </c>
      <c r="AC138" s="44">
        <f>(VLOOKUP($A137,'RevPAR Raw Data'!$B$6:$BE$54,'RevPAR Raw Data'!Y$1,FALSE))/100</f>
        <v>-7.9132777645584698E-2</v>
      </c>
      <c r="AD138" s="45">
        <f>(VLOOKUP($A137,'RevPAR Raw Data'!$B$6:$BE$54,'RevPAR Raw Data'!AA$1,FALSE))/100</f>
        <v>1.7640008688276001E-2</v>
      </c>
      <c r="AE138" s="45">
        <f>(VLOOKUP($A137,'RevPAR Raw Data'!$B$6:$BE$54,'RevPAR Raw Data'!AB$1,FALSE))/100</f>
        <v>0.15485754232700802</v>
      </c>
      <c r="AF138" s="44">
        <f>(VLOOKUP($A137,'RevPAR Raw Data'!$B$6:$BE$54,'RevPAR Raw Data'!AC$1,FALSE))/100</f>
        <v>8.3411175199697596E-2</v>
      </c>
      <c r="AG138" s="46">
        <f>(VLOOKUP($A137,'RevPAR Raw Data'!$B$6:$BE$54,'RevPAR Raw Data'!AE$1,FALSE))/100</f>
        <v>-3.4720518582715403E-2</v>
      </c>
    </row>
    <row r="139" spans="1:34"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
      <c r="A140" s="70" t="s">
        <v>61</v>
      </c>
      <c r="B140" s="71">
        <f>(VLOOKUP($A140,'Occupancy Raw Data'!$B$8:$BE$45,'Occupancy Raw Data'!G$3,FALSE))/100</f>
        <v>0.50617962098324598</v>
      </c>
      <c r="C140" s="72">
        <f>(VLOOKUP($A140,'Occupancy Raw Data'!$B$8:$BE$45,'Occupancy Raw Data'!H$3,FALSE))/100</f>
        <v>0.61521560010985898</v>
      </c>
      <c r="D140" s="72">
        <f>(VLOOKUP($A140,'Occupancy Raw Data'!$B$8:$BE$45,'Occupancy Raw Data'!I$3,FALSE))/100</f>
        <v>0.69651194726723409</v>
      </c>
      <c r="E140" s="72">
        <f>(VLOOKUP($A140,'Occupancy Raw Data'!$B$8:$BE$45,'Occupancy Raw Data'!J$3,FALSE))/100</f>
        <v>0.70585004119747297</v>
      </c>
      <c r="F140" s="72">
        <f>(VLOOKUP($A140,'Occupancy Raw Data'!$B$8:$BE$45,'Occupancy Raw Data'!K$3,FALSE))/100</f>
        <v>0.71408953584180102</v>
      </c>
      <c r="G140" s="73">
        <f>(VLOOKUP($A140,'Occupancy Raw Data'!$B$8:$BE$45,'Occupancy Raw Data'!L$3,FALSE))/100</f>
        <v>0.64756934907992303</v>
      </c>
      <c r="H140" s="53">
        <f>(VLOOKUP($A140,'Occupancy Raw Data'!$B$8:$BE$45,'Occupancy Raw Data'!N$3,FALSE))/100</f>
        <v>0.84537215050810199</v>
      </c>
      <c r="I140" s="53">
        <f>(VLOOKUP($A140,'Occupancy Raw Data'!$B$8:$BE$45,'Occupancy Raw Data'!O$3,FALSE))/100</f>
        <v>0.85361164515243004</v>
      </c>
      <c r="J140" s="73">
        <f>(VLOOKUP($A140,'Occupancy Raw Data'!$B$8:$BE$45,'Occupancy Raw Data'!P$3,FALSE))/100</f>
        <v>0.84949189783026602</v>
      </c>
      <c r="K140" s="74">
        <f>(VLOOKUP($A140,'Occupancy Raw Data'!$B$8:$BE$45,'Occupancy Raw Data'!R$3,FALSE))/100</f>
        <v>0.70526150586573488</v>
      </c>
      <c r="M140" s="75">
        <f>VLOOKUP($A140,'ADR Raw Data'!$B$6:$BE$43,'ADR Raw Data'!G$1,FALSE)</f>
        <v>82.616236299511598</v>
      </c>
      <c r="N140" s="76">
        <f>VLOOKUP($A140,'ADR Raw Data'!$B$6:$BE$43,'ADR Raw Data'!H$1,FALSE)</f>
        <v>88.203751607142806</v>
      </c>
      <c r="O140" s="76">
        <f>VLOOKUP($A140,'ADR Raw Data'!$B$6:$BE$43,'ADR Raw Data'!I$1,FALSE)</f>
        <v>94.095521411671896</v>
      </c>
      <c r="P140" s="76">
        <f>VLOOKUP($A140,'ADR Raw Data'!$B$6:$BE$43,'ADR Raw Data'!J$1,FALSE)</f>
        <v>95.6077062645914</v>
      </c>
      <c r="Q140" s="76">
        <f>VLOOKUP($A140,'ADR Raw Data'!$B$6:$BE$43,'ADR Raw Data'!K$1,FALSE)</f>
        <v>96.053865192307597</v>
      </c>
      <c r="R140" s="77">
        <f>VLOOKUP($A140,'ADR Raw Data'!$B$6:$BE$43,'ADR Raw Data'!L$1,FALSE)</f>
        <v>91.943016710492799</v>
      </c>
      <c r="S140" s="76">
        <f>VLOOKUP($A140,'ADR Raw Data'!$B$6:$BE$43,'ADR Raw Data'!N$1,FALSE)</f>
        <v>119.131042949967</v>
      </c>
      <c r="T140" s="76">
        <f>VLOOKUP($A140,'ADR Raw Data'!$B$6:$BE$43,'ADR Raw Data'!O$1,FALSE)</f>
        <v>121.006659909909</v>
      </c>
      <c r="U140" s="77">
        <f>VLOOKUP($A140,'ADR Raw Data'!$B$6:$BE$43,'ADR Raw Data'!P$1,FALSE)</f>
        <v>120.073399482702</v>
      </c>
      <c r="V140" s="78">
        <f>VLOOKUP($A140,'ADR Raw Data'!$B$6:$BE$43,'ADR Raw Data'!R$1,FALSE)</f>
        <v>101.623937312934</v>
      </c>
      <c r="X140" s="75">
        <f>VLOOKUP($A140,'RevPAR Raw Data'!$B$6:$BE$43,'RevPAR Raw Data'!G$1,FALSE)</f>
        <v>41.818655177149097</v>
      </c>
      <c r="Y140" s="76">
        <f>VLOOKUP($A140,'RevPAR Raw Data'!$B$6:$BE$43,'RevPAR Raw Data'!H$1,FALSE)</f>
        <v>54.264323976929397</v>
      </c>
      <c r="Z140" s="76">
        <f>VLOOKUP($A140,'RevPAR Raw Data'!$B$6:$BE$43,'RevPAR Raw Data'!I$1,FALSE)</f>
        <v>65.538654847569305</v>
      </c>
      <c r="AA140" s="76">
        <f>VLOOKUP($A140,'RevPAR Raw Data'!$B$6:$BE$43,'RevPAR Raw Data'!J$1,FALSE)</f>
        <v>67.484703405657697</v>
      </c>
      <c r="AB140" s="76">
        <f>VLOOKUP($A140,'RevPAR Raw Data'!$B$6:$BE$43,'RevPAR Raw Data'!K$1,FALSE)</f>
        <v>68.591060010985899</v>
      </c>
      <c r="AC140" s="77">
        <f>VLOOKUP($A140,'RevPAR Raw Data'!$B$6:$BE$43,'RevPAR Raw Data'!L$1,FALSE)</f>
        <v>59.539479483658297</v>
      </c>
      <c r="AD140" s="76">
        <f>VLOOKUP($A140,'RevPAR Raw Data'!$B$6:$BE$43,'RevPAR Raw Data'!N$1,FALSE)</f>
        <v>100.710065970887</v>
      </c>
      <c r="AE140" s="76">
        <f>VLOOKUP($A140,'RevPAR Raw Data'!$B$6:$BE$43,'RevPAR Raw Data'!O$1,FALSE)</f>
        <v>103.292694040098</v>
      </c>
      <c r="AF140" s="77">
        <f>VLOOKUP($A140,'RevPAR Raw Data'!$B$6:$BE$43,'RevPAR Raw Data'!P$1,FALSE)</f>
        <v>102.001380005492</v>
      </c>
      <c r="AG140" s="78">
        <f>VLOOKUP($A140,'RevPAR Raw Data'!$B$6:$BE$43,'RevPAR Raw Data'!R$1,FALSE)</f>
        <v>71.6714510613253</v>
      </c>
    </row>
    <row r="141" spans="1:34" x14ac:dyDescent="0.2">
      <c r="A141" s="55" t="s">
        <v>126</v>
      </c>
      <c r="B141" s="43">
        <f>(VLOOKUP($A140,'Occupancy Raw Data'!$B$8:$BE$51,'Occupancy Raw Data'!T$3,FALSE))/100</f>
        <v>-9.1465836301682105E-2</v>
      </c>
      <c r="C141" s="44">
        <f>(VLOOKUP($A140,'Occupancy Raw Data'!$B$8:$BE$51,'Occupancy Raw Data'!U$3,FALSE))/100</f>
        <v>-0.13648338368579999</v>
      </c>
      <c r="D141" s="44">
        <f>(VLOOKUP($A140,'Occupancy Raw Data'!$B$8:$BE$51,'Occupancy Raw Data'!V$3,FALSE))/100</f>
        <v>-6.7508423135930903E-2</v>
      </c>
      <c r="E141" s="44">
        <f>(VLOOKUP($A140,'Occupancy Raw Data'!$B$8:$BE$51,'Occupancy Raw Data'!W$3,FALSE))/100</f>
        <v>-6.4995170040795094E-2</v>
      </c>
      <c r="F141" s="44">
        <f>(VLOOKUP($A140,'Occupancy Raw Data'!$B$8:$BE$51,'Occupancy Raw Data'!X$3,FALSE))/100</f>
        <v>-2.9159170372381901E-2</v>
      </c>
      <c r="G141" s="44">
        <f>(VLOOKUP($A140,'Occupancy Raw Data'!$B$8:$BE$51,'Occupancy Raw Data'!Y$3,FALSE))/100</f>
        <v>-7.6742708466825002E-2</v>
      </c>
      <c r="H141" s="45">
        <f>(VLOOKUP($A140,'Occupancy Raw Data'!$B$8:$BE$51,'Occupancy Raw Data'!AA$3,FALSE))/100</f>
        <v>0.115611461501666</v>
      </c>
      <c r="I141" s="45">
        <f>(VLOOKUP($A140,'Occupancy Raw Data'!$B$8:$BE$51,'Occupancy Raw Data'!AB$3,FALSE))/100</f>
        <v>0.17004814954682701</v>
      </c>
      <c r="J141" s="44">
        <f>(VLOOKUP($A140,'Occupancy Raw Data'!$B$8:$BE$51,'Occupancy Raw Data'!AC$3,FALSE))/100</f>
        <v>0.14231349664165699</v>
      </c>
      <c r="K141" s="46">
        <f>(VLOOKUP($A140,'Occupancy Raw Data'!$B$8:$BE$51,'Occupancy Raw Data'!AE$3,FALSE))/100</f>
        <v>-1.15070831052747E-2</v>
      </c>
      <c r="M141" s="43">
        <f>(VLOOKUP($A140,'ADR Raw Data'!$B$6:$BE$49,'ADR Raw Data'!T$1,FALSE))/100</f>
        <v>-0.110654915671916</v>
      </c>
      <c r="N141" s="44">
        <f>(VLOOKUP($A140,'ADR Raw Data'!$B$6:$BE$49,'ADR Raw Data'!U$1,FALSE))/100</f>
        <v>-9.9092390254316903E-2</v>
      </c>
      <c r="O141" s="44">
        <f>(VLOOKUP($A140,'ADR Raw Data'!$B$6:$BE$49,'ADR Raw Data'!V$1,FALSE))/100</f>
        <v>-6.3730453814092605E-2</v>
      </c>
      <c r="P141" s="44">
        <f>(VLOOKUP($A140,'ADR Raw Data'!$B$6:$BE$49,'ADR Raw Data'!W$1,FALSE))/100</f>
        <v>-6.0768766797816197E-2</v>
      </c>
      <c r="Q141" s="44">
        <f>(VLOOKUP($A140,'ADR Raw Data'!$B$6:$BE$49,'ADR Raw Data'!X$1,FALSE))/100</f>
        <v>-5.9874634355979402E-2</v>
      </c>
      <c r="R141" s="44">
        <f>(VLOOKUP($A140,'ADR Raw Data'!$B$6:$BE$49,'ADR Raw Data'!Y$1,FALSE))/100</f>
        <v>-7.4963370802628701E-2</v>
      </c>
      <c r="S141" s="45">
        <f>(VLOOKUP($A140,'ADR Raw Data'!$B$6:$BE$49,'ADR Raw Data'!AA$1,FALSE))/100</f>
        <v>0.10926142711855301</v>
      </c>
      <c r="T141" s="45">
        <f>(VLOOKUP($A140,'ADR Raw Data'!$B$6:$BE$49,'ADR Raw Data'!AB$1,FALSE))/100</f>
        <v>0.15284100114497201</v>
      </c>
      <c r="U141" s="44">
        <f>(VLOOKUP($A140,'ADR Raw Data'!$B$6:$BE$49,'ADR Raw Data'!AC$1,FALSE))/100</f>
        <v>0.13059872346808102</v>
      </c>
      <c r="V141" s="46">
        <f>(VLOOKUP($A140,'ADR Raw Data'!$B$6:$BE$49,'ADR Raw Data'!AE$1,FALSE))/100</f>
        <v>1.9930670341914499E-3</v>
      </c>
      <c r="X141" s="43">
        <f>(VLOOKUP($A140,'RevPAR Raw Data'!$B$6:$BE$43,'RevPAR Raw Data'!T$1,FALSE))/100</f>
        <v>-0.191999607570774</v>
      </c>
      <c r="Y141" s="44">
        <f>(VLOOKUP($A140,'RevPAR Raw Data'!$B$6:$BE$43,'RevPAR Raw Data'!U$1,FALSE))/100</f>
        <v>-0.22205130922069402</v>
      </c>
      <c r="Z141" s="44">
        <f>(VLOOKUP($A140,'RevPAR Raw Data'!$B$6:$BE$43,'RevPAR Raw Data'!V$1,FALSE))/100</f>
        <v>-0.126936534507296</v>
      </c>
      <c r="AA141" s="44">
        <f>(VLOOKUP($A140,'RevPAR Raw Data'!$B$6:$BE$43,'RevPAR Raw Data'!W$1,FALSE))/100</f>
        <v>-0.121814260507417</v>
      </c>
      <c r="AB141" s="44">
        <f>(VLOOKUP($A140,'RevPAR Raw Data'!$B$6:$BE$43,'RevPAR Raw Data'!X$1,FALSE))/100</f>
        <v>-8.7287910064191288E-2</v>
      </c>
      <c r="AC141" s="44">
        <f>(VLOOKUP($A140,'RevPAR Raw Data'!$B$6:$BE$43,'RevPAR Raw Data'!Y$1,FALSE))/100</f>
        <v>-0.145953187158257</v>
      </c>
      <c r="AD141" s="45">
        <f>(VLOOKUP($A140,'RevPAR Raw Data'!$B$6:$BE$43,'RevPAR Raw Data'!AA$1,FALSE))/100</f>
        <v>0.23750476189515302</v>
      </c>
      <c r="AE141" s="45">
        <f>(VLOOKUP($A140,'RevPAR Raw Data'!$B$6:$BE$43,'RevPAR Raw Data'!AB$1,FALSE))/100</f>
        <v>0.34887948011138697</v>
      </c>
      <c r="AF141" s="44">
        <f>(VLOOKUP($A140,'RevPAR Raw Data'!$B$6:$BE$43,'RevPAR Raw Data'!AC$1,FALSE))/100</f>
        <v>0.29149818110341802</v>
      </c>
      <c r="AG141" s="46">
        <f>(VLOOKUP($A140,'RevPAR Raw Data'!$B$6:$BE$43,'RevPAR Raw Data'!AE$1,FALSE))/100</f>
        <v>-9.5369504590800906E-3</v>
      </c>
    </row>
    <row r="142" spans="1:34" x14ac:dyDescent="0.2">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
      <c r="A143" s="70" t="s">
        <v>57</v>
      </c>
      <c r="B143" s="71">
        <f>(VLOOKUP($A143,'Occupancy Raw Data'!$B$8:$BE$45,'Occupancy Raw Data'!G$3,FALSE))/100</f>
        <v>0.588215374195733</v>
      </c>
      <c r="C143" s="72">
        <f>(VLOOKUP($A143,'Occupancy Raw Data'!$B$8:$BE$45,'Occupancy Raw Data'!H$3,FALSE))/100</f>
        <v>0.70894006095496098</v>
      </c>
      <c r="D143" s="72">
        <f>(VLOOKUP($A143,'Occupancy Raw Data'!$B$8:$BE$45,'Occupancy Raw Data'!I$3,FALSE))/100</f>
        <v>0.74009481882830996</v>
      </c>
      <c r="E143" s="72">
        <f>(VLOOKUP($A143,'Occupancy Raw Data'!$B$8:$BE$45,'Occupancy Raw Data'!J$3,FALSE))/100</f>
        <v>0.729427700643413</v>
      </c>
      <c r="F143" s="72">
        <f>(VLOOKUP($A143,'Occupancy Raw Data'!$B$8:$BE$45,'Occupancy Raw Data'!K$3,FALSE))/100</f>
        <v>0.7124957670165929</v>
      </c>
      <c r="G143" s="73">
        <f>(VLOOKUP($A143,'Occupancy Raw Data'!$B$8:$BE$45,'Occupancy Raw Data'!L$3,FALSE))/100</f>
        <v>0.69583474432780212</v>
      </c>
      <c r="H143" s="53">
        <f>(VLOOKUP($A143,'Occupancy Raw Data'!$B$8:$BE$45,'Occupancy Raw Data'!N$3,FALSE))/100</f>
        <v>0.75110057568574307</v>
      </c>
      <c r="I143" s="53">
        <f>(VLOOKUP($A143,'Occupancy Raw Data'!$B$8:$BE$45,'Occupancy Raw Data'!O$3,FALSE))/100</f>
        <v>0.73636979343040909</v>
      </c>
      <c r="J143" s="73">
        <f>(VLOOKUP($A143,'Occupancy Raw Data'!$B$8:$BE$45,'Occupancy Raw Data'!P$3,FALSE))/100</f>
        <v>0.74373518455807597</v>
      </c>
      <c r="K143" s="74">
        <f>(VLOOKUP($A143,'Occupancy Raw Data'!$B$8:$BE$45,'Occupancy Raw Data'!R$3,FALSE))/100</f>
        <v>0.709520584393594</v>
      </c>
      <c r="M143" s="75">
        <f>VLOOKUP($A143,'ADR Raw Data'!$B$6:$BE$43,'ADR Raw Data'!G$1,FALSE)</f>
        <v>92.798385866436305</v>
      </c>
      <c r="N143" s="76">
        <f>VLOOKUP($A143,'ADR Raw Data'!$B$6:$BE$43,'ADR Raw Data'!H$1,FALSE)</f>
        <v>99.801501886792394</v>
      </c>
      <c r="O143" s="76">
        <f>VLOOKUP($A143,'ADR Raw Data'!$B$6:$BE$43,'ADR Raw Data'!I$1,FALSE)</f>
        <v>100.166299267902</v>
      </c>
      <c r="P143" s="76">
        <f>VLOOKUP($A143,'ADR Raw Data'!$B$6:$BE$43,'ADR Raw Data'!J$1,FALSE)</f>
        <v>100.210821007428</v>
      </c>
      <c r="Q143" s="76">
        <f>VLOOKUP($A143,'ADR Raw Data'!$B$6:$BE$43,'ADR Raw Data'!K$1,FALSE)</f>
        <v>95.882287761406801</v>
      </c>
      <c r="R143" s="77">
        <f>VLOOKUP($A143,'ADR Raw Data'!$B$6:$BE$43,'ADR Raw Data'!L$1,FALSE)</f>
        <v>97.978307319447097</v>
      </c>
      <c r="S143" s="76">
        <f>VLOOKUP($A143,'ADR Raw Data'!$B$6:$BE$43,'ADR Raw Data'!N$1,FALSE)</f>
        <v>104.532416546438</v>
      </c>
      <c r="T143" s="76">
        <f>VLOOKUP($A143,'ADR Raw Data'!$B$6:$BE$43,'ADR Raw Data'!O$1,FALSE)</f>
        <v>103.154014049206</v>
      </c>
      <c r="U143" s="77">
        <f>VLOOKUP($A143,'ADR Raw Data'!$B$6:$BE$43,'ADR Raw Data'!P$1,FALSE)</f>
        <v>103.850040626067</v>
      </c>
      <c r="V143" s="78">
        <f>VLOOKUP($A143,'ADR Raw Data'!$B$6:$BE$43,'ADR Raw Data'!R$1,FALSE)</f>
        <v>99.736844703917001</v>
      </c>
      <c r="X143" s="75">
        <f>VLOOKUP($A143,'RevPAR Raw Data'!$B$6:$BE$43,'RevPAR Raw Data'!G$1,FALSE)</f>
        <v>54.585437267185902</v>
      </c>
      <c r="Y143" s="76">
        <f>VLOOKUP($A143,'RevPAR Raw Data'!$B$6:$BE$43,'RevPAR Raw Data'!H$1,FALSE)</f>
        <v>70.753282831019305</v>
      </c>
      <c r="Z143" s="76">
        <f>VLOOKUP($A143,'RevPAR Raw Data'!$B$6:$BE$43,'RevPAR Raw Data'!I$1,FALSE)</f>
        <v>74.132559109380196</v>
      </c>
      <c r="AA143" s="76">
        <f>VLOOKUP($A143,'RevPAR Raw Data'!$B$6:$BE$43,'RevPAR Raw Data'!J$1,FALSE)</f>
        <v>73.096548747036906</v>
      </c>
      <c r="AB143" s="76">
        <f>VLOOKUP($A143,'RevPAR Raw Data'!$B$6:$BE$43,'RevPAR Raw Data'!K$1,FALSE)</f>
        <v>68.315724161869198</v>
      </c>
      <c r="AC143" s="77">
        <f>VLOOKUP($A143,'RevPAR Raw Data'!$B$6:$BE$43,'RevPAR Raw Data'!L$1,FALSE)</f>
        <v>68.176710423298303</v>
      </c>
      <c r="AD143" s="76">
        <f>VLOOKUP($A143,'RevPAR Raw Data'!$B$6:$BE$43,'RevPAR Raw Data'!N$1,FALSE)</f>
        <v>78.514358245851597</v>
      </c>
      <c r="AE143" s="76">
        <f>VLOOKUP($A143,'RevPAR Raw Data'!$B$6:$BE$43,'RevPAR Raw Data'!O$1,FALSE)</f>
        <v>75.959500016931898</v>
      </c>
      <c r="AF143" s="77">
        <f>VLOOKUP($A143,'RevPAR Raw Data'!$B$6:$BE$43,'RevPAR Raw Data'!P$1,FALSE)</f>
        <v>77.236929131391804</v>
      </c>
      <c r="AG143" s="78">
        <f>VLOOKUP($A143,'RevPAR Raw Data'!$B$6:$BE$43,'RevPAR Raw Data'!R$1,FALSE)</f>
        <v>70.765344339896401</v>
      </c>
    </row>
    <row r="144" spans="1:34" ht="17.25" thickBot="1" x14ac:dyDescent="0.25">
      <c r="A144" s="59" t="s">
        <v>126</v>
      </c>
      <c r="B144" s="49">
        <f>(VLOOKUP($A143,'Occupancy Raw Data'!$B$8:$BE$51,'Occupancy Raw Data'!T$3,FALSE))/100</f>
        <v>-6.6316691002949998E-2</v>
      </c>
      <c r="C144" s="50">
        <f>(VLOOKUP($A143,'Occupancy Raw Data'!$B$8:$BE$51,'Occupancy Raw Data'!U$3,FALSE))/100</f>
        <v>-6.95161699966136E-2</v>
      </c>
      <c r="D144" s="50">
        <f>(VLOOKUP($A143,'Occupancy Raw Data'!$B$8:$BE$51,'Occupancy Raw Data'!V$3,FALSE))/100</f>
        <v>-7.4079045423882994E-2</v>
      </c>
      <c r="E144" s="50">
        <f>(VLOOKUP($A143,'Occupancy Raw Data'!$B$8:$BE$51,'Occupancy Raw Data'!W$3,FALSE))/100</f>
        <v>-7.2391362592447897E-2</v>
      </c>
      <c r="F144" s="50">
        <f>(VLOOKUP($A143,'Occupancy Raw Data'!$B$8:$BE$51,'Occupancy Raw Data'!X$3,FALSE))/100</f>
        <v>-7.3501945665967197E-2</v>
      </c>
      <c r="G144" s="50">
        <f>(VLOOKUP($A143,'Occupancy Raw Data'!$B$8:$BE$51,'Occupancy Raw Data'!Y$3,FALSE))/100</f>
        <v>-7.1373208263772997E-2</v>
      </c>
      <c r="H144" s="51">
        <f>(VLOOKUP($A143,'Occupancy Raw Data'!$B$8:$BE$51,'Occupancy Raw Data'!AA$3,FALSE))/100</f>
        <v>-6.7123894100711692E-2</v>
      </c>
      <c r="I144" s="51">
        <f>(VLOOKUP($A143,'Occupancy Raw Data'!$B$8:$BE$51,'Occupancy Raw Data'!AB$3,FALSE))/100</f>
        <v>-6.24755312910392E-2</v>
      </c>
      <c r="J144" s="50">
        <f>(VLOOKUP($A143,'Occupancy Raw Data'!$B$8:$BE$51,'Occupancy Raw Data'!AC$3,FALSE))/100</f>
        <v>-6.4828505032618097E-2</v>
      </c>
      <c r="K144" s="52">
        <f>(VLOOKUP($A143,'Occupancy Raw Data'!$B$8:$BE$51,'Occupancy Raw Data'!AE$3,FALSE))/100</f>
        <v>-6.9422751121968496E-2</v>
      </c>
      <c r="M144" s="49">
        <f>(VLOOKUP($A143,'ADR Raw Data'!$B$6:$BE$49,'ADR Raw Data'!T$1,FALSE))/100</f>
        <v>7.15280507958207E-3</v>
      </c>
      <c r="N144" s="50">
        <f>(VLOOKUP($A143,'ADR Raw Data'!$B$6:$BE$49,'ADR Raw Data'!U$1,FALSE))/100</f>
        <v>1.64182442744162E-2</v>
      </c>
      <c r="O144" s="50">
        <f>(VLOOKUP($A143,'ADR Raw Data'!$B$6:$BE$49,'ADR Raw Data'!V$1,FALSE))/100</f>
        <v>-4.2388495659763095E-3</v>
      </c>
      <c r="P144" s="50">
        <f>(VLOOKUP($A143,'ADR Raw Data'!$B$6:$BE$49,'ADR Raw Data'!W$1,FALSE))/100</f>
        <v>6.7815200690569503E-3</v>
      </c>
      <c r="Q144" s="50">
        <f>(VLOOKUP($A143,'ADR Raw Data'!$B$6:$BE$49,'ADR Raw Data'!X$1,FALSE))/100</f>
        <v>-8.16422414136596E-3</v>
      </c>
      <c r="R144" s="50">
        <f>(VLOOKUP($A143,'ADR Raw Data'!$B$6:$BE$49,'ADR Raw Data'!Y$1,FALSE))/100</f>
        <v>3.3021360497552501E-3</v>
      </c>
      <c r="S144" s="51">
        <f>(VLOOKUP($A143,'ADR Raw Data'!$B$6:$BE$49,'ADR Raw Data'!AA$1,FALSE))/100</f>
        <v>2.1537043683518501E-2</v>
      </c>
      <c r="T144" s="51">
        <f>(VLOOKUP($A143,'ADR Raw Data'!$B$6:$BE$49,'ADR Raw Data'!AB$1,FALSE))/100</f>
        <v>6.7940636076200701E-3</v>
      </c>
      <c r="U144" s="50">
        <f>(VLOOKUP($A143,'ADR Raw Data'!$B$6:$BE$49,'ADR Raw Data'!AC$1,FALSE))/100</f>
        <v>1.42354916486996E-2</v>
      </c>
      <c r="V144" s="52">
        <f>(VLOOKUP($A143,'ADR Raw Data'!$B$6:$BE$49,'ADR Raw Data'!AE$1,FALSE))/100</f>
        <v>6.7570683339221805E-3</v>
      </c>
      <c r="X144" s="49">
        <f>(VLOOKUP($A143,'RevPAR Raw Data'!$B$6:$BE$43,'RevPAR Raw Data'!T$1,FALSE))/100</f>
        <v>-5.9638236287634899E-2</v>
      </c>
      <c r="Y144" s="50">
        <f>(VLOOKUP($A143,'RevPAR Raw Data'!$B$6:$BE$43,'RevPAR Raw Data'!U$1,FALSE))/100</f>
        <v>-5.4239259182223602E-2</v>
      </c>
      <c r="Z144" s="50">
        <f>(VLOOKUP($A143,'RevPAR Raw Data'!$B$6:$BE$43,'RevPAR Raw Data'!V$1,FALSE))/100</f>
        <v>-7.80038850603164E-2</v>
      </c>
      <c r="AA144" s="50">
        <f>(VLOOKUP($A143,'RevPAR Raw Data'!$B$6:$BE$43,'RevPAR Raw Data'!W$1,FALSE))/100</f>
        <v>-6.6100766001638001E-2</v>
      </c>
      <c r="AB144" s="50">
        <f>(VLOOKUP($A143,'RevPAR Raw Data'!$B$6:$BE$43,'RevPAR Raw Data'!X$1,FALSE))/100</f>
        <v>-8.1066083448089798E-2</v>
      </c>
      <c r="AC144" s="50">
        <f>(VLOOKUP($A143,'RevPAR Raw Data'!$B$6:$BE$43,'RevPAR Raw Data'!Y$1,FALSE))/100</f>
        <v>-6.8306756258012302E-2</v>
      </c>
      <c r="AD144" s="51">
        <f>(VLOOKUP($A143,'RevPAR Raw Data'!$B$6:$BE$43,'RevPAR Raw Data'!AA$1,FALSE))/100</f>
        <v>-4.7032500656648005E-2</v>
      </c>
      <c r="AE144" s="51">
        <f>(VLOOKUP($A143,'RevPAR Raw Data'!$B$6:$BE$43,'RevPAR Raw Data'!AB$1,FALSE))/100</f>
        <v>-5.6105930416930301E-2</v>
      </c>
      <c r="AF144" s="50">
        <f>(VLOOKUP($A143,'RevPAR Raw Data'!$B$6:$BE$43,'RevPAR Raw Data'!AC$1,FALSE))/100</f>
        <v>-5.1515879025907999E-2</v>
      </c>
      <c r="AG144" s="52">
        <f>(VLOOKUP($A143,'RevPAR Raw Data'!$B$6:$BE$43,'RevPAR Raw Data'!AE$1,FALSE))/100</f>
        <v>-6.3134777061306296E-2</v>
      </c>
    </row>
    <row r="145" spans="1:33" ht="14.25" customHeight="1" x14ac:dyDescent="0.2">
      <c r="A145" s="268" t="s">
        <v>124</v>
      </c>
      <c r="B145" s="269"/>
      <c r="C145" s="269"/>
      <c r="D145" s="269"/>
      <c r="E145" s="269"/>
      <c r="F145" s="269"/>
      <c r="G145" s="269"/>
      <c r="H145" s="269"/>
      <c r="I145" s="269"/>
      <c r="J145" s="269"/>
      <c r="K145" s="269"/>
      <c r="AG145" s="98"/>
    </row>
    <row r="146" spans="1:33" x14ac:dyDescent="0.2">
      <c r="A146" s="268"/>
      <c r="B146" s="269"/>
      <c r="C146" s="269"/>
      <c r="D146" s="269"/>
      <c r="E146" s="269"/>
      <c r="F146" s="269"/>
      <c r="G146" s="269"/>
      <c r="H146" s="269"/>
      <c r="I146" s="269"/>
      <c r="J146" s="269"/>
      <c r="K146" s="269"/>
      <c r="AG146" s="98"/>
    </row>
    <row r="147" spans="1:33" ht="17.25" thickBot="1" x14ac:dyDescent="0.25">
      <c r="A147" s="270"/>
      <c r="B147" s="271"/>
      <c r="C147" s="271"/>
      <c r="D147" s="271"/>
      <c r="E147" s="271"/>
      <c r="F147" s="271"/>
      <c r="G147" s="271"/>
      <c r="H147" s="271"/>
      <c r="I147" s="271"/>
      <c r="J147" s="271"/>
      <c r="K147" s="271"/>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UNwiOc+B6bTOqrN67C0OALmFoUWcwMGwzAc79g+C0Wqq6KdsoToHfNfd8nCJaM54DvTrERZIlB5y7LFfhSmPNA==" saltValue="Did8q0+riZSgTEAfUAIQ+A==" spinCount="100000" sheet="1" formatColumns="0" formatRows="0"/>
  <mergeCells count="14">
    <mergeCell ref="M1:V1"/>
    <mergeCell ref="R2:R3"/>
    <mergeCell ref="U2:U3"/>
    <mergeCell ref="V2:V3"/>
    <mergeCell ref="X1:AG1"/>
    <mergeCell ref="AC2:AC3"/>
    <mergeCell ref="AF2:AF3"/>
    <mergeCell ref="AG2:AG3"/>
    <mergeCell ref="A145:K147"/>
    <mergeCell ref="A1:A3"/>
    <mergeCell ref="G2:G3"/>
    <mergeCell ref="J2:J3"/>
    <mergeCell ref="K2:K3"/>
    <mergeCell ref="B1:K1"/>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75" x14ac:dyDescent="0.2"/>
  <sheetData>
    <row r="23" spans="7:57" x14ac:dyDescent="0.2">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
      <c r="G40" s="111">
        <v>34.163147366081297</v>
      </c>
      <c r="H40" s="112">
        <v>50.655701266948199</v>
      </c>
      <c r="I40" s="112">
        <v>53.122916203600802</v>
      </c>
      <c r="J40" s="112">
        <v>52.4338741942653</v>
      </c>
      <c r="K40" s="112">
        <v>44.654367637252697</v>
      </c>
      <c r="L40" s="113">
        <v>47.006001333629598</v>
      </c>
      <c r="M40" s="114"/>
      <c r="N40" s="115">
        <v>41.698155145587897</v>
      </c>
      <c r="O40" s="116">
        <v>42.342742831740303</v>
      </c>
      <c r="P40" s="117">
        <v>42.0204489886641</v>
      </c>
      <c r="Q40" s="114"/>
      <c r="R40" s="118">
        <v>45.581557806496598</v>
      </c>
      <c r="S40" s="119"/>
      <c r="T40" s="111">
        <v>-11.3098672821696</v>
      </c>
      <c r="U40" s="112">
        <v>-6.4449917898193698</v>
      </c>
      <c r="V40" s="112">
        <v>-5.0079491255961797</v>
      </c>
      <c r="W40" s="112">
        <v>-7.8515625</v>
      </c>
      <c r="X40" s="112">
        <v>-13.8138138138138</v>
      </c>
      <c r="Y40" s="113">
        <v>-8.6558396682791905</v>
      </c>
      <c r="Z40" s="114"/>
      <c r="AA40" s="115">
        <v>-8.2191780821917799</v>
      </c>
      <c r="AB40" s="116">
        <v>-9.8438239469947906</v>
      </c>
      <c r="AC40" s="117">
        <v>-9.0449843637238292</v>
      </c>
      <c r="AD40" s="114"/>
      <c r="AE40" s="118">
        <v>-8.7586601411046807</v>
      </c>
      <c r="AG40" s="111">
        <v>34.5243387419426</v>
      </c>
      <c r="AH40" s="112">
        <v>45.232273838630803</v>
      </c>
      <c r="AI40" s="112">
        <v>42.981773727494897</v>
      </c>
      <c r="AJ40" s="112">
        <v>41.486997110468899</v>
      </c>
      <c r="AK40" s="112">
        <v>39.292064903311797</v>
      </c>
      <c r="AL40" s="113">
        <v>40.703489664369798</v>
      </c>
      <c r="AM40" s="114"/>
      <c r="AN40" s="115">
        <v>43.154034229828802</v>
      </c>
      <c r="AO40" s="116">
        <v>42.287174927761697</v>
      </c>
      <c r="AP40" s="117">
        <v>42.720604578795196</v>
      </c>
      <c r="AQ40" s="114"/>
      <c r="AR40" s="118">
        <v>41.279808211348502</v>
      </c>
      <c r="AS40" s="119"/>
      <c r="AT40" s="111">
        <v>-13.347280334728</v>
      </c>
      <c r="AU40" s="112">
        <v>5.5634807417974299</v>
      </c>
      <c r="AV40" s="112">
        <v>-4.5886271123720199</v>
      </c>
      <c r="AW40" s="112">
        <v>-7.2431357932662399</v>
      </c>
      <c r="AX40" s="112">
        <v>-18.282676528371599</v>
      </c>
      <c r="AY40" s="113">
        <v>-7.7223481985386702</v>
      </c>
      <c r="AZ40" s="114"/>
      <c r="BA40" s="115">
        <v>-10.2300312102647</v>
      </c>
      <c r="BB40" s="116">
        <v>-6.9682151589241998</v>
      </c>
      <c r="BC40" s="117">
        <v>-8.6447626403659896</v>
      </c>
      <c r="BD40" s="114"/>
      <c r="BE40" s="118">
        <v>-7.9970276534385398</v>
      </c>
    </row>
    <row r="41" spans="7:57" x14ac:dyDescent="0.2">
      <c r="G41" s="120">
        <v>27.0687711386696</v>
      </c>
      <c r="H41" s="114">
        <v>38.771138669673</v>
      </c>
      <c r="I41" s="114">
        <v>41.871476888387797</v>
      </c>
      <c r="J41" s="114">
        <v>41.871476888387797</v>
      </c>
      <c r="K41" s="114">
        <v>39.977452085682003</v>
      </c>
      <c r="L41" s="121">
        <v>37.91206313416</v>
      </c>
      <c r="M41" s="114"/>
      <c r="N41" s="122">
        <v>47.237880496054103</v>
      </c>
      <c r="O41" s="123">
        <v>44.757609921082199</v>
      </c>
      <c r="P41" s="124">
        <v>45.997745208568197</v>
      </c>
      <c r="Q41" s="114"/>
      <c r="R41" s="125">
        <v>40.222258012562399</v>
      </c>
      <c r="S41" s="119"/>
      <c r="T41" s="120">
        <v>-16.055323060269298</v>
      </c>
      <c r="U41" s="114">
        <v>-4.7715025081564599</v>
      </c>
      <c r="V41" s="114">
        <v>-8.3390759731186606</v>
      </c>
      <c r="W41" s="114">
        <v>-12.931871031898799</v>
      </c>
      <c r="X41" s="114">
        <v>-12.528817843862001</v>
      </c>
      <c r="Y41" s="121">
        <v>-10.767701590599099</v>
      </c>
      <c r="Z41" s="114"/>
      <c r="AA41" s="122">
        <v>-10.8539526803337</v>
      </c>
      <c r="AB41" s="123">
        <v>-12.454990643467699</v>
      </c>
      <c r="AC41" s="124">
        <v>-11.6401392259862</v>
      </c>
      <c r="AD41" s="114"/>
      <c r="AE41" s="125">
        <v>-11.0546505579293</v>
      </c>
      <c r="AG41" s="120">
        <v>34.301014656144297</v>
      </c>
      <c r="AH41" s="114">
        <v>40.597519729425002</v>
      </c>
      <c r="AI41" s="114">
        <v>38.410372040586203</v>
      </c>
      <c r="AJ41" s="114">
        <v>36.006200676437402</v>
      </c>
      <c r="AK41" s="114">
        <v>35.918827508455401</v>
      </c>
      <c r="AL41" s="121">
        <v>37.046786922209598</v>
      </c>
      <c r="AM41" s="114"/>
      <c r="AN41" s="122">
        <v>45.093010146561397</v>
      </c>
      <c r="AO41" s="123">
        <v>44.410935738444103</v>
      </c>
      <c r="AP41" s="124">
        <v>44.751972942502803</v>
      </c>
      <c r="AQ41" s="114"/>
      <c r="AR41" s="125">
        <v>39.248268642293397</v>
      </c>
      <c r="AS41" s="119"/>
      <c r="AT41" s="120">
        <v>-11.7105101546148</v>
      </c>
      <c r="AU41" s="114">
        <v>7.6350511760742599</v>
      </c>
      <c r="AV41" s="114">
        <v>3.2940286688514901</v>
      </c>
      <c r="AW41" s="114">
        <v>-8.2306445212458001</v>
      </c>
      <c r="AX41" s="114">
        <v>-19.013926716748198</v>
      </c>
      <c r="AY41" s="121">
        <v>-6.13710045460763</v>
      </c>
      <c r="AZ41" s="114"/>
      <c r="BA41" s="122">
        <v>-11.4162566191746</v>
      </c>
      <c r="BB41" s="123">
        <v>-6.8048864624507699</v>
      </c>
      <c r="BC41" s="124">
        <v>-9.1866182308882305</v>
      </c>
      <c r="BD41" s="114"/>
      <c r="BE41" s="125">
        <v>-7.1550715332713297</v>
      </c>
    </row>
    <row r="42" spans="7:57" x14ac:dyDescent="0.2">
      <c r="G42" s="120">
        <v>26.605504587155899</v>
      </c>
      <c r="H42" s="114">
        <v>41.566690190543397</v>
      </c>
      <c r="I42" s="114">
        <v>42.695836273817903</v>
      </c>
      <c r="J42" s="114">
        <v>40.366972477064202</v>
      </c>
      <c r="K42" s="114">
        <v>30.769230769230699</v>
      </c>
      <c r="L42" s="121">
        <v>36.4008468595624</v>
      </c>
      <c r="M42" s="114"/>
      <c r="N42" s="122">
        <v>30.9809456598447</v>
      </c>
      <c r="O42" s="123">
        <v>28.652081863090999</v>
      </c>
      <c r="P42" s="124">
        <v>29.8165137614678</v>
      </c>
      <c r="Q42" s="114"/>
      <c r="R42" s="125">
        <v>34.5196088315354</v>
      </c>
      <c r="S42" s="119"/>
      <c r="T42" s="120">
        <v>-8.0487804878048692</v>
      </c>
      <c r="U42" s="114">
        <v>4.6181172291296599</v>
      </c>
      <c r="V42" s="114">
        <v>-7.4923547400611596</v>
      </c>
      <c r="W42" s="114">
        <v>-9.6366508688783501</v>
      </c>
      <c r="X42" s="114">
        <v>-18.352059925093599</v>
      </c>
      <c r="Y42" s="121">
        <v>-7.6950608446671396</v>
      </c>
      <c r="Z42" s="114"/>
      <c r="AA42" s="122">
        <v>-14.4249512670565</v>
      </c>
      <c r="AB42" s="123">
        <v>-4.2452830188679203</v>
      </c>
      <c r="AC42" s="124">
        <v>-9.8185699039487702</v>
      </c>
      <c r="AD42" s="114"/>
      <c r="AE42" s="125">
        <v>-8.2283570088448101</v>
      </c>
      <c r="AG42" s="120">
        <v>25.917038052793899</v>
      </c>
      <c r="AH42" s="114">
        <v>36.098731573534401</v>
      </c>
      <c r="AI42" s="114">
        <v>33.6475831333561</v>
      </c>
      <c r="AJ42" s="114">
        <v>32.310593075077101</v>
      </c>
      <c r="AK42" s="114">
        <v>28.603721091983999</v>
      </c>
      <c r="AL42" s="121">
        <v>31.323271564616402</v>
      </c>
      <c r="AM42" s="114"/>
      <c r="AN42" s="122">
        <v>30.4816553642844</v>
      </c>
      <c r="AO42" s="123">
        <v>29.768735872022202</v>
      </c>
      <c r="AP42" s="124">
        <v>30.125195618153299</v>
      </c>
      <c r="AQ42" s="114"/>
      <c r="AR42" s="125">
        <v>30.9837640740101</v>
      </c>
      <c r="AS42" s="119"/>
      <c r="AT42" s="120">
        <v>-10.7438016528925</v>
      </c>
      <c r="AU42" s="114">
        <v>12.319999999999901</v>
      </c>
      <c r="AV42" s="114">
        <v>0.357873210633946</v>
      </c>
      <c r="AW42" s="114">
        <v>-2.0978815728300302</v>
      </c>
      <c r="AX42" s="114">
        <v>-17.914171656686602</v>
      </c>
      <c r="AY42" s="121">
        <v>-3.6278595035391001</v>
      </c>
      <c r="AZ42" s="114"/>
      <c r="BA42" s="122">
        <v>-16.4840400190566</v>
      </c>
      <c r="BB42" s="123">
        <v>-8.9845826687931893</v>
      </c>
      <c r="BC42" s="124">
        <v>-12.9396984924623</v>
      </c>
      <c r="BD42" s="114"/>
      <c r="BE42" s="125">
        <v>-6.3900688012338902</v>
      </c>
    </row>
    <row r="43" spans="7:57" x14ac:dyDescent="0.2">
      <c r="G43" s="120">
        <v>31.032644903397699</v>
      </c>
      <c r="H43" s="114">
        <v>44.063957361758803</v>
      </c>
      <c r="I43" s="114">
        <v>46.955363091272403</v>
      </c>
      <c r="J43" s="114">
        <v>46.955363091272403</v>
      </c>
      <c r="K43" s="114">
        <v>43.344437041972</v>
      </c>
      <c r="L43" s="121">
        <v>42.470353097934698</v>
      </c>
      <c r="M43" s="114"/>
      <c r="N43" s="122">
        <v>46.942038640905999</v>
      </c>
      <c r="O43" s="123">
        <v>50.739506995336399</v>
      </c>
      <c r="P43" s="124">
        <v>48.840772818121202</v>
      </c>
      <c r="Q43" s="114"/>
      <c r="R43" s="125">
        <v>44.290473017987999</v>
      </c>
      <c r="S43" s="119"/>
      <c r="T43" s="120">
        <v>-7.7985923815269098</v>
      </c>
      <c r="U43" s="114">
        <v>-3.2581796135096601</v>
      </c>
      <c r="V43" s="114">
        <v>-3.0594611717606401</v>
      </c>
      <c r="W43" s="114">
        <v>-3.0038281509122999</v>
      </c>
      <c r="X43" s="114">
        <v>-2.3665199420661498</v>
      </c>
      <c r="Y43" s="121">
        <v>-3.6723150749741702</v>
      </c>
      <c r="Z43" s="114"/>
      <c r="AA43" s="122">
        <v>-2.9756714970190199</v>
      </c>
      <c r="AB43" s="123">
        <v>2.0183696447713201E-2</v>
      </c>
      <c r="AC43" s="124">
        <v>-1.4422639053525099</v>
      </c>
      <c r="AD43" s="114"/>
      <c r="AE43" s="125">
        <v>-2.9806647774192698</v>
      </c>
      <c r="AG43" s="120">
        <v>38.510311686578099</v>
      </c>
      <c r="AH43" s="114">
        <v>45.221250750850899</v>
      </c>
      <c r="AI43" s="114">
        <v>43.065474204097903</v>
      </c>
      <c r="AJ43" s="114">
        <v>42.401388240005303</v>
      </c>
      <c r="AK43" s="114">
        <v>40.1393658520321</v>
      </c>
      <c r="AL43" s="121">
        <v>41.867246775258998</v>
      </c>
      <c r="AM43" s="114"/>
      <c r="AN43" s="122">
        <v>47.4210649151468</v>
      </c>
      <c r="AO43" s="123">
        <v>48.584669756276398</v>
      </c>
      <c r="AP43" s="124">
        <v>48.002867335711599</v>
      </c>
      <c r="AQ43" s="114"/>
      <c r="AR43" s="125">
        <v>43.6211834562029</v>
      </c>
      <c r="AS43" s="119"/>
      <c r="AT43" s="120">
        <v>-1.0402520679364899</v>
      </c>
      <c r="AU43" s="114">
        <v>7.7794352442893802</v>
      </c>
      <c r="AV43" s="114">
        <v>-0.87815560856802999</v>
      </c>
      <c r="AW43" s="114">
        <v>2.3787643089518501E-2</v>
      </c>
      <c r="AX43" s="114">
        <v>-11.6117474133885</v>
      </c>
      <c r="AY43" s="121">
        <v>-1.3138485224726599</v>
      </c>
      <c r="AZ43" s="114"/>
      <c r="BA43" s="122">
        <v>-4.9995140325191798</v>
      </c>
      <c r="BB43" s="123">
        <v>0.39785793338622599</v>
      </c>
      <c r="BC43" s="124">
        <v>-2.3426777491855399</v>
      </c>
      <c r="BD43" s="114"/>
      <c r="BE43" s="125">
        <v>-1.6376276217810799</v>
      </c>
    </row>
    <row r="44" spans="7:57" x14ac:dyDescent="0.2">
      <c r="G44" s="120">
        <v>34.732566012186801</v>
      </c>
      <c r="H44" s="114">
        <v>55.958023019634297</v>
      </c>
      <c r="I44" s="114">
        <v>66.790792146242296</v>
      </c>
      <c r="J44" s="114">
        <v>60.9343263371699</v>
      </c>
      <c r="K44" s="114">
        <v>48.679756262694603</v>
      </c>
      <c r="L44" s="121">
        <v>53.419092755585602</v>
      </c>
      <c r="M44" s="114"/>
      <c r="N44" s="122">
        <v>50.812457684495499</v>
      </c>
      <c r="O44" s="123">
        <v>63.540961408259903</v>
      </c>
      <c r="P44" s="124">
        <v>57.176709546377701</v>
      </c>
      <c r="Q44" s="114"/>
      <c r="R44" s="125">
        <v>54.492697552954802</v>
      </c>
      <c r="S44" s="119"/>
      <c r="T44" s="120">
        <v>5.6641841570751499</v>
      </c>
      <c r="U44" s="114">
        <v>-5.2485670824001396</v>
      </c>
      <c r="V44" s="114">
        <v>2.9111924009069399</v>
      </c>
      <c r="W44" s="114">
        <v>-9.2284083181875403</v>
      </c>
      <c r="X44" s="114">
        <v>-15.961429604503101</v>
      </c>
      <c r="Y44" s="121">
        <v>-5.2465172552516801</v>
      </c>
      <c r="Z44" s="114"/>
      <c r="AA44" s="122">
        <v>-24.3065782697775</v>
      </c>
      <c r="AB44" s="123">
        <v>-15.5050255775542</v>
      </c>
      <c r="AC44" s="124">
        <v>-19.6562326209995</v>
      </c>
      <c r="AD44" s="114"/>
      <c r="AE44" s="125">
        <v>-10.081184563070799</v>
      </c>
      <c r="AG44" s="120">
        <v>35.358835477318799</v>
      </c>
      <c r="AH44" s="114">
        <v>42.687880839539602</v>
      </c>
      <c r="AI44" s="114">
        <v>48.188896411645203</v>
      </c>
      <c r="AJ44" s="114">
        <v>55.407921462423801</v>
      </c>
      <c r="AK44" s="114">
        <v>45.531482735274203</v>
      </c>
      <c r="AL44" s="121">
        <v>45.4350033852403</v>
      </c>
      <c r="AM44" s="114"/>
      <c r="AN44" s="122">
        <v>48.865944482058197</v>
      </c>
      <c r="AO44" s="123">
        <v>52.615098171970203</v>
      </c>
      <c r="AP44" s="124">
        <v>50.7405213270142</v>
      </c>
      <c r="AQ44" s="114"/>
      <c r="AR44" s="125">
        <v>46.950865654318498</v>
      </c>
      <c r="AS44" s="119"/>
      <c r="AT44" s="120">
        <v>-4.57290661534606</v>
      </c>
      <c r="AU44" s="114">
        <v>-4.7791992987450804</v>
      </c>
      <c r="AV44" s="114">
        <v>-11.6899221649248</v>
      </c>
      <c r="AW44" s="114">
        <v>16.290850101142301</v>
      </c>
      <c r="AX44" s="114">
        <v>0.185715876050046</v>
      </c>
      <c r="AY44" s="121">
        <v>-1.0318794710788199</v>
      </c>
      <c r="AZ44" s="114"/>
      <c r="BA44" s="122">
        <v>-8.77691168057261</v>
      </c>
      <c r="BB44" s="123">
        <v>-9.3014350480035297</v>
      </c>
      <c r="BC44" s="124">
        <v>-9.0496175085328492</v>
      </c>
      <c r="BD44" s="114"/>
      <c r="BE44" s="125">
        <v>-3.6526757105987802</v>
      </c>
    </row>
    <row r="45" spans="7:57" x14ac:dyDescent="0.2">
      <c r="G45" s="120">
        <v>37.299705396277901</v>
      </c>
      <c r="H45" s="114">
        <v>60.2213120643816</v>
      </c>
      <c r="I45" s="114">
        <v>70.151613135014699</v>
      </c>
      <c r="J45" s="114">
        <v>67.812747000071795</v>
      </c>
      <c r="K45" s="114">
        <v>53.075375440109198</v>
      </c>
      <c r="L45" s="121">
        <v>57.712150607170997</v>
      </c>
      <c r="M45" s="114"/>
      <c r="N45" s="122">
        <v>58.956671696486303</v>
      </c>
      <c r="O45" s="123">
        <v>67.622332399223893</v>
      </c>
      <c r="P45" s="124">
        <v>63.289502047855102</v>
      </c>
      <c r="Q45" s="114"/>
      <c r="R45" s="125">
        <v>59.305679590223598</v>
      </c>
      <c r="S45" s="119"/>
      <c r="T45" s="120">
        <v>2.0572706163607002</v>
      </c>
      <c r="U45" s="114">
        <v>0.64413694643207098</v>
      </c>
      <c r="V45" s="114">
        <v>-0.49872649270904801</v>
      </c>
      <c r="W45" s="114">
        <v>-1.4718992468886301</v>
      </c>
      <c r="X45" s="114">
        <v>-10.6423381397708</v>
      </c>
      <c r="Y45" s="121">
        <v>-2.2190201637135001</v>
      </c>
      <c r="Z45" s="114"/>
      <c r="AA45" s="122">
        <v>-6.38852462443064</v>
      </c>
      <c r="AB45" s="123">
        <v>-13.619299710615101</v>
      </c>
      <c r="AC45" s="124">
        <v>-10.3955861206453</v>
      </c>
      <c r="AD45" s="114"/>
      <c r="AE45" s="125">
        <v>-4.8659644973825298</v>
      </c>
      <c r="AG45" s="120">
        <v>34.928380151327197</v>
      </c>
      <c r="AH45" s="114">
        <v>42.395895113315703</v>
      </c>
      <c r="AI45" s="114">
        <v>45.413454107582503</v>
      </c>
      <c r="AJ45" s="114">
        <v>52.072212936503597</v>
      </c>
      <c r="AK45" s="114">
        <v>43.569702360096599</v>
      </c>
      <c r="AL45" s="121">
        <v>43.675923779331697</v>
      </c>
      <c r="AM45" s="114"/>
      <c r="AN45" s="122">
        <v>49.883657206515103</v>
      </c>
      <c r="AO45" s="123">
        <v>52.217700275808703</v>
      </c>
      <c r="AP45" s="124">
        <v>51.050678741161903</v>
      </c>
      <c r="AQ45" s="114"/>
      <c r="AR45" s="125">
        <v>45.783288728010199</v>
      </c>
      <c r="AS45" s="119"/>
      <c r="AT45" s="120">
        <v>-6.9762762381296</v>
      </c>
      <c r="AU45" s="114">
        <v>-1.8779910631140699</v>
      </c>
      <c r="AV45" s="114">
        <v>-11.0250231318503</v>
      </c>
      <c r="AW45" s="114">
        <v>15.3545542251718</v>
      </c>
      <c r="AX45" s="114">
        <v>-3.3935311461704698</v>
      </c>
      <c r="AY45" s="121">
        <v>-1.6468103676975401</v>
      </c>
      <c r="AZ45" s="114"/>
      <c r="BA45" s="122">
        <v>-4.0191907217330103</v>
      </c>
      <c r="BB45" s="123">
        <v>-6.3020531820938102</v>
      </c>
      <c r="BC45" s="124">
        <v>-5.2004417797194096</v>
      </c>
      <c r="BD45" s="114"/>
      <c r="BE45" s="125">
        <v>-2.8053752028798602</v>
      </c>
    </row>
    <row r="46" spans="7:57" x14ac:dyDescent="0.2">
      <c r="G46" s="120">
        <v>40.724021950787701</v>
      </c>
      <c r="H46" s="114">
        <v>60.0843807163509</v>
      </c>
      <c r="I46" s="114">
        <v>68.056293149229901</v>
      </c>
      <c r="J46" s="114">
        <v>66.194606715052799</v>
      </c>
      <c r="K46" s="114">
        <v>57.564760724612</v>
      </c>
      <c r="L46" s="121">
        <v>58.524812651206702</v>
      </c>
      <c r="M46" s="114"/>
      <c r="N46" s="122">
        <v>59.252375051631503</v>
      </c>
      <c r="O46" s="123">
        <v>63.834306956983497</v>
      </c>
      <c r="P46" s="124">
        <v>61.5433410043075</v>
      </c>
      <c r="Q46" s="114"/>
      <c r="R46" s="125">
        <v>59.387249323521203</v>
      </c>
      <c r="S46" s="119"/>
      <c r="T46" s="120">
        <v>7.1305803381233703</v>
      </c>
      <c r="U46" s="114">
        <v>0.72739605768474203</v>
      </c>
      <c r="V46" s="114">
        <v>-1.1590779135549101</v>
      </c>
      <c r="W46" s="114">
        <v>-0.99350074677660105</v>
      </c>
      <c r="X46" s="114">
        <v>-0.496728015264506</v>
      </c>
      <c r="Y46" s="121">
        <v>0.47893113577656898</v>
      </c>
      <c r="Z46" s="114"/>
      <c r="AA46" s="122">
        <v>-3.3065248938055598</v>
      </c>
      <c r="AB46" s="123">
        <v>-11.7367440980989</v>
      </c>
      <c r="AC46" s="124">
        <v>-7.8700740058048302</v>
      </c>
      <c r="AD46" s="114"/>
      <c r="AE46" s="125">
        <v>-2.1466739956254499</v>
      </c>
      <c r="AG46" s="120">
        <v>37.590776648770102</v>
      </c>
      <c r="AH46" s="114">
        <v>45.321027643430803</v>
      </c>
      <c r="AI46" s="114">
        <v>47.2460102646019</v>
      </c>
      <c r="AJ46" s="114">
        <v>50.258094097114302</v>
      </c>
      <c r="AK46" s="114">
        <v>45.658387432698902</v>
      </c>
      <c r="AL46" s="121">
        <v>45.214975298948502</v>
      </c>
      <c r="AM46" s="114"/>
      <c r="AN46" s="122">
        <v>50.981912717228298</v>
      </c>
      <c r="AO46" s="123">
        <v>52.243369596525802</v>
      </c>
      <c r="AP46" s="124">
        <v>51.612641156876997</v>
      </c>
      <c r="AQ46" s="114"/>
      <c r="AR46" s="125">
        <v>47.044246292571401</v>
      </c>
      <c r="AS46" s="119"/>
      <c r="AT46" s="120">
        <v>-4.1874237547464199</v>
      </c>
      <c r="AU46" s="114">
        <v>0.362689907988063</v>
      </c>
      <c r="AV46" s="114">
        <v>-5.0117562655180796</v>
      </c>
      <c r="AW46" s="114">
        <v>7.5963701045246097</v>
      </c>
      <c r="AX46" s="114">
        <v>-1.37365941409231</v>
      </c>
      <c r="AY46" s="121">
        <v>-0.46860304353974103</v>
      </c>
      <c r="AZ46" s="114"/>
      <c r="BA46" s="122">
        <v>-0.61302548272465096</v>
      </c>
      <c r="BB46" s="123">
        <v>-1.78217101611694</v>
      </c>
      <c r="BC46" s="124">
        <v>-1.20819988509107</v>
      </c>
      <c r="BD46" s="114"/>
      <c r="BE46" s="125">
        <v>-0.70314019144985995</v>
      </c>
    </row>
    <row r="47" spans="7:57" x14ac:dyDescent="0.2">
      <c r="G47" s="120">
        <v>36.702803008106201</v>
      </c>
      <c r="H47" s="114">
        <v>52.578376794608801</v>
      </c>
      <c r="I47" s="114">
        <v>57.229709932610596</v>
      </c>
      <c r="J47" s="114">
        <v>56.778005664615598</v>
      </c>
      <c r="K47" s="114">
        <v>51.3892958296708</v>
      </c>
      <c r="L47" s="121">
        <v>50.935638245922398</v>
      </c>
      <c r="M47" s="114"/>
      <c r="N47" s="122">
        <v>55.518117003613597</v>
      </c>
      <c r="O47" s="123">
        <v>57.884070710030201</v>
      </c>
      <c r="P47" s="124">
        <v>56.701093856821899</v>
      </c>
      <c r="Q47" s="114"/>
      <c r="R47" s="125">
        <v>52.582911277607998</v>
      </c>
      <c r="S47" s="119"/>
      <c r="T47" s="120">
        <v>5.4906189889855002</v>
      </c>
      <c r="U47" s="114">
        <v>3.7634456038148998</v>
      </c>
      <c r="V47" s="114">
        <v>1.0661774096632901</v>
      </c>
      <c r="W47" s="114">
        <v>2.5453993572317302</v>
      </c>
      <c r="X47" s="114">
        <v>1.9670376003157799</v>
      </c>
      <c r="Y47" s="121">
        <v>2.7522971648009098</v>
      </c>
      <c r="Z47" s="114"/>
      <c r="AA47" s="122">
        <v>-0.83629546188668802</v>
      </c>
      <c r="AB47" s="123">
        <v>-5.7508532245651001</v>
      </c>
      <c r="AC47" s="124">
        <v>-3.4072199145139201</v>
      </c>
      <c r="AD47" s="114"/>
      <c r="AE47" s="125">
        <v>0.77249061904801097</v>
      </c>
      <c r="AG47" s="120">
        <v>39.003790325529202</v>
      </c>
      <c r="AH47" s="114">
        <v>47.111552570961898</v>
      </c>
      <c r="AI47" s="114">
        <v>46.032345736188397</v>
      </c>
      <c r="AJ47" s="114">
        <v>46.327284250039597</v>
      </c>
      <c r="AK47" s="114">
        <v>44.479547214920402</v>
      </c>
      <c r="AL47" s="121">
        <v>44.5909228873278</v>
      </c>
      <c r="AM47" s="114"/>
      <c r="AN47" s="122">
        <v>51.954404347322203</v>
      </c>
      <c r="AO47" s="123">
        <v>51.375005336569799</v>
      </c>
      <c r="AP47" s="124">
        <v>51.664704841945998</v>
      </c>
      <c r="AQ47" s="114"/>
      <c r="AR47" s="125">
        <v>46.611024848101103</v>
      </c>
      <c r="AS47" s="119"/>
      <c r="AT47" s="120">
        <v>1.32774942501163</v>
      </c>
      <c r="AU47" s="114">
        <v>11.9382473381804</v>
      </c>
      <c r="AV47" s="114">
        <v>5.1936487313619004</v>
      </c>
      <c r="AW47" s="114">
        <v>8.9386092466213594</v>
      </c>
      <c r="AX47" s="114">
        <v>-2.7458335105023099</v>
      </c>
      <c r="AY47" s="121">
        <v>4.8691065841614698</v>
      </c>
      <c r="AZ47" s="114"/>
      <c r="BA47" s="122">
        <v>4.4484588527556399</v>
      </c>
      <c r="BB47" s="123">
        <v>3.6271665207398298</v>
      </c>
      <c r="BC47" s="124">
        <v>4.0384944625081998</v>
      </c>
      <c r="BD47" s="114"/>
      <c r="BE47" s="125">
        <v>4.6012078889021399</v>
      </c>
    </row>
    <row r="48" spans="7:57" x14ac:dyDescent="0.2">
      <c r="G48" s="120">
        <v>40.453955901426703</v>
      </c>
      <c r="H48" s="114">
        <v>48.616515348032799</v>
      </c>
      <c r="I48" s="114">
        <v>50.622568093385198</v>
      </c>
      <c r="J48" s="114">
        <v>50.540423692174599</v>
      </c>
      <c r="K48" s="114">
        <v>48.335495028102002</v>
      </c>
      <c r="L48" s="121">
        <v>47.713791612624199</v>
      </c>
      <c r="M48" s="114"/>
      <c r="N48" s="122">
        <v>51.2710765239948</v>
      </c>
      <c r="O48" s="123">
        <v>51.3402507565931</v>
      </c>
      <c r="P48" s="124">
        <v>51.305663640293901</v>
      </c>
      <c r="Q48" s="114"/>
      <c r="R48" s="125">
        <v>48.740040763387</v>
      </c>
      <c r="S48" s="119"/>
      <c r="T48" s="120">
        <v>3.8646872743356</v>
      </c>
      <c r="U48" s="114">
        <v>2.6228382701355901</v>
      </c>
      <c r="V48" s="114">
        <v>0.89482233959300705</v>
      </c>
      <c r="W48" s="114">
        <v>-0.26485166799218102</v>
      </c>
      <c r="X48" s="114">
        <v>-0.25598418516184102</v>
      </c>
      <c r="Y48" s="121">
        <v>1.2470763212318501</v>
      </c>
      <c r="Z48" s="114"/>
      <c r="AA48" s="122">
        <v>1.6353723776314599</v>
      </c>
      <c r="AB48" s="123">
        <v>-3.0504834040364801</v>
      </c>
      <c r="AC48" s="124">
        <v>-0.76441834423350397</v>
      </c>
      <c r="AD48" s="114"/>
      <c r="AE48" s="125">
        <v>0.63358870139255197</v>
      </c>
      <c r="AG48" s="120">
        <v>39.952230327286799</v>
      </c>
      <c r="AH48" s="114">
        <v>45.391948012824599</v>
      </c>
      <c r="AI48" s="114">
        <v>43.829750607879802</v>
      </c>
      <c r="AJ48" s="114">
        <v>43.692036236093998</v>
      </c>
      <c r="AK48" s="114">
        <v>42.799219263908199</v>
      </c>
      <c r="AL48" s="121">
        <v>43.133189958602102</v>
      </c>
      <c r="AM48" s="114"/>
      <c r="AN48" s="122">
        <v>47.769402478082199</v>
      </c>
      <c r="AO48" s="123">
        <v>47.5569646188519</v>
      </c>
      <c r="AP48" s="124">
        <v>47.663183548467103</v>
      </c>
      <c r="AQ48" s="114"/>
      <c r="AR48" s="125">
        <v>44.425777289559797</v>
      </c>
      <c r="AS48" s="119"/>
      <c r="AT48" s="120">
        <v>-1.57756626693823</v>
      </c>
      <c r="AU48" s="114">
        <v>7.2377133621816201</v>
      </c>
      <c r="AV48" s="114">
        <v>2.7299154648140602</v>
      </c>
      <c r="AW48" s="114">
        <v>1.78353626892036</v>
      </c>
      <c r="AX48" s="114">
        <v>-5.16637861375456</v>
      </c>
      <c r="AY48" s="121">
        <v>0.94843678770525197</v>
      </c>
      <c r="AZ48" s="114"/>
      <c r="BA48" s="122">
        <v>2.21559707074322</v>
      </c>
      <c r="BB48" s="123">
        <v>2.65523378823009</v>
      </c>
      <c r="BC48" s="124">
        <v>2.4344538489004801</v>
      </c>
      <c r="BD48" s="114"/>
      <c r="BE48" s="125">
        <v>1.39714223362288</v>
      </c>
    </row>
    <row r="49" spans="7:57" x14ac:dyDescent="0.2">
      <c r="G49" s="120">
        <v>41.157907155075698</v>
      </c>
      <c r="H49" s="114">
        <v>44.3815253937356</v>
      </c>
      <c r="I49" s="114">
        <v>45.345956467881699</v>
      </c>
      <c r="J49" s="114">
        <v>45.670382823099096</v>
      </c>
      <c r="K49" s="114">
        <v>45.5170176369964</v>
      </c>
      <c r="L49" s="121">
        <v>44.414557895357703</v>
      </c>
      <c r="M49" s="114"/>
      <c r="N49" s="122">
        <v>46.525688668672203</v>
      </c>
      <c r="O49" s="123">
        <v>47.540258361351903</v>
      </c>
      <c r="P49" s="124">
        <v>47.032973515012003</v>
      </c>
      <c r="Q49" s="114"/>
      <c r="R49" s="125">
        <v>45.162676643830402</v>
      </c>
      <c r="S49" s="119"/>
      <c r="T49" s="120">
        <v>2.0287920504114498</v>
      </c>
      <c r="U49" s="114">
        <v>2.8235640898700698</v>
      </c>
      <c r="V49" s="114">
        <v>1.1540709504783599</v>
      </c>
      <c r="W49" s="114">
        <v>-0.324279315581532</v>
      </c>
      <c r="X49" s="114">
        <v>-0.97115189365288401</v>
      </c>
      <c r="Y49" s="121">
        <v>0.89054489914525703</v>
      </c>
      <c r="Z49" s="114"/>
      <c r="AA49" s="122">
        <v>-1.88192658188023</v>
      </c>
      <c r="AB49" s="123">
        <v>-1.4272513790900301</v>
      </c>
      <c r="AC49" s="124">
        <v>-1.652662450012</v>
      </c>
      <c r="AD49" s="114"/>
      <c r="AE49" s="125">
        <v>0.120232473527008</v>
      </c>
      <c r="AG49" s="120">
        <v>41.065740576888999</v>
      </c>
      <c r="AH49" s="114">
        <v>43.615436795847302</v>
      </c>
      <c r="AI49" s="114">
        <v>42.732849643130997</v>
      </c>
      <c r="AJ49" s="114">
        <v>43.333775732908599</v>
      </c>
      <c r="AK49" s="114">
        <v>42.8935881554887</v>
      </c>
      <c r="AL49" s="121">
        <v>42.728278180852897</v>
      </c>
      <c r="AM49" s="114"/>
      <c r="AN49" s="122">
        <v>44.579130537368002</v>
      </c>
      <c r="AO49" s="123">
        <v>45.275172535834301</v>
      </c>
      <c r="AP49" s="124">
        <v>44.927151536601102</v>
      </c>
      <c r="AQ49" s="114"/>
      <c r="AR49" s="125">
        <v>43.356527711066697</v>
      </c>
      <c r="AS49" s="119"/>
      <c r="AT49" s="120">
        <v>-1.53191553224293E-2</v>
      </c>
      <c r="AU49" s="114">
        <v>5.6347520359806804</v>
      </c>
      <c r="AV49" s="114">
        <v>-0.32592499383080398</v>
      </c>
      <c r="AW49" s="114">
        <v>2.54741981764862</v>
      </c>
      <c r="AX49" s="114">
        <v>-2.54913011360025</v>
      </c>
      <c r="AY49" s="121">
        <v>1.01030816179472</v>
      </c>
      <c r="AZ49" s="114"/>
      <c r="BA49" s="122">
        <v>-2.7111207356045801</v>
      </c>
      <c r="BB49" s="123">
        <v>7.4556167502051199E-2</v>
      </c>
      <c r="BC49" s="124">
        <v>-1.3271530061176</v>
      </c>
      <c r="BD49" s="114"/>
      <c r="BE49" s="125">
        <v>0.30781309482742097</v>
      </c>
    </row>
    <row r="50" spans="7:57" x14ac:dyDescent="0.2">
      <c r="G50" s="120">
        <v>34.314550042052097</v>
      </c>
      <c r="H50" s="114">
        <v>52.256798430053202</v>
      </c>
      <c r="I50" s="114">
        <v>55.649004765909702</v>
      </c>
      <c r="J50" s="114">
        <v>54.331370899915797</v>
      </c>
      <c r="K50" s="114">
        <v>46.986262966077902</v>
      </c>
      <c r="L50" s="121">
        <v>48.707597420801697</v>
      </c>
      <c r="M50" s="114"/>
      <c r="N50" s="122">
        <v>43.9865433137089</v>
      </c>
      <c r="O50" s="123">
        <v>45.3882814690215</v>
      </c>
      <c r="P50" s="124">
        <v>44.6874123913652</v>
      </c>
      <c r="Q50" s="114"/>
      <c r="R50" s="125">
        <v>47.558973126677003</v>
      </c>
      <c r="S50" s="119"/>
      <c r="T50" s="120">
        <v>-12.5714285714285</v>
      </c>
      <c r="U50" s="114">
        <v>-8.8508557457212707</v>
      </c>
      <c r="V50" s="114">
        <v>-8.1018518518518494</v>
      </c>
      <c r="W50" s="114">
        <v>-11.466423024211901</v>
      </c>
      <c r="X50" s="114">
        <v>-15.3962645128722</v>
      </c>
      <c r="Y50" s="121">
        <v>-11.130434782608599</v>
      </c>
      <c r="Z50" s="114"/>
      <c r="AA50" s="122">
        <v>-9.5677233429394803</v>
      </c>
      <c r="AB50" s="123">
        <v>-9.0449438202247094</v>
      </c>
      <c r="AC50" s="124">
        <v>-9.3029871977240308</v>
      </c>
      <c r="AD50" s="114"/>
      <c r="AE50" s="125">
        <v>-10.6471030850263</v>
      </c>
      <c r="AG50" s="120">
        <v>34.062237174095799</v>
      </c>
      <c r="AH50" s="114">
        <v>45.717689935519999</v>
      </c>
      <c r="AI50" s="114">
        <v>44.266890944771497</v>
      </c>
      <c r="AJ50" s="114">
        <v>43.3978132884777</v>
      </c>
      <c r="AK50" s="114">
        <v>40.342024109896201</v>
      </c>
      <c r="AL50" s="121">
        <v>41.557331090552204</v>
      </c>
      <c r="AM50" s="114"/>
      <c r="AN50" s="122">
        <v>43.159517802074497</v>
      </c>
      <c r="AO50" s="123">
        <v>42.598822539949502</v>
      </c>
      <c r="AP50" s="124">
        <v>42.879170171011999</v>
      </c>
      <c r="AQ50" s="114"/>
      <c r="AR50" s="125">
        <v>41.934999399254998</v>
      </c>
      <c r="AS50" s="119"/>
      <c r="AT50" s="120">
        <v>-15.764370534143699</v>
      </c>
      <c r="AU50" s="114">
        <v>0.86986145180233498</v>
      </c>
      <c r="AV50" s="114">
        <v>-9.1380557184773092</v>
      </c>
      <c r="AW50" s="114">
        <v>-8.3238853941539102</v>
      </c>
      <c r="AX50" s="114">
        <v>-20.021839162216398</v>
      </c>
      <c r="AY50" s="121">
        <v>-10.535465834846899</v>
      </c>
      <c r="AZ50" s="114"/>
      <c r="BA50" s="122">
        <v>-12.541479610728601</v>
      </c>
      <c r="BB50" s="123">
        <v>-7.2531964952997399</v>
      </c>
      <c r="BC50" s="124">
        <v>-9.9922021230160105</v>
      </c>
      <c r="BD50" s="114"/>
      <c r="BE50" s="125">
        <v>-10.3772760326717</v>
      </c>
    </row>
    <row r="51" spans="7:57" x14ac:dyDescent="0.2">
      <c r="G51" s="120">
        <v>31.570688843558699</v>
      </c>
      <c r="H51" s="114">
        <v>40.734348030754703</v>
      </c>
      <c r="I51" s="114">
        <v>42.460379726973102</v>
      </c>
      <c r="J51" s="114">
        <v>41.722893456770699</v>
      </c>
      <c r="K51" s="114">
        <v>37.784402949944997</v>
      </c>
      <c r="L51" s="121">
        <v>38.8545426016005</v>
      </c>
      <c r="M51" s="114"/>
      <c r="N51" s="122">
        <v>40.075317746743998</v>
      </c>
      <c r="O51" s="123">
        <v>42.350541346304702</v>
      </c>
      <c r="P51" s="124">
        <v>41.2129295465243</v>
      </c>
      <c r="Q51" s="114"/>
      <c r="R51" s="125">
        <v>39.528367443007298</v>
      </c>
      <c r="S51" s="119"/>
      <c r="T51" s="120">
        <v>17.734668277996601</v>
      </c>
      <c r="U51" s="114">
        <v>10.584477391282601</v>
      </c>
      <c r="V51" s="114">
        <v>4.9088886163920504</v>
      </c>
      <c r="W51" s="114">
        <v>4.5038851429014404</v>
      </c>
      <c r="X51" s="114">
        <v>2.0979396660168499</v>
      </c>
      <c r="Y51" s="121">
        <v>7.29924569998545</v>
      </c>
      <c r="Z51" s="114"/>
      <c r="AA51" s="122">
        <v>-3.2335095528258302</v>
      </c>
      <c r="AB51" s="123">
        <v>7.1703976846766704</v>
      </c>
      <c r="AC51" s="124">
        <v>1.8464839055167901</v>
      </c>
      <c r="AD51" s="114"/>
      <c r="AE51" s="125">
        <v>5.6148197934042097</v>
      </c>
      <c r="AG51" s="120">
        <v>34.497097128510902</v>
      </c>
      <c r="AH51" s="114">
        <v>39.926251372979699</v>
      </c>
      <c r="AI51" s="114">
        <v>37.607876981013597</v>
      </c>
      <c r="AJ51" s="114">
        <v>35.638631727600803</v>
      </c>
      <c r="AK51" s="114">
        <v>35.301270986976299</v>
      </c>
      <c r="AL51" s="121">
        <v>36.594225639416202</v>
      </c>
      <c r="AM51" s="114"/>
      <c r="AN51" s="122">
        <v>41.2521575396202</v>
      </c>
      <c r="AO51" s="123">
        <v>42.515298917307298</v>
      </c>
      <c r="AP51" s="124">
        <v>41.883728228463802</v>
      </c>
      <c r="AQ51" s="114"/>
      <c r="AR51" s="125">
        <v>38.105512093429802</v>
      </c>
      <c r="AS51" s="119"/>
      <c r="AT51" s="120">
        <v>-4.2906293719756103</v>
      </c>
      <c r="AU51" s="114">
        <v>12.79641378026</v>
      </c>
      <c r="AV51" s="114">
        <v>9.0859365512504198</v>
      </c>
      <c r="AW51" s="114">
        <v>5.0219752896998102</v>
      </c>
      <c r="AX51" s="114">
        <v>-5.8977092344245303</v>
      </c>
      <c r="AY51" s="121">
        <v>3.1613884897032198</v>
      </c>
      <c r="AZ51" s="114"/>
      <c r="BA51" s="122">
        <v>-0.38246383407801499</v>
      </c>
      <c r="BB51" s="123">
        <v>8.3072250856563308</v>
      </c>
      <c r="BC51" s="124">
        <v>3.8462421900909201</v>
      </c>
      <c r="BD51" s="114"/>
      <c r="BE51" s="125">
        <v>3.3754872125325002</v>
      </c>
    </row>
    <row r="52" spans="7:57" x14ac:dyDescent="0.2">
      <c r="G52" s="126">
        <v>49.590163934426201</v>
      </c>
      <c r="H52" s="127">
        <v>60.860655737704903</v>
      </c>
      <c r="I52" s="127">
        <v>67.110655737704903</v>
      </c>
      <c r="J52" s="127">
        <v>66.461748633879694</v>
      </c>
      <c r="K52" s="127">
        <v>60.724043715846904</v>
      </c>
      <c r="L52" s="128">
        <v>60.949453551912498</v>
      </c>
      <c r="M52" s="114"/>
      <c r="N52" s="129">
        <v>67.691256830601006</v>
      </c>
      <c r="O52" s="130">
        <v>69.330601092896103</v>
      </c>
      <c r="P52" s="131">
        <v>68.510928961748604</v>
      </c>
      <c r="Q52" s="114"/>
      <c r="R52" s="132">
        <v>63.109875097580002</v>
      </c>
      <c r="S52" s="119"/>
      <c r="T52" s="126">
        <v>18.3086024849319</v>
      </c>
      <c r="U52" s="127">
        <v>7.2268124104594298</v>
      </c>
      <c r="V52" s="127">
        <v>1.3374738726579101</v>
      </c>
      <c r="W52" s="127">
        <v>-0.60844952317298795</v>
      </c>
      <c r="X52" s="127">
        <v>-5.27336122058363</v>
      </c>
      <c r="Y52" s="128">
        <v>2.9994284813162801</v>
      </c>
      <c r="Z52" s="114"/>
      <c r="AA52" s="129">
        <v>2.6249192248091102</v>
      </c>
      <c r="AB52" s="130">
        <v>-1.71652308838497</v>
      </c>
      <c r="AC52" s="131">
        <v>0.38133891149966198</v>
      </c>
      <c r="AD52" s="114"/>
      <c r="AE52" s="132">
        <v>2.1728926288608199</v>
      </c>
      <c r="AG52" s="126">
        <v>46.055327868852402</v>
      </c>
      <c r="AH52" s="127">
        <v>53.705601092896103</v>
      </c>
      <c r="AI52" s="127">
        <v>52.996926229508098</v>
      </c>
      <c r="AJ52" s="127">
        <v>54.158128415300503</v>
      </c>
      <c r="AK52" s="127">
        <v>51.229508196721298</v>
      </c>
      <c r="AL52" s="128">
        <v>51.629098360655703</v>
      </c>
      <c r="AM52" s="114"/>
      <c r="AN52" s="129">
        <v>53.654371584699398</v>
      </c>
      <c r="AO52" s="130">
        <v>54.243510928961697</v>
      </c>
      <c r="AP52" s="131">
        <v>53.948941256830601</v>
      </c>
      <c r="AQ52" s="114"/>
      <c r="AR52" s="132">
        <v>52.2919106167056</v>
      </c>
      <c r="AS52" s="119"/>
      <c r="AT52" s="126">
        <v>3.7816731242656498</v>
      </c>
      <c r="AU52" s="127">
        <v>9.4839772183240392</v>
      </c>
      <c r="AV52" s="127">
        <v>8.8162349248833003</v>
      </c>
      <c r="AW52" s="127">
        <v>23.196913992083299</v>
      </c>
      <c r="AX52" s="127">
        <v>8.3460509690017801</v>
      </c>
      <c r="AY52" s="128">
        <v>10.612840732125999</v>
      </c>
      <c r="AZ52" s="114"/>
      <c r="BA52" s="129">
        <v>0.72947954874089604</v>
      </c>
      <c r="BB52" s="130">
        <v>7.0281003835547002</v>
      </c>
      <c r="BC52" s="131">
        <v>3.8004945701044401</v>
      </c>
      <c r="BD52" s="114"/>
      <c r="BE52" s="132">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15" zoomScale="110" zoomScaleNormal="110" workbookViewId="0">
      <selection activeCell="I55" sqref="I54:I55"/>
    </sheetView>
  </sheetViews>
  <sheetFormatPr defaultRowHeight="12.75" x14ac:dyDescent="0.2"/>
  <sheetData>
    <row r="40" spans="7:57" x14ac:dyDescent="0.2">
      <c r="G40" s="134">
        <v>90.225979180221202</v>
      </c>
      <c r="H40" s="135">
        <v>102.361241772707</v>
      </c>
      <c r="I40" s="135">
        <v>103.189774058577</v>
      </c>
      <c r="J40" s="135">
        <v>103.378338278931</v>
      </c>
      <c r="K40" s="135">
        <v>97.9593081134892</v>
      </c>
      <c r="L40" s="136">
        <v>100.175138074522</v>
      </c>
      <c r="M40" s="133"/>
      <c r="N40" s="142">
        <v>99.645852878464794</v>
      </c>
      <c r="O40" s="143">
        <v>100.739207349081</v>
      </c>
      <c r="P40" s="144">
        <v>100.19672308912899</v>
      </c>
      <c r="Q40" s="133"/>
      <c r="R40" s="150">
        <v>100.180823406478</v>
      </c>
      <c r="S40" s="119"/>
      <c r="T40" s="111">
        <v>-4.2511697241105502</v>
      </c>
      <c r="U40" s="112">
        <v>-4.95538695949688</v>
      </c>
      <c r="V40" s="112">
        <v>-4.99576931189406</v>
      </c>
      <c r="W40" s="112">
        <v>-3.9826621470852599</v>
      </c>
      <c r="X40" s="112">
        <v>-4.7160811982125397</v>
      </c>
      <c r="Y40" s="113">
        <v>-4.4949334506859797</v>
      </c>
      <c r="Z40" s="114"/>
      <c r="AA40" s="115">
        <v>-3.07147478188425</v>
      </c>
      <c r="AB40" s="116">
        <v>-4.5984741593533602</v>
      </c>
      <c r="AC40" s="117">
        <v>-3.8625528424072701</v>
      </c>
      <c r="AD40" s="114"/>
      <c r="AE40" s="118">
        <v>-4.3286455510225297</v>
      </c>
      <c r="AG40" s="134">
        <v>89.271813938516004</v>
      </c>
      <c r="AH40" s="135">
        <v>97.2778697788697</v>
      </c>
      <c r="AI40" s="135">
        <v>97.350372333548805</v>
      </c>
      <c r="AJ40" s="135">
        <v>101.487982855612</v>
      </c>
      <c r="AK40" s="135">
        <v>95.327768349596894</v>
      </c>
      <c r="AL40" s="136">
        <v>96.416783617747399</v>
      </c>
      <c r="AM40" s="133"/>
      <c r="AN40" s="142">
        <v>96.240690187998894</v>
      </c>
      <c r="AO40" s="143">
        <v>96.630482260183896</v>
      </c>
      <c r="AP40" s="144">
        <v>96.433608870967703</v>
      </c>
      <c r="AQ40" s="133"/>
      <c r="AR40" s="150">
        <v>96.421758620026495</v>
      </c>
      <c r="AS40" s="119"/>
      <c r="AT40" s="111">
        <v>-3.7190946024749398</v>
      </c>
      <c r="AU40" s="112">
        <v>-2.6375785781774099</v>
      </c>
      <c r="AV40" s="112">
        <v>-6.2047142724534696</v>
      </c>
      <c r="AW40" s="112">
        <v>9.8144389729848507E-3</v>
      </c>
      <c r="AX40" s="112">
        <v>-3.8030202884684901</v>
      </c>
      <c r="AY40" s="113">
        <v>-3.1424785424294401</v>
      </c>
      <c r="AZ40" s="114"/>
      <c r="BA40" s="115">
        <v>-4.6581942521862096</v>
      </c>
      <c r="BB40" s="116">
        <v>-3.9383460019221501</v>
      </c>
      <c r="BC40" s="117">
        <v>-4.3055180009993004</v>
      </c>
      <c r="BD40" s="114"/>
      <c r="BE40" s="118">
        <v>-3.4918351463617201</v>
      </c>
    </row>
    <row r="41" spans="7:57" x14ac:dyDescent="0.2">
      <c r="G41" s="137">
        <v>90.455135360266496</v>
      </c>
      <c r="H41" s="133">
        <v>95.4492672288455</v>
      </c>
      <c r="I41" s="133">
        <v>98.330180398492104</v>
      </c>
      <c r="J41" s="133">
        <v>95.677512116316606</v>
      </c>
      <c r="K41" s="133">
        <v>97.047507050197396</v>
      </c>
      <c r="L41" s="138">
        <v>95.759952420601806</v>
      </c>
      <c r="M41" s="133"/>
      <c r="N41" s="145">
        <v>124.86374224343599</v>
      </c>
      <c r="O41" s="153">
        <v>125.03172795969699</v>
      </c>
      <c r="P41" s="146">
        <v>124.945470588235</v>
      </c>
      <c r="Q41" s="133"/>
      <c r="R41" s="151">
        <v>105.296023063986</v>
      </c>
      <c r="S41" s="119"/>
      <c r="T41" s="120">
        <v>-0.50178507484383705</v>
      </c>
      <c r="U41" s="114">
        <v>0.34334731551185499</v>
      </c>
      <c r="V41" s="114">
        <v>0.76896229061270305</v>
      </c>
      <c r="W41" s="114">
        <v>-1.2371562528671101</v>
      </c>
      <c r="X41" s="114">
        <v>-1.6770751597957101</v>
      </c>
      <c r="Y41" s="121">
        <v>-0.43564676334325703</v>
      </c>
      <c r="Z41" s="114"/>
      <c r="AA41" s="122">
        <v>5.4649813941559104</v>
      </c>
      <c r="AB41" s="123">
        <v>2.8234869663728102</v>
      </c>
      <c r="AC41" s="124">
        <v>4.1496108071589601</v>
      </c>
      <c r="AD41" s="114"/>
      <c r="AE41" s="125">
        <v>1.2432031137887301</v>
      </c>
      <c r="AG41" s="137">
        <v>98.770046014790395</v>
      </c>
      <c r="AH41" s="133">
        <v>100.252983199111</v>
      </c>
      <c r="AI41" s="133">
        <v>101.561323011447</v>
      </c>
      <c r="AJ41" s="133">
        <v>104.15162035225001</v>
      </c>
      <c r="AK41" s="133">
        <v>103.52438480853699</v>
      </c>
      <c r="AL41" s="138">
        <v>101.64186257056301</v>
      </c>
      <c r="AM41" s="133"/>
      <c r="AN41" s="145">
        <v>116.227645477842</v>
      </c>
      <c r="AO41" s="153">
        <v>116.15093863044901</v>
      </c>
      <c r="AP41" s="146">
        <v>116.18958433052001</v>
      </c>
      <c r="AQ41" s="133"/>
      <c r="AR41" s="151">
        <v>106.381210849738</v>
      </c>
      <c r="AS41" s="119"/>
      <c r="AT41" s="120">
        <v>0.10899669441170801</v>
      </c>
      <c r="AU41" s="114">
        <v>-0.44828206107615698</v>
      </c>
      <c r="AV41" s="114">
        <v>-3.0671196322264498</v>
      </c>
      <c r="AW41" s="114">
        <v>3.7868864814752299</v>
      </c>
      <c r="AX41" s="114">
        <v>1.3973989758029901</v>
      </c>
      <c r="AY41" s="121">
        <v>0.32522230036893701</v>
      </c>
      <c r="AZ41" s="114"/>
      <c r="BA41" s="122">
        <v>0.347540891912821</v>
      </c>
      <c r="BB41" s="123">
        <v>0.45285462076414301</v>
      </c>
      <c r="BC41" s="124">
        <v>0.39757556605010702</v>
      </c>
      <c r="BD41" s="114"/>
      <c r="BE41" s="125">
        <v>0.249932042139207</v>
      </c>
    </row>
    <row r="42" spans="7:57" x14ac:dyDescent="0.2">
      <c r="G42" s="137">
        <v>79.9847214854111</v>
      </c>
      <c r="H42" s="133">
        <v>90.310797962648493</v>
      </c>
      <c r="I42" s="133">
        <v>90.458297520661105</v>
      </c>
      <c r="J42" s="133">
        <v>87.026013986013893</v>
      </c>
      <c r="K42" s="133">
        <v>82.372178899082499</v>
      </c>
      <c r="L42" s="138">
        <v>86.765304381543203</v>
      </c>
      <c r="M42" s="133"/>
      <c r="N42" s="145">
        <v>82.268792710706094</v>
      </c>
      <c r="O42" s="153">
        <v>80.612758620689604</v>
      </c>
      <c r="P42" s="146">
        <v>81.473112426035499</v>
      </c>
      <c r="Q42" s="133"/>
      <c r="R42" s="151">
        <v>85.459258177570007</v>
      </c>
      <c r="S42" s="119"/>
      <c r="T42" s="120">
        <v>3.9211284726936801</v>
      </c>
      <c r="U42" s="114">
        <v>6.16644544483463</v>
      </c>
      <c r="V42" s="114">
        <v>4.5574361226621898</v>
      </c>
      <c r="W42" s="114">
        <v>2.82536719555105</v>
      </c>
      <c r="X42" s="114">
        <v>1.15773940929554</v>
      </c>
      <c r="Y42" s="121">
        <v>4.0053485940153299</v>
      </c>
      <c r="Z42" s="114"/>
      <c r="AA42" s="122">
        <v>1.9340015191715101E-2</v>
      </c>
      <c r="AB42" s="123">
        <v>0.20933152607352201</v>
      </c>
      <c r="AC42" s="124">
        <v>4.7397615902972298E-2</v>
      </c>
      <c r="AD42" s="114"/>
      <c r="AE42" s="125">
        <v>3.05698231584695</v>
      </c>
      <c r="AG42" s="137">
        <v>79.216937830687797</v>
      </c>
      <c r="AH42" s="133">
        <v>85.857065527065501</v>
      </c>
      <c r="AI42" s="133">
        <v>85.146113092205795</v>
      </c>
      <c r="AJ42" s="133">
        <v>83.875978779840807</v>
      </c>
      <c r="AK42" s="133">
        <v>81.742832826747701</v>
      </c>
      <c r="AL42" s="138">
        <v>83.449236088244902</v>
      </c>
      <c r="AM42" s="133"/>
      <c r="AN42" s="145">
        <v>81.755248146035299</v>
      </c>
      <c r="AO42" s="153">
        <v>82.603037383177494</v>
      </c>
      <c r="AP42" s="146">
        <v>82.1741269841269</v>
      </c>
      <c r="AQ42" s="133"/>
      <c r="AR42" s="151">
        <v>83.097911895674301</v>
      </c>
      <c r="AS42" s="119"/>
      <c r="AT42" s="120">
        <v>0.64639772313997201</v>
      </c>
      <c r="AU42" s="114">
        <v>4.49781488371588</v>
      </c>
      <c r="AV42" s="114">
        <v>1.88746299770853</v>
      </c>
      <c r="AW42" s="114">
        <v>1.7701203873726401</v>
      </c>
      <c r="AX42" s="114">
        <v>-0.21172793041478699</v>
      </c>
      <c r="AY42" s="121">
        <v>1.9759237948986601</v>
      </c>
      <c r="AZ42" s="114"/>
      <c r="BA42" s="122">
        <v>-1.57809755391046</v>
      </c>
      <c r="BB42" s="123">
        <v>-0.51798506443786396</v>
      </c>
      <c r="BC42" s="124">
        <v>-1.0552619940983401</v>
      </c>
      <c r="BD42" s="114"/>
      <c r="BE42" s="125">
        <v>1.0998066620026701</v>
      </c>
    </row>
    <row r="43" spans="7:57" x14ac:dyDescent="0.2">
      <c r="G43" s="137">
        <v>93.3754272219836</v>
      </c>
      <c r="H43" s="133">
        <v>100.65522830359799</v>
      </c>
      <c r="I43" s="133">
        <v>105.17744608399499</v>
      </c>
      <c r="J43" s="133">
        <v>102.984179909194</v>
      </c>
      <c r="K43" s="133">
        <v>100.001819858592</v>
      </c>
      <c r="L43" s="138">
        <v>100.972937190186</v>
      </c>
      <c r="M43" s="133"/>
      <c r="N43" s="145">
        <v>124.78164632415501</v>
      </c>
      <c r="O43" s="153">
        <v>143.95862657563001</v>
      </c>
      <c r="P43" s="146">
        <v>134.74289864957001</v>
      </c>
      <c r="Q43" s="133"/>
      <c r="R43" s="151">
        <v>111.61276817947299</v>
      </c>
      <c r="S43" s="119"/>
      <c r="T43" s="120">
        <v>-3.2691583315755</v>
      </c>
      <c r="U43" s="114">
        <v>-0.61150668720055101</v>
      </c>
      <c r="V43" s="114">
        <v>6.0200427981038501E-2</v>
      </c>
      <c r="W43" s="114">
        <v>0.77155464300727905</v>
      </c>
      <c r="X43" s="114">
        <v>-1.02719997168975</v>
      </c>
      <c r="Y43" s="121">
        <v>-0.56724794460946903</v>
      </c>
      <c r="Z43" s="114"/>
      <c r="AA43" s="122">
        <v>0.35324369443306602</v>
      </c>
      <c r="AB43" s="123">
        <v>-2.6564779845403099</v>
      </c>
      <c r="AC43" s="124">
        <v>-1.21029041831807</v>
      </c>
      <c r="AD43" s="114"/>
      <c r="AE43" s="125">
        <v>-0.66154142098332203</v>
      </c>
      <c r="AG43" s="137">
        <v>123.030529462738</v>
      </c>
      <c r="AH43" s="133">
        <v>122.410517304995</v>
      </c>
      <c r="AI43" s="133">
        <v>126.88693607128999</v>
      </c>
      <c r="AJ43" s="133">
        <v>137.76446718085899</v>
      </c>
      <c r="AK43" s="133">
        <v>123.144996262148</v>
      </c>
      <c r="AL43" s="138">
        <v>126.69563873703</v>
      </c>
      <c r="AM43" s="133"/>
      <c r="AN43" s="145">
        <v>131.10765520635499</v>
      </c>
      <c r="AO43" s="153">
        <v>137.16149807850601</v>
      </c>
      <c r="AP43" s="146">
        <v>134.17126341378699</v>
      </c>
      <c r="AQ43" s="133"/>
      <c r="AR43" s="151">
        <v>129.04728849851401</v>
      </c>
      <c r="AS43" s="119"/>
      <c r="AT43" s="120">
        <v>3.0664080312732298</v>
      </c>
      <c r="AU43" s="114">
        <v>0.225565896176013</v>
      </c>
      <c r="AV43" s="114">
        <v>-2.1637629081912801</v>
      </c>
      <c r="AW43" s="114">
        <v>22.579297244608401</v>
      </c>
      <c r="AX43" s="114">
        <v>7.2701079918508196</v>
      </c>
      <c r="AY43" s="121">
        <v>5.8819496503252804</v>
      </c>
      <c r="AZ43" s="114"/>
      <c r="BA43" s="122">
        <v>-1.0121813251318601</v>
      </c>
      <c r="BB43" s="123">
        <v>-0.60323266687229804</v>
      </c>
      <c r="BC43" s="124">
        <v>-0.74482063355964301</v>
      </c>
      <c r="BD43" s="114"/>
      <c r="BE43" s="125">
        <v>3.59204383264069</v>
      </c>
    </row>
    <row r="44" spans="7:57" x14ac:dyDescent="0.2">
      <c r="G44" s="137">
        <v>237.768089668615</v>
      </c>
      <c r="H44" s="133">
        <v>246.47082274652101</v>
      </c>
      <c r="I44" s="133">
        <v>252.727161682716</v>
      </c>
      <c r="J44" s="133">
        <v>251.880683333333</v>
      </c>
      <c r="K44" s="133">
        <v>240.37369262864999</v>
      </c>
      <c r="L44" s="138">
        <v>247.026567807351</v>
      </c>
      <c r="M44" s="133"/>
      <c r="N44" s="145">
        <v>277.050346435709</v>
      </c>
      <c r="O44" s="153">
        <v>301.06373468300399</v>
      </c>
      <c r="P44" s="146">
        <v>290.39348727057398</v>
      </c>
      <c r="Q44" s="133"/>
      <c r="R44" s="151">
        <v>260.02740681576103</v>
      </c>
      <c r="S44" s="119"/>
      <c r="T44" s="120">
        <v>2.4860786633558001</v>
      </c>
      <c r="U44" s="114">
        <v>1.2184540070608501</v>
      </c>
      <c r="V44" s="114">
        <v>-1.8584431971580699</v>
      </c>
      <c r="W44" s="114">
        <v>0.20744143975819301</v>
      </c>
      <c r="X44" s="114">
        <v>-5.4964108052467404</v>
      </c>
      <c r="Y44" s="121">
        <v>-0.986690914290972</v>
      </c>
      <c r="Z44" s="114"/>
      <c r="AA44" s="122">
        <v>-19.061630902041699</v>
      </c>
      <c r="AB44" s="123">
        <v>-30.652851359700701</v>
      </c>
      <c r="AC44" s="124">
        <v>-25.696962148891199</v>
      </c>
      <c r="AD44" s="114"/>
      <c r="AE44" s="125">
        <v>-12.4216003395653</v>
      </c>
      <c r="AG44" s="137">
        <v>294.77591670655801</v>
      </c>
      <c r="AH44" s="133">
        <v>287.88747422680399</v>
      </c>
      <c r="AI44" s="133">
        <v>287.69189322093399</v>
      </c>
      <c r="AJ44" s="133">
        <v>309.25459905300102</v>
      </c>
      <c r="AK44" s="133">
        <v>282.61768215613301</v>
      </c>
      <c r="AL44" s="138">
        <v>293.07338337741601</v>
      </c>
      <c r="AM44" s="133"/>
      <c r="AN44" s="145">
        <v>303.34052303429098</v>
      </c>
      <c r="AO44" s="153">
        <v>311.76645327328202</v>
      </c>
      <c r="AP44" s="146">
        <v>307.709133516804</v>
      </c>
      <c r="AQ44" s="133"/>
      <c r="AR44" s="151">
        <v>297.59254905495101</v>
      </c>
      <c r="AS44" s="119"/>
      <c r="AT44" s="120">
        <v>3.4620904369615899</v>
      </c>
      <c r="AU44" s="114">
        <v>-1.1827615737850401</v>
      </c>
      <c r="AV44" s="114">
        <v>-8.8677138491779104</v>
      </c>
      <c r="AW44" s="114">
        <v>9.1231704488308498</v>
      </c>
      <c r="AX44" s="114">
        <v>-8.8490116106067301E-2</v>
      </c>
      <c r="AY44" s="121">
        <v>0.105000379734306</v>
      </c>
      <c r="AZ44" s="114"/>
      <c r="BA44" s="122">
        <v>-7.5981634894177601</v>
      </c>
      <c r="BB44" s="123">
        <v>-11.291790909866601</v>
      </c>
      <c r="BC44" s="124">
        <v>-9.5848477494948501</v>
      </c>
      <c r="BD44" s="114"/>
      <c r="BE44" s="125">
        <v>-3.47899651853812</v>
      </c>
    </row>
    <row r="45" spans="7:57" x14ac:dyDescent="0.2">
      <c r="G45" s="137">
        <v>152.52450587555299</v>
      </c>
      <c r="H45" s="133">
        <v>180.01498926142401</v>
      </c>
      <c r="I45" s="133">
        <v>189.02990576667</v>
      </c>
      <c r="J45" s="133">
        <v>185.819616953642</v>
      </c>
      <c r="K45" s="133">
        <v>163.00572124822301</v>
      </c>
      <c r="L45" s="138">
        <v>176.88870987823401</v>
      </c>
      <c r="M45" s="133"/>
      <c r="N45" s="145">
        <v>163.92691102985901</v>
      </c>
      <c r="O45" s="153">
        <v>176.247577834449</v>
      </c>
      <c r="P45" s="146">
        <v>170.50898387829201</v>
      </c>
      <c r="Q45" s="133"/>
      <c r="R45" s="151">
        <v>174.94348697533499</v>
      </c>
      <c r="S45" s="119"/>
      <c r="T45" s="120">
        <v>0.167645694818781</v>
      </c>
      <c r="U45" s="114">
        <v>0.22323667823533899</v>
      </c>
      <c r="V45" s="114">
        <v>-0.27968032357720901</v>
      </c>
      <c r="W45" s="114">
        <v>0.180815365138628</v>
      </c>
      <c r="X45" s="114">
        <v>-5.2482182340519001</v>
      </c>
      <c r="Y45" s="121">
        <v>-0.873359323128308</v>
      </c>
      <c r="Z45" s="114"/>
      <c r="AA45" s="122">
        <v>-11.056434355453399</v>
      </c>
      <c r="AB45" s="123">
        <v>-25.180573793836601</v>
      </c>
      <c r="AC45" s="124">
        <v>-19.8399867704093</v>
      </c>
      <c r="AD45" s="114"/>
      <c r="AE45" s="125">
        <v>-7.7005870410440602</v>
      </c>
      <c r="AG45" s="137">
        <v>158.033546013532</v>
      </c>
      <c r="AH45" s="133">
        <v>169.834031242713</v>
      </c>
      <c r="AI45" s="133">
        <v>176.328524843184</v>
      </c>
      <c r="AJ45" s="133">
        <v>183.98160215369199</v>
      </c>
      <c r="AK45" s="133">
        <v>161.597861723405</v>
      </c>
      <c r="AL45" s="138">
        <v>171.02697093762399</v>
      </c>
      <c r="AM45" s="133"/>
      <c r="AN45" s="145">
        <v>161.610562089149</v>
      </c>
      <c r="AO45" s="153">
        <v>166.15711680401901</v>
      </c>
      <c r="AP45" s="146">
        <v>163.93580670139301</v>
      </c>
      <c r="AQ45" s="133"/>
      <c r="AR45" s="151">
        <v>168.76751312812399</v>
      </c>
      <c r="AS45" s="119"/>
      <c r="AT45" s="120">
        <v>1.4724071116262401</v>
      </c>
      <c r="AU45" s="114">
        <v>-0.20350850970789799</v>
      </c>
      <c r="AV45" s="114">
        <v>-4.2810082420219802</v>
      </c>
      <c r="AW45" s="114">
        <v>7.4083402018498896</v>
      </c>
      <c r="AX45" s="114">
        <v>-1.53838300844289</v>
      </c>
      <c r="AY45" s="121">
        <v>0.62734194169989799</v>
      </c>
      <c r="AZ45" s="114"/>
      <c r="BA45" s="122">
        <v>-4.7883121517148304</v>
      </c>
      <c r="BB45" s="123">
        <v>-11.7773035568153</v>
      </c>
      <c r="BC45" s="124">
        <v>-8.6009294382173103</v>
      </c>
      <c r="BD45" s="114"/>
      <c r="BE45" s="125">
        <v>-2.46393681675521</v>
      </c>
    </row>
    <row r="46" spans="7:57" x14ac:dyDescent="0.2">
      <c r="G46" s="137">
        <v>127.61964862711</v>
      </c>
      <c r="H46" s="133">
        <v>138.97840608887699</v>
      </c>
      <c r="I46" s="133">
        <v>145.233354142281</v>
      </c>
      <c r="J46" s="133">
        <v>142.29450971652699</v>
      </c>
      <c r="K46" s="133">
        <v>130.90464865972999</v>
      </c>
      <c r="L46" s="138">
        <v>138.01422889233899</v>
      </c>
      <c r="M46" s="133"/>
      <c r="N46" s="145">
        <v>132.14198277149799</v>
      </c>
      <c r="O46" s="153">
        <v>132.84599556295001</v>
      </c>
      <c r="P46" s="146">
        <v>132.507092691579</v>
      </c>
      <c r="Q46" s="133"/>
      <c r="R46" s="151">
        <v>136.383635673274</v>
      </c>
      <c r="S46" s="119"/>
      <c r="T46" s="120">
        <v>3.0953475955656198</v>
      </c>
      <c r="U46" s="114">
        <v>0.90704806619663003</v>
      </c>
      <c r="V46" s="114">
        <v>-0.48439500330695301</v>
      </c>
      <c r="W46" s="114">
        <v>-0.68610175617593205</v>
      </c>
      <c r="X46" s="114">
        <v>-4.0806561300679798</v>
      </c>
      <c r="Y46" s="121">
        <v>-0.61991866024812403</v>
      </c>
      <c r="Z46" s="114"/>
      <c r="AA46" s="122">
        <v>-8.6648557076826407</v>
      </c>
      <c r="AB46" s="123">
        <v>-20.950692577629301</v>
      </c>
      <c r="AC46" s="124">
        <v>-15.7789798509344</v>
      </c>
      <c r="AD46" s="114"/>
      <c r="AE46" s="125">
        <v>-5.7340606839078303</v>
      </c>
      <c r="AG46" s="137">
        <v>119.995530089905</v>
      </c>
      <c r="AH46" s="133">
        <v>126.29164806474699</v>
      </c>
      <c r="AI46" s="133">
        <v>130.563264357381</v>
      </c>
      <c r="AJ46" s="133">
        <v>131.846353737492</v>
      </c>
      <c r="AK46" s="133">
        <v>124.39370634574</v>
      </c>
      <c r="AL46" s="138">
        <v>126.988311776652</v>
      </c>
      <c r="AM46" s="133"/>
      <c r="AN46" s="145">
        <v>124.13942545886501</v>
      </c>
      <c r="AO46" s="153">
        <v>124.697251791848</v>
      </c>
      <c r="AP46" s="146">
        <v>124.421747062948</v>
      </c>
      <c r="AQ46" s="133"/>
      <c r="AR46" s="151">
        <v>126.18319610188701</v>
      </c>
      <c r="AS46" s="119"/>
      <c r="AT46" s="120">
        <v>4.7551848205688199</v>
      </c>
      <c r="AU46" s="114">
        <v>1.9872454718235599</v>
      </c>
      <c r="AV46" s="114">
        <v>0.39819694555749202</v>
      </c>
      <c r="AW46" s="114">
        <v>3.5871976953310001</v>
      </c>
      <c r="AX46" s="114">
        <v>1.8484464199842801</v>
      </c>
      <c r="AY46" s="121">
        <v>2.4486248124704</v>
      </c>
      <c r="AZ46" s="114"/>
      <c r="BA46" s="122">
        <v>-2.94779512582364E-2</v>
      </c>
      <c r="BB46" s="123">
        <v>-6.32349563871764</v>
      </c>
      <c r="BC46" s="124">
        <v>-3.3440694276444098</v>
      </c>
      <c r="BD46" s="114"/>
      <c r="BE46" s="125">
        <v>0.57750721902889302</v>
      </c>
    </row>
    <row r="47" spans="7:57" x14ac:dyDescent="0.2">
      <c r="G47" s="137">
        <v>101.547547897817</v>
      </c>
      <c r="H47" s="133">
        <v>107.75379864400399</v>
      </c>
      <c r="I47" s="133">
        <v>109.63839199624501</v>
      </c>
      <c r="J47" s="133">
        <v>108.624022103724</v>
      </c>
      <c r="K47" s="133">
        <v>104.97590202879201</v>
      </c>
      <c r="L47" s="138">
        <v>106.916362721224</v>
      </c>
      <c r="M47" s="133"/>
      <c r="N47" s="145">
        <v>110.50730275310001</v>
      </c>
      <c r="O47" s="153">
        <v>115.713685409372</v>
      </c>
      <c r="P47" s="146">
        <v>113.164805468834</v>
      </c>
      <c r="Q47" s="133"/>
      <c r="R47" s="151">
        <v>108.841450603976</v>
      </c>
      <c r="S47" s="119"/>
      <c r="T47" s="120">
        <v>1.3739396022347801</v>
      </c>
      <c r="U47" s="114">
        <v>1.0138873191029401</v>
      </c>
      <c r="V47" s="114">
        <v>0.84297821812047402</v>
      </c>
      <c r="W47" s="114">
        <v>0.35226814385875799</v>
      </c>
      <c r="X47" s="114">
        <v>-2.0034371064048</v>
      </c>
      <c r="Y47" s="121">
        <v>0.23073866418892799</v>
      </c>
      <c r="Z47" s="114"/>
      <c r="AA47" s="122">
        <v>-7.9123867572970896</v>
      </c>
      <c r="AB47" s="123">
        <v>-11.5441255652207</v>
      </c>
      <c r="AC47" s="124">
        <v>-9.9427859087651491</v>
      </c>
      <c r="AD47" s="114"/>
      <c r="AE47" s="125">
        <v>-3.4867470164732199</v>
      </c>
      <c r="AG47" s="137">
        <v>101.401554697997</v>
      </c>
      <c r="AH47" s="133">
        <v>104.25635976769099</v>
      </c>
      <c r="AI47" s="133">
        <v>106.59683558379599</v>
      </c>
      <c r="AJ47" s="133">
        <v>107.546264732189</v>
      </c>
      <c r="AK47" s="133">
        <v>103.78898107774501</v>
      </c>
      <c r="AL47" s="138">
        <v>104.830701974516</v>
      </c>
      <c r="AM47" s="133"/>
      <c r="AN47" s="145">
        <v>111.167817481745</v>
      </c>
      <c r="AO47" s="153">
        <v>110.139580701837</v>
      </c>
      <c r="AP47" s="146">
        <v>110.656581907898</v>
      </c>
      <c r="AQ47" s="133"/>
      <c r="AR47" s="151">
        <v>106.67481889195901</v>
      </c>
      <c r="AS47" s="119"/>
      <c r="AT47" s="120">
        <v>2.7493278308904801</v>
      </c>
      <c r="AU47" s="114">
        <v>1.3839785290528399</v>
      </c>
      <c r="AV47" s="114">
        <v>1.0899963590922499</v>
      </c>
      <c r="AW47" s="114">
        <v>4.28836004595723</v>
      </c>
      <c r="AX47" s="114">
        <v>1.1753788575479001</v>
      </c>
      <c r="AY47" s="121">
        <v>2.1490207005082702</v>
      </c>
      <c r="AZ47" s="114"/>
      <c r="BA47" s="122">
        <v>1.0895236138365301</v>
      </c>
      <c r="BB47" s="123">
        <v>-2.4500424764550601</v>
      </c>
      <c r="BC47" s="124">
        <v>-0.69881560393889397</v>
      </c>
      <c r="BD47" s="114"/>
      <c r="BE47" s="125">
        <v>1.17960658109539</v>
      </c>
    </row>
    <row r="48" spans="7:57" x14ac:dyDescent="0.2">
      <c r="G48" s="137">
        <v>77.230688254782507</v>
      </c>
      <c r="H48" s="133">
        <v>78.827630057803404</v>
      </c>
      <c r="I48" s="133">
        <v>80.735250661883995</v>
      </c>
      <c r="J48" s="133">
        <v>80.110764756201803</v>
      </c>
      <c r="K48" s="133">
        <v>78.332206618962402</v>
      </c>
      <c r="L48" s="138">
        <v>79.133074971457503</v>
      </c>
      <c r="M48" s="133"/>
      <c r="N48" s="145">
        <v>82.142614048401995</v>
      </c>
      <c r="O48" s="153">
        <v>82.991122526315706</v>
      </c>
      <c r="P48" s="146">
        <v>82.567154293418696</v>
      </c>
      <c r="Q48" s="133"/>
      <c r="R48" s="151">
        <v>80.165887980738702</v>
      </c>
      <c r="S48" s="119"/>
      <c r="T48" s="120">
        <v>2.8555844611626502</v>
      </c>
      <c r="U48" s="114">
        <v>-0.80841479993892795</v>
      </c>
      <c r="V48" s="114">
        <v>2.15879692842124</v>
      </c>
      <c r="W48" s="114">
        <v>0.80723281045213602</v>
      </c>
      <c r="X48" s="114">
        <v>-0.910372140632138</v>
      </c>
      <c r="Y48" s="121">
        <v>0.72251331972120902</v>
      </c>
      <c r="Z48" s="114"/>
      <c r="AA48" s="122">
        <v>-4.2382077683524297</v>
      </c>
      <c r="AB48" s="123">
        <v>-8.6330302366146405</v>
      </c>
      <c r="AC48" s="124">
        <v>-6.5630887975316901</v>
      </c>
      <c r="AD48" s="114"/>
      <c r="AE48" s="125">
        <v>-1.70296997813782</v>
      </c>
      <c r="AG48" s="137">
        <v>76.112572844293595</v>
      </c>
      <c r="AH48" s="133">
        <v>77.686837402227994</v>
      </c>
      <c r="AI48" s="133">
        <v>78.178500662771796</v>
      </c>
      <c r="AJ48" s="133">
        <v>78.082838217187799</v>
      </c>
      <c r="AK48" s="133">
        <v>77.247549950867906</v>
      </c>
      <c r="AL48" s="138">
        <v>77.488282549997194</v>
      </c>
      <c r="AM48" s="133"/>
      <c r="AN48" s="145">
        <v>80.526996252652395</v>
      </c>
      <c r="AO48" s="153">
        <v>80.761542595405899</v>
      </c>
      <c r="AP48" s="146">
        <v>80.644008077014405</v>
      </c>
      <c r="AQ48" s="133"/>
      <c r="AR48" s="151">
        <v>78.454354654384204</v>
      </c>
      <c r="AS48" s="119"/>
      <c r="AT48" s="120">
        <v>0.42973375147988202</v>
      </c>
      <c r="AU48" s="114">
        <v>0.22629668241234299</v>
      </c>
      <c r="AV48" s="114">
        <v>0.40580509831344402</v>
      </c>
      <c r="AW48" s="114">
        <v>1.18221591910684</v>
      </c>
      <c r="AX48" s="114">
        <v>-8.9506177822262001E-2</v>
      </c>
      <c r="AY48" s="121">
        <v>0.445904565880129</v>
      </c>
      <c r="AZ48" s="114"/>
      <c r="BA48" s="122">
        <v>-1.6144709740885199</v>
      </c>
      <c r="BB48" s="123">
        <v>-2.8357093301534602</v>
      </c>
      <c r="BC48" s="124">
        <v>-2.2268153298525402</v>
      </c>
      <c r="BD48" s="114"/>
      <c r="BE48" s="125">
        <v>-0.39115777123793</v>
      </c>
    </row>
    <row r="49" spans="7:57" x14ac:dyDescent="0.2">
      <c r="G49" s="137">
        <v>59.574268699390799</v>
      </c>
      <c r="H49" s="133">
        <v>60.425224760765502</v>
      </c>
      <c r="I49" s="133">
        <v>60.5454153365853</v>
      </c>
      <c r="J49" s="133">
        <v>60.289828963513003</v>
      </c>
      <c r="K49" s="133">
        <v>60.035720708870599</v>
      </c>
      <c r="L49" s="138">
        <v>60.1843755564704</v>
      </c>
      <c r="M49" s="133"/>
      <c r="N49" s="145">
        <v>61.843194554675101</v>
      </c>
      <c r="O49" s="153">
        <v>62.4077470190458</v>
      </c>
      <c r="P49" s="146">
        <v>62.128515341443503</v>
      </c>
      <c r="Q49" s="133"/>
      <c r="R49" s="151">
        <v>60.762847375687997</v>
      </c>
      <c r="S49" s="119"/>
      <c r="T49" s="120">
        <v>0.97913600933933898</v>
      </c>
      <c r="U49" s="114">
        <v>0.322901567087373</v>
      </c>
      <c r="V49" s="114">
        <v>1.42562225323804</v>
      </c>
      <c r="W49" s="114">
        <v>0.64290231741634896</v>
      </c>
      <c r="X49" s="114">
        <v>2.6946052058080699E-3</v>
      </c>
      <c r="Y49" s="121">
        <v>0.66567197683535695</v>
      </c>
      <c r="Z49" s="114"/>
      <c r="AA49" s="122">
        <v>-3.1553040378429902</v>
      </c>
      <c r="AB49" s="123">
        <v>-6.0443661749419304</v>
      </c>
      <c r="AC49" s="124">
        <v>-4.6395025807752601</v>
      </c>
      <c r="AD49" s="114"/>
      <c r="AE49" s="125">
        <v>-1.0561057626219501</v>
      </c>
      <c r="AG49" s="137">
        <v>59.624127440524198</v>
      </c>
      <c r="AH49" s="133">
        <v>60.238274138251597</v>
      </c>
      <c r="AI49" s="133">
        <v>60.104008180343698</v>
      </c>
      <c r="AJ49" s="133">
        <v>60.383851147674797</v>
      </c>
      <c r="AK49" s="133">
        <v>60.353826472307198</v>
      </c>
      <c r="AL49" s="138">
        <v>60.146095838121902</v>
      </c>
      <c r="AM49" s="133"/>
      <c r="AN49" s="145">
        <v>62.081895297717402</v>
      </c>
      <c r="AO49" s="153">
        <v>62.432306129893803</v>
      </c>
      <c r="AP49" s="146">
        <v>62.258457914560402</v>
      </c>
      <c r="AQ49" s="133"/>
      <c r="AR49" s="151">
        <v>60.771491275299802</v>
      </c>
      <c r="AS49" s="119"/>
      <c r="AT49" s="120">
        <v>-0.25867970662105699</v>
      </c>
      <c r="AU49" s="114">
        <v>-1.73250877882789E-2</v>
      </c>
      <c r="AV49" s="114">
        <v>-0.90361203979877402</v>
      </c>
      <c r="AW49" s="114">
        <v>0.32511528820226798</v>
      </c>
      <c r="AX49" s="114">
        <v>0.86396111854066604</v>
      </c>
      <c r="AY49" s="121">
        <v>7.69780493815885E-3</v>
      </c>
      <c r="AZ49" s="114"/>
      <c r="BA49" s="122">
        <v>-1.8729801274375899</v>
      </c>
      <c r="BB49" s="123">
        <v>-2.2102520419680398</v>
      </c>
      <c r="BC49" s="124">
        <v>-2.0374156475907901</v>
      </c>
      <c r="BD49" s="114"/>
      <c r="BE49" s="125">
        <v>-0.64797886651526204</v>
      </c>
    </row>
    <row r="50" spans="7:57" x14ac:dyDescent="0.2">
      <c r="G50" s="137">
        <v>93.030008169934604</v>
      </c>
      <c r="H50" s="133">
        <v>106.775552575107</v>
      </c>
      <c r="I50" s="133">
        <v>107.614705289672</v>
      </c>
      <c r="J50" s="133">
        <v>107.72255933952501</v>
      </c>
      <c r="K50" s="133">
        <v>109.189170644391</v>
      </c>
      <c r="L50" s="138">
        <v>105.70748474732299</v>
      </c>
      <c r="M50" s="133"/>
      <c r="N50" s="145">
        <v>123.33511790949601</v>
      </c>
      <c r="O50" s="153">
        <v>122.493026559604</v>
      </c>
      <c r="P50" s="146">
        <v>122.90746863237101</v>
      </c>
      <c r="Q50" s="133"/>
      <c r="R50" s="151">
        <v>110.325046736842</v>
      </c>
      <c r="S50" s="119"/>
      <c r="T50" s="120">
        <v>-5.60876230682962</v>
      </c>
      <c r="U50" s="114">
        <v>-4.9133659755394197</v>
      </c>
      <c r="V50" s="114">
        <v>-4.9511799596752297</v>
      </c>
      <c r="W50" s="114">
        <v>-3.9948182683155302</v>
      </c>
      <c r="X50" s="114">
        <v>-2.7020486299874298</v>
      </c>
      <c r="Y50" s="121">
        <v>-4.3341100978996803</v>
      </c>
      <c r="Z50" s="114"/>
      <c r="AA50" s="122">
        <v>0.77146843794102604</v>
      </c>
      <c r="AB50" s="123">
        <v>-2.7762896748845001</v>
      </c>
      <c r="AC50" s="124">
        <v>-1.0517982652045901</v>
      </c>
      <c r="AD50" s="114"/>
      <c r="AE50" s="125">
        <v>-3.3292793893695101</v>
      </c>
      <c r="AG50" s="137">
        <v>109.021043209876</v>
      </c>
      <c r="AH50" s="133">
        <v>113.78775563391</v>
      </c>
      <c r="AI50" s="133">
        <v>115.49342621912599</v>
      </c>
      <c r="AJ50" s="133">
        <v>122.08617571059401</v>
      </c>
      <c r="AK50" s="133">
        <v>117.931572272411</v>
      </c>
      <c r="AL50" s="138">
        <v>115.90744459810401</v>
      </c>
      <c r="AM50" s="133"/>
      <c r="AN50" s="145">
        <v>119.732707047742</v>
      </c>
      <c r="AO50" s="153">
        <v>119.250213886146</v>
      </c>
      <c r="AP50" s="146">
        <v>119.49303775743699</v>
      </c>
      <c r="AQ50" s="133"/>
      <c r="AR50" s="151">
        <v>116.95496549912799</v>
      </c>
      <c r="AS50" s="119"/>
      <c r="AT50" s="120">
        <v>-0.66120756979748097</v>
      </c>
      <c r="AU50" s="114">
        <v>-2.4887217919374001</v>
      </c>
      <c r="AV50" s="114">
        <v>-6.0034321619724702</v>
      </c>
      <c r="AW50" s="114">
        <v>5.5111999250752604</v>
      </c>
      <c r="AX50" s="114">
        <v>0.91110103697266698</v>
      </c>
      <c r="AY50" s="121">
        <v>-0.60791987206896603</v>
      </c>
      <c r="AZ50" s="114"/>
      <c r="BA50" s="122">
        <v>-3.8572560042021702</v>
      </c>
      <c r="BB50" s="123">
        <v>-2.0891406077664598</v>
      </c>
      <c r="BC50" s="124">
        <v>-3.0204832677088702</v>
      </c>
      <c r="BD50" s="114"/>
      <c r="BE50" s="125">
        <v>-1.3332657828996399</v>
      </c>
    </row>
    <row r="51" spans="7:57" x14ac:dyDescent="0.2">
      <c r="G51" s="137">
        <v>84.390889662027803</v>
      </c>
      <c r="H51" s="133">
        <v>89.640466101694898</v>
      </c>
      <c r="I51" s="133">
        <v>90.548348115299305</v>
      </c>
      <c r="J51" s="133">
        <v>89.623719443399693</v>
      </c>
      <c r="K51" s="133">
        <v>85.973596345514906</v>
      </c>
      <c r="L51" s="138">
        <v>88.269028349890903</v>
      </c>
      <c r="M51" s="133"/>
      <c r="N51" s="145">
        <v>91.785007830853502</v>
      </c>
      <c r="O51" s="153">
        <v>95.842171174509005</v>
      </c>
      <c r="P51" s="146">
        <v>93.869584999048101</v>
      </c>
      <c r="Q51" s="133"/>
      <c r="R51" s="151">
        <v>89.937380628331596</v>
      </c>
      <c r="S51" s="119"/>
      <c r="T51" s="120">
        <v>1.91667835290195</v>
      </c>
      <c r="U51" s="114">
        <v>2.3337103872981499</v>
      </c>
      <c r="V51" s="114">
        <v>1.2605314249069099</v>
      </c>
      <c r="W51" s="114">
        <v>0.42852285265740597</v>
      </c>
      <c r="X51" s="114">
        <v>-0.384284705148221</v>
      </c>
      <c r="Y51" s="121">
        <v>1.00207653505141</v>
      </c>
      <c r="Z51" s="114"/>
      <c r="AA51" s="122">
        <v>-3.7259187685311899</v>
      </c>
      <c r="AB51" s="123">
        <v>0.53200935788150305</v>
      </c>
      <c r="AC51" s="124">
        <v>-1.5382713945045801</v>
      </c>
      <c r="AD51" s="114"/>
      <c r="AE51" s="125">
        <v>0.100682555808368</v>
      </c>
      <c r="AG51" s="137">
        <v>84.925645894928294</v>
      </c>
      <c r="AH51" s="133">
        <v>86.975549223816003</v>
      </c>
      <c r="AI51" s="133">
        <v>86.907398560550703</v>
      </c>
      <c r="AJ51" s="133">
        <v>89.156482113373599</v>
      </c>
      <c r="AK51" s="133">
        <v>86.574269363262502</v>
      </c>
      <c r="AL51" s="138">
        <v>86.922431876165703</v>
      </c>
      <c r="AM51" s="133"/>
      <c r="AN51" s="145">
        <v>91.854105173069598</v>
      </c>
      <c r="AO51" s="153">
        <v>93.235794427016003</v>
      </c>
      <c r="AP51" s="146">
        <v>92.555367144328898</v>
      </c>
      <c r="AQ51" s="133"/>
      <c r="AR51" s="151">
        <v>88.691417268408898</v>
      </c>
      <c r="AS51" s="119"/>
      <c r="AT51" s="120">
        <v>-0.38134719295785702</v>
      </c>
      <c r="AU51" s="114">
        <v>-1.7714378625697899E-2</v>
      </c>
      <c r="AV51" s="114">
        <v>-2.8199656697103799</v>
      </c>
      <c r="AW51" s="114">
        <v>2.9172784238167999</v>
      </c>
      <c r="AX51" s="114">
        <v>0.55802927784686396</v>
      </c>
      <c r="AY51" s="121">
        <v>8.0725683818554494E-2</v>
      </c>
      <c r="AZ51" s="114"/>
      <c r="BA51" s="122">
        <v>-0.90777992666055995</v>
      </c>
      <c r="BB51" s="123">
        <v>0.29095620322249099</v>
      </c>
      <c r="BC51" s="124">
        <v>-0.29244717513999302</v>
      </c>
      <c r="BD51" s="114"/>
      <c r="BE51" s="125">
        <v>-3.2296904638333901E-2</v>
      </c>
    </row>
    <row r="52" spans="7:57" x14ac:dyDescent="0.2">
      <c r="G52" s="139">
        <v>90.853650137740999</v>
      </c>
      <c r="H52" s="140">
        <v>98.805667789001106</v>
      </c>
      <c r="I52" s="140">
        <v>101.342320610687</v>
      </c>
      <c r="J52" s="140">
        <v>98.867163412127397</v>
      </c>
      <c r="K52" s="140">
        <v>96.714060742407099</v>
      </c>
      <c r="L52" s="141">
        <v>97.666923680376499</v>
      </c>
      <c r="M52" s="133"/>
      <c r="N52" s="147">
        <v>105.17024722502499</v>
      </c>
      <c r="O52" s="148">
        <v>109.159295566502</v>
      </c>
      <c r="P52" s="149">
        <v>107.188634097706</v>
      </c>
      <c r="Q52" s="133"/>
      <c r="R52" s="152">
        <v>100.620236567452</v>
      </c>
      <c r="S52" s="119"/>
      <c r="T52" s="126">
        <v>-1.43452282007411</v>
      </c>
      <c r="U52" s="127">
        <v>-0.89923140996128204</v>
      </c>
      <c r="V52" s="127">
        <v>-1.2556879694779399</v>
      </c>
      <c r="W52" s="127">
        <v>-4.2154607598509601</v>
      </c>
      <c r="X52" s="127">
        <v>-1.94509490024884</v>
      </c>
      <c r="Y52" s="128">
        <v>-2.1906945601599599</v>
      </c>
      <c r="Z52" s="114"/>
      <c r="AA52" s="129">
        <v>1.2481093566333099</v>
      </c>
      <c r="AB52" s="130">
        <v>0.59925973672534005</v>
      </c>
      <c r="AC52" s="131">
        <v>0.86518707460627298</v>
      </c>
      <c r="AD52" s="114"/>
      <c r="AE52" s="132">
        <v>-1.2361162110414501</v>
      </c>
      <c r="AG52" s="139">
        <v>90.164364108268401</v>
      </c>
      <c r="AH52" s="140">
        <v>95.372400635930006</v>
      </c>
      <c r="AI52" s="140">
        <v>96.516299339455401</v>
      </c>
      <c r="AJ52" s="140">
        <v>96.017937884281807</v>
      </c>
      <c r="AK52" s="140">
        <v>93.955884999999995</v>
      </c>
      <c r="AL52" s="141">
        <v>94.532405239134704</v>
      </c>
      <c r="AM52" s="133"/>
      <c r="AN52" s="147">
        <v>96.609794716740893</v>
      </c>
      <c r="AO52" s="148">
        <v>96.592110813788693</v>
      </c>
      <c r="AP52" s="149">
        <v>96.600904486824405</v>
      </c>
      <c r="AQ52" s="133"/>
      <c r="AR52" s="152">
        <v>95.142132677101003</v>
      </c>
      <c r="AS52" s="119"/>
      <c r="AT52" s="126">
        <v>-0.213122124246372</v>
      </c>
      <c r="AU52" s="127">
        <v>1.0795692406175601</v>
      </c>
      <c r="AV52" s="127">
        <v>2.4818928207744699</v>
      </c>
      <c r="AW52" s="127">
        <v>4.7964282311465896</v>
      </c>
      <c r="AX52" s="127">
        <v>3.47244801740788</v>
      </c>
      <c r="AY52" s="128">
        <v>2.3925718026715801</v>
      </c>
      <c r="AZ52" s="114"/>
      <c r="BA52" s="129">
        <v>1.73435123788631</v>
      </c>
      <c r="BB52" s="130">
        <v>1.3159985788299899</v>
      </c>
      <c r="BC52" s="131">
        <v>1.5296818948177899</v>
      </c>
      <c r="BD52" s="114"/>
      <c r="BE52" s="132">
        <v>2.0913927963496501</v>
      </c>
    </row>
  </sheetData>
  <pageMargins left="0.7" right="0.7" top="0.75" bottom="0.75" header="0.3" footer="0.3"/>
  <pageSetup scale="1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75" x14ac:dyDescent="0.2"/>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75" x14ac:dyDescent="0.2"/>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75" x14ac:dyDescent="0.2"/>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75" x14ac:dyDescent="0.2"/>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7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Normal="100" zoomScaleSheetLayoutView="96" workbookViewId="0">
      <pane xSplit="1" ySplit="3" topLeftCell="B4" activePane="bottomRight" state="frozen"/>
      <selection activeCell="S19" sqref="S19"/>
      <selection pane="topRight" activeCell="S19" sqref="S19"/>
      <selection pane="bottomLeft" activeCell="S19" sqref="S19"/>
      <selection pane="bottomRight" activeCell="AD7" sqref="AD7"/>
    </sheetView>
  </sheetViews>
  <sheetFormatPr defaultColWidth="9.140625" defaultRowHeight="16.5" x14ac:dyDescent="0.2"/>
  <cols>
    <col min="1" max="1" width="41" style="56" bestFit="1" customWidth="1"/>
    <col min="2" max="6" width="7.85546875" style="56" customWidth="1"/>
    <col min="7" max="7" width="8.7109375" style="62" customWidth="1"/>
    <col min="8" max="9" width="7.85546875" style="56" customWidth="1"/>
    <col min="10" max="11" width="10.140625" style="62" customWidth="1"/>
    <col min="12" max="12" width="2.7109375" style="56" customWidth="1"/>
    <col min="13" max="17" width="8.140625" style="56" bestFit="1" customWidth="1"/>
    <col min="18" max="18" width="9.85546875" style="56" bestFit="1" customWidth="1"/>
    <col min="19" max="20" width="8.140625" style="56" bestFit="1" customWidth="1"/>
    <col min="21" max="21" width="9.5703125" style="56" bestFit="1" customWidth="1"/>
    <col min="22" max="22" width="11.85546875" style="56" bestFit="1" customWidth="1"/>
    <col min="23" max="23" width="2.7109375" style="56" customWidth="1"/>
    <col min="24" max="28" width="9.28515625" style="56" customWidth="1"/>
    <col min="29" max="29" width="10.42578125" style="56" customWidth="1"/>
    <col min="30" max="31" width="9.5703125" style="56" customWidth="1"/>
    <col min="32" max="34" width="10.42578125" style="56" customWidth="1"/>
    <col min="35" max="16384" width="9.140625" style="56"/>
  </cols>
  <sheetData>
    <row r="1" spans="1:33" x14ac:dyDescent="0.2">
      <c r="A1" s="272" t="str">
        <f>'Occupancy Raw Data'!B2</f>
        <v>June 21 - July 18, 2026
Rolling-28 Day Period</v>
      </c>
      <c r="B1" s="279" t="s">
        <v>0</v>
      </c>
      <c r="C1" s="280"/>
      <c r="D1" s="280"/>
      <c r="E1" s="280"/>
      <c r="F1" s="280"/>
      <c r="G1" s="280"/>
      <c r="H1" s="280"/>
      <c r="I1" s="280"/>
      <c r="J1" s="280"/>
      <c r="K1" s="281"/>
      <c r="L1" s="60"/>
      <c r="M1" s="279" t="s">
        <v>1</v>
      </c>
      <c r="N1" s="280"/>
      <c r="O1" s="280"/>
      <c r="P1" s="280"/>
      <c r="Q1" s="280"/>
      <c r="R1" s="280"/>
      <c r="S1" s="280"/>
      <c r="T1" s="280"/>
      <c r="U1" s="280"/>
      <c r="V1" s="281"/>
      <c r="W1" s="60"/>
      <c r="X1" s="279" t="s">
        <v>2</v>
      </c>
      <c r="Y1" s="280"/>
      <c r="Z1" s="280"/>
      <c r="AA1" s="280"/>
      <c r="AB1" s="280"/>
      <c r="AC1" s="280"/>
      <c r="AD1" s="280"/>
      <c r="AE1" s="280"/>
      <c r="AF1" s="280"/>
      <c r="AG1" s="281"/>
    </row>
    <row r="2" spans="1:33" x14ac:dyDescent="0.2">
      <c r="A2" s="273"/>
      <c r="B2" s="61"/>
      <c r="C2" s="62"/>
      <c r="D2" s="62"/>
      <c r="E2" s="62"/>
      <c r="F2" s="63"/>
      <c r="G2" s="275" t="s">
        <v>3</v>
      </c>
      <c r="H2" s="62"/>
      <c r="I2" s="62"/>
      <c r="J2" s="275" t="s">
        <v>4</v>
      </c>
      <c r="K2" s="277" t="s">
        <v>5</v>
      </c>
      <c r="L2" s="57"/>
      <c r="M2" s="64"/>
      <c r="N2" s="65"/>
      <c r="O2" s="65"/>
      <c r="P2" s="65"/>
      <c r="Q2" s="65"/>
      <c r="R2" s="282" t="s">
        <v>3</v>
      </c>
      <c r="S2" s="66"/>
      <c r="T2" s="66"/>
      <c r="U2" s="282" t="s">
        <v>4</v>
      </c>
      <c r="V2" s="283" t="s">
        <v>5</v>
      </c>
      <c r="W2" s="57"/>
      <c r="X2" s="64"/>
      <c r="Y2" s="65"/>
      <c r="Z2" s="65"/>
      <c r="AA2" s="65"/>
      <c r="AB2" s="65"/>
      <c r="AC2" s="282" t="s">
        <v>3</v>
      </c>
      <c r="AD2" s="66"/>
      <c r="AE2" s="66"/>
      <c r="AF2" s="282" t="s">
        <v>4</v>
      </c>
      <c r="AG2" s="283" t="s">
        <v>5</v>
      </c>
    </row>
    <row r="3" spans="1:33" x14ac:dyDescent="0.2">
      <c r="A3" s="274"/>
      <c r="B3" s="67" t="s">
        <v>6</v>
      </c>
      <c r="C3" s="68" t="s">
        <v>7</v>
      </c>
      <c r="D3" s="68" t="s">
        <v>8</v>
      </c>
      <c r="E3" s="68" t="s">
        <v>9</v>
      </c>
      <c r="F3" s="69" t="s">
        <v>10</v>
      </c>
      <c r="G3" s="276"/>
      <c r="H3" s="68" t="s">
        <v>11</v>
      </c>
      <c r="I3" s="68" t="s">
        <v>12</v>
      </c>
      <c r="J3" s="276"/>
      <c r="K3" s="278"/>
      <c r="L3" s="57"/>
      <c r="M3" s="67" t="s">
        <v>6</v>
      </c>
      <c r="N3" s="68" t="s">
        <v>7</v>
      </c>
      <c r="O3" s="68" t="s">
        <v>8</v>
      </c>
      <c r="P3" s="68" t="s">
        <v>9</v>
      </c>
      <c r="Q3" s="68" t="s">
        <v>10</v>
      </c>
      <c r="R3" s="276"/>
      <c r="S3" s="69" t="s">
        <v>11</v>
      </c>
      <c r="T3" s="69" t="s">
        <v>12</v>
      </c>
      <c r="U3" s="276"/>
      <c r="V3" s="278"/>
      <c r="W3" s="57"/>
      <c r="X3" s="67" t="s">
        <v>6</v>
      </c>
      <c r="Y3" s="68" t="s">
        <v>7</v>
      </c>
      <c r="Z3" s="68" t="s">
        <v>8</v>
      </c>
      <c r="AA3" s="68" t="s">
        <v>9</v>
      </c>
      <c r="AB3" s="68" t="s">
        <v>10</v>
      </c>
      <c r="AC3" s="276"/>
      <c r="AD3" s="69" t="s">
        <v>11</v>
      </c>
      <c r="AE3" s="69" t="s">
        <v>12</v>
      </c>
      <c r="AF3" s="276"/>
      <c r="AG3" s="278"/>
    </row>
    <row r="4" spans="1:33" x14ac:dyDescent="0.2">
      <c r="A4" s="88" t="s">
        <v>13</v>
      </c>
      <c r="B4" s="71">
        <f>(VLOOKUP($A4,'Occupancy Raw Data'!$B$8:$BE$45,'Occupancy Raw Data'!AG$3,FALSE))/100</f>
        <v>0.56581927386433695</v>
      </c>
      <c r="C4" s="72">
        <f>(VLOOKUP($A4,'Occupancy Raw Data'!$B$8:$BE$45,'Occupancy Raw Data'!AH$3,FALSE))/100</f>
        <v>0.65178355176782499</v>
      </c>
      <c r="D4" s="72">
        <f>(VLOOKUP($A4,'Occupancy Raw Data'!$B$8:$BE$45,'Occupancy Raw Data'!AI$3,FALSE))/100</f>
        <v>0.68988378386760207</v>
      </c>
      <c r="E4" s="72">
        <f>(VLOOKUP($A4,'Occupancy Raw Data'!$B$8:$BE$45,'Occupancy Raw Data'!AJ$3,FALSE))/100</f>
        <v>0.69367804923030607</v>
      </c>
      <c r="F4" s="72">
        <f>(VLOOKUP($A4,'Occupancy Raw Data'!$B$8:$BE$45,'Occupancy Raw Data'!AK$3,FALSE))/100</f>
        <v>0.68998019734470606</v>
      </c>
      <c r="G4" s="73">
        <f>(VLOOKUP($A4,'Occupancy Raw Data'!$B$8:$BE$45,'Occupancy Raw Data'!AL$3,FALSE))/100</f>
        <v>0.65822906843000095</v>
      </c>
      <c r="H4" s="53">
        <f>(VLOOKUP($A4,'Occupancy Raw Data'!$B$8:$BE$45,'Occupancy Raw Data'!AN$3,FALSE))/100</f>
        <v>0.75790421895115601</v>
      </c>
      <c r="I4" s="53">
        <f>(VLOOKUP($A4,'Occupancy Raw Data'!$B$8:$BE$45,'Occupancy Raw Data'!AO$3,FALSE))/100</f>
        <v>0.77333775701102003</v>
      </c>
      <c r="J4" s="73">
        <f>(VLOOKUP($A4,'Occupancy Raw Data'!$B$8:$BE$45,'Occupancy Raw Data'!AP$3,FALSE))/100</f>
        <v>0.76562098798108802</v>
      </c>
      <c r="K4" s="74">
        <f>(VLOOKUP($A4,'Occupancy Raw Data'!$B$8:$BE$45,'Occupancy Raw Data'!AR$3,FALSE))/100</f>
        <v>0.68891241279945403</v>
      </c>
      <c r="M4" s="75">
        <f>VLOOKUP($A4,'ADR Raw Data'!$B$6:$BE$43,'ADR Raw Data'!AG$1,FALSE)</f>
        <v>156.98005803472401</v>
      </c>
      <c r="N4" s="76">
        <f>VLOOKUP($A4,'ADR Raw Data'!$B$6:$BE$43,'ADR Raw Data'!AH$1,FALSE)</f>
        <v>161.21473407750801</v>
      </c>
      <c r="O4" s="76">
        <f>VLOOKUP($A4,'ADR Raw Data'!$B$6:$BE$43,'ADR Raw Data'!AI$1,FALSE)</f>
        <v>165.501056993866</v>
      </c>
      <c r="P4" s="76">
        <f>VLOOKUP($A4,'ADR Raw Data'!$B$6:$BE$43,'ADR Raw Data'!AJ$1,FALSE)</f>
        <v>165.541087321943</v>
      </c>
      <c r="Q4" s="76">
        <f>VLOOKUP($A4,'ADR Raw Data'!$B$6:$BE$43,'ADR Raw Data'!AK$1,FALSE)</f>
        <v>166.95684612804001</v>
      </c>
      <c r="R4" s="77">
        <f>VLOOKUP($A4,'ADR Raw Data'!$B$6:$BE$43,'ADR Raw Data'!AL$1,FALSE)</f>
        <v>163.50088787327201</v>
      </c>
      <c r="S4" s="76">
        <f>VLOOKUP($A4,'ADR Raw Data'!$B$6:$BE$43,'ADR Raw Data'!AN$1,FALSE)</f>
        <v>189.34095782858299</v>
      </c>
      <c r="T4" s="76">
        <f>VLOOKUP($A4,'ADR Raw Data'!$B$6:$BE$43,'ADR Raw Data'!AO$1,FALSE)</f>
        <v>193.19623035318099</v>
      </c>
      <c r="U4" s="77">
        <f>VLOOKUP($A4,'ADR Raw Data'!$B$6:$BE$43,'ADR Raw Data'!AP$1,FALSE)</f>
        <v>191.288022925832</v>
      </c>
      <c r="V4" s="78">
        <f>VLOOKUP($A4,'ADR Raw Data'!$B$6:$BE$43,'ADR Raw Data'!AR$1,FALSE)</f>
        <v>172.32405857048201</v>
      </c>
      <c r="X4" s="75">
        <f>VLOOKUP($A4,'RevPAR Raw Data'!$B$6:$BE$43,'RevPAR Raw Data'!AG$1,FALSE)</f>
        <v>88.822342448389307</v>
      </c>
      <c r="Y4" s="76">
        <f>VLOOKUP($A4,'RevPAR Raw Data'!$B$6:$BE$43,'RevPAR Raw Data'!AH$1,FALSE)</f>
        <v>105.07711197434401</v>
      </c>
      <c r="Z4" s="76">
        <f>VLOOKUP($A4,'RevPAR Raw Data'!$B$6:$BE$43,'RevPAR Raw Data'!AI$1,FALSE)</f>
        <v>114.176495433016</v>
      </c>
      <c r="AA4" s="76">
        <f>VLOOKUP($A4,'RevPAR Raw Data'!$B$6:$BE$43,'RevPAR Raw Data'!AJ$1,FALSE)</f>
        <v>114.832218520949</v>
      </c>
      <c r="AB4" s="76">
        <f>VLOOKUP($A4,'RevPAR Raw Data'!$B$6:$BE$43,'RevPAR Raw Data'!AK$1,FALSE)</f>
        <v>115.19691763947399</v>
      </c>
      <c r="AC4" s="77">
        <f>VLOOKUP($A4,'RevPAR Raw Data'!$B$6:$BE$43,'RevPAR Raw Data'!AL$1,FALSE)</f>
        <v>107.62103711230201</v>
      </c>
      <c r="AD4" s="76">
        <f>VLOOKUP($A4,'RevPAR Raw Data'!$B$6:$BE$43,'RevPAR Raw Data'!AN$1,FALSE)</f>
        <v>143.502310758536</v>
      </c>
      <c r="AE4" s="76">
        <f>VLOOKUP($A4,'RevPAR Raw Data'!$B$6:$BE$43,'RevPAR Raw Data'!AO$1,FALSE)</f>
        <v>149.40593944431399</v>
      </c>
      <c r="AF4" s="77">
        <f>VLOOKUP($A4,'RevPAR Raw Data'!$B$6:$BE$43,'RevPAR Raw Data'!AP$1,FALSE)</f>
        <v>146.45412510142501</v>
      </c>
      <c r="AG4" s="78">
        <f>VLOOKUP($A4,'RevPAR Raw Data'!$B$6:$BE$43,'RevPAR Raw Data'!AR$1,FALSE)</f>
        <v>118.716182973185</v>
      </c>
    </row>
    <row r="5" spans="1:33" x14ac:dyDescent="0.2">
      <c r="A5" s="55" t="s">
        <v>126</v>
      </c>
      <c r="B5" s="43">
        <f>(VLOOKUP($A4,'Occupancy Raw Data'!$B$8:$BE$45,'Occupancy Raw Data'!AT$3,FALSE))/100</f>
        <v>5.7757532353839899E-3</v>
      </c>
      <c r="C5" s="44">
        <f>(VLOOKUP($A4,'Occupancy Raw Data'!$B$8:$BE$45,'Occupancy Raw Data'!AU$3,FALSE))/100</f>
        <v>1.56198588482283E-2</v>
      </c>
      <c r="D5" s="44">
        <f>(VLOOKUP($A4,'Occupancy Raw Data'!$B$8:$BE$45,'Occupancy Raw Data'!AV$3,FALSE))/100</f>
        <v>1.6994766930021599E-2</v>
      </c>
      <c r="E5" s="44">
        <f>(VLOOKUP($A4,'Occupancy Raw Data'!$B$8:$BE$45,'Occupancy Raw Data'!AW$3,FALSE))/100</f>
        <v>2.2197133627736402E-2</v>
      </c>
      <c r="F5" s="44">
        <f>(VLOOKUP($A4,'Occupancy Raw Data'!$B$8:$BE$45,'Occupancy Raw Data'!AX$3,FALSE))/100</f>
        <v>1.1834328581299101E-2</v>
      </c>
      <c r="G5" s="44">
        <f>(VLOOKUP($A4,'Occupancy Raw Data'!$B$8:$BE$45,'Occupancy Raw Data'!AY$3,FALSE))/100</f>
        <v>1.47753411098569E-2</v>
      </c>
      <c r="H5" s="45">
        <f>(VLOOKUP($A4,'Occupancy Raw Data'!$B$8:$BE$45,'Occupancy Raw Data'!BA$3,FALSE))/100</f>
        <v>7.5148749381376201E-3</v>
      </c>
      <c r="I5" s="45">
        <f>(VLOOKUP($A4,'Occupancy Raw Data'!$B$8:$BE$45,'Occupancy Raw Data'!BB$3,FALSE))/100</f>
        <v>1.7466887656896201E-2</v>
      </c>
      <c r="J5" s="44">
        <f>(VLOOKUP($A4,'Occupancy Raw Data'!$B$8:$BE$45,'Occupancy Raw Data'!BC$3,FALSE))/100</f>
        <v>1.2516580824238701E-2</v>
      </c>
      <c r="K5" s="46">
        <f>(VLOOKUP($A4,'Occupancy Raw Data'!$B$8:$BE$45,'Occupancy Raw Data'!BE$3,FALSE))/100</f>
        <v>1.4054679040197001E-2</v>
      </c>
      <c r="M5" s="43">
        <f>(VLOOKUP($A4,'ADR Raw Data'!$B$6:$BE$49,'ADR Raw Data'!AT$1,FALSE))/100</f>
        <v>6.2664245692576101E-2</v>
      </c>
      <c r="N5" s="44">
        <f>(VLOOKUP($A4,'ADR Raw Data'!$B$6:$BE$49,'ADR Raw Data'!AU$1,FALSE))/100</f>
        <v>6.14596286750837E-2</v>
      </c>
      <c r="O5" s="44">
        <f>(VLOOKUP($A4,'ADR Raw Data'!$B$6:$BE$49,'ADR Raw Data'!AV$1,FALSE))/100</f>
        <v>5.4617724002759098E-2</v>
      </c>
      <c r="P5" s="44">
        <f>(VLOOKUP($A4,'ADR Raw Data'!$B$6:$BE$49,'ADR Raw Data'!AW$1,FALSE))/100</f>
        <v>5.7887086342531202E-2</v>
      </c>
      <c r="Q5" s="44">
        <f>(VLOOKUP($A4,'ADR Raw Data'!$B$6:$BE$49,'ADR Raw Data'!AX$1,FALSE))/100</f>
        <v>5.7823485145289198E-2</v>
      </c>
      <c r="R5" s="44">
        <f>(VLOOKUP($A4,'ADR Raw Data'!$B$6:$BE$49,'ADR Raw Data'!AY$1,FALSE))/100</f>
        <v>5.8739548684854405E-2</v>
      </c>
      <c r="S5" s="45">
        <f>(VLOOKUP($A4,'ADR Raw Data'!$B$6:$BE$49,'ADR Raw Data'!BA$1,FALSE))/100</f>
        <v>6.6192488416183998E-2</v>
      </c>
      <c r="T5" s="45">
        <f>(VLOOKUP($A4,'ADR Raw Data'!$B$6:$BE$49,'ADR Raw Data'!BB$1,FALSE))/100</f>
        <v>9.1480823760714911E-2</v>
      </c>
      <c r="U5" s="44">
        <f>(VLOOKUP($A4,'ADR Raw Data'!$B$6:$BE$49,'ADR Raw Data'!BC$1,FALSE))/100</f>
        <v>7.8934627634576704E-2</v>
      </c>
      <c r="V5" s="46">
        <f>(VLOOKUP($A4,'ADR Raw Data'!$B$6:$BE$49,'ADR Raw Data'!BE$1,FALSE))/100</f>
        <v>6.5695724623190205E-2</v>
      </c>
      <c r="X5" s="43">
        <f>(VLOOKUP($A4,'RevPAR Raw Data'!$B$6:$BE$49,'RevPAR Raw Data'!AT$1,FALSE))/100</f>
        <v>6.8801932147761896E-2</v>
      </c>
      <c r="Y5" s="44">
        <f>(VLOOKUP($A4,'RevPAR Raw Data'!$B$6:$BE$49,'RevPAR Raw Data'!AU$1,FALSE))/100</f>
        <v>7.8039478248081398E-2</v>
      </c>
      <c r="Z5" s="44">
        <f>(VLOOKUP($A4,'RevPAR Raw Data'!$B$6:$BE$49,'RevPAR Raw Data'!AV$1,FALSE))/100</f>
        <v>7.25407064224559E-2</v>
      </c>
      <c r="AA5" s="44">
        <f>(VLOOKUP($A4,'RevPAR Raw Data'!$B$6:$BE$49,'RevPAR Raw Data'!AW$1,FALSE))/100</f>
        <v>8.1369147361133098E-2</v>
      </c>
      <c r="AB5" s="44">
        <f>(VLOOKUP($A4,'RevPAR Raw Data'!$B$6:$BE$49,'RevPAR Raw Data'!AX$1,FALSE))/100</f>
        <v>7.0342115849513609E-2</v>
      </c>
      <c r="AC5" s="44">
        <f>(VLOOKUP($A4,'RevPAR Raw Data'!$B$6:$BE$49,'RevPAR Raw Data'!AY$1,FALSE))/100</f>
        <v>7.4382786663169095E-2</v>
      </c>
      <c r="AD5" s="45">
        <f>(VLOOKUP($A4,'RevPAR Raw Data'!$B$6:$BE$49,'RevPAR Raw Data'!BA$1,FALSE))/100</f>
        <v>7.4204791626613392E-2</v>
      </c>
      <c r="AE5" s="45">
        <f>(VLOOKUP($A4,'RevPAR Raw Data'!$B$6:$BE$49,'RevPAR Raw Data'!BB$1,FALSE))/100</f>
        <v>0.11054559668899901</v>
      </c>
      <c r="AF5" s="44">
        <f>(VLOOKUP($A4,'RevPAR Raw Data'!$B$6:$BE$49,'RevPAR Raw Data'!BC$1,FALSE))/100</f>
        <v>9.2439200105434799E-2</v>
      </c>
      <c r="AG5" s="46">
        <f>(VLOOKUP($A4,'RevPAR Raw Data'!$B$6:$BE$49,'RevPAR Raw Data'!BE$1,FALSE))/100</f>
        <v>8.0673735987279394E-2</v>
      </c>
    </row>
    <row r="6" spans="1:33"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
      <c r="A7" s="88" t="s">
        <v>14</v>
      </c>
      <c r="B7" s="79">
        <f>(VLOOKUP($A7,'Occupancy Raw Data'!$B$8:$BE$45,'Occupancy Raw Data'!AG$3,FALSE))/100</f>
        <v>0.58397840885176899</v>
      </c>
      <c r="C7" s="80">
        <f>(VLOOKUP($A7,'Occupancy Raw Data'!$B$8:$BE$45,'Occupancy Raw Data'!AH$3,FALSE))/100</f>
        <v>0.68875768868078002</v>
      </c>
      <c r="D7" s="80">
        <f>(VLOOKUP($A7,'Occupancy Raw Data'!$B$8:$BE$45,'Occupancy Raw Data'!AI$3,FALSE))/100</f>
        <v>0.72802822467393002</v>
      </c>
      <c r="E7" s="80">
        <f>(VLOOKUP($A7,'Occupancy Raw Data'!$B$8:$BE$45,'Occupancy Raw Data'!AJ$3,FALSE))/100</f>
        <v>0.72942768639804101</v>
      </c>
      <c r="F7" s="80">
        <f>(VLOOKUP($A7,'Occupancy Raw Data'!$B$8:$BE$45,'Occupancy Raw Data'!AK$3,FALSE))/100</f>
        <v>0.72036174187590407</v>
      </c>
      <c r="G7" s="81">
        <f>(VLOOKUP($A7,'Occupancy Raw Data'!$B$8:$BE$45,'Occupancy Raw Data'!AL$3,FALSE))/100</f>
        <v>0.69011192313625402</v>
      </c>
      <c r="H7" s="53">
        <f>(VLOOKUP($A7,'Occupancy Raw Data'!$B$8:$BE$45,'Occupancy Raw Data'!AN$3,FALSE))/100</f>
        <v>0.77862356431523594</v>
      </c>
      <c r="I7" s="53">
        <f>(VLOOKUP($A7,'Occupancy Raw Data'!$B$8:$BE$45,'Occupancy Raw Data'!AO$3,FALSE))/100</f>
        <v>0.78586617759840605</v>
      </c>
      <c r="J7" s="81">
        <f>(VLOOKUP($A7,'Occupancy Raw Data'!$B$8:$BE$45,'Occupancy Raw Data'!AP$3,FALSE))/100</f>
        <v>0.78224487095682094</v>
      </c>
      <c r="K7" s="82">
        <f>(VLOOKUP($A7,'Occupancy Raw Data'!$B$8:$BE$45,'Occupancy Raw Data'!AR$3,FALSE))/100</f>
        <v>0.71643547298012189</v>
      </c>
      <c r="M7" s="75">
        <f>VLOOKUP($A7,'ADR Raw Data'!$B$6:$BE$43,'ADR Raw Data'!AG$1,FALSE)</f>
        <v>133.51233289695099</v>
      </c>
      <c r="N7" s="76">
        <f>VLOOKUP($A7,'ADR Raw Data'!$B$6:$BE$43,'ADR Raw Data'!AH$1,FALSE)</f>
        <v>140.81596123230301</v>
      </c>
      <c r="O7" s="76">
        <f>VLOOKUP($A7,'ADR Raw Data'!$B$6:$BE$43,'ADR Raw Data'!AI$1,FALSE)</f>
        <v>145.890985189551</v>
      </c>
      <c r="P7" s="76">
        <f>VLOOKUP($A7,'ADR Raw Data'!$B$6:$BE$43,'ADR Raw Data'!AJ$1,FALSE)</f>
        <v>143.84638685460001</v>
      </c>
      <c r="Q7" s="76">
        <f>VLOOKUP($A7,'ADR Raw Data'!$B$6:$BE$43,'ADR Raw Data'!AK$1,FALSE)</f>
        <v>141.63534175329499</v>
      </c>
      <c r="R7" s="77">
        <f>VLOOKUP($A7,'ADR Raw Data'!$B$6:$BE$43,'ADR Raw Data'!AL$1,FALSE)</f>
        <v>141.46239595031901</v>
      </c>
      <c r="S7" s="76">
        <f>VLOOKUP($A7,'ADR Raw Data'!$B$6:$BE$43,'ADR Raw Data'!AN$1,FALSE)</f>
        <v>160.88497920627799</v>
      </c>
      <c r="T7" s="76">
        <f>VLOOKUP($A7,'ADR Raw Data'!$B$6:$BE$43,'ADR Raw Data'!AO$1,FALSE)</f>
        <v>164.17618364916899</v>
      </c>
      <c r="U7" s="77">
        <f>VLOOKUP($A7,'ADR Raw Data'!$B$6:$BE$43,'ADR Raw Data'!AP$1,FALSE)</f>
        <v>162.538199541278</v>
      </c>
      <c r="V7" s="78">
        <f>VLOOKUP($A7,'ADR Raw Data'!$B$6:$BE$43,'ADR Raw Data'!AR$1,FALSE)</f>
        <v>148.03714641577599</v>
      </c>
      <c r="X7" s="75">
        <f>VLOOKUP($A7,'RevPAR Raw Data'!$B$6:$BE$43,'RevPAR Raw Data'!AG$1,FALSE)</f>
        <v>77.968319727249593</v>
      </c>
      <c r="Y7" s="76">
        <f>VLOOKUP($A7,'RevPAR Raw Data'!$B$6:$BE$43,'RevPAR Raw Data'!AH$1,FALSE)</f>
        <v>96.988075987723604</v>
      </c>
      <c r="Z7" s="76">
        <f>VLOOKUP($A7,'RevPAR Raw Data'!$B$6:$BE$43,'RevPAR Raw Data'!AI$1,FALSE)</f>
        <v>106.212754943479</v>
      </c>
      <c r="AA7" s="76">
        <f>VLOOKUP($A7,'RevPAR Raw Data'!$B$6:$BE$43,'RevPAR Raw Data'!AJ$1,FALSE)</f>
        <v>104.925537160068</v>
      </c>
      <c r="AB7" s="76">
        <f>VLOOKUP($A7,'RevPAR Raw Data'!$B$6:$BE$43,'RevPAR Raw Data'!AK$1,FALSE)</f>
        <v>102.02868149659299</v>
      </c>
      <c r="AC7" s="77">
        <f>VLOOKUP($A7,'RevPAR Raw Data'!$B$6:$BE$43,'RevPAR Raw Data'!AL$1,FALSE)</f>
        <v>97.624886120737401</v>
      </c>
      <c r="AD7" s="76">
        <f>VLOOKUP($A7,'RevPAR Raw Data'!$B$6:$BE$43,'RevPAR Raw Data'!AN$1,FALSE)</f>
        <v>125.26883595437501</v>
      </c>
      <c r="AE7" s="76">
        <f>VLOOKUP($A7,'RevPAR Raw Data'!$B$6:$BE$43,'RevPAR Raw Data'!AO$1,FALSE)</f>
        <v>129.02050989706601</v>
      </c>
      <c r="AF7" s="77">
        <f>VLOOKUP($A7,'RevPAR Raw Data'!$B$6:$BE$43,'RevPAR Raw Data'!AP$1,FALSE)</f>
        <v>127.144672925721</v>
      </c>
      <c r="AG7" s="78">
        <f>VLOOKUP($A7,'RevPAR Raw Data'!$B$6:$BE$43,'RevPAR Raw Data'!AR$1,FALSE)</f>
        <v>106.059063011014</v>
      </c>
    </row>
    <row r="8" spans="1:33" x14ac:dyDescent="0.2">
      <c r="A8" s="55" t="s">
        <v>126</v>
      </c>
      <c r="B8" s="43">
        <f>(VLOOKUP($A7,'Occupancy Raw Data'!$B$8:$BE$45,'Occupancy Raw Data'!AT$3,FALSE))/100</f>
        <v>3.2669412387431498E-2</v>
      </c>
      <c r="C8" s="44">
        <f>(VLOOKUP($A7,'Occupancy Raw Data'!$B$8:$BE$45,'Occupancy Raw Data'!AU$3,FALSE))/100</f>
        <v>3.9283658845407202E-2</v>
      </c>
      <c r="D8" s="44">
        <f>(VLOOKUP($A7,'Occupancy Raw Data'!$B$8:$BE$45,'Occupancy Raw Data'!AV$3,FALSE))/100</f>
        <v>4.0241586516668502E-2</v>
      </c>
      <c r="E8" s="44">
        <f>(VLOOKUP($A7,'Occupancy Raw Data'!$B$8:$BE$45,'Occupancy Raw Data'!AW$3,FALSE))/100</f>
        <v>3.6320439979471597E-2</v>
      </c>
      <c r="F8" s="44">
        <f>(VLOOKUP($A7,'Occupancy Raw Data'!$B$8:$BE$45,'Occupancy Raw Data'!AX$3,FALSE))/100</f>
        <v>3.7312297161129403E-2</v>
      </c>
      <c r="G8" s="44">
        <f>(VLOOKUP($A7,'Occupancy Raw Data'!$B$8:$BE$45,'Occupancy Raw Data'!AY$3,FALSE))/100</f>
        <v>3.7323413038866403E-2</v>
      </c>
      <c r="H8" s="45">
        <f>(VLOOKUP($A7,'Occupancy Raw Data'!$B$8:$BE$45,'Occupancy Raw Data'!BA$3,FALSE))/100</f>
        <v>1.35682531675663E-2</v>
      </c>
      <c r="I8" s="45">
        <f>(VLOOKUP($A7,'Occupancy Raw Data'!$B$8:$BE$45,'Occupancy Raw Data'!BB$3,FALSE))/100</f>
        <v>3.1671494982957203E-2</v>
      </c>
      <c r="J8" s="44">
        <f>(VLOOKUP($A7,'Occupancy Raw Data'!$B$8:$BE$45,'Occupancy Raw Data'!BC$3,FALSE))/100</f>
        <v>2.2581656330516703E-2</v>
      </c>
      <c r="K8" s="46">
        <f>(VLOOKUP($A7,'Occupancy Raw Data'!$B$8:$BE$45,'Occupancy Raw Data'!BE$3,FALSE))/100</f>
        <v>3.2678832324481204E-2</v>
      </c>
      <c r="M8" s="43">
        <f>(VLOOKUP($A7,'ADR Raw Data'!$B$6:$BE$49,'ADR Raw Data'!AT$1,FALSE))/100</f>
        <v>6.32498062332396E-2</v>
      </c>
      <c r="N8" s="44">
        <f>(VLOOKUP($A7,'ADR Raw Data'!$B$6:$BE$49,'ADR Raw Data'!AU$1,FALSE))/100</f>
        <v>5.6327401197263594E-2</v>
      </c>
      <c r="O8" s="44">
        <f>(VLOOKUP($A7,'ADR Raw Data'!$B$6:$BE$49,'ADR Raw Data'!AV$1,FALSE))/100</f>
        <v>5.14793184520504E-2</v>
      </c>
      <c r="P8" s="44">
        <f>(VLOOKUP($A7,'ADR Raw Data'!$B$6:$BE$49,'ADR Raw Data'!AW$1,FALSE))/100</f>
        <v>4.1057353479791205E-2</v>
      </c>
      <c r="Q8" s="44">
        <f>(VLOOKUP($A7,'ADR Raw Data'!$B$6:$BE$49,'ADR Raw Data'!AX$1,FALSE))/100</f>
        <v>4.4864811599233098E-2</v>
      </c>
      <c r="R8" s="44">
        <f>(VLOOKUP($A7,'ADR Raw Data'!$B$6:$BE$49,'ADR Raw Data'!AY$1,FALSE))/100</f>
        <v>5.0707790355705502E-2</v>
      </c>
      <c r="S8" s="45">
        <f>(VLOOKUP($A7,'ADR Raw Data'!$B$6:$BE$49,'ADR Raw Data'!BA$1,FALSE))/100</f>
        <v>5.0545212140434705E-2</v>
      </c>
      <c r="T8" s="45">
        <f>(VLOOKUP($A7,'ADR Raw Data'!$B$6:$BE$49,'ADR Raw Data'!BB$1,FALSE))/100</f>
        <v>8.8845083253733387E-2</v>
      </c>
      <c r="U8" s="44">
        <f>(VLOOKUP($A7,'ADR Raw Data'!$B$6:$BE$49,'ADR Raw Data'!BC$1,FALSE))/100</f>
        <v>6.956118826496821E-2</v>
      </c>
      <c r="V8" s="46">
        <f>(VLOOKUP($A7,'ADR Raw Data'!$B$6:$BE$49,'ADR Raw Data'!BE$1,FALSE))/100</f>
        <v>5.6686872666369695E-2</v>
      </c>
      <c r="X8" s="43">
        <f>(VLOOKUP($A7,'RevPAR Raw Data'!$B$6:$BE$49,'RevPAR Raw Data'!AT$1,FALSE))/100</f>
        <v>9.7985552623929995E-2</v>
      </c>
      <c r="Y8" s="44">
        <f>(VLOOKUP($A7,'RevPAR Raw Data'!$B$6:$BE$49,'RevPAR Raw Data'!AU$1,FALSE))/100</f>
        <v>9.7823806454952603E-2</v>
      </c>
      <c r="Z8" s="44">
        <f>(VLOOKUP($A7,'RevPAR Raw Data'!$B$6:$BE$49,'RevPAR Raw Data'!AV$1,FALSE))/100</f>
        <v>9.3792514416026304E-2</v>
      </c>
      <c r="AA8" s="44">
        <f>(VLOOKUP($A7,'RevPAR Raw Data'!$B$6:$BE$49,'RevPAR Raw Data'!AW$1,FALSE))/100</f>
        <v>7.8869014602041501E-2</v>
      </c>
      <c r="AB8" s="44">
        <f>(VLOOKUP($A7,'RevPAR Raw Data'!$B$6:$BE$49,'RevPAR Raw Data'!AX$1,FALSE))/100</f>
        <v>8.3851117942831191E-2</v>
      </c>
      <c r="AC8" s="44">
        <f>(VLOOKUP($A7,'RevPAR Raw Data'!$B$6:$BE$49,'RevPAR Raw Data'!AY$1,FALSE))/100</f>
        <v>8.9923791198306305E-2</v>
      </c>
      <c r="AD8" s="45">
        <f>(VLOOKUP($A7,'RevPAR Raw Data'!$B$6:$BE$49,'RevPAR Raw Data'!BA$1,FALSE))/100</f>
        <v>6.4799275542730794E-2</v>
      </c>
      <c r="AE8" s="45">
        <f>(VLOOKUP($A7,'RevPAR Raw Data'!$B$6:$BE$49,'RevPAR Raw Data'!BB$1,FALSE))/100</f>
        <v>0.12333043484522101</v>
      </c>
      <c r="AF8" s="44">
        <f>(VLOOKUP($A7,'RevPAR Raw Data'!$B$6:$BE$49,'RevPAR Raw Data'!BC$1,FALSE))/100</f>
        <v>9.3713651442826812E-2</v>
      </c>
      <c r="AG8" s="46">
        <f>(VLOOKUP($A7,'RevPAR Raw Data'!$B$6:$BE$49,'RevPAR Raw Data'!BE$1,FALSE))/100</f>
        <v>9.1218165797714496E-2</v>
      </c>
    </row>
    <row r="9" spans="1:33"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
      <c r="A11" s="70" t="s">
        <v>16</v>
      </c>
      <c r="B11" s="47">
        <f>(VLOOKUP($A11,'Occupancy Raw Data'!$B$8:$BE$51,'Occupancy Raw Data'!AG$3,FALSE))/100</f>
        <v>0.58494648143930705</v>
      </c>
      <c r="C11" s="53">
        <f>(VLOOKUP($A11,'Occupancy Raw Data'!$B$8:$BE$51,'Occupancy Raw Data'!AH$3,FALSE))/100</f>
        <v>0.68236164882714601</v>
      </c>
      <c r="D11" s="53">
        <f>(VLOOKUP($A11,'Occupancy Raw Data'!$B$8:$BE$51,'Occupancy Raw Data'!AI$3,FALSE))/100</f>
        <v>0.71225233432020008</v>
      </c>
      <c r="E11" s="53">
        <f>(VLOOKUP($A11,'Occupancy Raw Data'!$B$8:$BE$51,'Occupancy Raw Data'!AJ$3,FALSE))/100</f>
        <v>0.68378501480300602</v>
      </c>
      <c r="F11" s="53">
        <f>(VLOOKUP($A11,'Occupancy Raw Data'!$B$8:$BE$51,'Occupancy Raw Data'!AK$3,FALSE))/100</f>
        <v>0.72136187656570205</v>
      </c>
      <c r="G11" s="54">
        <f>(VLOOKUP($A11,'Occupancy Raw Data'!$B$8:$BE$51,'Occupancy Raw Data'!AL$3,FALSE))/100</f>
        <v>0.67694147119107195</v>
      </c>
      <c r="H11" s="53">
        <f>(VLOOKUP($A11,'Occupancy Raw Data'!$B$8:$BE$51,'Occupancy Raw Data'!AN$3,FALSE))/100</f>
        <v>0.79053746299248406</v>
      </c>
      <c r="I11" s="53">
        <f>(VLOOKUP($A11,'Occupancy Raw Data'!$B$8:$BE$51,'Occupancy Raw Data'!AO$3,FALSE))/100</f>
        <v>0.83358005010248204</v>
      </c>
      <c r="J11" s="54">
        <f>(VLOOKUP($A11,'Occupancy Raw Data'!$B$8:$BE$51,'Occupancy Raw Data'!AP$3,FALSE))/100</f>
        <v>0.81205875654748294</v>
      </c>
      <c r="K11" s="48">
        <f>(VLOOKUP($A11,'Occupancy Raw Data'!$B$8:$BE$51,'Occupancy Raw Data'!AR$3,FALSE))/100</f>
        <v>0.71554640986433204</v>
      </c>
      <c r="M11" s="75">
        <f>VLOOKUP($A11,'ADR Raw Data'!$B$6:$BE$49,'ADR Raw Data'!AG$1,FALSE)</f>
        <v>322.50915008079602</v>
      </c>
      <c r="N11" s="76">
        <f>VLOOKUP($A11,'ADR Raw Data'!$B$6:$BE$49,'ADR Raw Data'!AH$1,FALSE)</f>
        <v>319.77369128076703</v>
      </c>
      <c r="O11" s="76">
        <f>VLOOKUP($A11,'ADR Raw Data'!$B$6:$BE$49,'ADR Raw Data'!AI$1,FALSE)</f>
        <v>327.91666059088197</v>
      </c>
      <c r="P11" s="76">
        <f>VLOOKUP($A11,'ADR Raw Data'!$B$6:$BE$49,'ADR Raw Data'!AJ$1,FALSE)</f>
        <v>324.83267780620298</v>
      </c>
      <c r="Q11" s="76">
        <f>VLOOKUP($A11,'ADR Raw Data'!$B$6:$BE$49,'ADR Raw Data'!AK$1,FALSE)</f>
        <v>342.22328255722101</v>
      </c>
      <c r="R11" s="77">
        <f>VLOOKUP($A11,'ADR Raw Data'!$B$6:$BE$49,'ADR Raw Data'!AL$1,FALSE)</f>
        <v>327.76654901469402</v>
      </c>
      <c r="S11" s="76">
        <f>VLOOKUP($A11,'ADR Raw Data'!$B$6:$BE$49,'ADR Raw Data'!AN$1,FALSE)</f>
        <v>401.69354339214902</v>
      </c>
      <c r="T11" s="76">
        <f>VLOOKUP($A11,'ADR Raw Data'!$B$6:$BE$49,'ADR Raw Data'!AO$1,FALSE)</f>
        <v>406.76721815611899</v>
      </c>
      <c r="U11" s="77">
        <f>VLOOKUP($A11,'ADR Raw Data'!$B$6:$BE$49,'ADR Raw Data'!AP$1,FALSE)</f>
        <v>404.29761238953</v>
      </c>
      <c r="V11" s="78">
        <f>VLOOKUP($A11,'ADR Raw Data'!$B$6:$BE$49,'ADR Raw Data'!AR$1,FALSE)</f>
        <v>352.58183874280502</v>
      </c>
      <c r="X11" s="75">
        <f>VLOOKUP($A11,'RevPAR Raw Data'!$B$6:$BE$49,'RevPAR Raw Data'!AG$1,FALSE)</f>
        <v>188.650592571743</v>
      </c>
      <c r="Y11" s="76">
        <f>VLOOKUP($A11,'RevPAR Raw Data'!$B$6:$BE$49,'RevPAR Raw Data'!AH$1,FALSE)</f>
        <v>218.20130323388699</v>
      </c>
      <c r="Z11" s="76">
        <f>VLOOKUP($A11,'RevPAR Raw Data'!$B$6:$BE$49,'RevPAR Raw Data'!AI$1,FALSE)</f>
        <v>233.55940696834</v>
      </c>
      <c r="AA11" s="76">
        <f>VLOOKUP($A11,'RevPAR Raw Data'!$B$6:$BE$49,'RevPAR Raw Data'!AJ$1,FALSE)</f>
        <v>222.11571740221501</v>
      </c>
      <c r="AB11" s="76">
        <f>VLOOKUP($A11,'RevPAR Raw Data'!$B$6:$BE$49,'RevPAR Raw Data'!AK$1,FALSE)</f>
        <v>246.86682930995201</v>
      </c>
      <c r="AC11" s="77">
        <f>VLOOKUP($A11,'RevPAR Raw Data'!$B$6:$BE$49,'RevPAR Raw Data'!AL$1,FALSE)</f>
        <v>221.87876989722699</v>
      </c>
      <c r="AD11" s="76">
        <f>VLOOKUP($A11,'RevPAR Raw Data'!$B$6:$BE$49,'RevPAR Raw Data'!AN$1,FALSE)</f>
        <v>317.55379469369097</v>
      </c>
      <c r="AE11" s="76">
        <f>VLOOKUP($A11,'RevPAR Raw Data'!$B$6:$BE$49,'RevPAR Raw Data'!AO$1,FALSE)</f>
        <v>339.073038090625</v>
      </c>
      <c r="AF11" s="77">
        <f>VLOOKUP($A11,'RevPAR Raw Data'!$B$6:$BE$49,'RevPAR Raw Data'!AP$1,FALSE)</f>
        <v>328.31341639215799</v>
      </c>
      <c r="AG11" s="78">
        <f>VLOOKUP($A11,'RevPAR Raw Data'!$B$6:$BE$49,'RevPAR Raw Data'!AR$1,FALSE)</f>
        <v>252.28866889577901</v>
      </c>
    </row>
    <row r="12" spans="1:33" x14ac:dyDescent="0.2">
      <c r="A12" s="55" t="s">
        <v>126</v>
      </c>
      <c r="B12" s="43">
        <f>(VLOOKUP($A11,'Occupancy Raw Data'!$B$8:$BE$51,'Occupancy Raw Data'!AT$3,FALSE))/100</f>
        <v>0.15810704192853001</v>
      </c>
      <c r="C12" s="44">
        <f>(VLOOKUP($A11,'Occupancy Raw Data'!$B$8:$BE$51,'Occupancy Raw Data'!AU$3,FALSE))/100</f>
        <v>7.3722819448911694E-2</v>
      </c>
      <c r="D12" s="44">
        <f>(VLOOKUP($A11,'Occupancy Raw Data'!$B$8:$BE$51,'Occupancy Raw Data'!AV$3,FALSE))/100</f>
        <v>8.5474661646775113E-2</v>
      </c>
      <c r="E12" s="44">
        <f>(VLOOKUP($A11,'Occupancy Raw Data'!$B$8:$BE$51,'Occupancy Raw Data'!AW$3,FALSE))/100</f>
        <v>6.3093146013187495E-2</v>
      </c>
      <c r="F12" s="44">
        <f>(VLOOKUP($A11,'Occupancy Raw Data'!$B$8:$BE$51,'Occupancy Raw Data'!AX$3,FALSE))/100</f>
        <v>5.8604485585084694E-2</v>
      </c>
      <c r="G12" s="44">
        <f>(VLOOKUP($A11,'Occupancy Raw Data'!$B$8:$BE$51,'Occupancy Raw Data'!AY$3,FALSE))/100</f>
        <v>8.4357029811192599E-2</v>
      </c>
      <c r="H12" s="45">
        <f>(VLOOKUP($A11,'Occupancy Raw Data'!$B$8:$BE$51,'Occupancy Raw Data'!BA$3,FALSE))/100</f>
        <v>4.9135174779317899E-2</v>
      </c>
      <c r="I12" s="45">
        <f>(VLOOKUP($A11,'Occupancy Raw Data'!$B$8:$BE$51,'Occupancy Raw Data'!BB$3,FALSE))/100</f>
        <v>9.9539709715683405E-2</v>
      </c>
      <c r="J12" s="44">
        <f>(VLOOKUP($A11,'Occupancy Raw Data'!$B$8:$BE$51,'Occupancy Raw Data'!BC$3,FALSE))/100</f>
        <v>7.4414198371872797E-2</v>
      </c>
      <c r="K12" s="46">
        <f>(VLOOKUP($A11,'Occupancy Raw Data'!$B$8:$BE$51,'Occupancy Raw Data'!BE$3,FALSE))/100</f>
        <v>8.1112953875197402E-2</v>
      </c>
      <c r="M12" s="43">
        <f>(VLOOKUP($A11,'ADR Raw Data'!$B$6:$BE$49,'ADR Raw Data'!AT$1,FALSE))/100</f>
        <v>6.71606999246952E-2</v>
      </c>
      <c r="N12" s="44">
        <f>(VLOOKUP($A11,'ADR Raw Data'!$B$6:$BE$49,'ADR Raw Data'!AU$1,FALSE))/100</f>
        <v>7.1914939378323994E-2</v>
      </c>
      <c r="O12" s="44">
        <f>(VLOOKUP($A11,'ADR Raw Data'!$B$6:$BE$49,'ADR Raw Data'!AV$1,FALSE))/100</f>
        <v>6.1401292947131397E-2</v>
      </c>
      <c r="P12" s="44">
        <f>(VLOOKUP($A11,'ADR Raw Data'!$B$6:$BE$49,'ADR Raw Data'!AW$1,FALSE))/100</f>
        <v>4.9905070219871901E-2</v>
      </c>
      <c r="Q12" s="44">
        <f>(VLOOKUP($A11,'ADR Raw Data'!$B$6:$BE$49,'ADR Raw Data'!AX$1,FALSE))/100</f>
        <v>3.09513945872271E-2</v>
      </c>
      <c r="R12" s="44">
        <f>(VLOOKUP($A11,'ADR Raw Data'!$B$6:$BE$49,'ADR Raw Data'!AY$1,FALSE))/100</f>
        <v>5.4566502211901798E-2</v>
      </c>
      <c r="S12" s="45">
        <f>(VLOOKUP($A11,'ADR Raw Data'!$B$6:$BE$49,'ADR Raw Data'!BA$1,FALSE))/100</f>
        <v>3.03076854424441E-2</v>
      </c>
      <c r="T12" s="45">
        <f>(VLOOKUP($A11,'ADR Raw Data'!$B$6:$BE$49,'ADR Raw Data'!BB$1,FALSE))/100</f>
        <v>8.7881742804347893E-2</v>
      </c>
      <c r="U12" s="44">
        <f>(VLOOKUP($A11,'ADR Raw Data'!$B$6:$BE$49,'ADR Raw Data'!BC$1,FALSE))/100</f>
        <v>5.8736284994856697E-2</v>
      </c>
      <c r="V12" s="46">
        <f>(VLOOKUP($A11,'ADR Raw Data'!$B$6:$BE$49,'ADR Raw Data'!BE$1,FALSE))/100</f>
        <v>5.5658767790398495E-2</v>
      </c>
      <c r="X12" s="43">
        <f>(VLOOKUP($A11,'RevPAR Raw Data'!$B$6:$BE$49,'RevPAR Raw Data'!AT$1,FALSE))/100</f>
        <v>0.23588632145216898</v>
      </c>
      <c r="Y12" s="44">
        <f>(VLOOKUP($A11,'RevPAR Raw Data'!$B$6:$BE$49,'RevPAR Raw Data'!AU$1,FALSE))/100</f>
        <v>0.15093953091870302</v>
      </c>
      <c r="Z12" s="44">
        <f>(VLOOKUP($A11,'RevPAR Raw Data'!$B$6:$BE$49,'RevPAR Raw Data'!AV$1,FALSE))/100</f>
        <v>0.152124209333237</v>
      </c>
      <c r="AA12" s="44">
        <f>(VLOOKUP($A11,'RevPAR Raw Data'!$B$6:$BE$49,'RevPAR Raw Data'!AW$1,FALSE))/100</f>
        <v>0.11614688411524</v>
      </c>
      <c r="AB12" s="44">
        <f>(VLOOKUP($A11,'RevPAR Raw Data'!$B$6:$BE$49,'RevPAR Raw Data'!AX$1,FALSE))/100</f>
        <v>9.1369770730237207E-2</v>
      </c>
      <c r="AC12" s="44">
        <f>(VLOOKUP($A11,'RevPAR Raw Data'!$B$6:$BE$49,'RevPAR Raw Data'!AY$1,FALSE))/100</f>
        <v>0.14352660007687601</v>
      </c>
      <c r="AD12" s="45">
        <f>(VLOOKUP($A11,'RevPAR Raw Data'!$B$6:$BE$49,'RevPAR Raw Data'!BA$1,FALSE))/100</f>
        <v>8.09320336431332E-2</v>
      </c>
      <c r="AE12" s="45">
        <f>(VLOOKUP($A11,'RevPAR Raw Data'!$B$6:$BE$49,'RevPAR Raw Data'!BB$1,FALSE))/100</f>
        <v>0.19616917568808401</v>
      </c>
      <c r="AF12" s="44">
        <f>(VLOOKUP($A11,'RevPAR Raw Data'!$B$6:$BE$49,'RevPAR Raw Data'!BC$1,FALSE))/100</f>
        <v>0.13752129692996301</v>
      </c>
      <c r="AG12" s="46">
        <f>(VLOOKUP($A11,'RevPAR Raw Data'!$B$6:$BE$49,'RevPAR Raw Data'!BE$1,FALSE))/100</f>
        <v>0.14128636873012801</v>
      </c>
    </row>
    <row r="13" spans="1:33"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
      <c r="A14" s="70" t="s">
        <v>17</v>
      </c>
      <c r="B14" s="47">
        <f>(VLOOKUP($A14,'Occupancy Raw Data'!$B$8:$BE$51,'Occupancy Raw Data'!AG$3,FALSE))/100</f>
        <v>0.57534890719632803</v>
      </c>
      <c r="C14" s="53">
        <f>(VLOOKUP($A14,'Occupancy Raw Data'!$B$8:$BE$51,'Occupancy Raw Data'!AH$3,FALSE))/100</f>
        <v>0.72620659820185807</v>
      </c>
      <c r="D14" s="53">
        <f>(VLOOKUP($A14,'Occupancy Raw Data'!$B$8:$BE$51,'Occupancy Raw Data'!AI$3,FALSE))/100</f>
        <v>0.79469021555129205</v>
      </c>
      <c r="E14" s="53">
        <f>(VLOOKUP($A14,'Occupancy Raw Data'!$B$8:$BE$51,'Occupancy Raw Data'!AJ$3,FALSE))/100</f>
        <v>0.77826994695858209</v>
      </c>
      <c r="F14" s="53">
        <f>(VLOOKUP($A14,'Occupancy Raw Data'!$B$8:$BE$51,'Occupancy Raw Data'!AK$3,FALSE))/100</f>
        <v>0.74495918444118403</v>
      </c>
      <c r="G14" s="54">
        <f>(VLOOKUP($A14,'Occupancy Raw Data'!$B$8:$BE$51,'Occupancy Raw Data'!AL$3,FALSE))/100</f>
        <v>0.72389497046984896</v>
      </c>
      <c r="H14" s="53">
        <f>(VLOOKUP($A14,'Occupancy Raw Data'!$B$8:$BE$51,'Occupancy Raw Data'!AN$3,FALSE))/100</f>
        <v>0.79129518865440307</v>
      </c>
      <c r="I14" s="53">
        <f>(VLOOKUP($A14,'Occupancy Raw Data'!$B$8:$BE$51,'Occupancy Raw Data'!AO$3,FALSE))/100</f>
        <v>0.80838317721852304</v>
      </c>
      <c r="J14" s="54">
        <f>(VLOOKUP($A14,'Occupancy Raw Data'!$B$8:$BE$51,'Occupancy Raw Data'!AP$3,FALSE))/100</f>
        <v>0.79983918293646294</v>
      </c>
      <c r="K14" s="48">
        <f>(VLOOKUP($A14,'Occupancy Raw Data'!$B$8:$BE$51,'Occupancy Raw Data'!AR$3,FALSE))/100</f>
        <v>0.74559331688888097</v>
      </c>
      <c r="M14" s="75">
        <f>VLOOKUP($A14,'ADR Raw Data'!$B$6:$BE$49,'ADR Raw Data'!AG$1,FALSE)</f>
        <v>187.19159452744401</v>
      </c>
      <c r="N14" s="76">
        <f>VLOOKUP($A14,'ADR Raw Data'!$B$6:$BE$49,'ADR Raw Data'!AH$1,FALSE)</f>
        <v>206.160705007834</v>
      </c>
      <c r="O14" s="76">
        <f>VLOOKUP($A14,'ADR Raw Data'!$B$6:$BE$49,'ADR Raw Data'!AI$1,FALSE)</f>
        <v>215.06950781647501</v>
      </c>
      <c r="P14" s="76">
        <f>VLOOKUP($A14,'ADR Raw Data'!$B$6:$BE$49,'ADR Raw Data'!AJ$1,FALSE)</f>
        <v>209.97752123738701</v>
      </c>
      <c r="Q14" s="76">
        <f>VLOOKUP($A14,'ADR Raw Data'!$B$6:$BE$49,'ADR Raw Data'!AK$1,FALSE)</f>
        <v>199.90361001350701</v>
      </c>
      <c r="R14" s="77">
        <f>VLOOKUP($A14,'ADR Raw Data'!$B$6:$BE$49,'ADR Raw Data'!AL$1,FALSE)</f>
        <v>204.634272084309</v>
      </c>
      <c r="S14" s="76">
        <f>VLOOKUP($A14,'ADR Raw Data'!$B$6:$BE$49,'ADR Raw Data'!AN$1,FALSE)</f>
        <v>215.87101152840501</v>
      </c>
      <c r="T14" s="76">
        <f>VLOOKUP($A14,'ADR Raw Data'!$B$6:$BE$49,'ADR Raw Data'!AO$1,FALSE)</f>
        <v>220.17245739148601</v>
      </c>
      <c r="U14" s="77">
        <f>VLOOKUP($A14,'ADR Raw Data'!$B$6:$BE$49,'ADR Raw Data'!AP$1,FALSE)</f>
        <v>218.04470878381099</v>
      </c>
      <c r="V14" s="78">
        <f>VLOOKUP($A14,'ADR Raw Data'!$B$6:$BE$49,'ADR Raw Data'!AR$1,FALSE)</f>
        <v>208.74459124301899</v>
      </c>
      <c r="X14" s="75">
        <f>VLOOKUP($A14,'RevPAR Raw Data'!$B$6:$BE$49,'RevPAR Raw Data'!AG$1,FALSE)</f>
        <v>107.70047934770299</v>
      </c>
      <c r="Y14" s="76">
        <f>VLOOKUP($A14,'RevPAR Raw Data'!$B$6:$BE$49,'RevPAR Raw Data'!AH$1,FALSE)</f>
        <v>149.71526426663601</v>
      </c>
      <c r="Z14" s="76">
        <f>VLOOKUP($A14,'RevPAR Raw Data'!$B$6:$BE$49,'RevPAR Raw Data'!AI$1,FALSE)</f>
        <v>170.91363352518499</v>
      </c>
      <c r="AA14" s="76">
        <f>VLOOKUP($A14,'RevPAR Raw Data'!$B$6:$BE$49,'RevPAR Raw Data'!AJ$1,FALSE)</f>
        <v>163.419194315916</v>
      </c>
      <c r="AB14" s="76">
        <f>VLOOKUP($A14,'RevPAR Raw Data'!$B$6:$BE$49,'RevPAR Raw Data'!AK$1,FALSE)</f>
        <v>148.92003028251099</v>
      </c>
      <c r="AC14" s="77">
        <f>VLOOKUP($A14,'RevPAR Raw Data'!$B$6:$BE$49,'RevPAR Raw Data'!AL$1,FALSE)</f>
        <v>148.13372034759001</v>
      </c>
      <c r="AD14" s="76">
        <f>VLOOKUP($A14,'RevPAR Raw Data'!$B$6:$BE$49,'RevPAR Raw Data'!AN$1,FALSE)</f>
        <v>170.817692792386</v>
      </c>
      <c r="AE14" s="76">
        <f>VLOOKUP($A14,'RevPAR Raw Data'!$B$6:$BE$49,'RevPAR Raw Data'!AO$1,FALSE)</f>
        <v>177.98371064213899</v>
      </c>
      <c r="AF14" s="77">
        <f>VLOOKUP($A14,'RevPAR Raw Data'!$B$6:$BE$49,'RevPAR Raw Data'!AP$1,FALSE)</f>
        <v>174.400701717262</v>
      </c>
      <c r="AG14" s="78">
        <f>VLOOKUP($A14,'RevPAR Raw Data'!$B$6:$BE$49,'RevPAR Raw Data'!AR$1,FALSE)</f>
        <v>155.63857216749599</v>
      </c>
    </row>
    <row r="15" spans="1:33" x14ac:dyDescent="0.2">
      <c r="A15" s="55" t="s">
        <v>126</v>
      </c>
      <c r="B15" s="43">
        <f>(VLOOKUP($A14,'Occupancy Raw Data'!$B$8:$BE$51,'Occupancy Raw Data'!AT$3,FALSE))/100</f>
        <v>1.3388015252433201E-2</v>
      </c>
      <c r="C15" s="44">
        <f>(VLOOKUP($A14,'Occupancy Raw Data'!$B$8:$BE$51,'Occupancy Raw Data'!AU$3,FALSE))/100</f>
        <v>4.8083997221718196E-2</v>
      </c>
      <c r="D15" s="44">
        <f>(VLOOKUP($A14,'Occupancy Raw Data'!$B$8:$BE$51,'Occupancy Raw Data'!AV$3,FALSE))/100</f>
        <v>5.1203570313522101E-2</v>
      </c>
      <c r="E15" s="44">
        <f>(VLOOKUP($A14,'Occupancy Raw Data'!$B$8:$BE$51,'Occupancy Raw Data'!AW$3,FALSE))/100</f>
        <v>3.7583553008883601E-2</v>
      </c>
      <c r="F15" s="44">
        <f>(VLOOKUP($A14,'Occupancy Raw Data'!$B$8:$BE$51,'Occupancy Raw Data'!AX$3,FALSE))/100</f>
        <v>4.1391277008461597E-2</v>
      </c>
      <c r="G15" s="44">
        <f>(VLOOKUP($A14,'Occupancy Raw Data'!$B$8:$BE$51,'Occupancy Raw Data'!AY$3,FALSE))/100</f>
        <v>3.9461529765245099E-2</v>
      </c>
      <c r="H15" s="45">
        <f>(VLOOKUP($A14,'Occupancy Raw Data'!$B$8:$BE$51,'Occupancy Raw Data'!BA$3,FALSE))/100</f>
        <v>3.5329614570531499E-3</v>
      </c>
      <c r="I15" s="45">
        <f>(VLOOKUP($A14,'Occupancy Raw Data'!$B$8:$BE$51,'Occupancy Raw Data'!BB$3,FALSE))/100</f>
        <v>4.2836752586362402E-2</v>
      </c>
      <c r="J15" s="44">
        <f>(VLOOKUP($A14,'Occupancy Raw Data'!$B$8:$BE$51,'Occupancy Raw Data'!BC$3,FALSE))/100</f>
        <v>2.3017300979610501E-2</v>
      </c>
      <c r="K15" s="46">
        <f>(VLOOKUP($A14,'Occupancy Raw Data'!$B$8:$BE$51,'Occupancy Raw Data'!BE$3,FALSE))/100</f>
        <v>3.4363995991268E-2</v>
      </c>
      <c r="M15" s="43">
        <f>(VLOOKUP($A14,'ADR Raw Data'!$B$6:$BE$49,'ADR Raw Data'!AT$1,FALSE))/100</f>
        <v>4.6302881489258603E-2</v>
      </c>
      <c r="N15" s="44">
        <f>(VLOOKUP($A14,'ADR Raw Data'!$B$6:$BE$49,'ADR Raw Data'!AU$1,FALSE))/100</f>
        <v>5.0464861734757997E-2</v>
      </c>
      <c r="O15" s="44">
        <f>(VLOOKUP($A14,'ADR Raw Data'!$B$6:$BE$49,'ADR Raw Data'!AV$1,FALSE))/100</f>
        <v>3.7487994490379803E-2</v>
      </c>
      <c r="P15" s="44">
        <f>(VLOOKUP($A14,'ADR Raw Data'!$B$6:$BE$49,'ADR Raw Data'!AW$1,FALSE))/100</f>
        <v>2.9014854227126002E-2</v>
      </c>
      <c r="Q15" s="44">
        <f>(VLOOKUP($A14,'ADR Raw Data'!$B$6:$BE$49,'ADR Raw Data'!AX$1,FALSE))/100</f>
        <v>4.6299520943981598E-2</v>
      </c>
      <c r="R15" s="44">
        <f>(VLOOKUP($A14,'ADR Raw Data'!$B$6:$BE$49,'ADR Raw Data'!AY$1,FALSE))/100</f>
        <v>4.1725807035274495E-2</v>
      </c>
      <c r="S15" s="45">
        <f>(VLOOKUP($A14,'ADR Raw Data'!$B$6:$BE$49,'ADR Raw Data'!BA$1,FALSE))/100</f>
        <v>7.2581361352832496E-2</v>
      </c>
      <c r="T15" s="45">
        <f>(VLOOKUP($A14,'ADR Raw Data'!$B$6:$BE$49,'ADR Raw Data'!BB$1,FALSE))/100</f>
        <v>0.11156587974847901</v>
      </c>
      <c r="U15" s="44">
        <f>(VLOOKUP($A14,'ADR Raw Data'!$B$6:$BE$49,'ADR Raw Data'!BC$1,FALSE))/100</f>
        <v>9.195867918187281E-2</v>
      </c>
      <c r="V15" s="46">
        <f>(VLOOKUP($A14,'ADR Raw Data'!$B$6:$BE$49,'ADR Raw Data'!BE$1,FALSE))/100</f>
        <v>5.7238438149429201E-2</v>
      </c>
      <c r="X15" s="43">
        <f>(VLOOKUP($A14,'RevPAR Raw Data'!$B$6:$BE$49,'RevPAR Raw Data'!AT$1,FALSE))/100</f>
        <v>6.0310800425301597E-2</v>
      </c>
      <c r="Y15" s="44">
        <f>(VLOOKUP($A14,'RevPAR Raw Data'!$B$6:$BE$49,'RevPAR Raw Data'!AU$1,FALSE))/100</f>
        <v>0.100975411227924</v>
      </c>
      <c r="Z15" s="44">
        <f>(VLOOKUP($A14,'RevPAR Raw Data'!$B$6:$BE$49,'RevPAR Raw Data'!AV$1,FALSE))/100</f>
        <v>9.0611083965702999E-2</v>
      </c>
      <c r="AA15" s="44">
        <f>(VLOOKUP($A14,'RevPAR Raw Data'!$B$6:$BE$49,'RevPAR Raw Data'!AW$1,FALSE))/100</f>
        <v>6.7688888547899909E-2</v>
      </c>
      <c r="AB15" s="44">
        <f>(VLOOKUP($A14,'RevPAR Raw Data'!$B$6:$BE$49,'RevPAR Raw Data'!AX$1,FALSE))/100</f>
        <v>8.9607194249194694E-2</v>
      </c>
      <c r="AC15" s="44">
        <f>(VLOOKUP($A14,'RevPAR Raw Data'!$B$6:$BE$49,'RevPAR Raw Data'!AY$1,FALSE))/100</f>
        <v>8.2833900976821001E-2</v>
      </c>
      <c r="AD15" s="45">
        <f>(VLOOKUP($A14,'RevPAR Raw Data'!$B$6:$BE$49,'RevPAR Raw Data'!BA$1,FALSE))/100</f>
        <v>7.6370749962045695E-2</v>
      </c>
      <c r="AE15" s="45">
        <f>(VLOOKUP($A14,'RevPAR Raw Data'!$B$6:$BE$49,'RevPAR Raw Data'!BB$1,FALSE))/100</f>
        <v>0.15918175232270701</v>
      </c>
      <c r="AF15" s="44">
        <f>(VLOOKUP($A14,'RevPAR Raw Data'!$B$6:$BE$49,'RevPAR Raw Data'!BC$1,FALSE))/100</f>
        <v>0.1170926207579</v>
      </c>
      <c r="AG15" s="46">
        <f>(VLOOKUP($A14,'RevPAR Raw Data'!$B$6:$BE$49,'RevPAR Raw Data'!BE$1,FALSE))/100</f>
        <v>9.3569375599810697E-2</v>
      </c>
    </row>
    <row r="16" spans="1:33"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18</v>
      </c>
      <c r="B17" s="47">
        <f>(VLOOKUP($A17,'Occupancy Raw Data'!$B$8:$BE$51,'Occupancy Raw Data'!AG$3,FALSE))/100</f>
        <v>0.63732798165137605</v>
      </c>
      <c r="C17" s="53">
        <f>(VLOOKUP($A17,'Occupancy Raw Data'!$B$8:$BE$51,'Occupancy Raw Data'!AH$3,FALSE))/100</f>
        <v>0.76934489678898998</v>
      </c>
      <c r="D17" s="53">
        <f>(VLOOKUP($A17,'Occupancy Raw Data'!$B$8:$BE$51,'Occupancy Raw Data'!AI$3,FALSE))/100</f>
        <v>0.81017058486238502</v>
      </c>
      <c r="E17" s="53">
        <f>(VLOOKUP($A17,'Occupancy Raw Data'!$B$8:$BE$51,'Occupancy Raw Data'!AJ$3,FALSE))/100</f>
        <v>0.80476634174311901</v>
      </c>
      <c r="F17" s="53">
        <f>(VLOOKUP($A17,'Occupancy Raw Data'!$B$8:$BE$51,'Occupancy Raw Data'!AK$3,FALSE))/100</f>
        <v>0.78949971330275204</v>
      </c>
      <c r="G17" s="54">
        <f>(VLOOKUP($A17,'Occupancy Raw Data'!$B$8:$BE$51,'Occupancy Raw Data'!AL$3,FALSE))/100</f>
        <v>0.76222190366972398</v>
      </c>
      <c r="H17" s="53">
        <f>(VLOOKUP($A17,'Occupancy Raw Data'!$B$8:$BE$51,'Occupancy Raw Data'!AN$3,FALSE))/100</f>
        <v>0.84428038990825593</v>
      </c>
      <c r="I17" s="53">
        <f>(VLOOKUP($A17,'Occupancy Raw Data'!$B$8:$BE$51,'Occupancy Raw Data'!AO$3,FALSE))/100</f>
        <v>0.84823681192660505</v>
      </c>
      <c r="J17" s="54">
        <f>(VLOOKUP($A17,'Occupancy Raw Data'!$B$8:$BE$51,'Occupancy Raw Data'!AP$3,FALSE))/100</f>
        <v>0.8462586009174311</v>
      </c>
      <c r="K17" s="48">
        <f>(VLOOKUP($A17,'Occupancy Raw Data'!$B$8:$BE$51,'Occupancy Raw Data'!AR$3,FALSE))/100</f>
        <v>0.78623238859764</v>
      </c>
      <c r="M17" s="75">
        <f>VLOOKUP($A17,'ADR Raw Data'!$B$6:$BE$49,'ADR Raw Data'!AG$1,FALSE)</f>
        <v>159.365198717948</v>
      </c>
      <c r="N17" s="76">
        <f>VLOOKUP($A17,'ADR Raw Data'!$B$6:$BE$49,'ADR Raw Data'!AH$1,FALSE)</f>
        <v>164.02885978069401</v>
      </c>
      <c r="O17" s="76">
        <f>VLOOKUP($A17,'ADR Raw Data'!$B$6:$BE$49,'ADR Raw Data'!AI$1,FALSE)</f>
        <v>169.93572707568401</v>
      </c>
      <c r="P17" s="76">
        <f>VLOOKUP($A17,'ADR Raw Data'!$B$6:$BE$49,'ADR Raw Data'!AJ$1,FALSE)</f>
        <v>168.410732804303</v>
      </c>
      <c r="Q17" s="76">
        <f>VLOOKUP($A17,'ADR Raw Data'!$B$6:$BE$49,'ADR Raw Data'!AK$1,FALSE)</f>
        <v>164.94439887064101</v>
      </c>
      <c r="R17" s="77">
        <f>VLOOKUP($A17,'ADR Raw Data'!$B$6:$BE$49,'ADR Raw Data'!AL$1,FALSE)</f>
        <v>165.61960131721901</v>
      </c>
      <c r="S17" s="76">
        <f>VLOOKUP($A17,'ADR Raw Data'!$B$6:$BE$49,'ADR Raw Data'!AN$1,FALSE)</f>
        <v>179.886572406064</v>
      </c>
      <c r="T17" s="76">
        <f>VLOOKUP($A17,'ADR Raw Data'!$B$6:$BE$49,'ADR Raw Data'!AO$1,FALSE)</f>
        <v>183.295338583475</v>
      </c>
      <c r="U17" s="77">
        <f>VLOOKUP($A17,'ADR Raw Data'!$B$6:$BE$49,'ADR Raw Data'!AP$1,FALSE)</f>
        <v>181.59493965444199</v>
      </c>
      <c r="V17" s="78">
        <f>VLOOKUP($A17,'ADR Raw Data'!$B$6:$BE$49,'ADR Raw Data'!AR$1,FALSE)</f>
        <v>170.53245902279801</v>
      </c>
      <c r="X17" s="75">
        <f>VLOOKUP($A17,'RevPAR Raw Data'!$B$6:$BE$49,'RevPAR Raw Data'!AG$1,FALSE)</f>
        <v>101.56790044438</v>
      </c>
      <c r="Y17" s="76">
        <f>VLOOKUP($A17,'RevPAR Raw Data'!$B$6:$BE$49,'RevPAR Raw Data'!AH$1,FALSE)</f>
        <v>126.19476619839401</v>
      </c>
      <c r="Z17" s="76">
        <f>VLOOKUP($A17,'RevPAR Raw Data'!$B$6:$BE$49,'RevPAR Raw Data'!AI$1,FALSE)</f>
        <v>137.676927393922</v>
      </c>
      <c r="AA17" s="76">
        <f>VLOOKUP($A17,'RevPAR Raw Data'!$B$6:$BE$49,'RevPAR Raw Data'!AJ$1,FALSE)</f>
        <v>135.53128934919701</v>
      </c>
      <c r="AB17" s="76">
        <f>VLOOKUP($A17,'RevPAR Raw Data'!$B$6:$BE$49,'RevPAR Raw Data'!AK$1,FALSE)</f>
        <v>130.22355561926599</v>
      </c>
      <c r="AC17" s="77">
        <f>VLOOKUP($A17,'RevPAR Raw Data'!$B$6:$BE$49,'RevPAR Raw Data'!AL$1,FALSE)</f>
        <v>126.23888780103201</v>
      </c>
      <c r="AD17" s="76">
        <f>VLOOKUP($A17,'RevPAR Raw Data'!$B$6:$BE$49,'RevPAR Raw Data'!AN$1,FALSE)</f>
        <v>151.87470549025201</v>
      </c>
      <c r="AE17" s="76">
        <f>VLOOKUP($A17,'RevPAR Raw Data'!$B$6:$BE$49,'RevPAR Raw Data'!AO$1,FALSE)</f>
        <v>155.47785364105499</v>
      </c>
      <c r="AF17" s="77">
        <f>VLOOKUP($A17,'RevPAR Raw Data'!$B$6:$BE$49,'RevPAR Raw Data'!AP$1,FALSE)</f>
        <v>153.676279565653</v>
      </c>
      <c r="AG17" s="78">
        <f>VLOOKUP($A17,'RevPAR Raw Data'!$B$6:$BE$49,'RevPAR Raw Data'!AR$1,FALSE)</f>
        <v>134.07814259092299</v>
      </c>
    </row>
    <row r="18" spans="1:33" x14ac:dyDescent="0.2">
      <c r="A18" s="55" t="s">
        <v>126</v>
      </c>
      <c r="B18" s="43">
        <f>(VLOOKUP($A17,'Occupancy Raw Data'!$B$8:$BE$51,'Occupancy Raw Data'!AT$3,FALSE))/100</f>
        <v>5.9240659794175199E-2</v>
      </c>
      <c r="C18" s="44">
        <f>(VLOOKUP($A17,'Occupancy Raw Data'!$B$8:$BE$51,'Occupancy Raw Data'!AU$3,FALSE))/100</f>
        <v>6.7139321534481503E-2</v>
      </c>
      <c r="D18" s="44">
        <f>(VLOOKUP($A17,'Occupancy Raw Data'!$B$8:$BE$51,'Occupancy Raw Data'!AV$3,FALSE))/100</f>
        <v>5.0826186872681201E-2</v>
      </c>
      <c r="E18" s="44">
        <f>(VLOOKUP($A17,'Occupancy Raw Data'!$B$8:$BE$51,'Occupancy Raw Data'!AW$3,FALSE))/100</f>
        <v>4.5282823315944E-2</v>
      </c>
      <c r="F18" s="44">
        <f>(VLOOKUP($A17,'Occupancy Raw Data'!$B$8:$BE$51,'Occupancy Raw Data'!AX$3,FALSE))/100</f>
        <v>5.2398947374920297E-2</v>
      </c>
      <c r="G18" s="44">
        <f>(VLOOKUP($A17,'Occupancy Raw Data'!$B$8:$BE$51,'Occupancy Raw Data'!AY$3,FALSE))/100</f>
        <v>5.4596240486647199E-2</v>
      </c>
      <c r="H18" s="45">
        <f>(VLOOKUP($A17,'Occupancy Raw Data'!$B$8:$BE$51,'Occupancy Raw Data'!BA$3,FALSE))/100</f>
        <v>3.4062229113993099E-2</v>
      </c>
      <c r="I18" s="45">
        <f>(VLOOKUP($A17,'Occupancy Raw Data'!$B$8:$BE$51,'Occupancy Raw Data'!BB$3,FALSE))/100</f>
        <v>5.7033565631616004E-2</v>
      </c>
      <c r="J18" s="44">
        <f>(VLOOKUP($A17,'Occupancy Raw Data'!$B$8:$BE$51,'Occupancy Raw Data'!BC$3,FALSE))/100</f>
        <v>4.5448570046530995E-2</v>
      </c>
      <c r="K18" s="46">
        <f>(VLOOKUP($A17,'Occupancy Raw Data'!$B$8:$BE$51,'Occupancy Raw Data'!BE$3,FALSE))/100</f>
        <v>5.1757765510356303E-2</v>
      </c>
      <c r="M18" s="43">
        <f>(VLOOKUP($A17,'ADR Raw Data'!$B$6:$BE$49,'ADR Raw Data'!AT$1,FALSE))/100</f>
        <v>8.4626676803972109E-2</v>
      </c>
      <c r="N18" s="44">
        <f>(VLOOKUP($A17,'ADR Raw Data'!$B$6:$BE$49,'ADR Raw Data'!AU$1,FALSE))/100</f>
        <v>5.6445977458228401E-2</v>
      </c>
      <c r="O18" s="44">
        <f>(VLOOKUP($A17,'ADR Raw Data'!$B$6:$BE$49,'ADR Raw Data'!AV$1,FALSE))/100</f>
        <v>5.15951949306407E-2</v>
      </c>
      <c r="P18" s="44">
        <f>(VLOOKUP($A17,'ADR Raw Data'!$B$6:$BE$49,'ADR Raw Data'!AW$1,FALSE))/100</f>
        <v>4.2380276340583702E-2</v>
      </c>
      <c r="Q18" s="44">
        <f>(VLOOKUP($A17,'ADR Raw Data'!$B$6:$BE$49,'ADR Raw Data'!AX$1,FALSE))/100</f>
        <v>5.56268650106733E-2</v>
      </c>
      <c r="R18" s="44">
        <f>(VLOOKUP($A17,'ADR Raw Data'!$B$6:$BE$49,'ADR Raw Data'!AY$1,FALSE))/100</f>
        <v>5.64018428965741E-2</v>
      </c>
      <c r="S18" s="45">
        <f>(VLOOKUP($A17,'ADR Raw Data'!$B$6:$BE$49,'ADR Raw Data'!BA$1,FALSE))/100</f>
        <v>6.1446003955959297E-2</v>
      </c>
      <c r="T18" s="45">
        <f>(VLOOKUP($A17,'ADR Raw Data'!$B$6:$BE$49,'ADR Raw Data'!BB$1,FALSE))/100</f>
        <v>9.57654533497935E-2</v>
      </c>
      <c r="U18" s="44">
        <f>(VLOOKUP($A17,'ADR Raw Data'!$B$6:$BE$49,'ADR Raw Data'!BC$1,FALSE))/100</f>
        <v>7.8456587286510698E-2</v>
      </c>
      <c r="V18" s="46">
        <f>(VLOOKUP($A17,'ADR Raw Data'!$B$6:$BE$49,'ADR Raw Data'!BE$1,FALSE))/100</f>
        <v>6.337572475445459E-2</v>
      </c>
      <c r="X18" s="43">
        <f>(VLOOKUP($A17,'RevPAR Raw Data'!$B$6:$BE$49,'RevPAR Raw Data'!AT$1,FALSE))/100</f>
        <v>0.14888067676820302</v>
      </c>
      <c r="Y18" s="44">
        <f>(VLOOKUP($A17,'RevPAR Raw Data'!$B$6:$BE$49,'RevPAR Raw Data'!AU$1,FALSE))/100</f>
        <v>0.12737504362260599</v>
      </c>
      <c r="Z18" s="44">
        <f>(VLOOKUP($A17,'RevPAR Raw Data'!$B$6:$BE$49,'RevPAR Raw Data'!AV$1,FALSE))/100</f>
        <v>0.105043768822599</v>
      </c>
      <c r="AA18" s="44">
        <f>(VLOOKUP($A17,'RevPAR Raw Data'!$B$6:$BE$49,'RevPAR Raw Data'!AW$1,FALSE))/100</f>
        <v>8.9582198222139309E-2</v>
      </c>
      <c r="AB18" s="44">
        <f>(VLOOKUP($A17,'RevPAR Raw Data'!$B$6:$BE$49,'RevPAR Raw Data'!AX$1,FALSE))/100</f>
        <v>0.11094060155791899</v>
      </c>
      <c r="AC18" s="44">
        <f>(VLOOKUP($A17,'RevPAR Raw Data'!$B$6:$BE$49,'RevPAR Raw Data'!AY$1,FALSE))/100</f>
        <v>0.114077411961892</v>
      </c>
      <c r="AD18" s="45">
        <f>(VLOOKUP($A17,'RevPAR Raw Data'!$B$6:$BE$49,'RevPAR Raw Data'!BA$1,FALSE))/100</f>
        <v>9.7601220934839597E-2</v>
      </c>
      <c r="AE18" s="45">
        <f>(VLOOKUP($A17,'RevPAR Raw Data'!$B$6:$BE$49,'RevPAR Raw Data'!BB$1,FALSE))/100</f>
        <v>0.158260864250276</v>
      </c>
      <c r="AF18" s="44">
        <f>(VLOOKUP($A17,'RevPAR Raw Data'!$B$6:$BE$49,'RevPAR Raw Data'!BC$1,FALSE))/100</f>
        <v>0.127470897035944</v>
      </c>
      <c r="AG18" s="46">
        <f>(VLOOKUP($A17,'RevPAR Raw Data'!$B$6:$BE$49,'RevPAR Raw Data'!BE$1,FALSE))/100</f>
        <v>0.118413676165701</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19</v>
      </c>
      <c r="B20" s="47">
        <f>(VLOOKUP($A20,'Occupancy Raw Data'!$B$8:$BE$51,'Occupancy Raw Data'!AG$3,FALSE))/100</f>
        <v>0.584615668701989</v>
      </c>
      <c r="C20" s="53">
        <f>(VLOOKUP($A20,'Occupancy Raw Data'!$B$8:$BE$51,'Occupancy Raw Data'!AH$3,FALSE))/100</f>
        <v>0.71513073665550497</v>
      </c>
      <c r="D20" s="53">
        <f>(VLOOKUP($A20,'Occupancy Raw Data'!$B$8:$BE$51,'Occupancy Raw Data'!AI$3,FALSE))/100</f>
        <v>0.75707233602521096</v>
      </c>
      <c r="E20" s="53">
        <f>(VLOOKUP($A20,'Occupancy Raw Data'!$B$8:$BE$51,'Occupancy Raw Data'!AJ$3,FALSE))/100</f>
        <v>0.76168258814260303</v>
      </c>
      <c r="F20" s="53">
        <f>(VLOOKUP($A20,'Occupancy Raw Data'!$B$8:$BE$51,'Occupancy Raw Data'!AK$3,FALSE))/100</f>
        <v>0.74824653772022098</v>
      </c>
      <c r="G20" s="54">
        <f>(VLOOKUP($A20,'Occupancy Raw Data'!$B$8:$BE$51,'Occupancy Raw Data'!AL$3,FALSE))/100</f>
        <v>0.71334652304896595</v>
      </c>
      <c r="H20" s="53">
        <f>(VLOOKUP($A20,'Occupancy Raw Data'!$B$8:$BE$51,'Occupancy Raw Data'!AN$3,FALSE))/100</f>
        <v>0.81335402388033895</v>
      </c>
      <c r="I20" s="53">
        <f>(VLOOKUP($A20,'Occupancy Raw Data'!$B$8:$BE$51,'Occupancy Raw Data'!AO$3,FALSE))/100</f>
        <v>0.81829266039792303</v>
      </c>
      <c r="J20" s="54">
        <f>(VLOOKUP($A20,'Occupancy Raw Data'!$B$8:$BE$51,'Occupancy Raw Data'!AP$3,FALSE))/100</f>
        <v>0.81582334213913099</v>
      </c>
      <c r="K20" s="48">
        <f>(VLOOKUP($A20,'Occupancy Raw Data'!$B$8:$BE$51,'Occupancy Raw Data'!AR$3,FALSE))/100</f>
        <v>0.74261830110770499</v>
      </c>
      <c r="M20" s="75">
        <f>VLOOKUP($A20,'ADR Raw Data'!$B$6:$BE$49,'ADR Raw Data'!AG$1,FALSE)</f>
        <v>127.56169900714799</v>
      </c>
      <c r="N20" s="76">
        <f>VLOOKUP($A20,'ADR Raw Data'!$B$6:$BE$49,'ADR Raw Data'!AH$1,FALSE)</f>
        <v>130.69818140347499</v>
      </c>
      <c r="O20" s="76">
        <f>VLOOKUP($A20,'ADR Raw Data'!$B$6:$BE$49,'ADR Raw Data'!AI$1,FALSE)</f>
        <v>134.111618657365</v>
      </c>
      <c r="P20" s="76">
        <f>VLOOKUP($A20,'ADR Raw Data'!$B$6:$BE$49,'ADR Raw Data'!AJ$1,FALSE)</f>
        <v>134.298318975966</v>
      </c>
      <c r="Q20" s="76">
        <f>VLOOKUP($A20,'ADR Raw Data'!$B$6:$BE$49,'ADR Raw Data'!AK$1,FALSE)</f>
        <v>134.56773944531301</v>
      </c>
      <c r="R20" s="77">
        <f>VLOOKUP($A20,'ADR Raw Data'!$B$6:$BE$49,'ADR Raw Data'!AL$1,FALSE)</f>
        <v>132.489013884694</v>
      </c>
      <c r="S20" s="76">
        <f>VLOOKUP($A20,'ADR Raw Data'!$B$6:$BE$49,'ADR Raw Data'!AN$1,FALSE)</f>
        <v>159.49044350900499</v>
      </c>
      <c r="T20" s="76">
        <f>VLOOKUP($A20,'ADR Raw Data'!$B$6:$BE$49,'ADR Raw Data'!AO$1,FALSE)</f>
        <v>161.24588885126201</v>
      </c>
      <c r="U20" s="77">
        <f>VLOOKUP($A20,'ADR Raw Data'!$B$6:$BE$49,'ADR Raw Data'!AP$1,FALSE)</f>
        <v>160.37082285407999</v>
      </c>
      <c r="V20" s="78">
        <f>VLOOKUP($A20,'ADR Raw Data'!$B$6:$BE$49,'ADR Raw Data'!AR$1,FALSE)</f>
        <v>141.23834583358399</v>
      </c>
      <c r="X20" s="75">
        <f>VLOOKUP($A20,'RevPAR Raw Data'!$B$6:$BE$49,'RevPAR Raw Data'!AG$1,FALSE)</f>
        <v>74.574567965826205</v>
      </c>
      <c r="Y20" s="76">
        <f>VLOOKUP($A20,'RevPAR Raw Data'!$B$6:$BE$49,'RevPAR Raw Data'!AH$1,FALSE)</f>
        <v>93.466286746602293</v>
      </c>
      <c r="Z20" s="76">
        <f>VLOOKUP($A20,'RevPAR Raw Data'!$B$6:$BE$49,'RevPAR Raw Data'!AI$1,FALSE)</f>
        <v>101.532196425054</v>
      </c>
      <c r="AA20" s="76">
        <f>VLOOKUP($A20,'RevPAR Raw Data'!$B$6:$BE$49,'RevPAR Raw Data'!AJ$1,FALSE)</f>
        <v>102.292691180815</v>
      </c>
      <c r="AB20" s="76">
        <f>VLOOKUP($A20,'RevPAR Raw Data'!$B$6:$BE$49,'RevPAR Raw Data'!AK$1,FALSE)</f>
        <v>100.689845128792</v>
      </c>
      <c r="AC20" s="77">
        <f>VLOOKUP($A20,'RevPAR Raw Data'!$B$6:$BE$49,'RevPAR Raw Data'!AL$1,FALSE)</f>
        <v>94.510577396832701</v>
      </c>
      <c r="AD20" s="76">
        <f>VLOOKUP($A20,'RevPAR Raw Data'!$B$6:$BE$49,'RevPAR Raw Data'!AN$1,FALSE)</f>
        <v>129.722193998509</v>
      </c>
      <c r="AE20" s="76">
        <f>VLOOKUP($A20,'RevPAR Raw Data'!$B$6:$BE$49,'RevPAR Raw Data'!AO$1,FALSE)</f>
        <v>131.94632736632701</v>
      </c>
      <c r="AF20" s="77">
        <f>VLOOKUP($A20,'RevPAR Raw Data'!$B$6:$BE$49,'RevPAR Raw Data'!AP$1,FALSE)</f>
        <v>130.83426068241801</v>
      </c>
      <c r="AG20" s="78">
        <f>VLOOKUP($A20,'RevPAR Raw Data'!$B$6:$BE$49,'RevPAR Raw Data'!AR$1,FALSE)</f>
        <v>104.88618043419901</v>
      </c>
    </row>
    <row r="21" spans="1:33" x14ac:dyDescent="0.2">
      <c r="A21" s="55" t="s">
        <v>126</v>
      </c>
      <c r="B21" s="43">
        <f>(VLOOKUP($A20,'Occupancy Raw Data'!$B$8:$BE$51,'Occupancy Raw Data'!AT$3,FALSE))/100</f>
        <v>1.6381629306395598E-2</v>
      </c>
      <c r="C21" s="44">
        <f>(VLOOKUP($A20,'Occupancy Raw Data'!$B$8:$BE$51,'Occupancy Raw Data'!AU$3,FALSE))/100</f>
        <v>2.6447877593635497E-2</v>
      </c>
      <c r="D21" s="44">
        <f>(VLOOKUP($A20,'Occupancy Raw Data'!$B$8:$BE$51,'Occupancy Raw Data'!AV$3,FALSE))/100</f>
        <v>3.3577447575623504E-2</v>
      </c>
      <c r="E21" s="44">
        <f>(VLOOKUP($A20,'Occupancy Raw Data'!$B$8:$BE$51,'Occupancy Raw Data'!AW$3,FALSE))/100</f>
        <v>3.1667929021432298E-2</v>
      </c>
      <c r="F21" s="44">
        <f>(VLOOKUP($A20,'Occupancy Raw Data'!$B$8:$BE$51,'Occupancy Raw Data'!AX$3,FALSE))/100</f>
        <v>2.8850005024773501E-2</v>
      </c>
      <c r="G21" s="44">
        <f>(VLOOKUP($A20,'Occupancy Raw Data'!$B$8:$BE$51,'Occupancy Raw Data'!AY$3,FALSE))/100</f>
        <v>2.7941089346650402E-2</v>
      </c>
      <c r="H21" s="45">
        <f>(VLOOKUP($A20,'Occupancy Raw Data'!$B$8:$BE$51,'Occupancy Raw Data'!BA$3,FALSE))/100</f>
        <v>5.3700606907136602E-3</v>
      </c>
      <c r="I21" s="45">
        <f>(VLOOKUP($A20,'Occupancy Raw Data'!$B$8:$BE$51,'Occupancy Raw Data'!BB$3,FALSE))/100</f>
        <v>1.09700050395686E-2</v>
      </c>
      <c r="J21" s="44">
        <f>(VLOOKUP($A20,'Occupancy Raw Data'!$B$8:$BE$51,'Occupancy Raw Data'!BC$3,FALSE))/100</f>
        <v>8.1707314609930411E-3</v>
      </c>
      <c r="K21" s="46">
        <f>(VLOOKUP($A20,'Occupancy Raw Data'!$B$8:$BE$51,'Occupancy Raw Data'!BE$3,FALSE))/100</f>
        <v>2.1660719589049103E-2</v>
      </c>
      <c r="M21" s="43">
        <f>(VLOOKUP($A20,'ADR Raw Data'!$B$6:$BE$49,'ADR Raw Data'!AT$1,FALSE))/100</f>
        <v>4.6384176035866698E-2</v>
      </c>
      <c r="N21" s="44">
        <f>(VLOOKUP($A20,'ADR Raw Data'!$B$6:$BE$49,'ADR Raw Data'!AU$1,FALSE))/100</f>
        <v>4.0956923551476704E-2</v>
      </c>
      <c r="O21" s="44">
        <f>(VLOOKUP($A20,'ADR Raw Data'!$B$6:$BE$49,'ADR Raw Data'!AV$1,FALSE))/100</f>
        <v>4.4018426249912007E-2</v>
      </c>
      <c r="P21" s="44">
        <f>(VLOOKUP($A20,'ADR Raw Data'!$B$6:$BE$49,'ADR Raw Data'!AW$1,FALSE))/100</f>
        <v>3.1796634583224404E-2</v>
      </c>
      <c r="Q21" s="44">
        <f>(VLOOKUP($A20,'ADR Raw Data'!$B$6:$BE$49,'ADR Raw Data'!AX$1,FALSE))/100</f>
        <v>2.8333895230826397E-2</v>
      </c>
      <c r="R21" s="44">
        <f>(VLOOKUP($A20,'ADR Raw Data'!$B$6:$BE$49,'ADR Raw Data'!AY$1,FALSE))/100</f>
        <v>3.7885524874065601E-2</v>
      </c>
      <c r="S21" s="45">
        <f>(VLOOKUP($A20,'ADR Raw Data'!$B$6:$BE$49,'ADR Raw Data'!BA$1,FALSE))/100</f>
        <v>3.45098322808206E-2</v>
      </c>
      <c r="T21" s="45">
        <f>(VLOOKUP($A20,'ADR Raw Data'!$B$6:$BE$49,'ADR Raw Data'!BB$1,FALSE))/100</f>
        <v>5.9063536298967101E-2</v>
      </c>
      <c r="U21" s="44">
        <f>(VLOOKUP($A20,'ADR Raw Data'!$B$6:$BE$49,'ADR Raw Data'!BC$1,FALSE))/100</f>
        <v>4.6728861698116402E-2</v>
      </c>
      <c r="V21" s="46">
        <f>(VLOOKUP($A20,'ADR Raw Data'!$B$6:$BE$49,'ADR Raw Data'!BE$1,FALSE))/100</f>
        <v>4.0205326127122298E-2</v>
      </c>
      <c r="X21" s="43">
        <f>(VLOOKUP($A20,'RevPAR Raw Data'!$B$6:$BE$49,'RevPAR Raw Data'!AT$1,FALSE))/100</f>
        <v>6.3525653719764499E-2</v>
      </c>
      <c r="Y21" s="44">
        <f>(VLOOKUP($A20,'RevPAR Raw Data'!$B$6:$BE$49,'RevPAR Raw Data'!AU$1,FALSE))/100</f>
        <v>6.8488024845813497E-2</v>
      </c>
      <c r="Z21" s="44">
        <f>(VLOOKUP($A20,'RevPAR Raw Data'!$B$6:$BE$49,'RevPAR Raw Data'!AV$1,FALSE))/100</f>
        <v>7.9073900225303501E-2</v>
      </c>
      <c r="AA21" s="44">
        <f>(VLOOKUP($A20,'RevPAR Raw Data'!$B$6:$BE$49,'RevPAR Raw Data'!AW$1,FALSE))/100</f>
        <v>6.4471497171758596E-2</v>
      </c>
      <c r="AB21" s="44">
        <f>(VLOOKUP($A20,'RevPAR Raw Data'!$B$6:$BE$49,'RevPAR Raw Data'!AX$1,FALSE))/100</f>
        <v>5.80013332753807E-2</v>
      </c>
      <c r="AC21" s="44">
        <f>(VLOOKUP($A20,'RevPAR Raw Data'!$B$6:$BE$49,'RevPAR Raw Data'!AY$1,FALSE))/100</f>
        <v>6.6885177056167006E-2</v>
      </c>
      <c r="AD21" s="45">
        <f>(VLOOKUP($A20,'RevPAR Raw Data'!$B$6:$BE$49,'RevPAR Raw Data'!BA$1,FALSE))/100</f>
        <v>4.0065212865308703E-2</v>
      </c>
      <c r="AE21" s="45">
        <f>(VLOOKUP($A20,'RevPAR Raw Data'!$B$6:$BE$49,'RevPAR Raw Data'!BB$1,FALSE))/100</f>
        <v>7.0681468629390093E-2</v>
      </c>
      <c r="AF21" s="44">
        <f>(VLOOKUP($A20,'RevPAR Raw Data'!$B$6:$BE$49,'RevPAR Raw Data'!BC$1,FALSE))/100</f>
        <v>5.5281402139522699E-2</v>
      </c>
      <c r="AG21" s="46">
        <f>(VLOOKUP($A20,'RevPAR Raw Data'!$B$6:$BE$49,'RevPAR Raw Data'!BE$1,FALSE))/100</f>
        <v>6.27369220113973E-2</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20</v>
      </c>
      <c r="B23" s="47">
        <f>(VLOOKUP($A23,'Occupancy Raw Data'!$B$8:$BE$51,'Occupancy Raw Data'!AG$3,FALSE))/100</f>
        <v>0.57346652198889303</v>
      </c>
      <c r="C23" s="53">
        <f>(VLOOKUP($A23,'Occupancy Raw Data'!$B$8:$BE$51,'Occupancy Raw Data'!AH$3,FALSE))/100</f>
        <v>0.64723090998063793</v>
      </c>
      <c r="D23" s="53">
        <f>(VLOOKUP($A23,'Occupancy Raw Data'!$B$8:$BE$51,'Occupancy Raw Data'!AI$3,FALSE))/100</f>
        <v>0.68099614901810501</v>
      </c>
      <c r="E23" s="53">
        <f>(VLOOKUP($A23,'Occupancy Raw Data'!$B$8:$BE$51,'Occupancy Raw Data'!AJ$3,FALSE))/100</f>
        <v>0.69333390026893993</v>
      </c>
      <c r="F23" s="53">
        <f>(VLOOKUP($A23,'Occupancy Raw Data'!$B$8:$BE$51,'Occupancy Raw Data'!AK$3,FALSE))/100</f>
        <v>0.68875235189693096</v>
      </c>
      <c r="G23" s="54">
        <f>(VLOOKUP($A23,'Occupancy Raw Data'!$B$8:$BE$51,'Occupancy Raw Data'!AL$3,FALSE))/100</f>
        <v>0.65676632238084698</v>
      </c>
      <c r="H23" s="53">
        <f>(VLOOKUP($A23,'Occupancy Raw Data'!$B$8:$BE$51,'Occupancy Raw Data'!AN$3,FALSE))/100</f>
        <v>0.74417739415134998</v>
      </c>
      <c r="I23" s="53">
        <f>(VLOOKUP($A23,'Occupancy Raw Data'!$B$8:$BE$51,'Occupancy Raw Data'!AO$3,FALSE))/100</f>
        <v>0.75048100942884699</v>
      </c>
      <c r="J23" s="54">
        <f>(VLOOKUP($A23,'Occupancy Raw Data'!$B$8:$BE$51,'Occupancy Raw Data'!AP$3,FALSE))/100</f>
        <v>0.74732920179009898</v>
      </c>
      <c r="K23" s="48">
        <f>(VLOOKUP($A23,'Occupancy Raw Data'!$B$8:$BE$51,'Occupancy Raw Data'!AR$3,FALSE))/100</f>
        <v>0.68264980297676703</v>
      </c>
      <c r="M23" s="75">
        <f>VLOOKUP($A23,'ADR Raw Data'!$B$6:$BE$49,'ADR Raw Data'!AG$1,FALSE)</f>
        <v>92.130318140501203</v>
      </c>
      <c r="N23" s="76">
        <f>VLOOKUP($A23,'ADR Raw Data'!$B$6:$BE$49,'ADR Raw Data'!AH$1,FALSE)</f>
        <v>93.7591860751795</v>
      </c>
      <c r="O23" s="76">
        <f>VLOOKUP($A23,'ADR Raw Data'!$B$6:$BE$49,'ADR Raw Data'!AI$1,FALSE)</f>
        <v>95.577886901507398</v>
      </c>
      <c r="P23" s="76">
        <f>VLOOKUP($A23,'ADR Raw Data'!$B$6:$BE$49,'ADR Raw Data'!AJ$1,FALSE)</f>
        <v>96.240951950202302</v>
      </c>
      <c r="Q23" s="76">
        <f>VLOOKUP($A23,'ADR Raw Data'!$B$6:$BE$49,'ADR Raw Data'!AK$1,FALSE)</f>
        <v>97.148707576435697</v>
      </c>
      <c r="R23" s="77">
        <f>VLOOKUP($A23,'ADR Raw Data'!$B$6:$BE$49,'ADR Raw Data'!AL$1,FALSE)</f>
        <v>95.0873314009974</v>
      </c>
      <c r="S23" s="76">
        <f>VLOOKUP($A23,'ADR Raw Data'!$B$6:$BE$49,'ADR Raw Data'!AN$1,FALSE)</f>
        <v>115.48223520505</v>
      </c>
      <c r="T23" s="76">
        <f>VLOOKUP($A23,'ADR Raw Data'!$B$6:$BE$49,'ADR Raw Data'!AO$1,FALSE)</f>
        <v>116.28233484419199</v>
      </c>
      <c r="U23" s="77">
        <f>VLOOKUP($A23,'ADR Raw Data'!$B$6:$BE$49,'ADR Raw Data'!AP$1,FALSE)</f>
        <v>115.88397220621999</v>
      </c>
      <c r="V23" s="78">
        <f>VLOOKUP($A23,'ADR Raw Data'!$B$6:$BE$49,'ADR Raw Data'!AR$1,FALSE)</f>
        <v>101.594313742943</v>
      </c>
      <c r="X23" s="75">
        <f>VLOOKUP($A23,'RevPAR Raw Data'!$B$6:$BE$49,'RevPAR Raw Data'!AG$1,FALSE)</f>
        <v>52.833653113763503</v>
      </c>
      <c r="Y23" s="76">
        <f>VLOOKUP($A23,'RevPAR Raw Data'!$B$6:$BE$49,'RevPAR Raw Data'!AH$1,FALSE)</f>
        <v>60.683843322482502</v>
      </c>
      <c r="Z23" s="76">
        <f>VLOOKUP($A23,'RevPAR Raw Data'!$B$6:$BE$49,'RevPAR Raw Data'!AI$1,FALSE)</f>
        <v>65.088172911214599</v>
      </c>
      <c r="AA23" s="76">
        <f>VLOOKUP($A23,'RevPAR Raw Data'!$B$6:$BE$49,'RevPAR Raw Data'!AJ$1,FALSE)</f>
        <v>66.727114581229401</v>
      </c>
      <c r="AB23" s="76">
        <f>VLOOKUP($A23,'RevPAR Raw Data'!$B$6:$BE$49,'RevPAR Raw Data'!AK$1,FALSE)</f>
        <v>66.911400827017303</v>
      </c>
      <c r="AC23" s="77">
        <f>VLOOKUP($A23,'RevPAR Raw Data'!$B$6:$BE$49,'RevPAR Raw Data'!AL$1,FALSE)</f>
        <v>62.450156949241901</v>
      </c>
      <c r="AD23" s="76">
        <f>VLOOKUP($A23,'RevPAR Raw Data'!$B$6:$BE$49,'RevPAR Raw Data'!AN$1,FALSE)</f>
        <v>85.939268865668097</v>
      </c>
      <c r="AE23" s="76">
        <f>VLOOKUP($A23,'RevPAR Raw Data'!$B$6:$BE$49,'RevPAR Raw Data'!AO$1,FALSE)</f>
        <v>87.267684032612905</v>
      </c>
      <c r="AF23" s="77">
        <f>VLOOKUP($A23,'RevPAR Raw Data'!$B$6:$BE$49,'RevPAR Raw Data'!AP$1,FALSE)</f>
        <v>86.603476449140501</v>
      </c>
      <c r="AG23" s="78">
        <f>VLOOKUP($A23,'RevPAR Raw Data'!$B$6:$BE$49,'RevPAR Raw Data'!AR$1,FALSE)</f>
        <v>69.353338260179996</v>
      </c>
    </row>
    <row r="24" spans="1:33" x14ac:dyDescent="0.2">
      <c r="A24" s="55" t="s">
        <v>126</v>
      </c>
      <c r="B24" s="43">
        <f>(VLOOKUP($A23,'Occupancy Raw Data'!$B$8:$BE$51,'Occupancy Raw Data'!AT$3,FALSE))/100</f>
        <v>4.3192828299958901E-2</v>
      </c>
      <c r="C24" s="44">
        <f>(VLOOKUP($A23,'Occupancy Raw Data'!$B$8:$BE$51,'Occupancy Raw Data'!AU$3,FALSE))/100</f>
        <v>3.8681560432221401E-2</v>
      </c>
      <c r="D24" s="44">
        <f>(VLOOKUP($A23,'Occupancy Raw Data'!$B$8:$BE$51,'Occupancy Raw Data'!AV$3,FALSE))/100</f>
        <v>4.8557426397203306E-2</v>
      </c>
      <c r="E24" s="44">
        <f>(VLOOKUP($A23,'Occupancy Raw Data'!$B$8:$BE$51,'Occupancy Raw Data'!AW$3,FALSE))/100</f>
        <v>5.2293924787249597E-2</v>
      </c>
      <c r="F24" s="44">
        <f>(VLOOKUP($A23,'Occupancy Raw Data'!$B$8:$BE$51,'Occupancy Raw Data'!AX$3,FALSE))/100</f>
        <v>4.5612129251538895E-2</v>
      </c>
      <c r="G24" s="44">
        <f>(VLOOKUP($A23,'Occupancy Raw Data'!$B$8:$BE$51,'Occupancy Raw Data'!AY$3,FALSE))/100</f>
        <v>4.5806887789318497E-2</v>
      </c>
      <c r="H24" s="45">
        <f>(VLOOKUP($A23,'Occupancy Raw Data'!$B$8:$BE$51,'Occupancy Raw Data'!BA$3,FALSE))/100</f>
        <v>1.47063973810711E-2</v>
      </c>
      <c r="I24" s="45">
        <f>(VLOOKUP($A23,'Occupancy Raw Data'!$B$8:$BE$51,'Occupancy Raw Data'!BB$3,FALSE))/100</f>
        <v>3.5649604968031399E-2</v>
      </c>
      <c r="J24" s="44">
        <f>(VLOOKUP($A23,'Occupancy Raw Data'!$B$8:$BE$51,'Occupancy Raw Data'!BC$3,FALSE))/100</f>
        <v>2.5115200300293399E-2</v>
      </c>
      <c r="K24" s="46">
        <f>(VLOOKUP($A23,'Occupancy Raw Data'!$B$8:$BE$51,'Occupancy Raw Data'!BE$3,FALSE))/100</f>
        <v>3.9242227138976599E-2</v>
      </c>
      <c r="M24" s="43">
        <f>(VLOOKUP($A23,'ADR Raw Data'!$B$6:$BE$49,'ADR Raw Data'!AT$1,FALSE))/100</f>
        <v>4.6942550926134599E-2</v>
      </c>
      <c r="N24" s="44">
        <f>(VLOOKUP($A23,'ADR Raw Data'!$B$6:$BE$49,'ADR Raw Data'!AU$1,FALSE))/100</f>
        <v>4.3705566721198602E-2</v>
      </c>
      <c r="O24" s="44">
        <f>(VLOOKUP($A23,'ADR Raw Data'!$B$6:$BE$49,'ADR Raw Data'!AV$1,FALSE))/100</f>
        <v>4.4437812985017006E-2</v>
      </c>
      <c r="P24" s="44">
        <f>(VLOOKUP($A23,'ADR Raw Data'!$B$6:$BE$49,'ADR Raw Data'!AW$1,FALSE))/100</f>
        <v>4.6478071278013698E-2</v>
      </c>
      <c r="Q24" s="44">
        <f>(VLOOKUP($A23,'ADR Raw Data'!$B$6:$BE$49,'ADR Raw Data'!AX$1,FALSE))/100</f>
        <v>4.0470715287143202E-2</v>
      </c>
      <c r="R24" s="44">
        <f>(VLOOKUP($A23,'ADR Raw Data'!$B$6:$BE$49,'ADR Raw Data'!AY$1,FALSE))/100</f>
        <v>4.43443883187973E-2</v>
      </c>
      <c r="S24" s="45">
        <f>(VLOOKUP($A23,'ADR Raw Data'!$B$6:$BE$49,'ADR Raw Data'!BA$1,FALSE))/100</f>
        <v>2.9012104672648097E-2</v>
      </c>
      <c r="T24" s="45">
        <f>(VLOOKUP($A23,'ADR Raw Data'!$B$6:$BE$49,'ADR Raw Data'!BB$1,FALSE))/100</f>
        <v>5.0832323753780502E-2</v>
      </c>
      <c r="U24" s="44">
        <f>(VLOOKUP($A23,'ADR Raw Data'!$B$6:$BE$49,'ADR Raw Data'!BC$1,FALSE))/100</f>
        <v>3.9816656496611501E-2</v>
      </c>
      <c r="V24" s="46">
        <f>(VLOOKUP($A23,'ADR Raw Data'!$B$6:$BE$49,'ADR Raw Data'!BE$1,FALSE))/100</f>
        <v>4.1781615796043899E-2</v>
      </c>
      <c r="X24" s="43">
        <f>(VLOOKUP($A23,'RevPAR Raw Data'!$B$6:$BE$49,'RevPAR Raw Data'!AT$1,FALSE))/100</f>
        <v>9.2162960768208194E-2</v>
      </c>
      <c r="Y24" s="44">
        <f>(VLOOKUP($A23,'RevPAR Raw Data'!$B$6:$BE$49,'RevPAR Raw Data'!AU$1,FALSE))/100</f>
        <v>8.4077726673770489E-2</v>
      </c>
      <c r="Z24" s="44">
        <f>(VLOOKUP($A23,'RevPAR Raw Data'!$B$6:$BE$49,'RevPAR Raw Data'!AV$1,FALSE))/100</f>
        <v>9.5153025215493001E-2</v>
      </c>
      <c r="AA24" s="44">
        <f>(VLOOKUP($A23,'RevPAR Raw Data'!$B$6:$BE$49,'RevPAR Raw Data'!AW$1,FALSE))/100</f>
        <v>0.101202516828932</v>
      </c>
      <c r="AB24" s="44">
        <f>(VLOOKUP($A23,'RevPAR Raw Data'!$B$6:$BE$49,'RevPAR Raw Data'!AX$1,FALSE))/100</f>
        <v>8.7928800035261503E-2</v>
      </c>
      <c r="AC24" s="44">
        <f>(VLOOKUP($A23,'RevPAR Raw Data'!$B$6:$BE$49,'RevPAR Raw Data'!AY$1,FALSE))/100</f>
        <v>9.2182554527920887E-2</v>
      </c>
      <c r="AD24" s="45">
        <f>(VLOOKUP($A23,'RevPAR Raw Data'!$B$6:$BE$49,'RevPAR Raw Data'!BA$1,FALSE))/100</f>
        <v>4.4145165593896404E-2</v>
      </c>
      <c r="AE24" s="45">
        <f>(VLOOKUP($A23,'RevPAR Raw Data'!$B$6:$BE$49,'RevPAR Raw Data'!BB$1,FALSE))/100</f>
        <v>8.8294080983241402E-2</v>
      </c>
      <c r="AF24" s="44">
        <f>(VLOOKUP($A23,'RevPAR Raw Data'!$B$6:$BE$49,'RevPAR Raw Data'!BC$1,FALSE))/100</f>
        <v>6.5931860100105308E-2</v>
      </c>
      <c r="AG24" s="46">
        <f>(VLOOKUP($A23,'RevPAR Raw Data'!$B$6:$BE$49,'RevPAR Raw Data'!BE$1,FALSE))/100</f>
        <v>8.2663446592322401E-2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21</v>
      </c>
      <c r="B26" s="47">
        <f>(VLOOKUP($A26,'Occupancy Raw Data'!$B$8:$BE$51,'Occupancy Raw Data'!AG$3,FALSE))/100</f>
        <v>0.54237895459770902</v>
      </c>
      <c r="C26" s="53">
        <f>(VLOOKUP($A26,'Occupancy Raw Data'!$B$8:$BE$51,'Occupancy Raw Data'!AH$3,FALSE))/100</f>
        <v>0.57472491377894497</v>
      </c>
      <c r="D26" s="53">
        <f>(VLOOKUP($A26,'Occupancy Raw Data'!$B$8:$BE$51,'Occupancy Raw Data'!AI$3,FALSE))/100</f>
        <v>0.59139431762194095</v>
      </c>
      <c r="E26" s="53">
        <f>(VLOOKUP($A26,'Occupancy Raw Data'!$B$8:$BE$51,'Occupancy Raw Data'!AJ$3,FALSE))/100</f>
        <v>0.60622662775335301</v>
      </c>
      <c r="F26" s="53">
        <f>(VLOOKUP($A26,'Occupancy Raw Data'!$B$8:$BE$51,'Occupancy Raw Data'!AK$3,FALSE))/100</f>
        <v>0.61845297186746495</v>
      </c>
      <c r="G26" s="54">
        <f>(VLOOKUP($A26,'Occupancy Raw Data'!$B$8:$BE$51,'Occupancy Raw Data'!AL$3,FALSE))/100</f>
        <v>0.58663670836941195</v>
      </c>
      <c r="H26" s="53">
        <f>(VLOOKUP($A26,'Occupancy Raw Data'!$B$8:$BE$51,'Occupancy Raw Data'!AN$3,FALSE))/100</f>
        <v>0.68168959417196007</v>
      </c>
      <c r="I26" s="53">
        <f>(VLOOKUP($A26,'Occupancy Raw Data'!$B$8:$BE$51,'Occupancy Raw Data'!AO$3,FALSE))/100</f>
        <v>0.68351832085569397</v>
      </c>
      <c r="J26" s="54">
        <f>(VLOOKUP($A26,'Occupancy Raw Data'!$B$8:$BE$51,'Occupancy Raw Data'!AP$3,FALSE))/100</f>
        <v>0.68260395751382708</v>
      </c>
      <c r="K26" s="48">
        <f>(VLOOKUP($A26,'Occupancy Raw Data'!$B$8:$BE$51,'Occupancy Raw Data'!AR$3,FALSE))/100</f>
        <v>0.61405723815962598</v>
      </c>
      <c r="M26" s="75">
        <f>VLOOKUP($A26,'ADR Raw Data'!$B$6:$BE$49,'ADR Raw Data'!AG$1,FALSE)</f>
        <v>69.008242672092905</v>
      </c>
      <c r="N26" s="76">
        <f>VLOOKUP($A26,'ADR Raw Data'!$B$6:$BE$49,'ADR Raw Data'!AH$1,FALSE)</f>
        <v>68.317746580547194</v>
      </c>
      <c r="O26" s="76">
        <f>VLOOKUP($A26,'ADR Raw Data'!$B$6:$BE$49,'ADR Raw Data'!AI$1,FALSE)</f>
        <v>68.761057132708501</v>
      </c>
      <c r="P26" s="76">
        <f>VLOOKUP($A26,'ADR Raw Data'!$B$6:$BE$49,'ADR Raw Data'!AJ$1,FALSE)</f>
        <v>69.272887860236906</v>
      </c>
      <c r="Q26" s="76">
        <f>VLOOKUP($A26,'ADR Raw Data'!$B$6:$BE$49,'ADR Raw Data'!AK$1,FALSE)</f>
        <v>70.235434647414294</v>
      </c>
      <c r="R26" s="77">
        <f>VLOOKUP($A26,'ADR Raw Data'!$B$6:$BE$49,'ADR Raw Data'!AL$1,FALSE)</f>
        <v>69.136585183576301</v>
      </c>
      <c r="S26" s="76">
        <f>VLOOKUP($A26,'ADR Raw Data'!$B$6:$BE$49,'ADR Raw Data'!AN$1,FALSE)</f>
        <v>86.741500656135898</v>
      </c>
      <c r="T26" s="76">
        <f>VLOOKUP($A26,'ADR Raw Data'!$B$6:$BE$49,'ADR Raw Data'!AO$1,FALSE)</f>
        <v>89.9452268640635</v>
      </c>
      <c r="U26" s="77">
        <f>VLOOKUP($A26,'ADR Raw Data'!$B$6:$BE$49,'ADR Raw Data'!AP$1,FALSE)</f>
        <v>88.345509491727597</v>
      </c>
      <c r="V26" s="78">
        <f>VLOOKUP($A26,'ADR Raw Data'!$B$6:$BE$49,'ADR Raw Data'!AR$1,FALSE)</f>
        <v>75.237792571861903</v>
      </c>
      <c r="X26" s="75">
        <f>VLOOKUP($A26,'RevPAR Raw Data'!$B$6:$BE$49,'RevPAR Raw Data'!AG$1,FALSE)</f>
        <v>37.428618519114799</v>
      </c>
      <c r="Y26" s="76">
        <f>VLOOKUP($A26,'RevPAR Raw Data'!$B$6:$BE$49,'RevPAR Raw Data'!AH$1,FALSE)</f>
        <v>39.2639110130768</v>
      </c>
      <c r="Z26" s="76">
        <f>VLOOKUP($A26,'RevPAR Raw Data'!$B$6:$BE$49,'RevPAR Raw Data'!AI$1,FALSE)</f>
        <v>40.6648984619614</v>
      </c>
      <c r="AA26" s="76">
        <f>VLOOKUP($A26,'RevPAR Raw Data'!$B$6:$BE$49,'RevPAR Raw Data'!AJ$1,FALSE)</f>
        <v>41.995069202247599</v>
      </c>
      <c r="AB26" s="76">
        <f>VLOOKUP($A26,'RevPAR Raw Data'!$B$6:$BE$49,'RevPAR Raw Data'!AK$1,FALSE)</f>
        <v>43.437313288096597</v>
      </c>
      <c r="AC26" s="77">
        <f>VLOOKUP($A26,'RevPAR Raw Data'!$B$6:$BE$49,'RevPAR Raw Data'!AL$1,FALSE)</f>
        <v>40.558058759994701</v>
      </c>
      <c r="AD26" s="76">
        <f>VLOOKUP($A26,'RevPAR Raw Data'!$B$6:$BE$49,'RevPAR Raw Data'!AN$1,FALSE)</f>
        <v>59.130778380148101</v>
      </c>
      <c r="AE26" s="76">
        <f>VLOOKUP($A26,'RevPAR Raw Data'!$B$6:$BE$49,'RevPAR Raw Data'!AO$1,FALSE)</f>
        <v>61.479210435109202</v>
      </c>
      <c r="AF26" s="77">
        <f>VLOOKUP($A26,'RevPAR Raw Data'!$B$6:$BE$49,'RevPAR Raw Data'!AP$1,FALSE)</f>
        <v>60.304994407628598</v>
      </c>
      <c r="AG26" s="78">
        <f>VLOOKUP($A26,'RevPAR Raw Data'!$B$6:$BE$49,'RevPAR Raw Data'!AR$1,FALSE)</f>
        <v>46.200311111904298</v>
      </c>
    </row>
    <row r="27" spans="1:33" x14ac:dyDescent="0.2">
      <c r="A27" s="55" t="s">
        <v>126</v>
      </c>
      <c r="B27" s="43">
        <f>(VLOOKUP($A26,'Occupancy Raw Data'!$B$8:$BE$51,'Occupancy Raw Data'!AT$3,FALSE))/100</f>
        <v>1.6638388486368502E-2</v>
      </c>
      <c r="C27" s="44">
        <f>(VLOOKUP($A26,'Occupancy Raw Data'!$B$8:$BE$51,'Occupancy Raw Data'!AU$3,FALSE))/100</f>
        <v>8.6068526692494093E-3</v>
      </c>
      <c r="D27" s="44">
        <f>(VLOOKUP($A26,'Occupancy Raw Data'!$B$8:$BE$51,'Occupancy Raw Data'!AV$3,FALSE))/100</f>
        <v>1.0887669063936201E-2</v>
      </c>
      <c r="E27" s="44">
        <f>(VLOOKUP($A26,'Occupancy Raw Data'!$B$8:$BE$51,'Occupancy Raw Data'!AW$3,FALSE))/100</f>
        <v>1.38749532567454E-2</v>
      </c>
      <c r="F27" s="44">
        <f>(VLOOKUP($A26,'Occupancy Raw Data'!$B$8:$BE$51,'Occupancy Raw Data'!AX$3,FALSE))/100</f>
        <v>1.67884232880391E-2</v>
      </c>
      <c r="G27" s="44">
        <f>(VLOOKUP($A26,'Occupancy Raw Data'!$B$8:$BE$51,'Occupancy Raw Data'!AY$3,FALSE))/100</f>
        <v>1.33596190246123E-2</v>
      </c>
      <c r="H27" s="45">
        <f>(VLOOKUP($A26,'Occupancy Raw Data'!$B$8:$BE$51,'Occupancy Raw Data'!BA$3,FALSE))/100</f>
        <v>2.5522626727013599E-3</v>
      </c>
      <c r="I27" s="45">
        <f>(VLOOKUP($A26,'Occupancy Raw Data'!$B$8:$BE$51,'Occupancy Raw Data'!BB$3,FALSE))/100</f>
        <v>7.55277433609664E-3</v>
      </c>
      <c r="J27" s="44">
        <f>(VLOOKUP($A26,'Occupancy Raw Data'!$B$8:$BE$51,'Occupancy Raw Data'!BC$3,FALSE))/100</f>
        <v>5.0496477904099103E-3</v>
      </c>
      <c r="K27" s="46">
        <f>(VLOOKUP($A26,'Occupancy Raw Data'!$B$8:$BE$51,'Occupancy Raw Data'!BE$3,FALSE))/100</f>
        <v>1.07090194356123E-2</v>
      </c>
      <c r="M27" s="43">
        <f>(VLOOKUP($A26,'ADR Raw Data'!$B$6:$BE$49,'ADR Raw Data'!AT$1,FALSE))/100</f>
        <v>7.4751158541751395E-3</v>
      </c>
      <c r="N27" s="44">
        <f>(VLOOKUP($A26,'ADR Raw Data'!$B$6:$BE$49,'ADR Raw Data'!AU$1,FALSE))/100</f>
        <v>4.7633673494904497E-3</v>
      </c>
      <c r="O27" s="44">
        <f>(VLOOKUP($A26,'ADR Raw Data'!$B$6:$BE$49,'ADR Raw Data'!AV$1,FALSE))/100</f>
        <v>4.4814566844442296E-3</v>
      </c>
      <c r="P27" s="44">
        <f>(VLOOKUP($A26,'ADR Raw Data'!$B$6:$BE$49,'ADR Raw Data'!AW$1,FALSE))/100</f>
        <v>9.9244616896132804E-3</v>
      </c>
      <c r="Q27" s="44">
        <f>(VLOOKUP($A26,'ADR Raw Data'!$B$6:$BE$49,'ADR Raw Data'!AX$1,FALSE))/100</f>
        <v>-8.5434146367986494E-3</v>
      </c>
      <c r="R27" s="44">
        <f>(VLOOKUP($A26,'ADR Raw Data'!$B$6:$BE$49,'ADR Raw Data'!AY$1,FALSE))/100</f>
        <v>3.4149628607421201E-3</v>
      </c>
      <c r="S27" s="45">
        <f>(VLOOKUP($A26,'ADR Raw Data'!$B$6:$BE$49,'ADR Raw Data'!BA$1,FALSE))/100</f>
        <v>-5.95273064201124E-3</v>
      </c>
      <c r="T27" s="45">
        <f>(VLOOKUP($A26,'ADR Raw Data'!$B$6:$BE$49,'ADR Raw Data'!BB$1,FALSE))/100</f>
        <v>4.1010745276513196E-2</v>
      </c>
      <c r="U27" s="44">
        <f>(VLOOKUP($A26,'ADR Raw Data'!$B$6:$BE$49,'ADR Raw Data'!BC$1,FALSE))/100</f>
        <v>1.7431774478112699E-2</v>
      </c>
      <c r="V27" s="46">
        <f>(VLOOKUP($A26,'ADR Raw Data'!$B$6:$BE$49,'ADR Raw Data'!BE$1,FALSE))/100</f>
        <v>8.1698551306459404E-3</v>
      </c>
      <c r="X27" s="43">
        <f>(VLOOKUP($A26,'RevPAR Raw Data'!$B$6:$BE$49,'RevPAR Raw Data'!AT$1,FALSE))/100</f>
        <v>2.4237878222106102E-2</v>
      </c>
      <c r="Y27" s="44">
        <f>(VLOOKUP($A26,'RevPAR Raw Data'!$B$6:$BE$49,'RevPAR Raw Data'!AU$1,FALSE))/100</f>
        <v>1.3411217619726402E-2</v>
      </c>
      <c r="Z27" s="44">
        <f>(VLOOKUP($A26,'RevPAR Raw Data'!$B$6:$BE$49,'RevPAR Raw Data'!AV$1,FALSE))/100</f>
        <v>1.5417918365684999E-2</v>
      </c>
      <c r="AA27" s="44">
        <f>(VLOOKUP($A26,'RevPAR Raw Data'!$B$6:$BE$49,'RevPAR Raw Data'!AW$1,FALSE))/100</f>
        <v>2.39371163884004E-2</v>
      </c>
      <c r="AB27" s="44">
        <f>(VLOOKUP($A26,'RevPAR Raw Data'!$B$6:$BE$49,'RevPAR Raw Data'!AX$1,FALSE))/100</f>
        <v>8.1015781899926691E-3</v>
      </c>
      <c r="AC27" s="44">
        <f>(VLOOKUP($A26,'RevPAR Raw Data'!$B$6:$BE$49,'RevPAR Raw Data'!AY$1,FALSE))/100</f>
        <v>1.68202044881571E-2</v>
      </c>
      <c r="AD27" s="45">
        <f>(VLOOKUP($A26,'RevPAR Raw Data'!$B$6:$BE$49,'RevPAR Raw Data'!BA$1,FALSE))/100</f>
        <v>-3.4156609015281295E-3</v>
      </c>
      <c r="AE27" s="45">
        <f>(VLOOKUP($A26,'RevPAR Raw Data'!$B$6:$BE$49,'RevPAR Raw Data'!BB$1,FALSE))/100</f>
        <v>4.8873264517038502E-2</v>
      </c>
      <c r="AF27" s="44">
        <f>(VLOOKUP($A26,'RevPAR Raw Data'!$B$6:$BE$49,'RevPAR Raw Data'!BC$1,FALSE))/100</f>
        <v>2.2569446589998998E-2</v>
      </c>
      <c r="AG27" s="46">
        <f>(VLOOKUP($A26,'RevPAR Raw Data'!$B$6:$BE$49,'RevPAR Raw Data'!BE$1,FALSE))/100</f>
        <v>1.8966365703638501E-2</v>
      </c>
    </row>
    <row r="28" spans="1:33" x14ac:dyDescent="0.2">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23</v>
      </c>
      <c r="B29" s="71">
        <f>(VLOOKUP($A29,'Occupancy Raw Data'!$B$8:$BE$45,'Occupancy Raw Data'!AG$3,FALSE))/100</f>
        <v>0.50388486667843801</v>
      </c>
      <c r="C29" s="72">
        <f>(VLOOKUP($A29,'Occupancy Raw Data'!$B$8:$BE$45,'Occupancy Raw Data'!AH$3,FALSE))/100</f>
        <v>0.63301253752427999</v>
      </c>
      <c r="D29" s="72">
        <f>(VLOOKUP($A29,'Occupancy Raw Data'!$B$8:$BE$45,'Occupancy Raw Data'!AI$3,FALSE))/100</f>
        <v>0.67871122491023594</v>
      </c>
      <c r="E29" s="72">
        <f>(VLOOKUP($A29,'Occupancy Raw Data'!$B$8:$BE$45,'Occupancy Raw Data'!AJ$3,FALSE))/100</f>
        <v>0.68924009653305007</v>
      </c>
      <c r="F29" s="72">
        <f>(VLOOKUP($A29,'Occupancy Raw Data'!$B$8:$BE$45,'Occupancy Raw Data'!AK$3,FALSE))/100</f>
        <v>0.67974130319618498</v>
      </c>
      <c r="G29" s="73">
        <f>(VLOOKUP($A29,'Occupancy Raw Data'!$B$8:$BE$45,'Occupancy Raw Data'!AL$3,FALSE))/100</f>
        <v>0.63691800576843793</v>
      </c>
      <c r="H29" s="53">
        <f>(VLOOKUP($A29,'Occupancy Raw Data'!$B$8:$BE$45,'Occupancy Raw Data'!AN$3,FALSE))/100</f>
        <v>0.75046353522867704</v>
      </c>
      <c r="I29" s="53">
        <f>(VLOOKUP($A29,'Occupancy Raw Data'!$B$8:$BE$45,'Occupancy Raw Data'!AO$3,FALSE))/100</f>
        <v>0.75103007828594892</v>
      </c>
      <c r="J29" s="73">
        <f>(VLOOKUP($A29,'Occupancy Raw Data'!$B$8:$BE$45,'Occupancy Raw Data'!AP$3,FALSE))/100</f>
        <v>0.75074680675731298</v>
      </c>
      <c r="K29" s="74">
        <f>(VLOOKUP($A29,'Occupancy Raw Data'!$B$8:$BE$45,'Occupancy Raw Data'!AR$3,FALSE))/100</f>
        <v>0.66944052033668799</v>
      </c>
      <c r="M29" s="75">
        <f>VLOOKUP($A29,'ADR Raw Data'!$B$6:$BE$43,'ADR Raw Data'!AG$1,FALSE)</f>
        <v>108.452347847672</v>
      </c>
      <c r="N29" s="76">
        <f>VLOOKUP($A29,'ADR Raw Data'!$B$6:$BE$43,'ADR Raw Data'!AH$1,FALSE)</f>
        <v>115.32142687774601</v>
      </c>
      <c r="O29" s="76">
        <f>VLOOKUP($A29,'ADR Raw Data'!$B$6:$BE$43,'ADR Raw Data'!AI$1,FALSE)</f>
        <v>118.836629410808</v>
      </c>
      <c r="P29" s="76">
        <f>VLOOKUP($A29,'ADR Raw Data'!$B$6:$BE$43,'ADR Raw Data'!AJ$1,FALSE)</f>
        <v>120.51191500490999</v>
      </c>
      <c r="Q29" s="76">
        <f>VLOOKUP($A29,'ADR Raw Data'!$B$6:$BE$43,'ADR Raw Data'!AK$1,FALSE)</f>
        <v>121.00732185960899</v>
      </c>
      <c r="R29" s="77">
        <f>VLOOKUP($A29,'ADR Raw Data'!$B$6:$BE$43,'ADR Raw Data'!AL$1,FALSE)</f>
        <v>117.320746284864</v>
      </c>
      <c r="S29" s="76">
        <f>VLOOKUP($A29,'ADR Raw Data'!$B$6:$BE$43,'ADR Raw Data'!AN$1,FALSE)</f>
        <v>138.17965783307301</v>
      </c>
      <c r="T29" s="76">
        <f>VLOOKUP($A29,'ADR Raw Data'!$B$6:$BE$43,'ADR Raw Data'!AO$1,FALSE)</f>
        <v>138.62800370319499</v>
      </c>
      <c r="U29" s="77">
        <f>VLOOKUP($A29,'ADR Raw Data'!$B$6:$BE$43,'ADR Raw Data'!AP$1,FALSE)</f>
        <v>138.403915352989</v>
      </c>
      <c r="V29" s="78">
        <f>VLOOKUP($A29,'ADR Raw Data'!$B$6:$BE$43,'ADR Raw Data'!AR$1,FALSE)</f>
        <v>124.076119454541</v>
      </c>
      <c r="X29" s="75">
        <f>VLOOKUP($A29,'RevPAR Raw Data'!$B$6:$BE$43,'RevPAR Raw Data'!AG$1,FALSE)</f>
        <v>54.647496836188097</v>
      </c>
      <c r="Y29" s="76">
        <f>VLOOKUP($A29,'RevPAR Raw Data'!$B$6:$BE$43,'RevPAR Raw Data'!AH$1,FALSE)</f>
        <v>72.9999090588027</v>
      </c>
      <c r="Z29" s="76">
        <f>VLOOKUP($A29,'RevPAR Raw Data'!$B$6:$BE$43,'RevPAR Raw Data'!AI$1,FALSE)</f>
        <v>80.655754311613293</v>
      </c>
      <c r="AA29" s="76">
        <f>VLOOKUP($A29,'RevPAR Raw Data'!$B$6:$BE$43,'RevPAR Raw Data'!AJ$1,FALSE)</f>
        <v>83.0616439313673</v>
      </c>
      <c r="AB29" s="76">
        <f>VLOOKUP($A29,'RevPAR Raw Data'!$B$6:$BE$43,'RevPAR Raw Data'!AK$1,FALSE)</f>
        <v>82.253674657131</v>
      </c>
      <c r="AC29" s="77">
        <f>VLOOKUP($A29,'RevPAR Raw Data'!$B$6:$BE$43,'RevPAR Raw Data'!AL$1,FALSE)</f>
        <v>74.723695759020501</v>
      </c>
      <c r="AD29" s="76">
        <f>VLOOKUP($A29,'RevPAR Raw Data'!$B$6:$BE$43,'RevPAR Raw Data'!AN$1,FALSE)</f>
        <v>103.698794514097</v>
      </c>
      <c r="AE29" s="76">
        <f>VLOOKUP($A29,'RevPAR Raw Data'!$B$6:$BE$43,'RevPAR Raw Data'!AO$1,FALSE)</f>
        <v>104.11380047383599</v>
      </c>
      <c r="AF29" s="77">
        <f>VLOOKUP($A29,'RevPAR Raw Data'!$B$6:$BE$43,'RevPAR Raw Data'!AP$1,FALSE)</f>
        <v>103.90629749396599</v>
      </c>
      <c r="AG29" s="78">
        <f>VLOOKUP($A29,'RevPAR Raw Data'!$B$6:$BE$43,'RevPAR Raw Data'!AR$1,FALSE)</f>
        <v>83.061581969005104</v>
      </c>
    </row>
    <row r="30" spans="1:33" x14ac:dyDescent="0.2">
      <c r="A30" s="55" t="s">
        <v>126</v>
      </c>
      <c r="B30" s="43">
        <f>(VLOOKUP($A29,'Occupancy Raw Data'!$B$8:$BE$51,'Occupancy Raw Data'!AT$3,FALSE))/100</f>
        <v>-2.4758390322672602E-2</v>
      </c>
      <c r="C30" s="44">
        <f>(VLOOKUP($A29,'Occupancy Raw Data'!$B$8:$BE$51,'Occupancy Raw Data'!AU$3,FALSE))/100</f>
        <v>-1.9676792918859199E-2</v>
      </c>
      <c r="D30" s="44">
        <f>(VLOOKUP($A29,'Occupancy Raw Data'!$B$8:$BE$51,'Occupancy Raw Data'!AV$3,FALSE))/100</f>
        <v>-9.2855246075070098E-3</v>
      </c>
      <c r="E30" s="44">
        <f>(VLOOKUP($A29,'Occupancy Raw Data'!$B$8:$BE$51,'Occupancy Raw Data'!AW$3,FALSE))/100</f>
        <v>-1.2449509112994701E-2</v>
      </c>
      <c r="F30" s="44">
        <f>(VLOOKUP($A29,'Occupancy Raw Data'!$B$8:$BE$51,'Occupancy Raw Data'!AX$3,FALSE))/100</f>
        <v>-1.12779391980809E-2</v>
      </c>
      <c r="G30" s="44">
        <f>(VLOOKUP($A29,'Occupancy Raw Data'!$B$8:$BE$51,'Occupancy Raw Data'!AY$3,FALSE))/100</f>
        <v>-1.4973901934091901E-2</v>
      </c>
      <c r="H30" s="45">
        <f>(VLOOKUP($A29,'Occupancy Raw Data'!$B$8:$BE$51,'Occupancy Raw Data'!BA$3,FALSE))/100</f>
        <v>-6.6578980312778802E-3</v>
      </c>
      <c r="I30" s="45">
        <f>(VLOOKUP($A29,'Occupancy Raw Data'!$B$8:$BE$51,'Occupancy Raw Data'!BB$3,FALSE))/100</f>
        <v>2.0644525281347799E-3</v>
      </c>
      <c r="J30" s="44">
        <f>(VLOOKUP($A29,'Occupancy Raw Data'!$B$8:$BE$51,'Occupancy Raw Data'!BC$3,FALSE))/100</f>
        <v>-2.3141408568350301E-3</v>
      </c>
      <c r="K30" s="46">
        <f>(VLOOKUP($A29,'Occupancy Raw Data'!$B$8:$BE$51,'Occupancy Raw Data'!BE$3,FALSE))/100</f>
        <v>-1.0963190778462299E-2</v>
      </c>
      <c r="M30" s="43">
        <f>(VLOOKUP($A29,'ADR Raw Data'!$B$6:$BE$49,'ADR Raw Data'!AT$1,FALSE))/100</f>
        <v>-4.2495063243068003E-3</v>
      </c>
      <c r="N30" s="44">
        <f>(VLOOKUP($A29,'ADR Raw Data'!$B$6:$BE$49,'ADR Raw Data'!AU$1,FALSE))/100</f>
        <v>5.9327007810877101E-3</v>
      </c>
      <c r="O30" s="44">
        <f>(VLOOKUP($A29,'ADR Raw Data'!$B$6:$BE$49,'ADR Raw Data'!AV$1,FALSE))/100</f>
        <v>4.3803882092006306E-3</v>
      </c>
      <c r="P30" s="44">
        <f>(VLOOKUP($A29,'ADR Raw Data'!$B$6:$BE$49,'ADR Raw Data'!AW$1,FALSE))/100</f>
        <v>-5.3591667479367905E-4</v>
      </c>
      <c r="Q30" s="44">
        <f>(VLOOKUP($A29,'ADR Raw Data'!$B$6:$BE$49,'ADR Raw Data'!AX$1,FALSE))/100</f>
        <v>-1.48049117599596E-3</v>
      </c>
      <c r="R30" s="44">
        <f>(VLOOKUP($A29,'ADR Raw Data'!$B$6:$BE$49,'ADR Raw Data'!AY$1,FALSE))/100</f>
        <v>1.2000315296122601E-3</v>
      </c>
      <c r="S30" s="45">
        <f>(VLOOKUP($A29,'ADR Raw Data'!$B$6:$BE$49,'ADR Raw Data'!BA$1,FALSE))/100</f>
        <v>1.2531924347957499E-2</v>
      </c>
      <c r="T30" s="45">
        <f>(VLOOKUP($A29,'ADR Raw Data'!$B$6:$BE$49,'ADR Raw Data'!BB$1,FALSE))/100</f>
        <v>2.2732647854926201E-2</v>
      </c>
      <c r="U30" s="44">
        <f>(VLOOKUP($A29,'ADR Raw Data'!$B$6:$BE$49,'ADR Raw Data'!BC$1,FALSE))/100</f>
        <v>1.76018189294329E-2</v>
      </c>
      <c r="V30" s="46">
        <f>(VLOOKUP($A29,'ADR Raw Data'!$B$6:$BE$49,'ADR Raw Data'!BE$1,FALSE))/100</f>
        <v>7.4171952022129891E-3</v>
      </c>
      <c r="X30" s="43">
        <f>(VLOOKUP($A29,'RevPAR Raw Data'!$B$6:$BE$49,'RevPAR Raw Data'!AT$1,FALSE))/100</f>
        <v>-2.8902685710723599E-2</v>
      </c>
      <c r="Y30" s="44">
        <f>(VLOOKUP($A29,'RevPAR Raw Data'!$B$6:$BE$49,'RevPAR Raw Data'!AU$1,FALSE))/100</f>
        <v>-1.38608286624905E-2</v>
      </c>
      <c r="Z30" s="44">
        <f>(VLOOKUP($A29,'RevPAR Raw Data'!$B$6:$BE$49,'RevPAR Raw Data'!AV$1,FALSE))/100</f>
        <v>-4.9458106008133497E-3</v>
      </c>
      <c r="AA30" s="44">
        <f>(VLOOKUP($A29,'RevPAR Raw Data'!$B$6:$BE$49,'RevPAR Raw Data'!AW$1,FALSE))/100</f>
        <v>-1.29787538882618E-2</v>
      </c>
      <c r="AB30" s="44">
        <f>(VLOOKUP($A29,'RevPAR Raw Data'!$B$6:$BE$49,'RevPAR Raw Data'!AX$1,FALSE))/100</f>
        <v>-1.27417334846107E-2</v>
      </c>
      <c r="AC30" s="44">
        <f>(VLOOKUP($A29,'RevPAR Raw Data'!$B$6:$BE$49,'RevPAR Raw Data'!AY$1,FALSE))/100</f>
        <v>-1.3791839558921899E-2</v>
      </c>
      <c r="AD30" s="45">
        <f>(VLOOKUP($A29,'RevPAR Raw Data'!$B$6:$BE$49,'RevPAR Raw Data'!BA$1,FALSE))/100</f>
        <v>5.79059004223525E-3</v>
      </c>
      <c r="AE30" s="45">
        <f>(VLOOKUP($A29,'RevPAR Raw Data'!$B$6:$BE$49,'RevPAR Raw Data'!BB$1,FALSE))/100</f>
        <v>2.4844030855396299E-2</v>
      </c>
      <c r="AF30" s="44">
        <f>(VLOOKUP($A29,'RevPAR Raw Data'!$B$6:$BE$49,'RevPAR Raw Data'!BC$1,FALSE))/100</f>
        <v>1.5246944984258598E-2</v>
      </c>
      <c r="AG30" s="46">
        <f>(VLOOKUP($A29,'RevPAR Raw Data'!$B$6:$BE$49,'RevPAR Raw Data'!BE$1,FALSE))/100</f>
        <v>-3.6273117022922602E-3</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24</v>
      </c>
      <c r="B32" s="71">
        <f>(VLOOKUP($A32,'Occupancy Raw Data'!$B$8:$BE$45,'Occupancy Raw Data'!AG$3,FALSE))/100</f>
        <v>0.47355212355212301</v>
      </c>
      <c r="C32" s="72">
        <f>(VLOOKUP($A32,'Occupancy Raw Data'!$B$8:$BE$45,'Occupancy Raw Data'!AH$3,FALSE))/100</f>
        <v>0.62181467181467098</v>
      </c>
      <c r="D32" s="72">
        <f>(VLOOKUP($A32,'Occupancy Raw Data'!$B$8:$BE$45,'Occupancy Raw Data'!AI$3,FALSE))/100</f>
        <v>0.63938223938223904</v>
      </c>
      <c r="E32" s="72">
        <f>(VLOOKUP($A32,'Occupancy Raw Data'!$B$8:$BE$45,'Occupancy Raw Data'!AJ$3,FALSE))/100</f>
        <v>0.63861003861003807</v>
      </c>
      <c r="F32" s="72">
        <f>(VLOOKUP($A32,'Occupancy Raw Data'!$B$8:$BE$45,'Occupancy Raw Data'!AK$3,FALSE))/100</f>
        <v>0.61911196911196908</v>
      </c>
      <c r="G32" s="73">
        <f>(VLOOKUP($A32,'Occupancy Raw Data'!$B$8:$BE$45,'Occupancy Raw Data'!AL$3,FALSE))/100</f>
        <v>0.59849420849420798</v>
      </c>
      <c r="H32" s="53">
        <f>(VLOOKUP($A32,'Occupancy Raw Data'!$B$8:$BE$45,'Occupancy Raw Data'!AN$3,FALSE))/100</f>
        <v>0.70945945945945899</v>
      </c>
      <c r="I32" s="53">
        <f>(VLOOKUP($A32,'Occupancy Raw Data'!$B$8:$BE$45,'Occupancy Raw Data'!AO$3,FALSE))/100</f>
        <v>0.75115830115830096</v>
      </c>
      <c r="J32" s="73">
        <f>(VLOOKUP($A32,'Occupancy Raw Data'!$B$8:$BE$45,'Occupancy Raw Data'!AP$3,FALSE))/100</f>
        <v>0.73030888030887997</v>
      </c>
      <c r="K32" s="74">
        <f>(VLOOKUP($A32,'Occupancy Raw Data'!$B$8:$BE$45,'Occupancy Raw Data'!AR$3,FALSE))/100</f>
        <v>0.63615554329840007</v>
      </c>
      <c r="M32" s="75">
        <f>VLOOKUP($A32,'ADR Raw Data'!$B$6:$BE$43,'ADR Raw Data'!AG$1,FALSE)</f>
        <v>122.645862209539</v>
      </c>
      <c r="N32" s="76">
        <f>VLOOKUP($A32,'ADR Raw Data'!$B$6:$BE$43,'ADR Raw Data'!AH$1,FALSE)</f>
        <v>121.55891959018901</v>
      </c>
      <c r="O32" s="76">
        <f>VLOOKUP($A32,'ADR Raw Data'!$B$6:$BE$43,'ADR Raw Data'!AI$1,FALSE)</f>
        <v>123.57025362318799</v>
      </c>
      <c r="P32" s="76">
        <f>VLOOKUP($A32,'ADR Raw Data'!$B$6:$BE$43,'ADR Raw Data'!AJ$1,FALSE)</f>
        <v>123.840105804111</v>
      </c>
      <c r="Q32" s="76">
        <f>VLOOKUP($A32,'ADR Raw Data'!$B$6:$BE$43,'ADR Raw Data'!AK$1,FALSE)</f>
        <v>130.67565949485501</v>
      </c>
      <c r="R32" s="77">
        <f>VLOOKUP($A32,'ADR Raw Data'!$B$6:$BE$43,'ADR Raw Data'!AL$1,FALSE)</f>
        <v>124.53365395780899</v>
      </c>
      <c r="S32" s="76">
        <f>VLOOKUP($A32,'ADR Raw Data'!$B$6:$BE$43,'ADR Raw Data'!AN$1,FALSE)</f>
        <v>161.65006258503399</v>
      </c>
      <c r="T32" s="76">
        <f>VLOOKUP($A32,'ADR Raw Data'!$B$6:$BE$43,'ADR Raw Data'!AO$1,FALSE)</f>
        <v>166.951043433564</v>
      </c>
      <c r="U32" s="77">
        <f>VLOOKUP($A32,'ADR Raw Data'!$B$6:$BE$43,'ADR Raw Data'!AP$1,FALSE)</f>
        <v>164.37622125297301</v>
      </c>
      <c r="V32" s="78">
        <f>VLOOKUP($A32,'ADR Raw Data'!$B$6:$BE$43,'ADR Raw Data'!AR$1,FALSE)</f>
        <v>137.60205748471799</v>
      </c>
      <c r="X32" s="75">
        <f>VLOOKUP($A32,'RevPAR Raw Data'!$B$6:$BE$43,'RevPAR Raw Data'!AG$1,FALSE)</f>
        <v>58.079208494208402</v>
      </c>
      <c r="Y32" s="76">
        <f>VLOOKUP($A32,'RevPAR Raw Data'!$B$6:$BE$43,'RevPAR Raw Data'!AH$1,FALSE)</f>
        <v>75.587119691119597</v>
      </c>
      <c r="Z32" s="76">
        <f>VLOOKUP($A32,'RevPAR Raw Data'!$B$6:$BE$43,'RevPAR Raw Data'!AI$1,FALSE)</f>
        <v>79.008625482625405</v>
      </c>
      <c r="AA32" s="76">
        <f>VLOOKUP($A32,'RevPAR Raw Data'!$B$6:$BE$43,'RevPAR Raw Data'!AJ$1,FALSE)</f>
        <v>79.085534749034693</v>
      </c>
      <c r="AB32" s="76">
        <f>VLOOKUP($A32,'RevPAR Raw Data'!$B$6:$BE$43,'RevPAR Raw Data'!AK$1,FALSE)</f>
        <v>80.902864864864796</v>
      </c>
      <c r="AC32" s="77">
        <f>VLOOKUP($A32,'RevPAR Raw Data'!$B$6:$BE$43,'RevPAR Raw Data'!AL$1,FALSE)</f>
        <v>74.532670656370598</v>
      </c>
      <c r="AD32" s="76">
        <f>VLOOKUP($A32,'RevPAR Raw Data'!$B$6:$BE$43,'RevPAR Raw Data'!AN$1,FALSE)</f>
        <v>114.684166023166</v>
      </c>
      <c r="AE32" s="76">
        <f>VLOOKUP($A32,'RevPAR Raw Data'!$B$6:$BE$43,'RevPAR Raw Data'!AO$1,FALSE)</f>
        <v>125.40666216216199</v>
      </c>
      <c r="AF32" s="77">
        <f>VLOOKUP($A32,'RevPAR Raw Data'!$B$6:$BE$43,'RevPAR Raw Data'!AP$1,FALSE)</f>
        <v>120.045414092664</v>
      </c>
      <c r="AG32" s="78">
        <f>VLOOKUP($A32,'RevPAR Raw Data'!$B$6:$BE$43,'RevPAR Raw Data'!AR$1,FALSE)</f>
        <v>87.536311638168698</v>
      </c>
    </row>
    <row r="33" spans="1:33" x14ac:dyDescent="0.2">
      <c r="A33" s="55" t="s">
        <v>126</v>
      </c>
      <c r="B33" s="43">
        <f>(VLOOKUP($A32,'Occupancy Raw Data'!$B$8:$BE$51,'Occupancy Raw Data'!AT$3,FALSE))/100</f>
        <v>-3.6527886881382504E-2</v>
      </c>
      <c r="C33" s="44">
        <f>(VLOOKUP($A32,'Occupancy Raw Data'!$B$8:$BE$51,'Occupancy Raw Data'!AU$3,FALSE))/100</f>
        <v>-2.3643528341921696E-2</v>
      </c>
      <c r="D33" s="44">
        <f>(VLOOKUP($A32,'Occupancy Raw Data'!$B$8:$BE$51,'Occupancy Raw Data'!AV$3,FALSE))/100</f>
        <v>-1.9538188277087001E-2</v>
      </c>
      <c r="E33" s="44">
        <f>(VLOOKUP($A32,'Occupancy Raw Data'!$B$8:$BE$51,'Occupancy Raw Data'!AW$3,FALSE))/100</f>
        <v>-3.2748538011695902E-2</v>
      </c>
      <c r="F33" s="44">
        <f>(VLOOKUP($A32,'Occupancy Raw Data'!$B$8:$BE$51,'Occupancy Raw Data'!AX$3,FALSE))/100</f>
        <v>-1.89660446619761E-2</v>
      </c>
      <c r="G33" s="44">
        <f>(VLOOKUP($A32,'Occupancy Raw Data'!$B$8:$BE$51,'Occupancy Raw Data'!AY$3,FALSE))/100</f>
        <v>-2.5829562594268399E-2</v>
      </c>
      <c r="H33" s="45">
        <f>(VLOOKUP($A32,'Occupancy Raw Data'!$B$8:$BE$51,'Occupancy Raw Data'!BA$3,FALSE))/100</f>
        <v>-3.3403471856917402E-2</v>
      </c>
      <c r="I33" s="45">
        <f>(VLOOKUP($A32,'Occupancy Raw Data'!$B$8:$BE$51,'Occupancy Raw Data'!BB$3,FALSE))/100</f>
        <v>2.5706940874035901E-4</v>
      </c>
      <c r="J33" s="44">
        <f>(VLOOKUP($A32,'Occupancy Raw Data'!$B$8:$BE$51,'Occupancy Raw Data'!BC$3,FALSE))/100</f>
        <v>-1.6380655226209E-2</v>
      </c>
      <c r="K33" s="46">
        <f>(VLOOKUP($A32,'Occupancy Raw Data'!$B$8:$BE$51,'Occupancy Raw Data'!BE$3,FALSE))/100</f>
        <v>-2.27503812913065E-2</v>
      </c>
      <c r="M33" s="43">
        <f>(VLOOKUP($A32,'ADR Raw Data'!$B$6:$BE$49,'ADR Raw Data'!AT$1,FALSE))/100</f>
        <v>4.8276136005985702E-2</v>
      </c>
      <c r="N33" s="44">
        <f>(VLOOKUP($A32,'ADR Raw Data'!$B$6:$BE$49,'ADR Raw Data'!AU$1,FALSE))/100</f>
        <v>1.0168760421424301E-2</v>
      </c>
      <c r="O33" s="44">
        <f>(VLOOKUP($A32,'ADR Raw Data'!$B$6:$BE$49,'ADR Raw Data'!AV$1,FALSE))/100</f>
        <v>-1.3810011927898901E-2</v>
      </c>
      <c r="P33" s="44">
        <f>(VLOOKUP($A32,'ADR Raw Data'!$B$6:$BE$49,'ADR Raw Data'!AW$1,FALSE))/100</f>
        <v>1.3799427170522899E-2</v>
      </c>
      <c r="Q33" s="44">
        <f>(VLOOKUP($A32,'ADR Raw Data'!$B$6:$BE$49,'ADR Raw Data'!AX$1,FALSE))/100</f>
        <v>3.0279673570988E-2</v>
      </c>
      <c r="R33" s="44">
        <f>(VLOOKUP($A32,'ADR Raw Data'!$B$6:$BE$49,'ADR Raw Data'!AY$1,FALSE))/100</f>
        <v>1.59237293505557E-2</v>
      </c>
      <c r="S33" s="45">
        <f>(VLOOKUP($A32,'ADR Raw Data'!$B$6:$BE$49,'ADR Raw Data'!BA$1,FALSE))/100</f>
        <v>6.5945330006944095E-2</v>
      </c>
      <c r="T33" s="45">
        <f>(VLOOKUP($A32,'ADR Raw Data'!$B$6:$BE$49,'ADR Raw Data'!BB$1,FALSE))/100</f>
        <v>0.14355138017234401</v>
      </c>
      <c r="U33" s="44">
        <f>(VLOOKUP($A32,'ADR Raw Data'!$B$6:$BE$49,'ADR Raw Data'!BC$1,FALSE))/100</f>
        <v>0.10475961783111901</v>
      </c>
      <c r="V33" s="46">
        <f>(VLOOKUP($A32,'ADR Raw Data'!$B$6:$BE$49,'ADR Raw Data'!BE$1,FALSE))/100</f>
        <v>4.9419302685889697E-2</v>
      </c>
      <c r="X33" s="43">
        <f>(VLOOKUP($A32,'RevPAR Raw Data'!$B$6:$BE$49,'RevPAR Raw Data'!AT$1,FALSE))/100</f>
        <v>9.9848238895062502E-3</v>
      </c>
      <c r="Y33" s="44">
        <f>(VLOOKUP($A32,'RevPAR Raw Data'!$B$6:$BE$49,'RevPAR Raw Data'!AU$1,FALSE))/100</f>
        <v>-1.3715193295723601E-2</v>
      </c>
      <c r="Z33" s="44">
        <f>(VLOOKUP($A32,'RevPAR Raw Data'!$B$6:$BE$49,'RevPAR Raw Data'!AV$1,FALSE))/100</f>
        <v>-3.3078377591829897E-2</v>
      </c>
      <c r="AA33" s="44">
        <f>(VLOOKUP($A32,'RevPAR Raw Data'!$B$6:$BE$49,'RevPAR Raw Data'!AW$1,FALSE))/100</f>
        <v>-1.9401021906406399E-2</v>
      </c>
      <c r="AB33" s="44">
        <f>(VLOOKUP($A32,'RevPAR Raw Data'!$B$6:$BE$49,'RevPAR Raw Data'!AX$1,FALSE))/100</f>
        <v>1.0739343267714401E-2</v>
      </c>
      <c r="AC33" s="44">
        <f>(VLOOKUP($A32,'RevPAR Raw Data'!$B$6:$BE$49,'RevPAR Raw Data'!AY$1,FALSE))/100</f>
        <v>-1.0317136207707E-2</v>
      </c>
      <c r="AD33" s="45">
        <f>(VLOOKUP($A32,'RevPAR Raw Data'!$B$6:$BE$49,'RevPAR Raw Data'!BA$1,FALSE))/100</f>
        <v>3.0339055175044601E-2</v>
      </c>
      <c r="AE33" s="45">
        <f>(VLOOKUP($A32,'RevPAR Raw Data'!$B$6:$BE$49,'RevPAR Raw Data'!BB$1,FALSE))/100</f>
        <v>0.14384535224950901</v>
      </c>
      <c r="AF33" s="44">
        <f>(VLOOKUP($A32,'RevPAR Raw Data'!$B$6:$BE$49,'RevPAR Raw Data'!BC$1,FALSE))/100</f>
        <v>8.6662931423589787E-2</v>
      </c>
      <c r="AG33" s="46">
        <f>(VLOOKUP($A32,'RevPAR Raw Data'!$B$6:$BE$49,'RevPAR Raw Data'!BE$1,FALSE))/100</f>
        <v>2.5544613415328699E-2</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25</v>
      </c>
      <c r="B35" s="71">
        <f>(VLOOKUP($A35,'Occupancy Raw Data'!$B$8:$BE$45,'Occupancy Raw Data'!AG$3,FALSE))/100</f>
        <v>0.51777485187623395</v>
      </c>
      <c r="C35" s="72">
        <f>(VLOOKUP($A35,'Occupancy Raw Data'!$B$8:$BE$45,'Occupancy Raw Data'!AH$3,FALSE))/100</f>
        <v>0.62557603686635899</v>
      </c>
      <c r="D35" s="72">
        <f>(VLOOKUP($A35,'Occupancy Raw Data'!$B$8:$BE$45,'Occupancy Raw Data'!AI$3,FALSE))/100</f>
        <v>0.65898617511520696</v>
      </c>
      <c r="E35" s="72">
        <f>(VLOOKUP($A35,'Occupancy Raw Data'!$B$8:$BE$45,'Occupancy Raw Data'!AJ$3,FALSE))/100</f>
        <v>0.65569453587886695</v>
      </c>
      <c r="F35" s="72">
        <f>(VLOOKUP($A35,'Occupancy Raw Data'!$B$8:$BE$45,'Occupancy Raw Data'!AK$3,FALSE))/100</f>
        <v>0.64845292955892009</v>
      </c>
      <c r="G35" s="73">
        <f>(VLOOKUP($A35,'Occupancy Raw Data'!$B$8:$BE$45,'Occupancy Raw Data'!AL$3,FALSE))/100</f>
        <v>0.62129690585911701</v>
      </c>
      <c r="H35" s="53">
        <f>(VLOOKUP($A35,'Occupancy Raw Data'!$B$8:$BE$45,'Occupancy Raw Data'!AN$3,FALSE))/100</f>
        <v>0.75608953258722811</v>
      </c>
      <c r="I35" s="53">
        <f>(VLOOKUP($A35,'Occupancy Raw Data'!$B$8:$BE$45,'Occupancy Raw Data'!AO$3,FALSE))/100</f>
        <v>0.72481895984200095</v>
      </c>
      <c r="J35" s="73">
        <f>(VLOOKUP($A35,'Occupancy Raw Data'!$B$8:$BE$45,'Occupancy Raw Data'!AP$3,FALSE))/100</f>
        <v>0.74045424621461398</v>
      </c>
      <c r="K35" s="74">
        <f>(VLOOKUP($A35,'Occupancy Raw Data'!$B$8:$BE$45,'Occupancy Raw Data'!AR$3,FALSE))/100</f>
        <v>0.65534186024640206</v>
      </c>
      <c r="M35" s="75">
        <f>VLOOKUP($A35,'ADR Raw Data'!$B$6:$BE$43,'ADR Raw Data'!AG$1,FALSE)</f>
        <v>141.60092816274599</v>
      </c>
      <c r="N35" s="76">
        <f>VLOOKUP($A35,'ADR Raw Data'!$B$6:$BE$43,'ADR Raw Data'!AH$1,FALSE)</f>
        <v>137.428871349644</v>
      </c>
      <c r="O35" s="76">
        <f>VLOOKUP($A35,'ADR Raw Data'!$B$6:$BE$43,'ADR Raw Data'!AI$1,FALSE)</f>
        <v>139.258186813186</v>
      </c>
      <c r="P35" s="76">
        <f>VLOOKUP($A35,'ADR Raw Data'!$B$6:$BE$43,'ADR Raw Data'!AJ$1,FALSE)</f>
        <v>139.83324548192701</v>
      </c>
      <c r="Q35" s="76">
        <f>VLOOKUP($A35,'ADR Raw Data'!$B$6:$BE$43,'ADR Raw Data'!AK$1,FALSE)</f>
        <v>145.803672588832</v>
      </c>
      <c r="R35" s="77">
        <f>VLOOKUP($A35,'ADR Raw Data'!$B$6:$BE$43,'ADR Raw Data'!AL$1,FALSE)</f>
        <v>140.76797668874099</v>
      </c>
      <c r="S35" s="76">
        <f>VLOOKUP($A35,'ADR Raw Data'!$B$6:$BE$43,'ADR Raw Data'!AN$1,FALSE)</f>
        <v>184.361003482803</v>
      </c>
      <c r="T35" s="76">
        <f>VLOOKUP($A35,'ADR Raw Data'!$B$6:$BE$43,'ADR Raw Data'!AO$1,FALSE)</f>
        <v>181.29441189827401</v>
      </c>
      <c r="U35" s="77">
        <f>VLOOKUP($A35,'ADR Raw Data'!$B$6:$BE$43,'ADR Raw Data'!AP$1,FALSE)</f>
        <v>182.86008446321401</v>
      </c>
      <c r="V35" s="78">
        <f>VLOOKUP($A35,'ADR Raw Data'!$B$6:$BE$43,'ADR Raw Data'!AR$1,FALSE)</f>
        <v>154.35620851720299</v>
      </c>
      <c r="X35" s="75">
        <f>VLOOKUP($A35,'RevPAR Raw Data'!$B$6:$BE$43,'RevPAR Raw Data'!AG$1,FALSE)</f>
        <v>73.317399605003203</v>
      </c>
      <c r="Y35" s="76">
        <f>VLOOKUP($A35,'RevPAR Raw Data'!$B$6:$BE$43,'RevPAR Raw Data'!AH$1,FALSE)</f>
        <v>85.972208689927498</v>
      </c>
      <c r="Z35" s="76">
        <f>VLOOKUP($A35,'RevPAR Raw Data'!$B$6:$BE$43,'RevPAR Raw Data'!AI$1,FALSE)</f>
        <v>91.769219881500902</v>
      </c>
      <c r="AA35" s="76">
        <f>VLOOKUP($A35,'RevPAR Raw Data'!$B$6:$BE$43,'RevPAR Raw Data'!AJ$1,FALSE)</f>
        <v>91.687894996708295</v>
      </c>
      <c r="AB35" s="76">
        <f>VLOOKUP($A35,'RevPAR Raw Data'!$B$6:$BE$43,'RevPAR Raw Data'!AK$1,FALSE)</f>
        <v>94.546818630678004</v>
      </c>
      <c r="AC35" s="77">
        <f>VLOOKUP($A35,'RevPAR Raw Data'!$B$6:$BE$43,'RevPAR Raw Data'!AL$1,FALSE)</f>
        <v>87.458708360763595</v>
      </c>
      <c r="AD35" s="76">
        <f>VLOOKUP($A35,'RevPAR Raw Data'!$B$6:$BE$43,'RevPAR Raw Data'!AN$1,FALSE)</f>
        <v>139.39342495062499</v>
      </c>
      <c r="AE35" s="76">
        <f>VLOOKUP($A35,'RevPAR Raw Data'!$B$6:$BE$43,'RevPAR Raw Data'!AO$1,FALSE)</f>
        <v>131.40562705727399</v>
      </c>
      <c r="AF35" s="77">
        <f>VLOOKUP($A35,'RevPAR Raw Data'!$B$6:$BE$43,'RevPAR Raw Data'!AP$1,FALSE)</f>
        <v>135.39952600394901</v>
      </c>
      <c r="AG35" s="78">
        <f>VLOOKUP($A35,'RevPAR Raw Data'!$B$6:$BE$43,'RevPAR Raw Data'!AR$1,FALSE)</f>
        <v>101.15608483024501</v>
      </c>
    </row>
    <row r="36" spans="1:33" x14ac:dyDescent="0.2">
      <c r="A36" s="55" t="s">
        <v>126</v>
      </c>
      <c r="B36" s="43">
        <f>(VLOOKUP($A35,'Occupancy Raw Data'!$B$8:$BE$51,'Occupancy Raw Data'!AT$3,FALSE))/100</f>
        <v>-1.3483850736908101E-2</v>
      </c>
      <c r="C36" s="44">
        <f>(VLOOKUP($A35,'Occupancy Raw Data'!$B$8:$BE$51,'Occupancy Raw Data'!AU$3,FALSE))/100</f>
        <v>-3.7721518987341697E-2</v>
      </c>
      <c r="D36" s="44">
        <f>(VLOOKUP($A35,'Occupancy Raw Data'!$B$8:$BE$51,'Occupancy Raw Data'!AV$3,FALSE))/100</f>
        <v>-2.10268948655256E-2</v>
      </c>
      <c r="E36" s="44">
        <f>(VLOOKUP($A35,'Occupancy Raw Data'!$B$8:$BE$51,'Occupancy Raw Data'!AW$3,FALSE))/100</f>
        <v>-4.4833373291776502E-2</v>
      </c>
      <c r="F36" s="44">
        <f>(VLOOKUP($A35,'Occupancy Raw Data'!$B$8:$BE$51,'Occupancy Raw Data'!AX$3,FALSE))/100</f>
        <v>-4.6466602129719196E-2</v>
      </c>
      <c r="G36" s="44">
        <f>(VLOOKUP($A35,'Occupancy Raw Data'!$B$8:$BE$51,'Occupancy Raw Data'!AY$3,FALSE))/100</f>
        <v>-3.3637108335039897E-2</v>
      </c>
      <c r="H36" s="45">
        <f>(VLOOKUP($A35,'Occupancy Raw Data'!$B$8:$BE$51,'Occupancy Raw Data'!BA$3,FALSE))/100</f>
        <v>-2.23451798254947E-2</v>
      </c>
      <c r="I36" s="45">
        <f>(VLOOKUP($A35,'Occupancy Raw Data'!$B$8:$BE$51,'Occupancy Raw Data'!BB$3,FALSE))/100</f>
        <v>-5.8974358974358897E-2</v>
      </c>
      <c r="J36" s="44">
        <f>(VLOOKUP($A35,'Occupancy Raw Data'!$B$8:$BE$51,'Occupancy Raw Data'!BC$3,FALSE))/100</f>
        <v>-4.0622667661797597E-2</v>
      </c>
      <c r="K36" s="46">
        <f>(VLOOKUP($A35,'Occupancy Raw Data'!$B$8:$BE$51,'Occupancy Raw Data'!BE$3,FALSE))/100</f>
        <v>-3.5903289405416601E-2</v>
      </c>
      <c r="M36" s="43">
        <f>(VLOOKUP($A35,'ADR Raw Data'!$B$6:$BE$49,'ADR Raw Data'!AT$1,FALSE))/100</f>
        <v>1.42763153666131E-3</v>
      </c>
      <c r="N36" s="44">
        <f>(VLOOKUP($A35,'ADR Raw Data'!$B$6:$BE$49,'ADR Raw Data'!AU$1,FALSE))/100</f>
        <v>-4.5963463169906502E-2</v>
      </c>
      <c r="O36" s="44">
        <f>(VLOOKUP($A35,'ADR Raw Data'!$B$6:$BE$49,'ADR Raw Data'!AV$1,FALSE))/100</f>
        <v>-4.6576731410359805E-2</v>
      </c>
      <c r="P36" s="44">
        <f>(VLOOKUP($A35,'ADR Raw Data'!$B$6:$BE$49,'ADR Raw Data'!AW$1,FALSE))/100</f>
        <v>-5.7178603677203996E-2</v>
      </c>
      <c r="Q36" s="44">
        <f>(VLOOKUP($A35,'ADR Raw Data'!$B$6:$BE$49,'ADR Raw Data'!AX$1,FALSE))/100</f>
        <v>-6.1950129559651901E-2</v>
      </c>
      <c r="R36" s="44">
        <f>(VLOOKUP($A35,'ADR Raw Data'!$B$6:$BE$49,'ADR Raw Data'!AY$1,FALSE))/100</f>
        <v>-4.4713528680503101E-2</v>
      </c>
      <c r="S36" s="45">
        <f>(VLOOKUP($A35,'ADR Raw Data'!$B$6:$BE$49,'ADR Raw Data'!BA$1,FALSE))/100</f>
        <v>2.3979193254308903E-2</v>
      </c>
      <c r="T36" s="45">
        <f>(VLOOKUP($A35,'ADR Raw Data'!$B$6:$BE$49,'ADR Raw Data'!BB$1,FALSE))/100</f>
        <v>8.505071123493621E-3</v>
      </c>
      <c r="U36" s="44">
        <f>(VLOOKUP($A35,'ADR Raw Data'!$B$6:$BE$49,'ADR Raw Data'!BC$1,FALSE))/100</f>
        <v>1.6426488791860802E-2</v>
      </c>
      <c r="V36" s="46">
        <f>(VLOOKUP($A35,'ADR Raw Data'!$B$6:$BE$49,'ADR Raw Data'!BE$1,FALSE))/100</f>
        <v>-2.2540553484314999E-2</v>
      </c>
      <c r="X36" s="43">
        <f>(VLOOKUP($A35,'RevPAR Raw Data'!$B$6:$BE$49,'RevPAR Raw Data'!AT$1,FALSE))/100</f>
        <v>-1.20754691707944E-2</v>
      </c>
      <c r="Y36" s="44">
        <f>(VLOOKUP($A35,'RevPAR Raw Data'!$B$6:$BE$49,'RevPAR Raw Data'!AU$1,FALSE))/100</f>
        <v>-8.1951170508560697E-2</v>
      </c>
      <c r="Z36" s="44">
        <f>(VLOOKUP($A35,'RevPAR Raw Data'!$B$6:$BE$49,'RevPAR Raw Data'!AV$1,FALSE))/100</f>
        <v>-6.6624262241340007E-2</v>
      </c>
      <c r="AA36" s="44">
        <f>(VLOOKUP($A35,'RevPAR Raw Data'!$B$6:$BE$49,'RevPAR Raw Data'!AW$1,FALSE))/100</f>
        <v>-9.9448467286017903E-2</v>
      </c>
      <c r="AB36" s="44">
        <f>(VLOOKUP($A35,'RevPAR Raw Data'!$B$6:$BE$49,'RevPAR Raw Data'!AX$1,FALSE))/100</f>
        <v>-0.10553811966723799</v>
      </c>
      <c r="AC36" s="44">
        <f>(VLOOKUP($A35,'RevPAR Raw Data'!$B$6:$BE$49,'RevPAR Raw Data'!AY$1,FALSE))/100</f>
        <v>-7.6846603207275099E-2</v>
      </c>
      <c r="AD36" s="45">
        <f>(VLOOKUP($A35,'RevPAR Raw Data'!$B$6:$BE$49,'RevPAR Raw Data'!BA$1,FALSE))/100</f>
        <v>1.0981940434763499E-3</v>
      </c>
      <c r="AE36" s="45">
        <f>(VLOOKUP($A35,'RevPAR Raw Data'!$B$6:$BE$49,'RevPAR Raw Data'!BB$1,FALSE))/100</f>
        <v>-5.0970868968404706E-2</v>
      </c>
      <c r="AF36" s="44">
        <f>(VLOOKUP($A35,'RevPAR Raw Data'!$B$6:$BE$49,'RevPAR Raw Data'!BC$1,FALSE))/100</f>
        <v>-2.4863466664978698E-2</v>
      </c>
      <c r="AG36" s="46">
        <f>(VLOOKUP($A35,'RevPAR Raw Data'!$B$6:$BE$49,'RevPAR Raw Data'!BE$1,FALSE))/100</f>
        <v>-5.7634562874626004E-2</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26</v>
      </c>
      <c r="B38" s="71">
        <f>(VLOOKUP($A38,'Occupancy Raw Data'!$B$8:$BE$45,'Occupancy Raw Data'!AG$3,FALSE))/100</f>
        <v>0.67568331641372892</v>
      </c>
      <c r="C38" s="72">
        <f>(VLOOKUP($A38,'Occupancy Raw Data'!$B$8:$BE$45,'Occupancy Raw Data'!AH$3,FALSE))/100</f>
        <v>0.72813194721083507</v>
      </c>
      <c r="D38" s="72">
        <f>(VLOOKUP($A38,'Occupancy Raw Data'!$B$8:$BE$45,'Occupancy Raw Data'!AI$3,FALSE))/100</f>
        <v>0.7554967295904591</v>
      </c>
      <c r="E38" s="72">
        <f>(VLOOKUP($A38,'Occupancy Raw Data'!$B$8:$BE$45,'Occupancy Raw Data'!AJ$3,FALSE))/100</f>
        <v>0.76386303234172503</v>
      </c>
      <c r="F38" s="72">
        <f>(VLOOKUP($A38,'Occupancy Raw Data'!$B$8:$BE$45,'Occupancy Raw Data'!AK$3,FALSE))/100</f>
        <v>0.78828418023942803</v>
      </c>
      <c r="G38" s="73">
        <f>(VLOOKUP($A38,'Occupancy Raw Data'!$B$8:$BE$45,'Occupancy Raw Data'!AL$3,FALSE))/100</f>
        <v>0.74229950975857906</v>
      </c>
      <c r="H38" s="53">
        <f>(VLOOKUP($A38,'Occupancy Raw Data'!$B$8:$BE$45,'Occupancy Raw Data'!AN$3,FALSE))/100</f>
        <v>0.88280326773878603</v>
      </c>
      <c r="I38" s="53">
        <f>(VLOOKUP($A38,'Occupancy Raw Data'!$B$8:$BE$45,'Occupancy Raw Data'!AO$3,FALSE))/100</f>
        <v>0.89273878641524906</v>
      </c>
      <c r="J38" s="73">
        <f>(VLOOKUP($A38,'Occupancy Raw Data'!$B$8:$BE$45,'Occupancy Raw Data'!AP$3,FALSE))/100</f>
        <v>0.88777102707701705</v>
      </c>
      <c r="K38" s="74">
        <f>(VLOOKUP($A38,'Occupancy Raw Data'!$B$8:$BE$45,'Occupancy Raw Data'!AR$3,FALSE))/100</f>
        <v>0.7838676821435121</v>
      </c>
      <c r="M38" s="75">
        <f>VLOOKUP($A38,'ADR Raw Data'!$B$6:$BE$43,'ADR Raw Data'!AG$1,FALSE)</f>
        <v>152.61295734200499</v>
      </c>
      <c r="N38" s="76">
        <f>VLOOKUP($A38,'ADR Raw Data'!$B$6:$BE$43,'ADR Raw Data'!AH$1,FALSE)</f>
        <v>149.63130686079799</v>
      </c>
      <c r="O38" s="76">
        <f>VLOOKUP($A38,'ADR Raw Data'!$B$6:$BE$43,'ADR Raw Data'!AI$1,FALSE)</f>
        <v>153.27616563478</v>
      </c>
      <c r="P38" s="76">
        <f>VLOOKUP($A38,'ADR Raw Data'!$B$6:$BE$43,'ADR Raw Data'!AJ$1,FALSE)</f>
        <v>154.36032473316999</v>
      </c>
      <c r="Q38" s="76">
        <f>VLOOKUP($A38,'ADR Raw Data'!$B$6:$BE$43,'ADR Raw Data'!AK$1,FALSE)</f>
        <v>160.37415328461199</v>
      </c>
      <c r="R38" s="77">
        <f>VLOOKUP($A38,'ADR Raw Data'!$B$6:$BE$43,'ADR Raw Data'!AL$1,FALSE)</f>
        <v>154.17164169262699</v>
      </c>
      <c r="S38" s="76">
        <f>VLOOKUP($A38,'ADR Raw Data'!$B$6:$BE$43,'ADR Raw Data'!AN$1,FALSE)</f>
        <v>211.08066726807101</v>
      </c>
      <c r="T38" s="76">
        <f>VLOOKUP($A38,'ADR Raw Data'!$B$6:$BE$43,'ADR Raw Data'!AO$1,FALSE)</f>
        <v>219.400885448515</v>
      </c>
      <c r="U38" s="77">
        <f>VLOOKUP($A38,'ADR Raw Data'!$B$6:$BE$43,'ADR Raw Data'!AP$1,FALSE)</f>
        <v>215.26405535721301</v>
      </c>
      <c r="V38" s="78">
        <f>VLOOKUP($A38,'ADR Raw Data'!$B$6:$BE$43,'ADR Raw Data'!AR$1,FALSE)</f>
        <v>173.942633381679</v>
      </c>
      <c r="X38" s="75">
        <f>VLOOKUP($A38,'RevPAR Raw Data'!$B$6:$BE$43,'RevPAR Raw Data'!AG$1,FALSE)</f>
        <v>103.11802914455301</v>
      </c>
      <c r="Y38" s="76">
        <f>VLOOKUP($A38,'RevPAR Raw Data'!$B$6:$BE$43,'RevPAR Raw Data'!AH$1,FALSE)</f>
        <v>108.951334828255</v>
      </c>
      <c r="Z38" s="76">
        <f>VLOOKUP($A38,'RevPAR Raw Data'!$B$6:$BE$43,'RevPAR Raw Data'!AI$1,FALSE)</f>
        <v>115.79964186124199</v>
      </c>
      <c r="AA38" s="76">
        <f>VLOOKUP($A38,'RevPAR Raw Data'!$B$6:$BE$43,'RevPAR Raw Data'!AJ$1,FALSE)</f>
        <v>117.910145723933</v>
      </c>
      <c r="AB38" s="76">
        <f>VLOOKUP($A38,'RevPAR Raw Data'!$B$6:$BE$43,'RevPAR Raw Data'!AK$1,FALSE)</f>
        <v>126.420407953552</v>
      </c>
      <c r="AC38" s="77">
        <f>VLOOKUP($A38,'RevPAR Raw Data'!$B$6:$BE$43,'RevPAR Raw Data'!AL$1,FALSE)</f>
        <v>114.441534047112</v>
      </c>
      <c r="AD38" s="76">
        <f>VLOOKUP($A38,'RevPAR Raw Data'!$B$6:$BE$43,'RevPAR Raw Data'!AN$1,FALSE)</f>
        <v>186.34270282073601</v>
      </c>
      <c r="AE38" s="76">
        <f>VLOOKUP($A38,'RevPAR Raw Data'!$B$6:$BE$43,'RevPAR Raw Data'!AO$1,FALSE)</f>
        <v>195.867680213738</v>
      </c>
      <c r="AF38" s="77">
        <f>VLOOKUP($A38,'RevPAR Raw Data'!$B$6:$BE$43,'RevPAR Raw Data'!AP$1,FALSE)</f>
        <v>191.10519151723699</v>
      </c>
      <c r="AG38" s="78">
        <f>VLOOKUP($A38,'RevPAR Raw Data'!$B$6:$BE$43,'RevPAR Raw Data'!AR$1,FALSE)</f>
        <v>136.348008854835</v>
      </c>
    </row>
    <row r="39" spans="1:33" x14ac:dyDescent="0.2">
      <c r="A39" s="55" t="s">
        <v>126</v>
      </c>
      <c r="B39" s="43">
        <f>(VLOOKUP($A38,'Occupancy Raw Data'!$B$8:$BE$51,'Occupancy Raw Data'!AT$3,FALSE))/100</f>
        <v>5.9284855832349999E-2</v>
      </c>
      <c r="C39" s="44">
        <f>(VLOOKUP($A38,'Occupancy Raw Data'!$B$8:$BE$51,'Occupancy Raw Data'!AU$3,FALSE))/100</f>
        <v>5.9532005559480503E-2</v>
      </c>
      <c r="D39" s="44">
        <f>(VLOOKUP($A38,'Occupancy Raw Data'!$B$8:$BE$51,'Occupancy Raw Data'!AV$3,FALSE))/100</f>
        <v>5.9339559118891098E-2</v>
      </c>
      <c r="E39" s="44">
        <f>(VLOOKUP($A38,'Occupancy Raw Data'!$B$8:$BE$51,'Occupancy Raw Data'!AW$3,FALSE))/100</f>
        <v>6.10450566202793E-2</v>
      </c>
      <c r="F39" s="44">
        <f>(VLOOKUP($A38,'Occupancy Raw Data'!$B$8:$BE$51,'Occupancy Raw Data'!AX$3,FALSE))/100</f>
        <v>3.7391328308243599E-2</v>
      </c>
      <c r="G39" s="44">
        <f>(VLOOKUP($A38,'Occupancy Raw Data'!$B$8:$BE$51,'Occupancy Raw Data'!AY$3,FALSE))/100</f>
        <v>5.5015078518189202E-2</v>
      </c>
      <c r="H39" s="45">
        <f>(VLOOKUP($A38,'Occupancy Raw Data'!$B$8:$BE$51,'Occupancy Raw Data'!BA$3,FALSE))/100</f>
        <v>1.7574654362484E-2</v>
      </c>
      <c r="I39" s="45">
        <f>(VLOOKUP($A38,'Occupancy Raw Data'!$B$8:$BE$51,'Occupancy Raw Data'!BB$3,FALSE))/100</f>
        <v>3.9849375108141703E-2</v>
      </c>
      <c r="J39" s="44">
        <f>(VLOOKUP($A38,'Occupancy Raw Data'!$B$8:$BE$51,'Occupancy Raw Data'!BC$3,FALSE))/100</f>
        <v>2.8653754535810098E-2</v>
      </c>
      <c r="K39" s="46">
        <f>(VLOOKUP($A38,'Occupancy Raw Data'!$B$8:$BE$51,'Occupancy Raw Data'!BE$3,FALSE))/100</f>
        <v>4.6365831236006398E-2</v>
      </c>
      <c r="M39" s="43">
        <f>(VLOOKUP($A38,'ADR Raw Data'!$B$6:$BE$49,'ADR Raw Data'!AT$1,FALSE))/100</f>
        <v>5.3984846441867101E-2</v>
      </c>
      <c r="N39" s="44">
        <f>(VLOOKUP($A38,'ADR Raw Data'!$B$6:$BE$49,'ADR Raw Data'!AU$1,FALSE))/100</f>
        <v>4.2479959008490498E-2</v>
      </c>
      <c r="O39" s="44">
        <f>(VLOOKUP($A38,'ADR Raw Data'!$B$6:$BE$49,'ADR Raw Data'!AV$1,FALSE))/100</f>
        <v>3.2607251523728398E-2</v>
      </c>
      <c r="P39" s="44">
        <f>(VLOOKUP($A38,'ADR Raw Data'!$B$6:$BE$49,'ADR Raw Data'!AW$1,FALSE))/100</f>
        <v>4.6536033701257799E-2</v>
      </c>
      <c r="Q39" s="44">
        <f>(VLOOKUP($A38,'ADR Raw Data'!$B$6:$BE$49,'ADR Raw Data'!AX$1,FALSE))/100</f>
        <v>2.9807180624824299E-2</v>
      </c>
      <c r="R39" s="44">
        <f>(VLOOKUP($A38,'ADR Raw Data'!$B$6:$BE$49,'ADR Raw Data'!AY$1,FALSE))/100</f>
        <v>4.0291800817941106E-2</v>
      </c>
      <c r="S39" s="45">
        <f>(VLOOKUP($A38,'ADR Raw Data'!$B$6:$BE$49,'ADR Raw Data'!BA$1,FALSE))/100</f>
        <v>4.8671468899170102E-2</v>
      </c>
      <c r="T39" s="45">
        <f>(VLOOKUP($A38,'ADR Raw Data'!$B$6:$BE$49,'ADR Raw Data'!BB$1,FALSE))/100</f>
        <v>0.10287602654259499</v>
      </c>
      <c r="U39" s="44">
        <f>(VLOOKUP($A38,'ADR Raw Data'!$B$6:$BE$49,'ADR Raw Data'!BC$1,FALSE))/100</f>
        <v>7.5698008725762295E-2</v>
      </c>
      <c r="V39" s="46">
        <f>(VLOOKUP($A38,'ADR Raw Data'!$B$6:$BE$49,'ADR Raw Data'!BE$1,FALSE))/100</f>
        <v>5.2392393942745599E-2</v>
      </c>
      <c r="X39" s="43">
        <f>(VLOOKUP($A38,'RevPAR Raw Data'!$B$6:$BE$49,'RevPAR Raw Data'!AT$1,FALSE))/100</f>
        <v>0.116470186112654</v>
      </c>
      <c r="Y39" s="44">
        <f>(VLOOKUP($A38,'RevPAR Raw Data'!$B$6:$BE$49,'RevPAR Raw Data'!AU$1,FALSE))/100</f>
        <v>0.104540881723831</v>
      </c>
      <c r="Z39" s="44">
        <f>(VLOOKUP($A38,'RevPAR Raw Data'!$B$6:$BE$49,'RevPAR Raw Data'!AV$1,FALSE))/100</f>
        <v>9.3881710572116403E-2</v>
      </c>
      <c r="AA39" s="44">
        <f>(VLOOKUP($A38,'RevPAR Raw Data'!$B$6:$BE$49,'RevPAR Raw Data'!AW$1,FALSE))/100</f>
        <v>0.11042188513371301</v>
      </c>
      <c r="AB39" s="44">
        <f>(VLOOKUP($A38,'RevPAR Raw Data'!$B$6:$BE$49,'RevPAR Raw Data'!AX$1,FALSE))/100</f>
        <v>6.8313039009753898E-2</v>
      </c>
      <c r="AC39" s="44">
        <f>(VLOOKUP($A38,'RevPAR Raw Data'!$B$6:$BE$49,'RevPAR Raw Data'!AY$1,FALSE))/100</f>
        <v>9.75235359217686E-2</v>
      </c>
      <c r="AD39" s="45">
        <f>(VLOOKUP($A38,'RevPAR Raw Data'!$B$6:$BE$49,'RevPAR Raw Data'!BA$1,FALSE))/100</f>
        <v>6.7101507504871497E-2</v>
      </c>
      <c r="AE39" s="45">
        <f>(VLOOKUP($A38,'RevPAR Raw Data'!$B$6:$BE$49,'RevPAR Raw Data'!BB$1,FALSE))/100</f>
        <v>0.146824947022067</v>
      </c>
      <c r="AF39" s="44">
        <f>(VLOOKUP($A38,'RevPAR Raw Data'!$B$6:$BE$49,'RevPAR Raw Data'!BC$1,FALSE))/100</f>
        <v>0.10652079542244999</v>
      </c>
      <c r="AG39" s="46">
        <f>(VLOOKUP($A38,'RevPAR Raw Data'!$B$6:$BE$49,'RevPAR Raw Data'!BE$1,FALSE))/100</f>
        <v>0.101187442074351</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27</v>
      </c>
      <c r="B41" s="71">
        <f>(VLOOKUP($A41,'Occupancy Raw Data'!$B$8:$BE$45,'Occupancy Raw Data'!AG$3,FALSE))/100</f>
        <v>0.63073017067092896</v>
      </c>
      <c r="C41" s="72">
        <f>(VLOOKUP($A41,'Occupancy Raw Data'!$B$8:$BE$45,'Occupancy Raw Data'!AH$3,FALSE))/100</f>
        <v>0.76110771545441691</v>
      </c>
      <c r="D41" s="72">
        <f>(VLOOKUP($A41,'Occupancy Raw Data'!$B$8:$BE$45,'Occupancy Raw Data'!AI$3,FALSE))/100</f>
        <v>0.80621561897597405</v>
      </c>
      <c r="E41" s="72">
        <f>(VLOOKUP($A41,'Occupancy Raw Data'!$B$8:$BE$45,'Occupancy Raw Data'!AJ$3,FALSE))/100</f>
        <v>0.79278762518218993</v>
      </c>
      <c r="F41" s="72">
        <f>(VLOOKUP($A41,'Occupancy Raw Data'!$B$8:$BE$45,'Occupancy Raw Data'!AK$3,FALSE))/100</f>
        <v>0.75743926578243304</v>
      </c>
      <c r="G41" s="73">
        <f>(VLOOKUP($A41,'Occupancy Raw Data'!$B$8:$BE$45,'Occupancy Raw Data'!AL$3,FALSE))/100</f>
        <v>0.74965607189437311</v>
      </c>
      <c r="H41" s="53">
        <f>(VLOOKUP($A41,'Occupancy Raw Data'!$B$8:$BE$45,'Occupancy Raw Data'!AN$3,FALSE))/100</f>
        <v>0.780670368472276</v>
      </c>
      <c r="I41" s="53">
        <f>(VLOOKUP($A41,'Occupancy Raw Data'!$B$8:$BE$45,'Occupancy Raw Data'!AO$3,FALSE))/100</f>
        <v>0.81214355232287505</v>
      </c>
      <c r="J41" s="73">
        <f>(VLOOKUP($A41,'Occupancy Raw Data'!$B$8:$BE$45,'Occupancy Raw Data'!AP$3,FALSE))/100</f>
        <v>0.79640696039757497</v>
      </c>
      <c r="K41" s="74">
        <f>(VLOOKUP($A41,'Occupancy Raw Data'!$B$8:$BE$45,'Occupancy Raw Data'!AR$3,FALSE))/100</f>
        <v>0.76301343272253908</v>
      </c>
      <c r="M41" s="75">
        <f>VLOOKUP($A41,'ADR Raw Data'!$B$6:$BE$43,'ADR Raw Data'!AG$1,FALSE)</f>
        <v>145.29357771151601</v>
      </c>
      <c r="N41" s="76">
        <f>VLOOKUP($A41,'ADR Raw Data'!$B$6:$BE$43,'ADR Raw Data'!AH$1,FALSE)</f>
        <v>164.756173956016</v>
      </c>
      <c r="O41" s="76">
        <f>VLOOKUP($A41,'ADR Raw Data'!$B$6:$BE$43,'ADR Raw Data'!AI$1,FALSE)</f>
        <v>173.556019221572</v>
      </c>
      <c r="P41" s="76">
        <f>VLOOKUP($A41,'ADR Raw Data'!$B$6:$BE$43,'ADR Raw Data'!AJ$1,FALSE)</f>
        <v>167.74253555373599</v>
      </c>
      <c r="Q41" s="76">
        <f>VLOOKUP($A41,'ADR Raw Data'!$B$6:$BE$43,'ADR Raw Data'!AK$1,FALSE)</f>
        <v>154.482889837925</v>
      </c>
      <c r="R41" s="77">
        <f>VLOOKUP($A41,'ADR Raw Data'!$B$6:$BE$43,'ADR Raw Data'!AL$1,FALSE)</f>
        <v>161.929574935933</v>
      </c>
      <c r="S41" s="76">
        <f>VLOOKUP($A41,'ADR Raw Data'!$B$6:$BE$43,'ADR Raw Data'!AN$1,FALSE)</f>
        <v>151.34340381835699</v>
      </c>
      <c r="T41" s="76">
        <f>VLOOKUP($A41,'ADR Raw Data'!$B$6:$BE$43,'ADR Raw Data'!AO$1,FALSE)</f>
        <v>153.28674632672201</v>
      </c>
      <c r="U41" s="77">
        <f>VLOOKUP($A41,'ADR Raw Data'!$B$6:$BE$43,'ADR Raw Data'!AP$1,FALSE)</f>
        <v>152.33427479676701</v>
      </c>
      <c r="V41" s="78">
        <f>VLOOKUP($A41,'ADR Raw Data'!$B$6:$BE$43,'ADR Raw Data'!AR$1,FALSE)</f>
        <v>159.068085044388</v>
      </c>
      <c r="X41" s="75">
        <f>VLOOKUP($A41,'RevPAR Raw Data'!$B$6:$BE$43,'RevPAR Raw Data'!AG$1,FALSE)</f>
        <v>91.641043067374994</v>
      </c>
      <c r="Y41" s="76">
        <f>VLOOKUP($A41,'RevPAR Raw Data'!$B$6:$BE$43,'RevPAR Raw Data'!AH$1,FALSE)</f>
        <v>125.397195166674</v>
      </c>
      <c r="Z41" s="76">
        <f>VLOOKUP($A41,'RevPAR Raw Data'!$B$6:$BE$43,'RevPAR Raw Data'!AI$1,FALSE)</f>
        <v>139.923573463726</v>
      </c>
      <c r="AA41" s="76">
        <f>VLOOKUP($A41,'RevPAR Raw Data'!$B$6:$BE$43,'RevPAR Raw Data'!AJ$1,FALSE)</f>
        <v>132.98420640368599</v>
      </c>
      <c r="AB41" s="76">
        <f>VLOOKUP($A41,'RevPAR Raw Data'!$B$6:$BE$43,'RevPAR Raw Data'!AK$1,FALSE)</f>
        <v>117.011406654787</v>
      </c>
      <c r="AC41" s="77">
        <f>VLOOKUP($A41,'RevPAR Raw Data'!$B$6:$BE$43,'RevPAR Raw Data'!AL$1,FALSE)</f>
        <v>121.39148906999699</v>
      </c>
      <c r="AD41" s="76">
        <f>VLOOKUP($A41,'RevPAR Raw Data'!$B$6:$BE$43,'RevPAR Raw Data'!AN$1,FALSE)</f>
        <v>118.14931082472501</v>
      </c>
      <c r="AE41" s="76">
        <f>VLOOKUP($A41,'RevPAR Raw Data'!$B$6:$BE$43,'RevPAR Raw Data'!AO$1,FALSE)</f>
        <v>124.490842685799</v>
      </c>
      <c r="AF41" s="77">
        <f>VLOOKUP($A41,'RevPAR Raw Data'!$B$6:$BE$43,'RevPAR Raw Data'!AP$1,FALSE)</f>
        <v>121.32007675526199</v>
      </c>
      <c r="AG41" s="78">
        <f>VLOOKUP($A41,'RevPAR Raw Data'!$B$6:$BE$43,'RevPAR Raw Data'!AR$1,FALSE)</f>
        <v>121.371085606319</v>
      </c>
    </row>
    <row r="42" spans="1:33" x14ac:dyDescent="0.2">
      <c r="A42" s="55" t="s">
        <v>126</v>
      </c>
      <c r="B42" s="43">
        <f>(VLOOKUP($A41,'Occupancy Raw Data'!$B$8:$BE$51,'Occupancy Raw Data'!AT$3,FALSE))/100</f>
        <v>7.7779882616919996E-2</v>
      </c>
      <c r="C42" s="44">
        <f>(VLOOKUP($A41,'Occupancy Raw Data'!$B$8:$BE$51,'Occupancy Raw Data'!AU$3,FALSE))/100</f>
        <v>8.546288998816759E-2</v>
      </c>
      <c r="D42" s="44">
        <f>(VLOOKUP($A41,'Occupancy Raw Data'!$B$8:$BE$51,'Occupancy Raw Data'!AV$3,FALSE))/100</f>
        <v>7.0138333301169198E-2</v>
      </c>
      <c r="E42" s="44">
        <f>(VLOOKUP($A41,'Occupancy Raw Data'!$B$8:$BE$51,'Occupancy Raw Data'!AW$3,FALSE))/100</f>
        <v>5.8954032509732995E-2</v>
      </c>
      <c r="F42" s="44">
        <f>(VLOOKUP($A41,'Occupancy Raw Data'!$B$8:$BE$51,'Occupancy Raw Data'!AX$3,FALSE))/100</f>
        <v>7.7674691240497903E-2</v>
      </c>
      <c r="G42" s="44">
        <f>(VLOOKUP($A41,'Occupancy Raw Data'!$B$8:$BE$51,'Occupancy Raw Data'!AY$3,FALSE))/100</f>
        <v>7.3612145961556394E-2</v>
      </c>
      <c r="H42" s="45">
        <f>(VLOOKUP($A41,'Occupancy Raw Data'!$B$8:$BE$51,'Occupancy Raw Data'!BA$3,FALSE))/100</f>
        <v>4.0918384206899701E-2</v>
      </c>
      <c r="I42" s="45">
        <f>(VLOOKUP($A41,'Occupancy Raw Data'!$B$8:$BE$51,'Occupancy Raw Data'!BB$3,FALSE))/100</f>
        <v>9.2042722937079907E-2</v>
      </c>
      <c r="J42" s="44">
        <f>(VLOOKUP($A41,'Occupancy Raw Data'!$B$8:$BE$51,'Occupancy Raw Data'!BC$3,FALSE))/100</f>
        <v>6.6372905533815002E-2</v>
      </c>
      <c r="K42" s="46">
        <f>(VLOOKUP($A41,'Occupancy Raw Data'!$B$8:$BE$51,'Occupancy Raw Data'!BE$3,FALSE))/100</f>
        <v>7.1442419649737299E-2</v>
      </c>
      <c r="M42" s="43">
        <f>(VLOOKUP($A41,'ADR Raw Data'!$B$6:$BE$49,'ADR Raw Data'!AT$1,FALSE))/100</f>
        <v>0.11134747770011799</v>
      </c>
      <c r="N42" s="44">
        <f>(VLOOKUP($A41,'ADR Raw Data'!$B$6:$BE$49,'ADR Raw Data'!AU$1,FALSE))/100</f>
        <v>9.4885281559538195E-2</v>
      </c>
      <c r="O42" s="44">
        <f>(VLOOKUP($A41,'ADR Raw Data'!$B$6:$BE$49,'ADR Raw Data'!AV$1,FALSE))/100</f>
        <v>8.9965262645724006E-2</v>
      </c>
      <c r="P42" s="44">
        <f>(VLOOKUP($A41,'ADR Raw Data'!$B$6:$BE$49,'ADR Raw Data'!AW$1,FALSE))/100</f>
        <v>6.8737660712415105E-2</v>
      </c>
      <c r="Q42" s="44">
        <f>(VLOOKUP($A41,'ADR Raw Data'!$B$6:$BE$49,'ADR Raw Data'!AX$1,FALSE))/100</f>
        <v>0.10416176847379599</v>
      </c>
      <c r="R42" s="44">
        <f>(VLOOKUP($A41,'ADR Raw Data'!$B$6:$BE$49,'ADR Raw Data'!AY$1,FALSE))/100</f>
        <v>9.1765460610088903E-2</v>
      </c>
      <c r="S42" s="45">
        <f>(VLOOKUP($A41,'ADR Raw Data'!$B$6:$BE$49,'ADR Raw Data'!BA$1,FALSE))/100</f>
        <v>0.123091809069187</v>
      </c>
      <c r="T42" s="45">
        <f>(VLOOKUP($A41,'ADR Raw Data'!$B$6:$BE$49,'ADR Raw Data'!BB$1,FALSE))/100</f>
        <v>0.17097482802963399</v>
      </c>
      <c r="U42" s="44">
        <f>(VLOOKUP($A41,'ADR Raw Data'!$B$6:$BE$49,'ADR Raw Data'!BC$1,FALSE))/100</f>
        <v>0.14676082531583801</v>
      </c>
      <c r="V42" s="46">
        <f>(VLOOKUP($A41,'ADR Raw Data'!$B$6:$BE$49,'ADR Raw Data'!BE$1,FALSE))/100</f>
        <v>0.107096281840213</v>
      </c>
      <c r="X42" s="43">
        <f>(VLOOKUP($A41,'RevPAR Raw Data'!$B$6:$BE$49,'RevPAR Raw Data'!AT$1,FALSE))/100</f>
        <v>0.197787954062244</v>
      </c>
      <c r="Y42" s="44">
        <f>(VLOOKUP($A41,'RevPAR Raw Data'!$B$6:$BE$49,'RevPAR Raw Data'!AU$1,FALSE))/100</f>
        <v>0.18845734192712399</v>
      </c>
      <c r="Z42" s="44">
        <f>(VLOOKUP($A41,'RevPAR Raw Data'!$B$6:$BE$49,'RevPAR Raw Data'!AV$1,FALSE))/100</f>
        <v>0.166413609523866</v>
      </c>
      <c r="AA42" s="44">
        <f>(VLOOKUP($A41,'RevPAR Raw Data'!$B$6:$BE$49,'RevPAR Raw Data'!AW$1,FALSE))/100</f>
        <v>0.13174405550643001</v>
      </c>
      <c r="AB42" s="44">
        <f>(VLOOKUP($A41,'RevPAR Raw Data'!$B$6:$BE$49,'RevPAR Raw Data'!AX$1,FALSE))/100</f>
        <v>0.18992719291956001</v>
      </c>
      <c r="AC42" s="44">
        <f>(VLOOKUP($A41,'RevPAR Raw Data'!$B$6:$BE$49,'RevPAR Raw Data'!AY$1,FALSE))/100</f>
        <v>0.17213265905230402</v>
      </c>
      <c r="AD42" s="45">
        <f>(VLOOKUP($A41,'RevPAR Raw Data'!$B$6:$BE$49,'RevPAR Raw Data'!BA$1,FALSE))/100</f>
        <v>0.169046911212302</v>
      </c>
      <c r="AE42" s="45">
        <f>(VLOOKUP($A41,'RevPAR Raw Data'!$B$6:$BE$49,'RevPAR Raw Data'!BB$1,FALSE))/100</f>
        <v>0.27875453969225999</v>
      </c>
      <c r="AF42" s="44">
        <f>(VLOOKUP($A41,'RevPAR Raw Data'!$B$6:$BE$49,'RevPAR Raw Data'!BC$1,FALSE))/100</f>
        <v>0.22287467324440599</v>
      </c>
      <c r="AG42" s="46">
        <f>(VLOOKUP($A41,'RevPAR Raw Data'!$B$6:$BE$49,'RevPAR Raw Data'!BE$1,FALSE))/100</f>
        <v>0.18618991900010598</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28</v>
      </c>
      <c r="B44" s="71">
        <f>(VLOOKUP($A44,'Occupancy Raw Data'!$B$8:$BE$45,'Occupancy Raw Data'!AG$3,FALSE))/100</f>
        <v>0.50140427215189798</v>
      </c>
      <c r="C44" s="72">
        <f>(VLOOKUP($A44,'Occupancy Raw Data'!$B$8:$BE$45,'Occupancy Raw Data'!AH$3,FALSE))/100</f>
        <v>0.58738132911392393</v>
      </c>
      <c r="D44" s="72">
        <f>(VLOOKUP($A44,'Occupancy Raw Data'!$B$8:$BE$45,'Occupancy Raw Data'!AI$3,FALSE))/100</f>
        <v>0.60992879746835404</v>
      </c>
      <c r="E44" s="72">
        <f>(VLOOKUP($A44,'Occupancy Raw Data'!$B$8:$BE$45,'Occupancy Raw Data'!AJ$3,FALSE))/100</f>
        <v>0.60900811720451298</v>
      </c>
      <c r="F44" s="72">
        <f>(VLOOKUP($A44,'Occupancy Raw Data'!$B$8:$BE$45,'Occupancy Raw Data'!AK$3,FALSE))/100</f>
        <v>0.61617501484854398</v>
      </c>
      <c r="G44" s="73">
        <f>(VLOOKUP($A44,'Occupancy Raw Data'!$B$8:$BE$45,'Occupancy Raw Data'!AL$3,FALSE))/100</f>
        <v>0.58476850019786297</v>
      </c>
      <c r="H44" s="53">
        <f>(VLOOKUP($A44,'Occupancy Raw Data'!$B$8:$BE$45,'Occupancy Raw Data'!AN$3,FALSE))/100</f>
        <v>0.68162740051474902</v>
      </c>
      <c r="I44" s="53">
        <f>(VLOOKUP($A44,'Occupancy Raw Data'!$B$8:$BE$45,'Occupancy Raw Data'!AO$3,FALSE))/100</f>
        <v>0.65802811324490096</v>
      </c>
      <c r="J44" s="73">
        <f>(VLOOKUP($A44,'Occupancy Raw Data'!$B$8:$BE$45,'Occupancy Raw Data'!AP$3,FALSE))/100</f>
        <v>0.66982775687982499</v>
      </c>
      <c r="K44" s="74">
        <f>(VLOOKUP($A44,'Occupancy Raw Data'!$B$8:$BE$45,'Occupancy Raw Data'!AR$3,FALSE))/100</f>
        <v>0.60906083908175901</v>
      </c>
      <c r="M44" s="75">
        <f>VLOOKUP($A44,'ADR Raw Data'!$B$6:$BE$43,'ADR Raw Data'!AG$1,FALSE)</f>
        <v>97.669317186698706</v>
      </c>
      <c r="N44" s="76">
        <f>VLOOKUP($A44,'ADR Raw Data'!$B$6:$BE$43,'ADR Raw Data'!AH$1,FALSE)</f>
        <v>100.95404572698401</v>
      </c>
      <c r="O44" s="76">
        <f>VLOOKUP($A44,'ADR Raw Data'!$B$6:$BE$43,'ADR Raw Data'!AI$1,FALSE)</f>
        <v>101.433991828263</v>
      </c>
      <c r="P44" s="76">
        <f>VLOOKUP($A44,'ADR Raw Data'!$B$6:$BE$43,'ADR Raw Data'!AJ$1,FALSE)</f>
        <v>102.327731543187</v>
      </c>
      <c r="Q44" s="76">
        <f>VLOOKUP($A44,'ADR Raw Data'!$B$6:$BE$43,'ADR Raw Data'!AK$1,FALSE)</f>
        <v>105.43789287665</v>
      </c>
      <c r="R44" s="77">
        <f>VLOOKUP($A44,'ADR Raw Data'!$B$6:$BE$43,'ADR Raw Data'!AL$1,FALSE)</f>
        <v>101.72101724966301</v>
      </c>
      <c r="S44" s="76">
        <f>VLOOKUP($A44,'ADR Raw Data'!$B$6:$BE$43,'ADR Raw Data'!AN$1,FALSE)</f>
        <v>117.379315983618</v>
      </c>
      <c r="T44" s="76">
        <f>VLOOKUP($A44,'ADR Raw Data'!$B$6:$BE$43,'ADR Raw Data'!AO$1,FALSE)</f>
        <v>115.586389264975</v>
      </c>
      <c r="U44" s="77">
        <f>VLOOKUP($A44,'ADR Raw Data'!$B$6:$BE$43,'ADR Raw Data'!AP$1,FALSE)</f>
        <v>116.498644666449</v>
      </c>
      <c r="V44" s="78">
        <f>VLOOKUP($A44,'ADR Raw Data'!$B$6:$BE$43,'ADR Raw Data'!AR$1,FALSE)</f>
        <v>106.362480585971</v>
      </c>
      <c r="X44" s="75">
        <f>VLOOKUP($A44,'RevPAR Raw Data'!$B$6:$BE$43,'RevPAR Raw Data'!AG$1,FALSE)</f>
        <v>48.971812895569599</v>
      </c>
      <c r="Y44" s="76">
        <f>VLOOKUP($A44,'RevPAR Raw Data'!$B$6:$BE$43,'RevPAR Raw Data'!AH$1,FALSE)</f>
        <v>59.298521558544302</v>
      </c>
      <c r="Z44" s="76">
        <f>VLOOKUP($A44,'RevPAR Raw Data'!$B$6:$BE$43,'RevPAR Raw Data'!AI$1,FALSE)</f>
        <v>61.867512658227803</v>
      </c>
      <c r="AA44" s="76">
        <f>VLOOKUP($A44,'RevPAR Raw Data'!$B$6:$BE$43,'RevPAR Raw Data'!AJ$1,FALSE)</f>
        <v>62.318419124925697</v>
      </c>
      <c r="AB44" s="76">
        <f>VLOOKUP($A44,'RevPAR Raw Data'!$B$6:$BE$43,'RevPAR Raw Data'!AK$1,FALSE)</f>
        <v>64.968195208869503</v>
      </c>
      <c r="AC44" s="77">
        <f>VLOOKUP($A44,'RevPAR Raw Data'!$B$6:$BE$43,'RevPAR Raw Data'!AL$1,FALSE)</f>
        <v>59.483246695686503</v>
      </c>
      <c r="AD44" s="76">
        <f>VLOOKUP($A44,'RevPAR Raw Data'!$B$6:$BE$43,'RevPAR Raw Data'!AN$1,FALSE)</f>
        <v>80.008958028113199</v>
      </c>
      <c r="AE44" s="76">
        <f>VLOOKUP($A44,'RevPAR Raw Data'!$B$6:$BE$43,'RevPAR Raw Data'!AO$1,FALSE)</f>
        <v>76.059093644822795</v>
      </c>
      <c r="AF44" s="77">
        <f>VLOOKUP($A44,'RevPAR Raw Data'!$B$6:$BE$43,'RevPAR Raw Data'!AP$1,FALSE)</f>
        <v>78.034025836468004</v>
      </c>
      <c r="AG44" s="78">
        <f>VLOOKUP($A44,'RevPAR Raw Data'!$B$6:$BE$43,'RevPAR Raw Data'!AR$1,FALSE)</f>
        <v>64.781221672509304</v>
      </c>
    </row>
    <row r="45" spans="1:33" x14ac:dyDescent="0.2">
      <c r="A45" s="55" t="s">
        <v>126</v>
      </c>
      <c r="B45" s="43">
        <f>(VLOOKUP($A44,'Occupancy Raw Data'!$B$8:$BE$51,'Occupancy Raw Data'!AT$3,FALSE))/100</f>
        <v>-3.9108369341376396E-2</v>
      </c>
      <c r="C45" s="44">
        <f>(VLOOKUP($A44,'Occupancy Raw Data'!$B$8:$BE$51,'Occupancy Raw Data'!AU$3,FALSE))/100</f>
        <v>-2.56898937600087E-2</v>
      </c>
      <c r="D45" s="44">
        <f>(VLOOKUP($A44,'Occupancy Raw Data'!$B$8:$BE$51,'Occupancy Raw Data'!AV$3,FALSE))/100</f>
        <v>-3.6698360156460101E-2</v>
      </c>
      <c r="E45" s="44">
        <f>(VLOOKUP($A44,'Occupancy Raw Data'!$B$8:$BE$51,'Occupancy Raw Data'!AW$3,FALSE))/100</f>
        <v>-3.83065552436666E-2</v>
      </c>
      <c r="F45" s="44">
        <f>(VLOOKUP($A44,'Occupancy Raw Data'!$B$8:$BE$51,'Occupancy Raw Data'!AX$3,FALSE))/100</f>
        <v>-2.77057760958298E-2</v>
      </c>
      <c r="G45" s="44">
        <f>(VLOOKUP($A44,'Occupancy Raw Data'!$B$8:$BE$51,'Occupancy Raw Data'!AY$3,FALSE))/100</f>
        <v>-3.3388138856423104E-2</v>
      </c>
      <c r="H45" s="45">
        <f>(VLOOKUP($A44,'Occupancy Raw Data'!$B$8:$BE$51,'Occupancy Raw Data'!BA$3,FALSE))/100</f>
        <v>-4.5837809266656003E-2</v>
      </c>
      <c r="I45" s="45">
        <f>(VLOOKUP($A44,'Occupancy Raw Data'!$B$8:$BE$51,'Occupancy Raw Data'!BB$3,FALSE))/100</f>
        <v>-7.3927422428477108E-2</v>
      </c>
      <c r="J45" s="44">
        <f>(VLOOKUP($A44,'Occupancy Raw Data'!$B$8:$BE$51,'Occupancy Raw Data'!BC$3,FALSE))/100</f>
        <v>-5.9845014759058499E-2</v>
      </c>
      <c r="K45" s="46">
        <f>(VLOOKUP($A44,'Occupancy Raw Data'!$B$8:$BE$51,'Occupancy Raw Data'!BE$3,FALSE))/100</f>
        <v>-4.1875186010131599E-2</v>
      </c>
      <c r="M45" s="43">
        <f>(VLOOKUP($A44,'ADR Raw Data'!$B$6:$BE$49,'ADR Raw Data'!AT$1,FALSE))/100</f>
        <v>1.3914138073499999E-2</v>
      </c>
      <c r="N45" s="44">
        <f>(VLOOKUP($A44,'ADR Raw Data'!$B$6:$BE$49,'ADR Raw Data'!AU$1,FALSE))/100</f>
        <v>1.6149767167791599E-2</v>
      </c>
      <c r="O45" s="44">
        <f>(VLOOKUP($A44,'ADR Raw Data'!$B$6:$BE$49,'ADR Raw Data'!AV$1,FALSE))/100</f>
        <v>1.5231195810959499E-2</v>
      </c>
      <c r="P45" s="44">
        <f>(VLOOKUP($A44,'ADR Raw Data'!$B$6:$BE$49,'ADR Raw Data'!AW$1,FALSE))/100</f>
        <v>2.8880925096236899E-2</v>
      </c>
      <c r="Q45" s="44">
        <f>(VLOOKUP($A44,'ADR Raw Data'!$B$6:$BE$49,'ADR Raw Data'!AX$1,FALSE))/100</f>
        <v>3.9802398038263805E-2</v>
      </c>
      <c r="R45" s="44">
        <f>(VLOOKUP($A44,'ADR Raw Data'!$B$6:$BE$49,'ADR Raw Data'!AY$1,FALSE))/100</f>
        <v>2.3367428730661E-2</v>
      </c>
      <c r="S45" s="45">
        <f>(VLOOKUP($A44,'ADR Raw Data'!$B$6:$BE$49,'ADR Raw Data'!BA$1,FALSE))/100</f>
        <v>4.94261343580207E-3</v>
      </c>
      <c r="T45" s="45">
        <f>(VLOOKUP($A44,'ADR Raw Data'!$B$6:$BE$49,'ADR Raw Data'!BB$1,FALSE))/100</f>
        <v>-8.4929893430353495E-3</v>
      </c>
      <c r="U45" s="44">
        <f>(VLOOKUP($A44,'ADR Raw Data'!$B$6:$BE$49,'ADR Raw Data'!BC$1,FALSE))/100</f>
        <v>-1.63594473379024E-3</v>
      </c>
      <c r="V45" s="46">
        <f>(VLOOKUP($A44,'ADR Raw Data'!$B$6:$BE$49,'ADR Raw Data'!BE$1,FALSE))/100</f>
        <v>1.3600830467698399E-2</v>
      </c>
      <c r="X45" s="43">
        <f>(VLOOKUP($A44,'RevPAR Raw Data'!$B$6:$BE$49,'RevPAR Raw Data'!AT$1,FALSE))/100</f>
        <v>-2.5738390518721701E-2</v>
      </c>
      <c r="Y45" s="44">
        <f>(VLOOKUP($A44,'RevPAR Raw Data'!$B$6:$BE$49,'RevPAR Raw Data'!AU$1,FALSE))/100</f>
        <v>-9.9550123950065388E-3</v>
      </c>
      <c r="Z45" s="44">
        <f>(VLOOKUP($A44,'RevPAR Raw Data'!$B$6:$BE$49,'RevPAR Raw Data'!AV$1,FALSE))/100</f>
        <v>-2.2026124254984701E-2</v>
      </c>
      <c r="AA45" s="44">
        <f>(VLOOKUP($A44,'RevPAR Raw Data'!$B$6:$BE$49,'RevPAR Raw Data'!AW$1,FALSE))/100</f>
        <v>-1.05319589001168E-2</v>
      </c>
      <c r="AB45" s="44">
        <f>(VLOOKUP($A44,'RevPAR Raw Data'!$B$6:$BE$49,'RevPAR Raw Data'!AX$1,FALSE))/100</f>
        <v>1.09938656143087E-2</v>
      </c>
      <c r="AC45" s="44">
        <f>(VLOOKUP($A44,'RevPAR Raw Data'!$B$6:$BE$49,'RevPAR Raw Data'!AY$1,FALSE))/100</f>
        <v>-1.0800905080938901E-2</v>
      </c>
      <c r="AD45" s="45">
        <f>(VLOOKUP($A44,'RevPAR Raw Data'!$B$6:$BE$49,'RevPAR Raw Data'!BA$1,FALSE))/100</f>
        <v>-4.11217544028031E-2</v>
      </c>
      <c r="AE45" s="45">
        <f>(VLOOKUP($A44,'RevPAR Raw Data'!$B$6:$BE$49,'RevPAR Raw Data'!BB$1,FALSE))/100</f>
        <v>-8.1792546960669302E-2</v>
      </c>
      <c r="AF45" s="44">
        <f>(VLOOKUP($A44,'RevPAR Raw Data'!$B$6:$BE$49,'RevPAR Raw Data'!BC$1,FALSE))/100</f>
        <v>-6.1383056356110098E-2</v>
      </c>
      <c r="AG45" s="46">
        <f>(VLOOKUP($A44,'RevPAR Raw Data'!$B$6:$BE$49,'RevPAR Raw Data'!BE$1,FALSE))/100</f>
        <v>-2.8843892848160298E-2</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29</v>
      </c>
      <c r="B47" s="71">
        <f>(VLOOKUP($A47,'Occupancy Raw Data'!$B$8:$BE$45,'Occupancy Raw Data'!AG$3,FALSE))/100</f>
        <v>0.44127854903716901</v>
      </c>
      <c r="C47" s="72">
        <f>(VLOOKUP($A47,'Occupancy Raw Data'!$B$8:$BE$45,'Occupancy Raw Data'!AH$3,FALSE))/100</f>
        <v>0.57484326018808707</v>
      </c>
      <c r="D47" s="72">
        <f>(VLOOKUP($A47,'Occupancy Raw Data'!$B$8:$BE$45,'Occupancy Raw Data'!AI$3,FALSE))/100</f>
        <v>0.62197716077026399</v>
      </c>
      <c r="E47" s="72">
        <f>(VLOOKUP($A47,'Occupancy Raw Data'!$B$8:$BE$45,'Occupancy Raw Data'!AJ$3,FALSE))/100</f>
        <v>0.61055754590237299</v>
      </c>
      <c r="F47" s="72">
        <f>(VLOOKUP($A47,'Occupancy Raw Data'!$B$8:$BE$45,'Occupancy Raw Data'!AK$3,FALSE))/100</f>
        <v>0.57366771159874608</v>
      </c>
      <c r="G47" s="73">
        <f>(VLOOKUP($A47,'Occupancy Raw Data'!$B$8:$BE$45,'Occupancy Raw Data'!AL$3,FALSE))/100</f>
        <v>0.56446484549932796</v>
      </c>
      <c r="H47" s="53">
        <f>(VLOOKUP($A47,'Occupancy Raw Data'!$B$8:$BE$45,'Occupancy Raw Data'!AN$3,FALSE))/100</f>
        <v>0.64095387371249402</v>
      </c>
      <c r="I47" s="53">
        <f>(VLOOKUP($A47,'Occupancy Raw Data'!$B$8:$BE$45,'Occupancy Raw Data'!AO$3,FALSE))/100</f>
        <v>0.65673981191222497</v>
      </c>
      <c r="J47" s="73">
        <f>(VLOOKUP($A47,'Occupancy Raw Data'!$B$8:$BE$45,'Occupancy Raw Data'!AP$3,FALSE))/100</f>
        <v>0.64884684281236005</v>
      </c>
      <c r="K47" s="74">
        <f>(VLOOKUP($A47,'Occupancy Raw Data'!$B$8:$BE$45,'Occupancy Raw Data'!AR$3,FALSE))/100</f>
        <v>0.588573987588765</v>
      </c>
      <c r="M47" s="75">
        <f>VLOOKUP($A47,'ADR Raw Data'!$B$6:$BE$43,'ADR Raw Data'!AG$1,FALSE)</f>
        <v>96.959568692122204</v>
      </c>
      <c r="N47" s="76">
        <f>VLOOKUP($A47,'ADR Raw Data'!$B$6:$BE$43,'ADR Raw Data'!AH$1,FALSE)</f>
        <v>106.89064660629001</v>
      </c>
      <c r="O47" s="76">
        <f>VLOOKUP($A47,'ADR Raw Data'!$B$6:$BE$43,'ADR Raw Data'!AI$1,FALSE)</f>
        <v>109.356457564575</v>
      </c>
      <c r="P47" s="76">
        <f>VLOOKUP($A47,'ADR Raw Data'!$B$6:$BE$43,'ADR Raw Data'!AJ$1,FALSE)</f>
        <v>107.300444668561</v>
      </c>
      <c r="Q47" s="76">
        <f>VLOOKUP($A47,'ADR Raw Data'!$B$6:$BE$43,'ADR Raw Data'!AK$1,FALSE)</f>
        <v>104.997679547228</v>
      </c>
      <c r="R47" s="77">
        <f>VLOOKUP($A47,'ADR Raw Data'!$B$6:$BE$43,'ADR Raw Data'!AL$1,FALSE)</f>
        <v>105.58518981316099</v>
      </c>
      <c r="S47" s="76">
        <f>VLOOKUP($A47,'ADR Raw Data'!$B$6:$BE$43,'ADR Raw Data'!AN$1,FALSE)</f>
        <v>117.539219213973</v>
      </c>
      <c r="T47" s="76">
        <f>VLOOKUP($A47,'ADR Raw Data'!$B$6:$BE$43,'ADR Raw Data'!AO$1,FALSE)</f>
        <v>119.827371292192</v>
      </c>
      <c r="U47" s="77">
        <f>VLOOKUP($A47,'ADR Raw Data'!$B$6:$BE$43,'ADR Raw Data'!AP$1,FALSE)</f>
        <v>118.697212492451</v>
      </c>
      <c r="V47" s="78">
        <f>VLOOKUP($A47,'ADR Raw Data'!$B$6:$BE$43,'ADR Raw Data'!AR$1,FALSE)</f>
        <v>109.715120652173</v>
      </c>
      <c r="X47" s="75">
        <f>VLOOKUP($A47,'RevPAR Raw Data'!$B$6:$BE$43,'RevPAR Raw Data'!AG$1,FALSE)</f>
        <v>42.7861777877295</v>
      </c>
      <c r="Y47" s="76">
        <f>VLOOKUP($A47,'RevPAR Raw Data'!$B$6:$BE$43,'RevPAR Raw Data'!AH$1,FALSE)</f>
        <v>61.445367778772898</v>
      </c>
      <c r="Z47" s="76">
        <f>VLOOKUP($A47,'RevPAR Raw Data'!$B$6:$BE$43,'RevPAR Raw Data'!AI$1,FALSE)</f>
        <v>68.017218987908606</v>
      </c>
      <c r="AA47" s="76">
        <f>VLOOKUP($A47,'RevPAR Raw Data'!$B$6:$BE$43,'RevPAR Raw Data'!AJ$1,FALSE)</f>
        <v>65.513096171070302</v>
      </c>
      <c r="AB47" s="76">
        <f>VLOOKUP($A47,'RevPAR Raw Data'!$B$6:$BE$43,'RevPAR Raw Data'!AK$1,FALSE)</f>
        <v>60.233778549037098</v>
      </c>
      <c r="AC47" s="77">
        <f>VLOOKUP($A47,'RevPAR Raw Data'!$B$6:$BE$43,'RevPAR Raw Data'!AL$1,FALSE)</f>
        <v>59.599127854903699</v>
      </c>
      <c r="AD47" s="76">
        <f>VLOOKUP($A47,'RevPAR Raw Data'!$B$6:$BE$43,'RevPAR Raw Data'!AN$1,FALSE)</f>
        <v>75.337217868338499</v>
      </c>
      <c r="AE47" s="76">
        <f>VLOOKUP($A47,'RevPAR Raw Data'!$B$6:$BE$43,'RevPAR Raw Data'!AO$1,FALSE)</f>
        <v>78.695405284370807</v>
      </c>
      <c r="AF47" s="77">
        <f>VLOOKUP($A47,'RevPAR Raw Data'!$B$6:$BE$43,'RevPAR Raw Data'!AP$1,FALSE)</f>
        <v>77.016311576354596</v>
      </c>
      <c r="AG47" s="78">
        <f>VLOOKUP($A47,'RevPAR Raw Data'!$B$6:$BE$43,'RevPAR Raw Data'!AR$1,FALSE)</f>
        <v>64.5754660610325</v>
      </c>
    </row>
    <row r="48" spans="1:33" x14ac:dyDescent="0.2">
      <c r="A48" s="55" t="s">
        <v>126</v>
      </c>
      <c r="B48" s="43">
        <f>(VLOOKUP($A47,'Occupancy Raw Data'!$B$8:$BE$51,'Occupancy Raw Data'!AT$3,FALSE))/100</f>
        <v>-5.0598851008718103E-2</v>
      </c>
      <c r="C48" s="44">
        <f>(VLOOKUP($A47,'Occupancy Raw Data'!$B$8:$BE$51,'Occupancy Raw Data'!AU$3,FALSE))/100</f>
        <v>-7.1179862529118995E-2</v>
      </c>
      <c r="D48" s="44">
        <f>(VLOOKUP($A47,'Occupancy Raw Data'!$B$8:$BE$51,'Occupancy Raw Data'!AV$3,FALSE))/100</f>
        <v>-4.9109222614071697E-2</v>
      </c>
      <c r="E48" s="44">
        <f>(VLOOKUP($A47,'Occupancy Raw Data'!$B$8:$BE$51,'Occupancy Raw Data'!AW$3,FALSE))/100</f>
        <v>-6.2089882387038602E-2</v>
      </c>
      <c r="F48" s="44">
        <f>(VLOOKUP($A47,'Occupancy Raw Data'!$B$8:$BE$51,'Occupancy Raw Data'!AX$3,FALSE))/100</f>
        <v>-6.3716454760715691E-2</v>
      </c>
      <c r="G48" s="44">
        <f>(VLOOKUP($A47,'Occupancy Raw Data'!$B$8:$BE$51,'Occupancy Raw Data'!AY$3,FALSE))/100</f>
        <v>-5.9687974449115604E-2</v>
      </c>
      <c r="H48" s="45">
        <f>(VLOOKUP($A47,'Occupancy Raw Data'!$B$8:$BE$51,'Occupancy Raw Data'!BA$3,FALSE))/100</f>
        <v>-6.3818243172628006E-2</v>
      </c>
      <c r="I48" s="45">
        <f>(VLOOKUP($A47,'Occupancy Raw Data'!$B$8:$BE$51,'Occupancy Raw Data'!BB$3,FALSE))/100</f>
        <v>-2.1860332566755201E-2</v>
      </c>
      <c r="J48" s="44">
        <f>(VLOOKUP($A47,'Occupancy Raw Data'!$B$8:$BE$51,'Occupancy Raw Data'!BC$3,FALSE))/100</f>
        <v>-4.3043956319450204E-2</v>
      </c>
      <c r="K48" s="46">
        <f>(VLOOKUP($A47,'Occupancy Raw Data'!$B$8:$BE$51,'Occupancy Raw Data'!BE$3,FALSE))/100</f>
        <v>-5.4508365549632905E-2</v>
      </c>
      <c r="M48" s="43">
        <f>(VLOOKUP($A47,'ADR Raw Data'!$B$6:$BE$49,'ADR Raw Data'!AT$1,FALSE))/100</f>
        <v>-2.9697601991872099E-2</v>
      </c>
      <c r="N48" s="44">
        <f>(VLOOKUP($A47,'ADR Raw Data'!$B$6:$BE$49,'ADR Raw Data'!AU$1,FALSE))/100</f>
        <v>-1.9848063274819101E-2</v>
      </c>
      <c r="O48" s="44">
        <f>(VLOOKUP($A47,'ADR Raw Data'!$B$6:$BE$49,'ADR Raw Data'!AV$1,FALSE))/100</f>
        <v>-2.7566021366428897E-2</v>
      </c>
      <c r="P48" s="44">
        <f>(VLOOKUP($A47,'ADR Raw Data'!$B$6:$BE$49,'ADR Raw Data'!AW$1,FALSE))/100</f>
        <v>-6.3571327046254802E-2</v>
      </c>
      <c r="Q48" s="44">
        <f>(VLOOKUP($A47,'ADR Raw Data'!$B$6:$BE$49,'ADR Raw Data'!AX$1,FALSE))/100</f>
        <v>-8.2745383008728302E-2</v>
      </c>
      <c r="R48" s="44">
        <f>(VLOOKUP($A47,'ADR Raw Data'!$B$6:$BE$49,'ADR Raw Data'!AY$1,FALSE))/100</f>
        <v>-4.6095767672705706E-2</v>
      </c>
      <c r="S48" s="45">
        <f>(VLOOKUP($A47,'ADR Raw Data'!$B$6:$BE$49,'ADR Raw Data'!BA$1,FALSE))/100</f>
        <v>-7.8373894798693902E-2</v>
      </c>
      <c r="T48" s="45">
        <f>(VLOOKUP($A47,'ADR Raw Data'!$B$6:$BE$49,'ADR Raw Data'!BB$1,FALSE))/100</f>
        <v>-6.6540252505148403E-2</v>
      </c>
      <c r="U48" s="44">
        <f>(VLOOKUP($A47,'ADR Raw Data'!$B$6:$BE$49,'ADR Raw Data'!BC$1,FALSE))/100</f>
        <v>-7.2299497008652999E-2</v>
      </c>
      <c r="V48" s="46">
        <f>(VLOOKUP($A47,'ADR Raw Data'!$B$6:$BE$49,'ADR Raw Data'!BE$1,FALSE))/100</f>
        <v>-5.4659391765971704E-2</v>
      </c>
      <c r="X48" s="43">
        <f>(VLOOKUP($A47,'RevPAR Raw Data'!$B$6:$BE$49,'RevPAR Raw Data'!AT$1,FALSE))/100</f>
        <v>-7.8793788462087302E-2</v>
      </c>
      <c r="Y48" s="44">
        <f>(VLOOKUP($A47,'RevPAR Raw Data'!$B$6:$BE$49,'RevPAR Raw Data'!AU$1,FALSE))/100</f>
        <v>-8.9615143388567298E-2</v>
      </c>
      <c r="Z48" s="44">
        <f>(VLOOKUP($A47,'RevPAR Raw Data'!$B$6:$BE$49,'RevPAR Raw Data'!AV$1,FALSE))/100</f>
        <v>-7.5321498100632503E-2</v>
      </c>
      <c r="AA48" s="44">
        <f>(VLOOKUP($A47,'RevPAR Raw Data'!$B$6:$BE$49,'RevPAR Raw Data'!AW$1,FALSE))/100</f>
        <v>-0.12171407321380301</v>
      </c>
      <c r="AB48" s="44">
        <f>(VLOOKUP($A47,'RevPAR Raw Data'!$B$6:$BE$49,'RevPAR Raw Data'!AX$1,FALSE))/100</f>
        <v>-0.14118959531631001</v>
      </c>
      <c r="AC48" s="44">
        <f>(VLOOKUP($A47,'RevPAR Raw Data'!$B$6:$BE$49,'RevPAR Raw Data'!AY$1,FALSE))/100</f>
        <v>-0.10303237911876</v>
      </c>
      <c r="AD48" s="45">
        <f>(VLOOKUP($A47,'RevPAR Raw Data'!$B$6:$BE$49,'RevPAR Raw Data'!BA$1,FALSE))/100</f>
        <v>-0.137190453694672</v>
      </c>
      <c r="AE48" s="45">
        <f>(VLOOKUP($A47,'RevPAR Raw Data'!$B$6:$BE$49,'RevPAR Raw Data'!BB$1,FALSE))/100</f>
        <v>-8.6945993023065202E-2</v>
      </c>
      <c r="AF48" s="44">
        <f>(VLOOKUP($A47,'RevPAR Raw Data'!$B$6:$BE$49,'RevPAR Raw Data'!BC$1,FALSE))/100</f>
        <v>-0.11223139693694399</v>
      </c>
      <c r="AG48" s="46">
        <f>(VLOOKUP($A47,'RevPAR Raw Data'!$B$6:$BE$49,'RevPAR Raw Data'!BE$1,FALSE))/100</f>
        <v>-0.106188363208504</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30</v>
      </c>
      <c r="B50" s="71">
        <f>(VLOOKUP($A50,'Occupancy Raw Data'!$B$8:$BE$45,'Occupancy Raw Data'!AG$3,FALSE))/100</f>
        <v>0.49386173342385098</v>
      </c>
      <c r="C50" s="72">
        <f>(VLOOKUP($A50,'Occupancy Raw Data'!$B$8:$BE$45,'Occupancy Raw Data'!AH$3,FALSE))/100</f>
        <v>0.57592215433355909</v>
      </c>
      <c r="D50" s="72">
        <f>(VLOOKUP($A50,'Occupancy Raw Data'!$B$8:$BE$45,'Occupancy Raw Data'!AI$3,FALSE))/100</f>
        <v>0.61492984838198606</v>
      </c>
      <c r="E50" s="72">
        <f>(VLOOKUP($A50,'Occupancy Raw Data'!$B$8:$BE$45,'Occupancy Raw Data'!AJ$3,FALSE))/100</f>
        <v>0.64267933921701692</v>
      </c>
      <c r="F50" s="72">
        <f>(VLOOKUP($A50,'Occupancy Raw Data'!$B$8:$BE$45,'Occupancy Raw Data'!AK$3,FALSE))/100</f>
        <v>0.63159085766010403</v>
      </c>
      <c r="G50" s="73">
        <f>(VLOOKUP($A50,'Occupancy Raw Data'!$B$8:$BE$45,'Occupancy Raw Data'!AL$3,FALSE))/100</f>
        <v>0.59179678660330304</v>
      </c>
      <c r="H50" s="53">
        <f>(VLOOKUP($A50,'Occupancy Raw Data'!$B$8:$BE$45,'Occupancy Raw Data'!AN$3,FALSE))/100</f>
        <v>0.69820660782982502</v>
      </c>
      <c r="I50" s="53">
        <f>(VLOOKUP($A50,'Occupancy Raw Data'!$B$8:$BE$45,'Occupancy Raw Data'!AO$3,FALSE))/100</f>
        <v>0.64349966055668706</v>
      </c>
      <c r="J50" s="73">
        <f>(VLOOKUP($A50,'Occupancy Raw Data'!$B$8:$BE$45,'Occupancy Raw Data'!AP$3,FALSE))/100</f>
        <v>0.67085313419325598</v>
      </c>
      <c r="K50" s="74">
        <f>(VLOOKUP($A50,'Occupancy Raw Data'!$B$8:$BE$45,'Occupancy Raw Data'!AR$3,FALSE))/100</f>
        <v>0.61438431448614705</v>
      </c>
      <c r="M50" s="75">
        <f>VLOOKUP($A50,'ADR Raw Data'!$B$6:$BE$43,'ADR Raw Data'!AG$1,FALSE)</f>
        <v>105.467523913167</v>
      </c>
      <c r="N50" s="76">
        <f>VLOOKUP($A50,'ADR Raw Data'!$B$6:$BE$43,'ADR Raw Data'!AH$1,FALSE)</f>
        <v>107.848823182711</v>
      </c>
      <c r="O50" s="76">
        <f>VLOOKUP($A50,'ADR Raw Data'!$B$6:$BE$43,'ADR Raw Data'!AI$1,FALSE)</f>
        <v>108.544933069598</v>
      </c>
      <c r="P50" s="76">
        <f>VLOOKUP($A50,'ADR Raw Data'!$B$6:$BE$43,'ADR Raw Data'!AJ$1,FALSE)</f>
        <v>109.15267209507</v>
      </c>
      <c r="Q50" s="76">
        <f>VLOOKUP($A50,'ADR Raw Data'!$B$6:$BE$43,'ADR Raw Data'!AK$1,FALSE)</f>
        <v>109.777401021139</v>
      </c>
      <c r="R50" s="77">
        <f>VLOOKUP($A50,'ADR Raw Data'!$B$6:$BE$43,'ADR Raw Data'!AL$1,FALSE)</f>
        <v>108.290885417662</v>
      </c>
      <c r="S50" s="76">
        <f>VLOOKUP($A50,'ADR Raw Data'!$B$6:$BE$43,'ADR Raw Data'!AN$1,FALSE)</f>
        <v>129.527580115869</v>
      </c>
      <c r="T50" s="76">
        <f>VLOOKUP($A50,'ADR Raw Data'!$B$6:$BE$43,'ADR Raw Data'!AO$1,FALSE)</f>
        <v>128.16055299134001</v>
      </c>
      <c r="U50" s="77">
        <f>VLOOKUP($A50,'ADR Raw Data'!$B$6:$BE$43,'ADR Raw Data'!AP$1,FALSE)</f>
        <v>128.87193624557199</v>
      </c>
      <c r="V50" s="78">
        <f>VLOOKUP($A50,'ADR Raw Data'!$B$6:$BE$43,'ADR Raw Data'!AR$1,FALSE)</f>
        <v>114.711651297701</v>
      </c>
      <c r="X50" s="75">
        <f>VLOOKUP($A50,'RevPAR Raw Data'!$B$6:$BE$43,'RevPAR Raw Data'!AG$1,FALSE)</f>
        <v>52.0863741796786</v>
      </c>
      <c r="Y50" s="76">
        <f>VLOOKUP($A50,'RevPAR Raw Data'!$B$6:$BE$43,'RevPAR Raw Data'!AH$1,FALSE)</f>
        <v>62.112526589726102</v>
      </c>
      <c r="Z50" s="76">
        <f>VLOOKUP($A50,'RevPAR Raw Data'!$B$6:$BE$43,'RevPAR Raw Data'!AI$1,FALSE)</f>
        <v>66.747519235121004</v>
      </c>
      <c r="AA50" s="76">
        <f>VLOOKUP($A50,'RevPAR Raw Data'!$B$6:$BE$43,'RevPAR Raw Data'!AJ$1,FALSE)</f>
        <v>70.150167175831598</v>
      </c>
      <c r="AB50" s="76">
        <f>VLOOKUP($A50,'RevPAR Raw Data'!$B$6:$BE$43,'RevPAR Raw Data'!AK$1,FALSE)</f>
        <v>69.334402862638598</v>
      </c>
      <c r="AC50" s="77">
        <f>VLOOKUP($A50,'RevPAR Raw Data'!$B$6:$BE$43,'RevPAR Raw Data'!AL$1,FALSE)</f>
        <v>64.086198008599197</v>
      </c>
      <c r="AD50" s="76">
        <f>VLOOKUP($A50,'RevPAR Raw Data'!$B$6:$BE$43,'RevPAR Raw Data'!AN$1,FALSE)</f>
        <v>90.437012333107006</v>
      </c>
      <c r="AE50" s="76">
        <f>VLOOKUP($A50,'RevPAR Raw Data'!$B$6:$BE$43,'RevPAR Raw Data'!AO$1,FALSE)</f>
        <v>82.4712723466847</v>
      </c>
      <c r="AF50" s="77">
        <f>VLOOKUP($A50,'RevPAR Raw Data'!$B$6:$BE$43,'RevPAR Raw Data'!AP$1,FALSE)</f>
        <v>86.454142339895895</v>
      </c>
      <c r="AG50" s="78">
        <f>VLOOKUP($A50,'RevPAR Raw Data'!$B$6:$BE$43,'RevPAR Raw Data'!AR$1,FALSE)</f>
        <v>70.477039246112497</v>
      </c>
    </row>
    <row r="51" spans="1:33" x14ac:dyDescent="0.2">
      <c r="A51" s="55" t="s">
        <v>126</v>
      </c>
      <c r="B51" s="43">
        <f>(VLOOKUP($A50,'Occupancy Raw Data'!$B$8:$BE$51,'Occupancy Raw Data'!AT$3,FALSE))/100</f>
        <v>-7.6330300229647298E-3</v>
      </c>
      <c r="C51" s="44">
        <f>(VLOOKUP($A50,'Occupancy Raw Data'!$B$8:$BE$51,'Occupancy Raw Data'!AU$3,FALSE))/100</f>
        <v>1.8819903617101799E-2</v>
      </c>
      <c r="D51" s="44">
        <f>(VLOOKUP($A50,'Occupancy Raw Data'!$B$8:$BE$51,'Occupancy Raw Data'!AV$3,FALSE))/100</f>
        <v>5.1540118634887E-2</v>
      </c>
      <c r="E51" s="44">
        <f>(VLOOKUP($A50,'Occupancy Raw Data'!$B$8:$BE$51,'Occupancy Raw Data'!AW$3,FALSE))/100</f>
        <v>8.3429587438838104E-2</v>
      </c>
      <c r="F51" s="44">
        <f>(VLOOKUP($A50,'Occupancy Raw Data'!$B$8:$BE$51,'Occupancy Raw Data'!AX$3,FALSE))/100</f>
        <v>9.8079748412146603E-2</v>
      </c>
      <c r="G51" s="44">
        <f>(VLOOKUP($A50,'Occupancy Raw Data'!$B$8:$BE$51,'Occupancy Raw Data'!AY$3,FALSE))/100</f>
        <v>5.0737848411415404E-2</v>
      </c>
      <c r="H51" s="45">
        <f>(VLOOKUP($A50,'Occupancy Raw Data'!$B$8:$BE$51,'Occupancy Raw Data'!BA$3,FALSE))/100</f>
        <v>3.0948872861520701E-2</v>
      </c>
      <c r="I51" s="45">
        <f>(VLOOKUP($A50,'Occupancy Raw Data'!$B$8:$BE$51,'Occupancy Raw Data'!BB$3,FALSE))/100</f>
        <v>-2.9305469941787999E-2</v>
      </c>
      <c r="J51" s="44">
        <f>(VLOOKUP($A50,'Occupancy Raw Data'!$B$8:$BE$51,'Occupancy Raw Data'!BC$3,FALSE))/100</f>
        <v>1.14360544505989E-3</v>
      </c>
      <c r="K51" s="46">
        <f>(VLOOKUP($A50,'Occupancy Raw Data'!$B$8:$BE$51,'Occupancy Raw Data'!BE$3,FALSE))/100</f>
        <v>3.4746389133619798E-2</v>
      </c>
      <c r="M51" s="43">
        <f>(VLOOKUP($A50,'ADR Raw Data'!$B$6:$BE$49,'ADR Raw Data'!AT$1,FALSE))/100</f>
        <v>-2.8855811184115097E-3</v>
      </c>
      <c r="N51" s="44">
        <f>(VLOOKUP($A50,'ADR Raw Data'!$B$6:$BE$49,'ADR Raw Data'!AU$1,FALSE))/100</f>
        <v>7.0957003353786506E-4</v>
      </c>
      <c r="O51" s="44">
        <f>(VLOOKUP($A50,'ADR Raw Data'!$B$6:$BE$49,'ADR Raw Data'!AV$1,FALSE))/100</f>
        <v>2.1085165490180901E-3</v>
      </c>
      <c r="P51" s="44">
        <f>(VLOOKUP($A50,'ADR Raw Data'!$B$6:$BE$49,'ADR Raw Data'!AW$1,FALSE))/100</f>
        <v>1.2918864623945901E-2</v>
      </c>
      <c r="Q51" s="44">
        <f>(VLOOKUP($A50,'ADR Raw Data'!$B$6:$BE$49,'ADR Raw Data'!AX$1,FALSE))/100</f>
        <v>2.9059625779710102E-3</v>
      </c>
      <c r="R51" s="44">
        <f>(VLOOKUP($A50,'ADR Raw Data'!$B$6:$BE$49,'ADR Raw Data'!AY$1,FALSE))/100</f>
        <v>3.8640628935847497E-3</v>
      </c>
      <c r="S51" s="45">
        <f>(VLOOKUP($A50,'ADR Raw Data'!$B$6:$BE$49,'ADR Raw Data'!BA$1,FALSE))/100</f>
        <v>-2.2299944629818703E-2</v>
      </c>
      <c r="T51" s="45">
        <f>(VLOOKUP($A50,'ADR Raw Data'!$B$6:$BE$49,'ADR Raw Data'!BB$1,FALSE))/100</f>
        <v>-2.36898883429029E-2</v>
      </c>
      <c r="U51" s="44">
        <f>(VLOOKUP($A50,'ADR Raw Data'!$B$6:$BE$49,'ADR Raw Data'!BC$1,FALSE))/100</f>
        <v>-2.2828353674740998E-2</v>
      </c>
      <c r="V51" s="46">
        <f>(VLOOKUP($A50,'ADR Raw Data'!$B$6:$BE$49,'ADR Raw Data'!BE$1,FALSE))/100</f>
        <v>-7.8177969196832793E-3</v>
      </c>
      <c r="X51" s="43">
        <f>(VLOOKUP($A50,'RevPAR Raw Data'!$B$6:$BE$49,'RevPAR Raw Data'!AT$1,FALSE))/100</f>
        <v>-1.0496585414065699E-2</v>
      </c>
      <c r="Y51" s="44">
        <f>(VLOOKUP($A50,'RevPAR Raw Data'!$B$6:$BE$49,'RevPAR Raw Data'!AU$1,FALSE))/100</f>
        <v>1.9542827690280498E-2</v>
      </c>
      <c r="Z51" s="44">
        <f>(VLOOKUP($A50,'RevPAR Raw Data'!$B$6:$BE$49,'RevPAR Raw Data'!AV$1,FALSE))/100</f>
        <v>5.3757308376985093E-2</v>
      </c>
      <c r="AA51" s="44">
        <f>(VLOOKUP($A50,'RevPAR Raw Data'!$B$6:$BE$49,'RevPAR Raw Data'!AW$1,FALSE))/100</f>
        <v>9.7426267608538092E-2</v>
      </c>
      <c r="AB51" s="44">
        <f>(VLOOKUP($A50,'RevPAR Raw Data'!$B$6:$BE$49,'RevPAR Raw Data'!AX$1,FALSE))/100</f>
        <v>0.10127072706866</v>
      </c>
      <c r="AC51" s="44">
        <f>(VLOOKUP($A50,'RevPAR Raw Data'!$B$6:$BE$49,'RevPAR Raw Data'!AY$1,FALSE))/100</f>
        <v>5.4797965542347005E-2</v>
      </c>
      <c r="AD51" s="45">
        <f>(VLOOKUP($A50,'RevPAR Raw Data'!$B$6:$BE$49,'RevPAR Raw Data'!BA$1,FALSE))/100</f>
        <v>7.9587700805348396E-3</v>
      </c>
      <c r="AE51" s="45">
        <f>(VLOOKUP($A50,'RevPAR Raw Data'!$B$6:$BE$49,'RevPAR Raw Data'!BB$1,FALSE))/100</f>
        <v>-5.23011149739337E-2</v>
      </c>
      <c r="AF51" s="44">
        <f>(VLOOKUP($A50,'RevPAR Raw Data'!$B$6:$BE$49,'RevPAR Raw Data'!BC$1,FALSE))/100</f>
        <v>-2.1710854859245302E-2</v>
      </c>
      <c r="AG51" s="46">
        <f>(VLOOKUP($A50,'RevPAR Raw Data'!$B$6:$BE$49,'RevPAR Raw Data'!BE$1,FALSE))/100</f>
        <v>2.6656951999997597E-2</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31</v>
      </c>
      <c r="B53" s="71">
        <f>(VLOOKUP($A53,'Occupancy Raw Data'!$B$8:$BE$45,'Occupancy Raw Data'!AG$3,FALSE))/100</f>
        <v>0.41545718432510803</v>
      </c>
      <c r="C53" s="72">
        <f>(VLOOKUP($A53,'Occupancy Raw Data'!$B$8:$BE$45,'Occupancy Raw Data'!AH$3,FALSE))/100</f>
        <v>0.544448476052249</v>
      </c>
      <c r="D53" s="72">
        <f>(VLOOKUP($A53,'Occupancy Raw Data'!$B$8:$BE$45,'Occupancy Raw Data'!AI$3,FALSE))/100</f>
        <v>0.54390420899854808</v>
      </c>
      <c r="E53" s="72">
        <f>(VLOOKUP($A53,'Occupancy Raw Data'!$B$8:$BE$45,'Occupancy Raw Data'!AJ$3,FALSE))/100</f>
        <v>0.55315674891146505</v>
      </c>
      <c r="F53" s="72">
        <f>(VLOOKUP($A53,'Occupancy Raw Data'!$B$8:$BE$45,'Occupancy Raw Data'!AK$3,FALSE))/100</f>
        <v>0.55370101596516597</v>
      </c>
      <c r="G53" s="73">
        <f>(VLOOKUP($A53,'Occupancy Raw Data'!$B$8:$BE$45,'Occupancy Raw Data'!AL$3,FALSE))/100</f>
        <v>0.52213352685050696</v>
      </c>
      <c r="H53" s="53">
        <f>(VLOOKUP($A53,'Occupancy Raw Data'!$B$8:$BE$45,'Occupancy Raw Data'!AN$3,FALSE))/100</f>
        <v>0.60232220609579101</v>
      </c>
      <c r="I53" s="53">
        <f>(VLOOKUP($A53,'Occupancy Raw Data'!$B$8:$BE$45,'Occupancy Raw Data'!AO$3,FALSE))/100</f>
        <v>0.56404208998548599</v>
      </c>
      <c r="J53" s="73">
        <f>(VLOOKUP($A53,'Occupancy Raw Data'!$B$8:$BE$45,'Occupancy Raw Data'!AP$3,FALSE))/100</f>
        <v>0.58318214804063795</v>
      </c>
      <c r="K53" s="74">
        <f>(VLOOKUP($A53,'Occupancy Raw Data'!$B$8:$BE$45,'Occupancy Raw Data'!AR$3,FALSE))/100</f>
        <v>0.53957599004768797</v>
      </c>
      <c r="M53" s="75">
        <f>VLOOKUP($A53,'ADR Raw Data'!$B$6:$BE$43,'ADR Raw Data'!AG$1,FALSE)</f>
        <v>91.431720524017393</v>
      </c>
      <c r="N53" s="76">
        <f>VLOOKUP($A53,'ADR Raw Data'!$B$6:$BE$43,'ADR Raw Data'!AH$1,FALSE)</f>
        <v>93.842529156947606</v>
      </c>
      <c r="O53" s="76">
        <f>VLOOKUP($A53,'ADR Raw Data'!$B$6:$BE$43,'ADR Raw Data'!AI$1,FALSE)</f>
        <v>96.849312875250106</v>
      </c>
      <c r="P53" s="76">
        <f>VLOOKUP($A53,'ADR Raw Data'!$B$6:$BE$43,'ADR Raw Data'!AJ$1,FALSE)</f>
        <v>92.841079042308905</v>
      </c>
      <c r="Q53" s="76">
        <f>VLOOKUP($A53,'ADR Raw Data'!$B$6:$BE$43,'ADR Raw Data'!AK$1,FALSE)</f>
        <v>93.845098296199197</v>
      </c>
      <c r="R53" s="77">
        <f>VLOOKUP($A53,'ADR Raw Data'!$B$6:$BE$43,'ADR Raw Data'!AL$1,FALSE)</f>
        <v>93.873662265462102</v>
      </c>
      <c r="S53" s="76">
        <f>VLOOKUP($A53,'ADR Raw Data'!$B$6:$BE$43,'ADR Raw Data'!AN$1,FALSE)</f>
        <v>98.599253012048095</v>
      </c>
      <c r="T53" s="76">
        <f>VLOOKUP($A53,'ADR Raw Data'!$B$6:$BE$43,'ADR Raw Data'!AO$1,FALSE)</f>
        <v>98.4388227725956</v>
      </c>
      <c r="U53" s="77">
        <f>VLOOKUP($A53,'ADR Raw Data'!$B$6:$BE$43,'ADR Raw Data'!AP$1,FALSE)</f>
        <v>98.521670555296296</v>
      </c>
      <c r="V53" s="78">
        <f>VLOOKUP($A53,'ADR Raw Data'!$B$6:$BE$43,'ADR Raw Data'!AR$1,FALSE)</f>
        <v>95.308987943705205</v>
      </c>
      <c r="X53" s="75">
        <f>VLOOKUP($A53,'RevPAR Raw Data'!$B$6:$BE$43,'RevPAR Raw Data'!AG$1,FALSE)</f>
        <v>37.9859651669085</v>
      </c>
      <c r="Y53" s="76">
        <f>VLOOKUP($A53,'RevPAR Raw Data'!$B$6:$BE$43,'RevPAR Raw Data'!AH$1,FALSE)</f>
        <v>51.092421988388899</v>
      </c>
      <c r="Z53" s="76">
        <f>VLOOKUP($A53,'RevPAR Raw Data'!$B$6:$BE$43,'RevPAR Raw Data'!AI$1,FALSE)</f>
        <v>52.676748911465801</v>
      </c>
      <c r="AA53" s="76">
        <f>VLOOKUP($A53,'RevPAR Raw Data'!$B$6:$BE$43,'RevPAR Raw Data'!AJ$1,FALSE)</f>
        <v>51.355669448476</v>
      </c>
      <c r="AB53" s="76">
        <f>VLOOKUP($A53,'RevPAR Raw Data'!$B$6:$BE$43,'RevPAR Raw Data'!AK$1,FALSE)</f>
        <v>51.9621262699564</v>
      </c>
      <c r="AC53" s="77">
        <f>VLOOKUP($A53,'RevPAR Raw Data'!$B$6:$BE$43,'RevPAR Raw Data'!AL$1,FALSE)</f>
        <v>49.0145863570391</v>
      </c>
      <c r="AD53" s="76">
        <f>VLOOKUP($A53,'RevPAR Raw Data'!$B$6:$BE$43,'RevPAR Raw Data'!AN$1,FALSE)</f>
        <v>59.3885195936139</v>
      </c>
      <c r="AE53" s="76">
        <f>VLOOKUP($A53,'RevPAR Raw Data'!$B$6:$BE$43,'RevPAR Raw Data'!AO$1,FALSE)</f>
        <v>55.523639332365697</v>
      </c>
      <c r="AF53" s="77">
        <f>VLOOKUP($A53,'RevPAR Raw Data'!$B$6:$BE$43,'RevPAR Raw Data'!AP$1,FALSE)</f>
        <v>57.456079462989798</v>
      </c>
      <c r="AG53" s="78">
        <f>VLOOKUP($A53,'RevPAR Raw Data'!$B$6:$BE$43,'RevPAR Raw Data'!AR$1,FALSE)</f>
        <v>51.426441530167899</v>
      </c>
    </row>
    <row r="54" spans="1:33" x14ac:dyDescent="0.2">
      <c r="A54" s="55" t="s">
        <v>126</v>
      </c>
      <c r="B54" s="43">
        <f>(VLOOKUP($A53,'Occupancy Raw Data'!$B$8:$BE$51,'Occupancy Raw Data'!AT$3,FALSE))/100</f>
        <v>-3.6446707202562101E-2</v>
      </c>
      <c r="C54" s="44">
        <f>(VLOOKUP($A53,'Occupancy Raw Data'!$B$8:$BE$51,'Occupancy Raw Data'!AU$3,FALSE))/100</f>
        <v>1.6632829352339201E-2</v>
      </c>
      <c r="D54" s="44">
        <f>(VLOOKUP($A53,'Occupancy Raw Data'!$B$8:$BE$51,'Occupancy Raw Data'!AV$3,FALSE))/100</f>
        <v>-8.7710971552516712E-3</v>
      </c>
      <c r="E54" s="44">
        <f>(VLOOKUP($A53,'Occupancy Raw Data'!$B$8:$BE$51,'Occupancy Raw Data'!AW$3,FALSE))/100</f>
        <v>1.7413306033589E-2</v>
      </c>
      <c r="F54" s="44">
        <f>(VLOOKUP($A53,'Occupancy Raw Data'!$B$8:$BE$51,'Occupancy Raw Data'!AX$3,FALSE))/100</f>
        <v>-4.5217500721350404E-2</v>
      </c>
      <c r="G54" s="44">
        <f>(VLOOKUP($A53,'Occupancy Raw Data'!$B$8:$BE$51,'Occupancy Raw Data'!AY$3,FALSE))/100</f>
        <v>-1.0752140693164401E-2</v>
      </c>
      <c r="H54" s="45">
        <f>(VLOOKUP($A53,'Occupancy Raw Data'!$B$8:$BE$51,'Occupancy Raw Data'!BA$3,FALSE))/100</f>
        <v>-6.2042525712601895E-2</v>
      </c>
      <c r="I54" s="45">
        <f>(VLOOKUP($A53,'Occupancy Raw Data'!$B$8:$BE$51,'Occupancy Raw Data'!BB$3,FALSE))/100</f>
        <v>-8.4066786307352301E-2</v>
      </c>
      <c r="J54" s="44">
        <f>(VLOOKUP($A53,'Occupancy Raw Data'!$B$8:$BE$51,'Occupancy Raw Data'!BC$3,FALSE))/100</f>
        <v>-7.2823971913339697E-2</v>
      </c>
      <c r="K54" s="46">
        <f>(VLOOKUP($A53,'Occupancy Raw Data'!$B$8:$BE$51,'Occupancy Raw Data'!BE$3,FALSE))/100</f>
        <v>-3.0789208374167699E-2</v>
      </c>
      <c r="M54" s="43">
        <f>(VLOOKUP($A53,'ADR Raw Data'!$B$6:$BE$49,'ADR Raw Data'!AT$1,FALSE))/100</f>
        <v>1.23509601354746E-2</v>
      </c>
      <c r="N54" s="44">
        <f>(VLOOKUP($A53,'ADR Raw Data'!$B$6:$BE$49,'ADR Raw Data'!AU$1,FALSE))/100</f>
        <v>2.5484148470185302E-2</v>
      </c>
      <c r="O54" s="44">
        <f>(VLOOKUP($A53,'ADR Raw Data'!$B$6:$BE$49,'ADR Raw Data'!AV$1,FALSE))/100</f>
        <v>4.7021315299596501E-2</v>
      </c>
      <c r="P54" s="44">
        <f>(VLOOKUP($A53,'ADR Raw Data'!$B$6:$BE$49,'ADR Raw Data'!AW$1,FALSE))/100</f>
        <v>9.3605401563797604E-3</v>
      </c>
      <c r="Q54" s="44">
        <f>(VLOOKUP($A53,'ADR Raw Data'!$B$6:$BE$49,'ADR Raw Data'!AX$1,FALSE))/100</f>
        <v>-2.7798150641536398E-2</v>
      </c>
      <c r="R54" s="44">
        <f>(VLOOKUP($A53,'ADR Raw Data'!$B$6:$BE$49,'ADR Raw Data'!AY$1,FALSE))/100</f>
        <v>1.2437001444457202E-2</v>
      </c>
      <c r="S54" s="45">
        <f>(VLOOKUP($A53,'ADR Raw Data'!$B$6:$BE$49,'ADR Raw Data'!BA$1,FALSE))/100</f>
        <v>-3.93475063730594E-2</v>
      </c>
      <c r="T54" s="45">
        <f>(VLOOKUP($A53,'ADR Raw Data'!$B$6:$BE$49,'ADR Raw Data'!BB$1,FALSE))/100</f>
        <v>-4.0876126589867605E-2</v>
      </c>
      <c r="U54" s="44">
        <f>(VLOOKUP($A53,'ADR Raw Data'!$B$6:$BE$49,'ADR Raw Data'!BC$1,FALSE))/100</f>
        <v>-4.0086513411308297E-2</v>
      </c>
      <c r="V54" s="46">
        <f>(VLOOKUP($A53,'ADR Raw Data'!$B$6:$BE$49,'ADR Raw Data'!BE$1,FALSE))/100</f>
        <v>-6.3831005742393801E-3</v>
      </c>
      <c r="X54" s="43">
        <f>(VLOOKUP($A53,'RevPAR Raw Data'!$B$6:$BE$49,'RevPAR Raw Data'!AT$1,FALSE))/100</f>
        <v>-2.45458988948156E-2</v>
      </c>
      <c r="Y54" s="44">
        <f>(VLOOKUP($A53,'RevPAR Raw Data'!$B$6:$BE$49,'RevPAR Raw Data'!AU$1,FALSE))/100</f>
        <v>4.2540851315218807E-2</v>
      </c>
      <c r="Z54" s="44">
        <f>(VLOOKUP($A53,'RevPAR Raw Data'!$B$6:$BE$49,'RevPAR Raw Data'!AV$1,FALSE))/100</f>
        <v>3.7837789619484301E-2</v>
      </c>
      <c r="AA54" s="44">
        <f>(VLOOKUP($A53,'RevPAR Raw Data'!$B$6:$BE$49,'RevPAR Raw Data'!AW$1,FALSE))/100</f>
        <v>2.6936844140351499E-2</v>
      </c>
      <c r="AB54" s="44">
        <f>(VLOOKUP($A53,'RevPAR Raw Data'!$B$6:$BE$49,'RevPAR Raw Data'!AX$1,FALSE))/100</f>
        <v>-7.1758688466200996E-2</v>
      </c>
      <c r="AC54" s="44">
        <f>(VLOOKUP($A53,'RevPAR Raw Data'!$B$6:$BE$49,'RevPAR Raw Data'!AY$1,FALSE))/100</f>
        <v>1.5511363619608201E-3</v>
      </c>
      <c r="AD54" s="45">
        <f>(VLOOKUP($A53,'RevPAR Raw Data'!$B$6:$BE$49,'RevPAR Raw Data'!BA$1,FALSE))/100</f>
        <v>-9.8948813409784009E-2</v>
      </c>
      <c r="AE54" s="45">
        <f>(VLOOKUP($A53,'RevPAR Raw Data'!$B$6:$BE$49,'RevPAR Raw Data'!BB$1,FALSE))/100</f>
        <v>-0.121506588298117</v>
      </c>
      <c r="AF54" s="44">
        <f>(VLOOKUP($A53,'RevPAR Raw Data'!$B$6:$BE$49,'RevPAR Raw Data'!BC$1,FALSE))/100</f>
        <v>-0.109991226197879</v>
      </c>
      <c r="AG54" s="46">
        <f>(VLOOKUP($A53,'RevPAR Raw Data'!$B$6:$BE$49,'RevPAR Raw Data'!BE$1,FALSE))/100</f>
        <v>-3.6975778334753601E-2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32</v>
      </c>
      <c r="B56" s="71">
        <f>(VLOOKUP($A56,'Occupancy Raw Data'!$B$8:$BE$45,'Occupancy Raw Data'!AG$3,FALSE))/100</f>
        <v>0.53162227278811403</v>
      </c>
      <c r="C56" s="72">
        <f>(VLOOKUP($A56,'Occupancy Raw Data'!$B$8:$BE$45,'Occupancy Raw Data'!AH$3,FALSE))/100</f>
        <v>0.65118458037745897</v>
      </c>
      <c r="D56" s="72">
        <f>(VLOOKUP($A56,'Occupancy Raw Data'!$B$8:$BE$45,'Occupancy Raw Data'!AI$3,FALSE))/100</f>
        <v>0.72105474501405398</v>
      </c>
      <c r="E56" s="72">
        <f>(VLOOKUP($A56,'Occupancy Raw Data'!$B$8:$BE$45,'Occupancy Raw Data'!AJ$3,FALSE))/100</f>
        <v>0.72737919957167707</v>
      </c>
      <c r="F56" s="72">
        <f>(VLOOKUP($A56,'Occupancy Raw Data'!$B$8:$BE$45,'Occupancy Raw Data'!AK$3,FALSE))/100</f>
        <v>0.71811002543166891</v>
      </c>
      <c r="G56" s="72">
        <f>(VLOOKUP($A56,'Occupancy Raw Data'!$B$8:$BE$45,'Occupancy Raw Data'!AL$3,FALSE))/100</f>
        <v>0.66987016463659399</v>
      </c>
      <c r="H56" s="53">
        <f>(VLOOKUP($A56,'Occupancy Raw Data'!$B$8:$BE$45,'Occupancy Raw Data'!AN$3,FALSE))/100</f>
        <v>0.73367019140677203</v>
      </c>
      <c r="I56" s="53">
        <f>(VLOOKUP($A56,'Occupancy Raw Data'!$B$8:$BE$45,'Occupancy Raw Data'!AO$3,FALSE))/100</f>
        <v>0.71787578637397897</v>
      </c>
      <c r="J56" s="72">
        <f>(VLOOKUP($A56,'Occupancy Raw Data'!$B$8:$BE$45,'Occupancy Raw Data'!AP$3,FALSE))/100</f>
        <v>0.72577298889037611</v>
      </c>
      <c r="K56" s="95">
        <f>(VLOOKUP($A56,'Occupancy Raw Data'!$B$8:$BE$45,'Occupancy Raw Data'!AR$3,FALSE))/100</f>
        <v>0.68584240013767495</v>
      </c>
      <c r="M56" s="75">
        <f>VLOOKUP($A56,'ADR Raw Data'!$B$6:$BE$43,'ADR Raw Data'!AG$1,FALSE)</f>
        <v>128.96707685529</v>
      </c>
      <c r="N56" s="76">
        <f>VLOOKUP($A56,'ADR Raw Data'!$B$6:$BE$43,'ADR Raw Data'!AH$1,FALSE)</f>
        <v>128.54474871531301</v>
      </c>
      <c r="O56" s="76">
        <f>VLOOKUP($A56,'ADR Raw Data'!$B$6:$BE$43,'ADR Raw Data'!AI$1,FALSE)</f>
        <v>133.78022183033201</v>
      </c>
      <c r="P56" s="76">
        <f>VLOOKUP($A56,'ADR Raw Data'!$B$6:$BE$43,'ADR Raw Data'!AJ$1,FALSE)</f>
        <v>129.18236647191401</v>
      </c>
      <c r="Q56" s="76">
        <f>VLOOKUP($A56,'ADR Raw Data'!$B$6:$BE$43,'ADR Raw Data'!AK$1,FALSE)</f>
        <v>141.23390354147199</v>
      </c>
      <c r="R56" s="77">
        <f>VLOOKUP($A56,'ADR Raw Data'!$B$6:$BE$43,'ADR Raw Data'!AL$1,FALSE)</f>
        <v>132.59794638932101</v>
      </c>
      <c r="S56" s="76">
        <f>VLOOKUP($A56,'ADR Raw Data'!$B$6:$BE$43,'ADR Raw Data'!AN$1,FALSE)</f>
        <v>155.723999087799</v>
      </c>
      <c r="T56" s="76">
        <f>VLOOKUP($A56,'ADR Raw Data'!$B$6:$BE$43,'ADR Raw Data'!AO$1,FALSE)</f>
        <v>159.24562205752099</v>
      </c>
      <c r="U56" s="77">
        <f>VLOOKUP($A56,'ADR Raw Data'!$B$6:$BE$43,'ADR Raw Data'!AP$1,FALSE)</f>
        <v>157.46565102125501</v>
      </c>
      <c r="V56" s="78">
        <f>VLOOKUP($A56,'ADR Raw Data'!$B$6:$BE$43,'ADR Raw Data'!AR$1,FALSE)</f>
        <v>140.11667010524801</v>
      </c>
      <c r="X56" s="75">
        <f>VLOOKUP($A56,'RevPAR Raw Data'!$B$6:$BE$43,'RevPAR Raw Data'!AG$1,FALSE)</f>
        <v>68.561770512648906</v>
      </c>
      <c r="Y56" s="76">
        <f>VLOOKUP($A56,'RevPAR Raw Data'!$B$6:$BE$43,'RevPAR Raw Data'!AH$1,FALSE)</f>
        <v>83.706358251907304</v>
      </c>
      <c r="Z56" s="76">
        <f>VLOOKUP($A56,'RevPAR Raw Data'!$B$6:$BE$43,'RevPAR Raw Data'!AI$1,FALSE)</f>
        <v>96.462863739793804</v>
      </c>
      <c r="AA56" s="76">
        <f>VLOOKUP($A56,'RevPAR Raw Data'!$B$6:$BE$43,'RevPAR Raw Data'!AJ$1,FALSE)</f>
        <v>93.964566323116003</v>
      </c>
      <c r="AB56" s="76">
        <f>VLOOKUP($A56,'RevPAR Raw Data'!$B$6:$BE$43,'RevPAR Raw Data'!AK$1,FALSE)</f>
        <v>101.42148206397999</v>
      </c>
      <c r="AC56" s="77">
        <f>VLOOKUP($A56,'RevPAR Raw Data'!$B$6:$BE$43,'RevPAR Raw Data'!AL$1,FALSE)</f>
        <v>88.823408178289299</v>
      </c>
      <c r="AD56" s="76">
        <f>VLOOKUP($A56,'RevPAR Raw Data'!$B$6:$BE$43,'RevPAR Raw Data'!AN$1,FALSE)</f>
        <v>114.250056217373</v>
      </c>
      <c r="AE56" s="76">
        <f>VLOOKUP($A56,'RevPAR Raw Data'!$B$6:$BE$43,'RevPAR Raw Data'!AO$1,FALSE)</f>
        <v>114.318576161156</v>
      </c>
      <c r="AF56" s="77">
        <f>VLOOKUP($A56,'RevPAR Raw Data'!$B$6:$BE$43,'RevPAR Raw Data'!AP$1,FALSE)</f>
        <v>114.284316189265</v>
      </c>
      <c r="AG56" s="78">
        <f>VLOOKUP($A56,'RevPAR Raw Data'!$B$6:$BE$43,'RevPAR Raw Data'!AR$1,FALSE)</f>
        <v>96.0979533242824</v>
      </c>
    </row>
    <row r="57" spans="1:33" ht="17.25" thickBot="1" x14ac:dyDescent="0.25">
      <c r="A57" s="59" t="s">
        <v>126</v>
      </c>
      <c r="B57" s="43">
        <f>(VLOOKUP($A56,'Occupancy Raw Data'!$B$8:$BE$51,'Occupancy Raw Data'!AT$3,FALSE))/100</f>
        <v>3.3044720317110601E-2</v>
      </c>
      <c r="C57" s="44">
        <f>(VLOOKUP($A56,'Occupancy Raw Data'!$B$8:$BE$51,'Occupancy Raw Data'!AU$3,FALSE))/100</f>
        <v>8.0886305114489798E-2</v>
      </c>
      <c r="D57" s="44">
        <f>(VLOOKUP($A56,'Occupancy Raw Data'!$B$8:$BE$51,'Occupancy Raw Data'!AV$3,FALSE))/100</f>
        <v>0.14956237750767098</v>
      </c>
      <c r="E57" s="44">
        <f>(VLOOKUP($A56,'Occupancy Raw Data'!$B$8:$BE$51,'Occupancy Raw Data'!AW$3,FALSE))/100</f>
        <v>0.13024775698175101</v>
      </c>
      <c r="F57" s="44">
        <f>(VLOOKUP($A56,'Occupancy Raw Data'!$B$8:$BE$51,'Occupancy Raw Data'!AX$3,FALSE))/100</f>
        <v>0.120688009729086</v>
      </c>
      <c r="G57" s="44">
        <f>(VLOOKUP($A56,'Occupancy Raw Data'!$B$8:$BE$51,'Occupancy Raw Data'!AY$3,FALSE))/100</f>
        <v>0.105813958580388</v>
      </c>
      <c r="H57" s="45">
        <f>(VLOOKUP($A56,'Occupancy Raw Data'!$B$8:$BE$51,'Occupancy Raw Data'!BA$3,FALSE))/100</f>
        <v>4.8816827639928402E-2</v>
      </c>
      <c r="I57" s="45">
        <f>(VLOOKUP($A56,'Occupancy Raw Data'!$B$8:$BE$51,'Occupancy Raw Data'!BB$3,FALSE))/100</f>
        <v>1.06064942779942E-2</v>
      </c>
      <c r="J57" s="44">
        <f>(VLOOKUP($A56,'Occupancy Raw Data'!$B$8:$BE$51,'Occupancy Raw Data'!BC$3,FALSE))/100</f>
        <v>2.9565041088120799E-2</v>
      </c>
      <c r="K57" s="46">
        <f>(VLOOKUP($A56,'Occupancy Raw Data'!$B$8:$BE$51,'Occupancy Raw Data'!BE$3,FALSE))/100</f>
        <v>8.1564676199618005E-2</v>
      </c>
      <c r="M57" s="43">
        <f>(VLOOKUP($A56,'ADR Raw Data'!$B$6:$BE$49,'ADR Raw Data'!AT$1,FALSE))/100</f>
        <v>7.4836456272157098E-2</v>
      </c>
      <c r="N57" s="44">
        <f>(VLOOKUP($A56,'ADR Raw Data'!$B$6:$BE$49,'ADR Raw Data'!AU$1,FALSE))/100</f>
        <v>4.13716581386998E-2</v>
      </c>
      <c r="O57" s="44">
        <f>(VLOOKUP($A56,'ADR Raw Data'!$B$6:$BE$49,'ADR Raw Data'!AV$1,FALSE))/100</f>
        <v>5.70518075378115E-2</v>
      </c>
      <c r="P57" s="44">
        <f>(VLOOKUP($A56,'ADR Raw Data'!$B$6:$BE$49,'ADR Raw Data'!AW$1,FALSE))/100</f>
        <v>-4.0425742913233198E-3</v>
      </c>
      <c r="Q57" s="44">
        <f>(VLOOKUP($A56,'ADR Raw Data'!$B$6:$BE$49,'ADR Raw Data'!AX$1,FALSE))/100</f>
        <v>-5.4828393896802297E-3</v>
      </c>
      <c r="R57" s="44">
        <f>(VLOOKUP($A56,'ADR Raw Data'!$B$6:$BE$49,'ADR Raw Data'!AY$1,FALSE))/100</f>
        <v>2.97610283019401E-2</v>
      </c>
      <c r="S57" s="45">
        <f>(VLOOKUP($A56,'ADR Raw Data'!$B$6:$BE$49,'ADR Raw Data'!BA$1,FALSE))/100</f>
        <v>-2.2564474063243498E-2</v>
      </c>
      <c r="T57" s="45">
        <f>(VLOOKUP($A56,'ADR Raw Data'!$B$6:$BE$49,'ADR Raw Data'!BB$1,FALSE))/100</f>
        <v>3.1753201881042997E-2</v>
      </c>
      <c r="U57" s="44">
        <f>(VLOOKUP($A56,'ADR Raw Data'!$B$6:$BE$49,'ADR Raw Data'!BC$1,FALSE))/100</f>
        <v>4.1637080116406697E-3</v>
      </c>
      <c r="V57" s="46">
        <f>(VLOOKUP($A56,'ADR Raw Data'!$B$6:$BE$49,'ADR Raw Data'!BE$1,FALSE))/100</f>
        <v>1.7700814358354001E-2</v>
      </c>
      <c r="X57" s="43">
        <f>(VLOOKUP($A56,'RevPAR Raw Data'!$B$6:$BE$49,'RevPAR Raw Data'!AT$1,FALSE))/100</f>
        <v>0.11035412635630401</v>
      </c>
      <c r="Y57" s="44">
        <f>(VLOOKUP($A56,'RevPAR Raw Data'!$B$6:$BE$49,'RevPAR Raw Data'!AU$1,FALSE))/100</f>
        <v>0.12560436381648801</v>
      </c>
      <c r="Z57" s="44">
        <f>(VLOOKUP($A56,'RevPAR Raw Data'!$B$6:$BE$49,'RevPAR Raw Data'!AV$1,FALSE))/100</f>
        <v>0.21514698902194698</v>
      </c>
      <c r="AA57" s="44">
        <f>(VLOOKUP($A56,'RevPAR Raw Data'!$B$6:$BE$49,'RevPAR Raw Data'!AW$1,FALSE))/100</f>
        <v>0.125678646456551</v>
      </c>
      <c r="AB57" s="44">
        <f>(VLOOKUP($A56,'RevPAR Raw Data'!$B$6:$BE$49,'RevPAR Raw Data'!AX$1,FALSE))/100</f>
        <v>0.114543457365801</v>
      </c>
      <c r="AC57" s="44">
        <f>(VLOOKUP($A56,'RevPAR Raw Data'!$B$6:$BE$49,'RevPAR Raw Data'!AY$1,FALSE))/100</f>
        <v>0.13872411909838001</v>
      </c>
      <c r="AD57" s="45">
        <f>(VLOOKUP($A56,'RevPAR Raw Data'!$B$6:$BE$49,'RevPAR Raw Data'!BA$1,FALSE))/100</f>
        <v>2.51508275355539E-2</v>
      </c>
      <c r="AE57" s="45">
        <f>(VLOOKUP($A56,'RevPAR Raw Data'!$B$6:$BE$49,'RevPAR Raw Data'!BB$1,FALSE))/100</f>
        <v>4.2696486313096596E-2</v>
      </c>
      <c r="AF57" s="44">
        <f>(VLOOKUP($A56,'RevPAR Raw Data'!$B$6:$BE$49,'RevPAR Raw Data'!BC$1,FALSE))/100</f>
        <v>3.3851849298204499E-2</v>
      </c>
      <c r="AG57" s="46">
        <f>(VLOOKUP($A56,'RevPAR Raw Data'!$B$6:$BE$49,'RevPAR Raw Data'!BE$1,FALSE))/100</f>
        <v>0.10070925174958001</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33</v>
      </c>
      <c r="B59" s="71">
        <f>(VLOOKUP($A59,'Occupancy Raw Data'!$B$8:$BE$45,'Occupancy Raw Data'!AG$3,FALSE))/100</f>
        <v>0.63567875470856106</v>
      </c>
      <c r="C59" s="72">
        <f>(VLOOKUP($A59,'Occupancy Raw Data'!$B$8:$BE$45,'Occupancy Raw Data'!AH$3,FALSE))/100</f>
        <v>0.76278256836984193</v>
      </c>
      <c r="D59" s="72">
        <f>(VLOOKUP($A59,'Occupancy Raw Data'!$B$8:$BE$45,'Occupancy Raw Data'!AI$3,FALSE))/100</f>
        <v>0.8046597804640091</v>
      </c>
      <c r="E59" s="72">
        <f>(VLOOKUP($A59,'Occupancy Raw Data'!$B$8:$BE$45,'Occupancy Raw Data'!AJ$3,FALSE))/100</f>
        <v>0.78252243265827504</v>
      </c>
      <c r="F59" s="72">
        <f>(VLOOKUP($A59,'Occupancy Raw Data'!$B$8:$BE$45,'Occupancy Raw Data'!AK$3,FALSE))/100</f>
        <v>0.74618556475516495</v>
      </c>
      <c r="G59" s="73">
        <f>(VLOOKUP($A59,'Occupancy Raw Data'!$B$8:$BE$45,'Occupancy Raw Data'!AL$3,FALSE))/100</f>
        <v>0.74636582027003195</v>
      </c>
      <c r="H59" s="53">
        <f>(VLOOKUP($A59,'Occupancy Raw Data'!$B$8:$BE$45,'Occupancy Raw Data'!AN$3,FALSE))/100</f>
        <v>0.79038379507596002</v>
      </c>
      <c r="I59" s="53">
        <f>(VLOOKUP($A59,'Occupancy Raw Data'!$B$8:$BE$45,'Occupancy Raw Data'!AO$3,FALSE))/100</f>
        <v>0.81823928950333003</v>
      </c>
      <c r="J59" s="73">
        <f>(VLOOKUP($A59,'Occupancy Raw Data'!$B$8:$BE$45,'Occupancy Raw Data'!AP$3,FALSE))/100</f>
        <v>0.80431154228964497</v>
      </c>
      <c r="K59" s="74">
        <f>(VLOOKUP($A59,'Occupancy Raw Data'!$B$8:$BE$45,'Occupancy Raw Data'!AR$3,FALSE))/100</f>
        <v>0.76292172015228599</v>
      </c>
      <c r="M59" s="75">
        <f>VLOOKUP($A59,'ADR Raw Data'!$B$6:$BE$43,'ADR Raw Data'!AG$1,FALSE)</f>
        <v>176.73020090606201</v>
      </c>
      <c r="N59" s="76">
        <f>VLOOKUP($A59,'ADR Raw Data'!$B$6:$BE$43,'ADR Raw Data'!AH$1,FALSE)</f>
        <v>197.62512669205501</v>
      </c>
      <c r="O59" s="76">
        <f>VLOOKUP($A59,'ADR Raw Data'!$B$6:$BE$43,'ADR Raw Data'!AI$1,FALSE)</f>
        <v>208.85881916367401</v>
      </c>
      <c r="P59" s="76">
        <f>VLOOKUP($A59,'ADR Raw Data'!$B$6:$BE$43,'ADR Raw Data'!AJ$1,FALSE)</f>
        <v>199.59099836719</v>
      </c>
      <c r="Q59" s="76">
        <f>VLOOKUP($A59,'ADR Raw Data'!$B$6:$BE$43,'ADR Raw Data'!AK$1,FALSE)</f>
        <v>184.893520375533</v>
      </c>
      <c r="R59" s="77">
        <f>VLOOKUP($A59,'ADR Raw Data'!$B$6:$BE$43,'ADR Raw Data'!AL$1,FALSE)</f>
        <v>194.35462681756599</v>
      </c>
      <c r="S59" s="76">
        <f>VLOOKUP($A59,'ADR Raw Data'!$B$6:$BE$43,'ADR Raw Data'!AN$1,FALSE)</f>
        <v>190.92927580233501</v>
      </c>
      <c r="T59" s="76">
        <f>VLOOKUP($A59,'ADR Raw Data'!$B$6:$BE$43,'ADR Raw Data'!AO$1,FALSE)</f>
        <v>197.21336449523301</v>
      </c>
      <c r="U59" s="77">
        <f>VLOOKUP($A59,'ADR Raw Data'!$B$6:$BE$43,'ADR Raw Data'!AP$1,FALSE)</f>
        <v>194.12572891589801</v>
      </c>
      <c r="V59" s="78">
        <f>VLOOKUP($A59,'ADR Raw Data'!$B$6:$BE$43,'ADR Raw Data'!AR$1,FALSE)</f>
        <v>194.28567947274499</v>
      </c>
      <c r="X59" s="75">
        <f>VLOOKUP($A59,'RevPAR Raw Data'!$B$6:$BE$43,'RevPAR Raw Data'!AG$1,FALSE)</f>
        <v>112.343634031359</v>
      </c>
      <c r="Y59" s="76">
        <f>VLOOKUP($A59,'RevPAR Raw Data'!$B$6:$BE$43,'RevPAR Raw Data'!AH$1,FALSE)</f>
        <v>150.745001712581</v>
      </c>
      <c r="Z59" s="76">
        <f>VLOOKUP($A59,'RevPAR Raw Data'!$B$6:$BE$43,'RevPAR Raw Data'!AI$1,FALSE)</f>
        <v>168.06029157621401</v>
      </c>
      <c r="AA59" s="76">
        <f>VLOOKUP($A59,'RevPAR Raw Data'!$B$6:$BE$43,'RevPAR Raw Data'!AJ$1,FALSE)</f>
        <v>156.18443357898701</v>
      </c>
      <c r="AB59" s="76">
        <f>VLOOKUP($A59,'RevPAR Raw Data'!$B$6:$BE$43,'RevPAR Raw Data'!AK$1,FALSE)</f>
        <v>137.964875920987</v>
      </c>
      <c r="AC59" s="77">
        <f>VLOOKUP($A59,'RevPAR Raw Data'!$B$6:$BE$43,'RevPAR Raw Data'!AL$1,FALSE)</f>
        <v>145.059650467968</v>
      </c>
      <c r="AD59" s="76">
        <f>VLOOKUP($A59,'RevPAR Raw Data'!$B$6:$BE$43,'RevPAR Raw Data'!AN$1,FALSE)</f>
        <v>150.90740559975501</v>
      </c>
      <c r="AE59" s="76">
        <f>VLOOKUP($A59,'RevPAR Raw Data'!$B$6:$BE$43,'RevPAR Raw Data'!AO$1,FALSE)</f>
        <v>161.36772324514101</v>
      </c>
      <c r="AF59" s="77">
        <f>VLOOKUP($A59,'RevPAR Raw Data'!$B$6:$BE$43,'RevPAR Raw Data'!AP$1,FALSE)</f>
        <v>156.13756442244801</v>
      </c>
      <c r="AG59" s="78">
        <f>VLOOKUP($A59,'RevPAR Raw Data'!$B$6:$BE$43,'RevPAR Raw Data'!AR$1,FALSE)</f>
        <v>148.22476478430201</v>
      </c>
    </row>
    <row r="60" spans="1:33" x14ac:dyDescent="0.2">
      <c r="A60" s="55" t="s">
        <v>126</v>
      </c>
      <c r="B60" s="43">
        <f>(VLOOKUP($A59,'Occupancy Raw Data'!$B$8:$BE$51,'Occupancy Raw Data'!AT$3,FALSE))/100</f>
        <v>8.8258113037856509E-2</v>
      </c>
      <c r="C60" s="44">
        <f>(VLOOKUP($A59,'Occupancy Raw Data'!$B$8:$BE$51,'Occupancy Raw Data'!AU$3,FALSE))/100</f>
        <v>9.7781765073766708E-2</v>
      </c>
      <c r="D60" s="44">
        <f>(VLOOKUP($A59,'Occupancy Raw Data'!$B$8:$BE$51,'Occupancy Raw Data'!AV$3,FALSE))/100</f>
        <v>7.5649547127010705E-2</v>
      </c>
      <c r="E60" s="44">
        <f>(VLOOKUP($A59,'Occupancy Raw Data'!$B$8:$BE$51,'Occupancy Raw Data'!AW$3,FALSE))/100</f>
        <v>7.4222941270157702E-2</v>
      </c>
      <c r="F60" s="44">
        <f>(VLOOKUP($A59,'Occupancy Raw Data'!$B$8:$BE$51,'Occupancy Raw Data'!AX$3,FALSE))/100</f>
        <v>7.51176964429566E-2</v>
      </c>
      <c r="G60" s="44">
        <f>(VLOOKUP($A59,'Occupancy Raw Data'!$B$8:$BE$51,'Occupancy Raw Data'!AY$3,FALSE))/100</f>
        <v>8.1831754353920996E-2</v>
      </c>
      <c r="H60" s="45">
        <f>(VLOOKUP($A59,'Occupancy Raw Data'!$B$8:$BE$51,'Occupancy Raw Data'!BA$3,FALSE))/100</f>
        <v>5.0415819103273599E-2</v>
      </c>
      <c r="I60" s="45">
        <f>(VLOOKUP($A59,'Occupancy Raw Data'!$B$8:$BE$51,'Occupancy Raw Data'!BB$3,FALSE))/100</f>
        <v>9.6709489745546995E-2</v>
      </c>
      <c r="J60" s="44">
        <f>(VLOOKUP($A59,'Occupancy Raw Data'!$B$8:$BE$51,'Occupancy Raw Data'!BC$3,FALSE))/100</f>
        <v>7.34643730888484E-2</v>
      </c>
      <c r="K60" s="46">
        <f>(VLOOKUP($A59,'Occupancy Raw Data'!$B$8:$BE$51,'Occupancy Raw Data'!BE$3,FALSE))/100</f>
        <v>7.9297096622840998E-2</v>
      </c>
      <c r="M60" s="43">
        <f>(VLOOKUP($A59,'ADR Raw Data'!$B$6:$BE$49,'ADR Raw Data'!AT$1,FALSE))/100</f>
        <v>9.7243181792334099E-2</v>
      </c>
      <c r="N60" s="44">
        <f>(VLOOKUP($A59,'ADR Raw Data'!$B$6:$BE$49,'ADR Raw Data'!AU$1,FALSE))/100</f>
        <v>8.11376270296508E-2</v>
      </c>
      <c r="O60" s="44">
        <f>(VLOOKUP($A59,'ADR Raw Data'!$B$6:$BE$49,'ADR Raw Data'!AV$1,FALSE))/100</f>
        <v>8.5425221562943202E-2</v>
      </c>
      <c r="P60" s="44">
        <f>(VLOOKUP($A59,'ADR Raw Data'!$B$6:$BE$49,'ADR Raw Data'!AW$1,FALSE))/100</f>
        <v>7.1424155715335003E-2</v>
      </c>
      <c r="Q60" s="44">
        <f>(VLOOKUP($A59,'ADR Raw Data'!$B$6:$BE$49,'ADR Raw Data'!AX$1,FALSE))/100</f>
        <v>9.2274963261335705E-2</v>
      </c>
      <c r="R60" s="44">
        <f>(VLOOKUP($A59,'ADR Raw Data'!$B$6:$BE$49,'ADR Raw Data'!AY$1,FALSE))/100</f>
        <v>8.4447559166649505E-2</v>
      </c>
      <c r="S60" s="45">
        <f>(VLOOKUP($A59,'ADR Raw Data'!$B$6:$BE$49,'ADR Raw Data'!BA$1,FALSE))/100</f>
        <v>0.15583663180291399</v>
      </c>
      <c r="T60" s="45">
        <f>(VLOOKUP($A59,'ADR Raw Data'!$B$6:$BE$49,'ADR Raw Data'!BB$1,FALSE))/100</f>
        <v>0.22912484891386201</v>
      </c>
      <c r="U60" s="44">
        <f>(VLOOKUP($A59,'ADR Raw Data'!$B$6:$BE$49,'ADR Raw Data'!BC$1,FALSE))/100</f>
        <v>0.19220823323129699</v>
      </c>
      <c r="V60" s="46">
        <f>(VLOOKUP($A59,'ADR Raw Data'!$B$6:$BE$49,'ADR Raw Data'!BE$1,FALSE))/100</f>
        <v>0.114945737743363</v>
      </c>
      <c r="X60" s="43">
        <f>(VLOOKUP($A59,'RevPAR Raw Data'!$B$6:$BE$49,'RevPAR Raw Data'!AT$1,FALSE))/100</f>
        <v>0.19408379456097902</v>
      </c>
      <c r="Y60" s="44">
        <f>(VLOOKUP($A59,'RevPAR Raw Data'!$B$6:$BE$49,'RevPAR Raw Data'!AU$1,FALSE))/100</f>
        <v>0.18685317248827299</v>
      </c>
      <c r="Z60" s="44">
        <f>(VLOOKUP($A59,'RevPAR Raw Data'!$B$6:$BE$49,'RevPAR Raw Data'!AV$1,FALSE))/100</f>
        <v>0.16753714801441499</v>
      </c>
      <c r="AA60" s="44">
        <f>(VLOOKUP($A59,'RevPAR Raw Data'!$B$6:$BE$49,'RevPAR Raw Data'!AW$1,FALSE))/100</f>
        <v>0.15094840790042199</v>
      </c>
      <c r="AB60" s="44">
        <f>(VLOOKUP($A59,'RevPAR Raw Data'!$B$6:$BE$49,'RevPAR Raw Data'!AX$1,FALSE))/100</f>
        <v>0.174324142383842</v>
      </c>
      <c r="AC60" s="44">
        <f>(VLOOKUP($A59,'RevPAR Raw Data'!$B$6:$BE$49,'RevPAR Raw Data'!AY$1,FALSE))/100</f>
        <v>0.17318980543808402</v>
      </c>
      <c r="AD60" s="45">
        <f>(VLOOKUP($A59,'RevPAR Raw Data'!$B$6:$BE$49,'RevPAR Raw Data'!BA$1,FALSE))/100</f>
        <v>0.21410908234482701</v>
      </c>
      <c r="AE60" s="45">
        <f>(VLOOKUP($A59,'RevPAR Raw Data'!$B$6:$BE$49,'RevPAR Raw Data'!BB$1,FALSE))/100</f>
        <v>0.347992885885894</v>
      </c>
      <c r="AF60" s="44">
        <f>(VLOOKUP($A59,'RevPAR Raw Data'!$B$6:$BE$49,'RevPAR Raw Data'!BC$1,FALSE))/100</f>
        <v>0.27979306367699797</v>
      </c>
      <c r="AG60" s="46">
        <f>(VLOOKUP($A59,'RevPAR Raw Data'!$B$6:$BE$49,'RevPAR Raw Data'!BE$1,FALSE))/100</f>
        <v>0.20335769763842401</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
      <c r="A62" s="70" t="s">
        <v>34</v>
      </c>
      <c r="B62" s="71">
        <f>(VLOOKUP($A62,'Occupancy Raw Data'!$B$8:$BE$45,'Occupancy Raw Data'!AG$3,FALSE))/100</f>
        <v>0.70286068311604299</v>
      </c>
      <c r="C62" s="72">
        <f>(VLOOKUP($A62,'Occupancy Raw Data'!$B$8:$BE$45,'Occupancy Raw Data'!AH$3,FALSE))/100</f>
        <v>0.86337679129404099</v>
      </c>
      <c r="D62" s="72">
        <f>(VLOOKUP($A62,'Occupancy Raw Data'!$B$8:$BE$45,'Occupancy Raw Data'!AI$3,FALSE))/100</f>
        <v>0.89225298997952807</v>
      </c>
      <c r="E62" s="72">
        <f>(VLOOKUP($A62,'Occupancy Raw Data'!$B$8:$BE$45,'Occupancy Raw Data'!AJ$3,FALSE))/100</f>
        <v>0.87601012821894098</v>
      </c>
      <c r="F62" s="72">
        <f>(VLOOKUP($A62,'Occupancy Raw Data'!$B$8:$BE$45,'Occupancy Raw Data'!AK$3,FALSE))/100</f>
        <v>0.86073698954853994</v>
      </c>
      <c r="G62" s="73">
        <f>(VLOOKUP($A62,'Occupancy Raw Data'!$B$8:$BE$45,'Occupancy Raw Data'!AL$3,FALSE))/100</f>
        <v>0.83904751643141906</v>
      </c>
      <c r="H62" s="53">
        <f>(VLOOKUP($A62,'Occupancy Raw Data'!$B$8:$BE$45,'Occupancy Raw Data'!AN$3,FALSE))/100</f>
        <v>0.83829867471177588</v>
      </c>
      <c r="I62" s="53">
        <f>(VLOOKUP($A62,'Occupancy Raw Data'!$B$8:$BE$45,'Occupancy Raw Data'!AO$3,FALSE))/100</f>
        <v>0.85354487662967304</v>
      </c>
      <c r="J62" s="73">
        <f>(VLOOKUP($A62,'Occupancy Raw Data'!$B$8:$BE$45,'Occupancy Raw Data'!AP$3,FALSE))/100</f>
        <v>0.84592177567072502</v>
      </c>
      <c r="K62" s="74">
        <f>(VLOOKUP($A62,'Occupancy Raw Data'!$B$8:$BE$45,'Occupancy Raw Data'!AR$3,FALSE))/100</f>
        <v>0.84101159049979202</v>
      </c>
      <c r="M62" s="75">
        <f>VLOOKUP($A62,'ADR Raw Data'!$B$6:$BE$43,'ADR Raw Data'!AG$1,FALSE)</f>
        <v>197.44577281263099</v>
      </c>
      <c r="N62" s="76">
        <f>VLOOKUP($A62,'ADR Raw Data'!$B$6:$BE$43,'ADR Raw Data'!AH$1,FALSE)</f>
        <v>220.11904405341301</v>
      </c>
      <c r="O62" s="76">
        <f>VLOOKUP($A62,'ADR Raw Data'!$B$6:$BE$43,'ADR Raw Data'!AI$1,FALSE)</f>
        <v>230.36684850863401</v>
      </c>
      <c r="P62" s="76">
        <f>VLOOKUP($A62,'ADR Raw Data'!$B$6:$BE$43,'ADR Raw Data'!AJ$1,FALSE)</f>
        <v>219.71511269641101</v>
      </c>
      <c r="Q62" s="76">
        <f>VLOOKUP($A62,'ADR Raw Data'!$B$6:$BE$43,'ADR Raw Data'!AK$1,FALSE)</f>
        <v>203.983042811541</v>
      </c>
      <c r="R62" s="77">
        <f>VLOOKUP($A62,'ADR Raw Data'!$B$6:$BE$43,'ADR Raw Data'!AL$1,FALSE)</f>
        <v>215.104973353708</v>
      </c>
      <c r="S62" s="76">
        <f>VLOOKUP($A62,'ADR Raw Data'!$B$6:$BE$43,'ADR Raw Data'!AN$1,FALSE)</f>
        <v>189.80758362520399</v>
      </c>
      <c r="T62" s="76">
        <f>VLOOKUP($A62,'ADR Raw Data'!$B$6:$BE$43,'ADR Raw Data'!AO$1,FALSE)</f>
        <v>194.960610029349</v>
      </c>
      <c r="U62" s="77">
        <f>VLOOKUP($A62,'ADR Raw Data'!$B$6:$BE$43,'ADR Raw Data'!AP$1,FALSE)</f>
        <v>192.40731531015101</v>
      </c>
      <c r="V62" s="78">
        <f>VLOOKUP($A62,'ADR Raw Data'!$B$6:$BE$43,'ADR Raw Data'!AR$1,FALSE)</f>
        <v>208.58206573263999</v>
      </c>
      <c r="X62" s="75">
        <f>VLOOKUP($A62,'RevPAR Raw Data'!$B$6:$BE$43,'RevPAR Raw Data'!AG$1,FALSE)</f>
        <v>138.77687075746101</v>
      </c>
      <c r="Y62" s="76">
        <f>VLOOKUP($A62,'RevPAR Raw Data'!$B$6:$BE$43,'RevPAR Raw Data'!AH$1,FALSE)</f>
        <v>190.045673957547</v>
      </c>
      <c r="Z62" s="76">
        <f>VLOOKUP($A62,'RevPAR Raw Data'!$B$6:$BE$43,'RevPAR Raw Data'!AI$1,FALSE)</f>
        <v>205.54550937398901</v>
      </c>
      <c r="AA62" s="76">
        <f>VLOOKUP($A62,'RevPAR Raw Data'!$B$6:$BE$43,'RevPAR Raw Data'!AJ$1,FALSE)</f>
        <v>192.47266404482201</v>
      </c>
      <c r="AB62" s="76">
        <f>VLOOKUP($A62,'RevPAR Raw Data'!$B$6:$BE$43,'RevPAR Raw Data'!AK$1,FALSE)</f>
        <v>175.57575018855701</v>
      </c>
      <c r="AC62" s="77">
        <f>VLOOKUP($A62,'RevPAR Raw Data'!$B$6:$BE$43,'RevPAR Raw Data'!AL$1,FALSE)</f>
        <v>180.48329366447501</v>
      </c>
      <c r="AD62" s="76">
        <f>VLOOKUP($A62,'RevPAR Raw Data'!$B$6:$BE$43,'RevPAR Raw Data'!AN$1,FALSE)</f>
        <v>159.11544580325301</v>
      </c>
      <c r="AE62" s="76">
        <f>VLOOKUP($A62,'RevPAR Raw Data'!$B$6:$BE$43,'RevPAR Raw Data'!AO$1,FALSE)</f>
        <v>166.40762983514699</v>
      </c>
      <c r="AF62" s="77">
        <f>VLOOKUP($A62,'RevPAR Raw Data'!$B$6:$BE$43,'RevPAR Raw Data'!AP$1,FALSE)</f>
        <v>162.76153781919999</v>
      </c>
      <c r="AG62" s="78">
        <f>VLOOKUP($A62,'RevPAR Raw Data'!$B$6:$BE$43,'RevPAR Raw Data'!AR$1,FALSE)</f>
        <v>175.41993485154001</v>
      </c>
    </row>
    <row r="63" spans="1:33" x14ac:dyDescent="0.2">
      <c r="A63" s="55" t="s">
        <v>126</v>
      </c>
      <c r="B63" s="43">
        <f>(VLOOKUP($A62,'Occupancy Raw Data'!$B$8:$BE$51,'Occupancy Raw Data'!AT$3,FALSE))/100</f>
        <v>0.187237549317713</v>
      </c>
      <c r="C63" s="44">
        <f>(VLOOKUP($A62,'Occupancy Raw Data'!$B$8:$BE$51,'Occupancy Raw Data'!AU$3,FALSE))/100</f>
        <v>0.19658222351928298</v>
      </c>
      <c r="D63" s="44">
        <f>(VLOOKUP($A62,'Occupancy Raw Data'!$B$8:$BE$51,'Occupancy Raw Data'!AV$3,FALSE))/100</f>
        <v>0.15109024514595601</v>
      </c>
      <c r="E63" s="44">
        <f>(VLOOKUP($A62,'Occupancy Raw Data'!$B$8:$BE$51,'Occupancy Raw Data'!AW$3,FALSE))/100</f>
        <v>8.8209911631441804E-2</v>
      </c>
      <c r="F63" s="44">
        <f>(VLOOKUP($A62,'Occupancy Raw Data'!$B$8:$BE$51,'Occupancy Raw Data'!AX$3,FALSE))/100</f>
        <v>0.104749085579093</v>
      </c>
      <c r="G63" s="44">
        <f>(VLOOKUP($A62,'Occupancy Raw Data'!$B$8:$BE$51,'Occupancy Raw Data'!AY$3,FALSE))/100</f>
        <v>0.142231942392963</v>
      </c>
      <c r="H63" s="45">
        <f>(VLOOKUP($A62,'Occupancy Raw Data'!$B$8:$BE$51,'Occupancy Raw Data'!BA$3,FALSE))/100</f>
        <v>2.0279828025979597E-2</v>
      </c>
      <c r="I63" s="45">
        <f>(VLOOKUP($A62,'Occupancy Raw Data'!$B$8:$BE$51,'Occupancy Raw Data'!BB$3,FALSE))/100</f>
        <v>0.110687588225638</v>
      </c>
      <c r="J63" s="44">
        <f>(VLOOKUP($A62,'Occupancy Raw Data'!$B$8:$BE$51,'Occupancy Raw Data'!BC$3,FALSE))/100</f>
        <v>6.3972683555626797E-2</v>
      </c>
      <c r="K63" s="46">
        <f>(VLOOKUP($A62,'Occupancy Raw Data'!$B$8:$BE$51,'Occupancy Raw Data'!BE$3,FALSE))/100</f>
        <v>0.11858638721575</v>
      </c>
      <c r="M63" s="43">
        <f>(VLOOKUP($A62,'ADR Raw Data'!$B$6:$BE$49,'ADR Raw Data'!AT$1,FALSE))/100</f>
        <v>0.20130589055033699</v>
      </c>
      <c r="N63" s="44">
        <f>(VLOOKUP($A62,'ADR Raw Data'!$B$6:$BE$49,'ADR Raw Data'!AU$1,FALSE))/100</f>
        <v>0.12578058734761099</v>
      </c>
      <c r="O63" s="44">
        <f>(VLOOKUP($A62,'ADR Raw Data'!$B$6:$BE$49,'ADR Raw Data'!AV$1,FALSE))/100</f>
        <v>0.141696657986918</v>
      </c>
      <c r="P63" s="44">
        <f>(VLOOKUP($A62,'ADR Raw Data'!$B$6:$BE$49,'ADR Raw Data'!AW$1,FALSE))/100</f>
        <v>0.10117778271733399</v>
      </c>
      <c r="Q63" s="44">
        <f>(VLOOKUP($A62,'ADR Raw Data'!$B$6:$BE$49,'ADR Raw Data'!AX$1,FALSE))/100</f>
        <v>0.190358369762199</v>
      </c>
      <c r="R63" s="44">
        <f>(VLOOKUP($A62,'ADR Raw Data'!$B$6:$BE$49,'ADR Raw Data'!AY$1,FALSE))/100</f>
        <v>0.14677860032245499</v>
      </c>
      <c r="S63" s="45">
        <f>(VLOOKUP($A62,'ADR Raw Data'!$B$6:$BE$49,'ADR Raw Data'!BA$1,FALSE))/100</f>
        <v>0.28094593700300696</v>
      </c>
      <c r="T63" s="45">
        <f>(VLOOKUP($A62,'ADR Raw Data'!$B$6:$BE$49,'ADR Raw Data'!BB$1,FALSE))/100</f>
        <v>0.40367836865555096</v>
      </c>
      <c r="U63" s="44">
        <f>(VLOOKUP($A62,'ADR Raw Data'!$B$6:$BE$49,'ADR Raw Data'!BC$1,FALSE))/100</f>
        <v>0.33904136321067296</v>
      </c>
      <c r="V63" s="46">
        <f>(VLOOKUP($A62,'ADR Raw Data'!$B$6:$BE$49,'ADR Raw Data'!BE$1,FALSE))/100</f>
        <v>0.19658585167148002</v>
      </c>
      <c r="X63" s="43">
        <f>(VLOOKUP($A62,'RevPAR Raw Data'!$B$6:$BE$49,'RevPAR Raw Data'!AT$1,FALSE))/100</f>
        <v>0.42623546147791502</v>
      </c>
      <c r="Y63" s="44">
        <f>(VLOOKUP($A62,'RevPAR Raw Data'!$B$6:$BE$49,'RevPAR Raw Data'!AU$1,FALSE))/100</f>
        <v>0.34708903840325001</v>
      </c>
      <c r="Z63" s="44">
        <f>(VLOOKUP($A62,'RevPAR Raw Data'!$B$6:$BE$49,'RevPAR Raw Data'!AV$1,FALSE))/100</f>
        <v>0.314195885924481</v>
      </c>
      <c r="AA63" s="44">
        <f>(VLOOKUP($A62,'RevPAR Raw Data'!$B$6:$BE$49,'RevPAR Raw Data'!AW$1,FALSE))/100</f>
        <v>0.198312577621337</v>
      </c>
      <c r="AB63" s="44">
        <f>(VLOOKUP($A62,'RevPAR Raw Data'!$B$6:$BE$49,'RevPAR Raw Data'!AX$1,FALSE))/100</f>
        <v>0.31504732050621004</v>
      </c>
      <c r="AC63" s="44">
        <f>(VLOOKUP($A62,'RevPAR Raw Data'!$B$6:$BE$49,'RevPAR Raw Data'!AY$1,FALSE))/100</f>
        <v>0.30988714814100199</v>
      </c>
      <c r="AD63" s="45">
        <f>(VLOOKUP($A62,'RevPAR Raw Data'!$B$6:$BE$49,'RevPAR Raw Data'!BA$1,FALSE))/100</f>
        <v>0.30692330031600501</v>
      </c>
      <c r="AE63" s="45">
        <f>(VLOOKUP($A62,'RevPAR Raw Data'!$B$6:$BE$49,'RevPAR Raw Data'!BB$1,FALSE))/100</f>
        <v>0.55904814192653296</v>
      </c>
      <c r="AF63" s="44">
        <f>(VLOOKUP($A62,'RevPAR Raw Data'!$B$6:$BE$49,'RevPAR Raw Data'!BC$1,FALSE))/100</f>
        <v>0.42470343260724497</v>
      </c>
      <c r="AG63" s="46">
        <f>(VLOOKUP($A62,'RevPAR Raw Data'!$B$6:$BE$49,'RevPAR Raw Data'!BE$1,FALSE))/100</f>
        <v>0.33848464481468199</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35</v>
      </c>
      <c r="B65" s="71">
        <f>(VLOOKUP($A65,'Occupancy Raw Data'!$B$8:$BE$45,'Occupancy Raw Data'!AG$3,FALSE))/100</f>
        <v>0.63152098307442595</v>
      </c>
      <c r="C65" s="72">
        <f>(VLOOKUP($A65,'Occupancy Raw Data'!$B$8:$BE$45,'Occupancy Raw Data'!AH$3,FALSE))/100</f>
        <v>0.74869580338511399</v>
      </c>
      <c r="D65" s="72">
        <f>(VLOOKUP($A65,'Occupancy Raw Data'!$B$8:$BE$45,'Occupancy Raw Data'!AI$3,FALSE))/100</f>
        <v>0.7993855784836541</v>
      </c>
      <c r="E65" s="72">
        <f>(VLOOKUP($A65,'Occupancy Raw Data'!$B$8:$BE$45,'Occupancy Raw Data'!AJ$3,FALSE))/100</f>
        <v>0.78457570136795696</v>
      </c>
      <c r="F65" s="72">
        <f>(VLOOKUP($A65,'Occupancy Raw Data'!$B$8:$BE$45,'Occupancy Raw Data'!AK$3,FALSE))/100</f>
        <v>0.77066427080918098</v>
      </c>
      <c r="G65" s="73">
        <f>(VLOOKUP($A65,'Occupancy Raw Data'!$B$8:$BE$45,'Occupancy Raw Data'!AL$3,FALSE))/100</f>
        <v>0.74696846742406608</v>
      </c>
      <c r="H65" s="53">
        <f>(VLOOKUP($A65,'Occupancy Raw Data'!$B$8:$BE$45,'Occupancy Raw Data'!AN$3,FALSE))/100</f>
        <v>0.80973220496174303</v>
      </c>
      <c r="I65" s="53">
        <f>(VLOOKUP($A65,'Occupancy Raw Data'!$B$8:$BE$45,'Occupancy Raw Data'!AO$3,FALSE))/100</f>
        <v>0.83807674472524896</v>
      </c>
      <c r="J65" s="73">
        <f>(VLOOKUP($A65,'Occupancy Raw Data'!$B$8:$BE$45,'Occupancy Raw Data'!AP$3,FALSE))/100</f>
        <v>0.82390447484349594</v>
      </c>
      <c r="K65" s="74">
        <f>(VLOOKUP($A65,'Occupancy Raw Data'!$B$8:$BE$45,'Occupancy Raw Data'!AR$3,FALSE))/100</f>
        <v>0.76895018382961799</v>
      </c>
      <c r="M65" s="75">
        <f>VLOOKUP($A65,'ADR Raw Data'!$B$6:$BE$43,'ADR Raw Data'!AG$1,FALSE)</f>
        <v>144.333569527306</v>
      </c>
      <c r="N65" s="76">
        <f>VLOOKUP($A65,'ADR Raw Data'!$B$6:$BE$43,'ADR Raw Data'!AH$1,FALSE)</f>
        <v>160.00227886811399</v>
      </c>
      <c r="O65" s="76">
        <f>VLOOKUP($A65,'ADR Raw Data'!$B$6:$BE$43,'ADR Raw Data'!AI$1,FALSE)</f>
        <v>168.144116090203</v>
      </c>
      <c r="P65" s="76">
        <f>VLOOKUP($A65,'ADR Raw Data'!$B$6:$BE$43,'ADR Raw Data'!AJ$1,FALSE)</f>
        <v>162.58006095083201</v>
      </c>
      <c r="Q65" s="76">
        <f>VLOOKUP($A65,'ADR Raw Data'!$B$6:$BE$43,'ADR Raw Data'!AK$1,FALSE)</f>
        <v>155.114104772291</v>
      </c>
      <c r="R65" s="77">
        <f>VLOOKUP($A65,'ADR Raw Data'!$B$6:$BE$43,'ADR Raw Data'!AL$1,FALSE)</f>
        <v>158.628371499297</v>
      </c>
      <c r="S65" s="76">
        <f>VLOOKUP($A65,'ADR Raw Data'!$B$6:$BE$43,'ADR Raw Data'!AN$1,FALSE)</f>
        <v>157.76703854826499</v>
      </c>
      <c r="T65" s="76">
        <f>VLOOKUP($A65,'ADR Raw Data'!$B$6:$BE$43,'ADR Raw Data'!AO$1,FALSE)</f>
        <v>158.50392917660801</v>
      </c>
      <c r="U65" s="77">
        <f>VLOOKUP($A65,'ADR Raw Data'!$B$6:$BE$43,'ADR Raw Data'!AP$1,FALSE)</f>
        <v>158.14182161952999</v>
      </c>
      <c r="V65" s="78">
        <f>VLOOKUP($A65,'ADR Raw Data'!$B$6:$BE$43,'ADR Raw Data'!AR$1,FALSE)</f>
        <v>158.479422365565</v>
      </c>
      <c r="X65" s="75">
        <f>VLOOKUP($A65,'RevPAR Raw Data'!$B$6:$BE$43,'RevPAR Raw Data'!AG$1,FALSE)</f>
        <v>91.149677718525297</v>
      </c>
      <c r="Y65" s="76">
        <f>VLOOKUP($A65,'RevPAR Raw Data'!$B$6:$BE$43,'RevPAR Raw Data'!AH$1,FALSE)</f>
        <v>119.793034720612</v>
      </c>
      <c r="Z65" s="76">
        <f>VLOOKUP($A65,'RevPAR Raw Data'!$B$6:$BE$43,'RevPAR Raw Data'!AI$1,FALSE)</f>
        <v>134.41198150938999</v>
      </c>
      <c r="AA65" s="76">
        <f>VLOOKUP($A65,'RevPAR Raw Data'!$B$6:$BE$43,'RevPAR Raw Data'!AJ$1,FALSE)</f>
        <v>127.55636534894499</v>
      </c>
      <c r="AB65" s="76">
        <f>VLOOKUP($A65,'RevPAR Raw Data'!$B$6:$BE$43,'RevPAR Raw Data'!AK$1,FALSE)</f>
        <v>119.540898446556</v>
      </c>
      <c r="AC65" s="77">
        <f>VLOOKUP($A65,'RevPAR Raw Data'!$B$6:$BE$43,'RevPAR Raw Data'!AL$1,FALSE)</f>
        <v>118.49039154880499</v>
      </c>
      <c r="AD65" s="76">
        <f>VLOOKUP($A65,'RevPAR Raw Data'!$B$6:$BE$43,'RevPAR Raw Data'!AN$1,FALSE)</f>
        <v>127.74905199397099</v>
      </c>
      <c r="AE65" s="76">
        <f>VLOOKUP($A65,'RevPAR Raw Data'!$B$6:$BE$43,'RevPAR Raw Data'!AO$1,FALSE)</f>
        <v>132.838456990493</v>
      </c>
      <c r="AF65" s="77">
        <f>VLOOKUP($A65,'RevPAR Raw Data'!$B$6:$BE$43,'RevPAR Raw Data'!AP$1,FALSE)</f>
        <v>130.29375449223201</v>
      </c>
      <c r="AG65" s="78">
        <f>VLOOKUP($A65,'RevPAR Raw Data'!$B$6:$BE$43,'RevPAR Raw Data'!AR$1,FALSE)</f>
        <v>121.86278096121301</v>
      </c>
    </row>
    <row r="66" spans="1:33" x14ac:dyDescent="0.2">
      <c r="A66" s="55" t="s">
        <v>126</v>
      </c>
      <c r="B66" s="43">
        <f>(VLOOKUP($A65,'Occupancy Raw Data'!$B$8:$BE$51,'Occupancy Raw Data'!AT$3,FALSE))/100</f>
        <v>0.12110519176849699</v>
      </c>
      <c r="C66" s="44">
        <f>(VLOOKUP($A65,'Occupancy Raw Data'!$B$8:$BE$51,'Occupancy Raw Data'!AU$3,FALSE))/100</f>
        <v>0.154454467492459</v>
      </c>
      <c r="D66" s="44">
        <f>(VLOOKUP($A65,'Occupancy Raw Data'!$B$8:$BE$51,'Occupancy Raw Data'!AV$3,FALSE))/100</f>
        <v>0.15622297798057599</v>
      </c>
      <c r="E66" s="44">
        <f>(VLOOKUP($A65,'Occupancy Raw Data'!$B$8:$BE$51,'Occupancy Raw Data'!AW$3,FALSE))/100</f>
        <v>0.156257448850638</v>
      </c>
      <c r="F66" s="44">
        <f>(VLOOKUP($A65,'Occupancy Raw Data'!$B$8:$BE$51,'Occupancy Raw Data'!AX$3,FALSE))/100</f>
        <v>0.18666798311457999</v>
      </c>
      <c r="G66" s="44">
        <f>(VLOOKUP($A65,'Occupancy Raw Data'!$B$8:$BE$51,'Occupancy Raw Data'!AY$3,FALSE))/100</f>
        <v>0.155859648058362</v>
      </c>
      <c r="H66" s="45">
        <f>(VLOOKUP($A65,'Occupancy Raw Data'!$B$8:$BE$51,'Occupancy Raw Data'!BA$3,FALSE))/100</f>
        <v>0.120929912309022</v>
      </c>
      <c r="I66" s="45">
        <f>(VLOOKUP($A65,'Occupancy Raw Data'!$B$8:$BE$51,'Occupancy Raw Data'!BB$3,FALSE))/100</f>
        <v>0.143489686983446</v>
      </c>
      <c r="J66" s="44">
        <f>(VLOOKUP($A65,'Occupancy Raw Data'!$B$8:$BE$51,'Occupancy Raw Data'!BC$3,FALSE))/100</f>
        <v>0.13229146459973198</v>
      </c>
      <c r="K66" s="46">
        <f>(VLOOKUP($A65,'Occupancy Raw Data'!$B$8:$BE$51,'Occupancy Raw Data'!BE$3,FALSE))/100</f>
        <v>0.14853613477566902</v>
      </c>
      <c r="M66" s="43">
        <f>(VLOOKUP($A65,'ADR Raw Data'!$B$6:$BE$49,'ADR Raw Data'!AT$1,FALSE))/100</f>
        <v>7.2541492613139594E-2</v>
      </c>
      <c r="N66" s="44">
        <f>(VLOOKUP($A65,'ADR Raw Data'!$B$6:$BE$49,'ADR Raw Data'!AU$1,FALSE))/100</f>
        <v>8.558347764667569E-2</v>
      </c>
      <c r="O66" s="44">
        <f>(VLOOKUP($A65,'ADR Raw Data'!$B$6:$BE$49,'ADR Raw Data'!AV$1,FALSE))/100</f>
        <v>8.6183471324871502E-2</v>
      </c>
      <c r="P66" s="44">
        <f>(VLOOKUP($A65,'ADR Raw Data'!$B$6:$BE$49,'ADR Raw Data'!AW$1,FALSE))/100</f>
        <v>7.8500041355658801E-2</v>
      </c>
      <c r="Q66" s="44">
        <f>(VLOOKUP($A65,'ADR Raw Data'!$B$6:$BE$49,'ADR Raw Data'!AX$1,FALSE))/100</f>
        <v>0.11780830707480699</v>
      </c>
      <c r="R66" s="44">
        <f>(VLOOKUP($A65,'ADR Raw Data'!$B$6:$BE$49,'ADR Raw Data'!AY$1,FALSE))/100</f>
        <v>8.8633114291427895E-2</v>
      </c>
      <c r="S66" s="45">
        <f>(VLOOKUP($A65,'ADR Raw Data'!$B$6:$BE$49,'ADR Raw Data'!BA$1,FALSE))/100</f>
        <v>0.16227523422162801</v>
      </c>
      <c r="T66" s="45">
        <f>(VLOOKUP($A65,'ADR Raw Data'!$B$6:$BE$49,'ADR Raw Data'!BB$1,FALSE))/100</f>
        <v>0.192524171113998</v>
      </c>
      <c r="U66" s="44">
        <f>(VLOOKUP($A65,'ADR Raw Data'!$B$6:$BE$49,'ADR Raw Data'!BC$1,FALSE))/100</f>
        <v>0.177377474062591</v>
      </c>
      <c r="V66" s="46">
        <f>(VLOOKUP($A65,'ADR Raw Data'!$B$6:$BE$49,'ADR Raw Data'!BE$1,FALSE))/100</f>
        <v>0.114685969702603</v>
      </c>
      <c r="X66" s="43">
        <f>(VLOOKUP($A65,'RevPAR Raw Data'!$B$6:$BE$49,'RevPAR Raw Data'!AT$1,FALSE))/100</f>
        <v>0.20243183575572399</v>
      </c>
      <c r="Y66" s="44">
        <f>(VLOOKUP($A65,'RevPAR Raw Data'!$B$6:$BE$49,'RevPAR Raw Data'!AU$1,FALSE))/100</f>
        <v>0.25325669560520497</v>
      </c>
      <c r="Z66" s="44">
        <f>(VLOOKUP($A65,'RevPAR Raw Data'!$B$6:$BE$49,'RevPAR Raw Data'!AV$1,FALSE))/100</f>
        <v>0.255870287848523</v>
      </c>
      <c r="AA66" s="44">
        <f>(VLOOKUP($A65,'RevPAR Raw Data'!$B$6:$BE$49,'RevPAR Raw Data'!AW$1,FALSE))/100</f>
        <v>0.24702370640320201</v>
      </c>
      <c r="AB66" s="44">
        <f>(VLOOKUP($A65,'RevPAR Raw Data'!$B$6:$BE$49,'RevPAR Raw Data'!AX$1,FALSE))/100</f>
        <v>0.32646732926518501</v>
      </c>
      <c r="AC66" s="44">
        <f>(VLOOKUP($A65,'RevPAR Raw Data'!$B$6:$BE$49,'RevPAR Raw Data'!AY$1,FALSE))/100</f>
        <v>0.258307088349569</v>
      </c>
      <c r="AD66" s="45">
        <f>(VLOOKUP($A65,'RevPAR Raw Data'!$B$6:$BE$49,'RevPAR Raw Data'!BA$1,FALSE))/100</f>
        <v>0.30282907637499801</v>
      </c>
      <c r="AE66" s="45">
        <f>(VLOOKUP($A65,'RevPAR Raw Data'!$B$6:$BE$49,'RevPAR Raw Data'!BB$1,FALSE))/100</f>
        <v>0.36363909114734</v>
      </c>
      <c r="AF66" s="44">
        <f>(VLOOKUP($A65,'RevPAR Raw Data'!$B$6:$BE$49,'RevPAR Raw Data'!BC$1,FALSE))/100</f>
        <v>0.33313446449306494</v>
      </c>
      <c r="AG66" s="46">
        <f>(VLOOKUP($A65,'RevPAR Raw Data'!$B$6:$BE$49,'RevPAR Raw Data'!BE$1,FALSE))/100</f>
        <v>0.28025711513089702</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36</v>
      </c>
      <c r="B68" s="71">
        <f>(VLOOKUP($A68,'Occupancy Raw Data'!$B$8:$BE$45,'Occupancy Raw Data'!AG$3,FALSE))/100</f>
        <v>0.60843060210331601</v>
      </c>
      <c r="C68" s="72">
        <f>(VLOOKUP($A68,'Occupancy Raw Data'!$B$8:$BE$45,'Occupancy Raw Data'!AH$3,FALSE))/100</f>
        <v>0.74214145383104091</v>
      </c>
      <c r="D68" s="72">
        <f>(VLOOKUP($A68,'Occupancy Raw Data'!$B$8:$BE$45,'Occupancy Raw Data'!AI$3,FALSE))/100</f>
        <v>0.80506760661042409</v>
      </c>
      <c r="E68" s="72">
        <f>(VLOOKUP($A68,'Occupancy Raw Data'!$B$8:$BE$45,'Occupancy Raw Data'!AJ$3,FALSE))/100</f>
        <v>0.7692418814284061</v>
      </c>
      <c r="F68" s="72">
        <f>(VLOOKUP($A68,'Occupancy Raw Data'!$B$8:$BE$45,'Occupancy Raw Data'!AK$3,FALSE))/100</f>
        <v>0.71010054316422</v>
      </c>
      <c r="G68" s="73">
        <f>(VLOOKUP($A68,'Occupancy Raw Data'!$B$8:$BE$45,'Occupancy Raw Data'!AL$3,FALSE))/100</f>
        <v>0.726996417427481</v>
      </c>
      <c r="H68" s="53">
        <f>(VLOOKUP($A68,'Occupancy Raw Data'!$B$8:$BE$45,'Occupancy Raw Data'!AN$3,FALSE))/100</f>
        <v>0.75228244539466005</v>
      </c>
      <c r="I68" s="53">
        <f>(VLOOKUP($A68,'Occupancy Raw Data'!$B$8:$BE$45,'Occupancy Raw Data'!AO$3,FALSE))/100</f>
        <v>0.78611464232058192</v>
      </c>
      <c r="J68" s="73">
        <f>(VLOOKUP($A68,'Occupancy Raw Data'!$B$8:$BE$45,'Occupancy Raw Data'!AP$3,FALSE))/100</f>
        <v>0.76919854385762099</v>
      </c>
      <c r="K68" s="74">
        <f>(VLOOKUP($A68,'Occupancy Raw Data'!$B$8:$BE$45,'Occupancy Raw Data'!AR$3,FALSE))/100</f>
        <v>0.73905416783609301</v>
      </c>
      <c r="M68" s="75">
        <f>VLOOKUP($A68,'ADR Raw Data'!$B$6:$BE$43,'ADR Raw Data'!AG$1,FALSE)</f>
        <v>154.76942637352201</v>
      </c>
      <c r="N68" s="76">
        <f>VLOOKUP($A68,'ADR Raw Data'!$B$6:$BE$43,'ADR Raw Data'!AH$1,FALSE)</f>
        <v>185.03928018063601</v>
      </c>
      <c r="O68" s="76">
        <f>VLOOKUP($A68,'ADR Raw Data'!$B$6:$BE$43,'ADR Raw Data'!AI$1,FALSE)</f>
        <v>200.095827023147</v>
      </c>
      <c r="P68" s="76">
        <f>VLOOKUP($A68,'ADR Raw Data'!$B$6:$BE$43,'ADR Raw Data'!AJ$1,FALSE)</f>
        <v>189.63672938967099</v>
      </c>
      <c r="Q68" s="76">
        <f>VLOOKUP($A68,'ADR Raw Data'!$B$6:$BE$43,'ADR Raw Data'!AK$1,FALSE)</f>
        <v>160.38781796728699</v>
      </c>
      <c r="R68" s="77">
        <f>VLOOKUP($A68,'ADR Raw Data'!$B$6:$BE$43,'ADR Raw Data'!AL$1,FALSE)</f>
        <v>179.46455299092301</v>
      </c>
      <c r="S68" s="76">
        <f>VLOOKUP($A68,'ADR Raw Data'!$B$6:$BE$43,'ADR Raw Data'!AN$1,FALSE)</f>
        <v>149.593778323988</v>
      </c>
      <c r="T68" s="76">
        <f>VLOOKUP($A68,'ADR Raw Data'!$B$6:$BE$43,'ADR Raw Data'!AO$1,FALSE)</f>
        <v>150.73951927670899</v>
      </c>
      <c r="U68" s="77">
        <f>VLOOKUP($A68,'ADR Raw Data'!$B$6:$BE$43,'ADR Raw Data'!AP$1,FALSE)</f>
        <v>150.17924728153599</v>
      </c>
      <c r="V68" s="78">
        <f>VLOOKUP($A68,'ADR Raw Data'!$B$6:$BE$43,'ADR Raw Data'!AR$1,FALSE)</f>
        <v>170.75604207504699</v>
      </c>
      <c r="X68" s="75">
        <f>VLOOKUP($A68,'RevPAR Raw Data'!$B$6:$BE$43,'RevPAR Raw Data'!AG$1,FALSE)</f>
        <v>94.166455275626902</v>
      </c>
      <c r="Y68" s="76">
        <f>VLOOKUP($A68,'RevPAR Raw Data'!$B$6:$BE$43,'RevPAR Raw Data'!AH$1,FALSE)</f>
        <v>137.32532040910601</v>
      </c>
      <c r="Z68" s="76">
        <f>VLOOKUP($A68,'RevPAR Raw Data'!$B$6:$BE$43,'RevPAR Raw Data'!AI$1,FALSE)</f>
        <v>161.090668554258</v>
      </c>
      <c r="AA68" s="76">
        <f>VLOOKUP($A68,'RevPAR Raw Data'!$B$6:$BE$43,'RevPAR Raw Data'!AJ$1,FALSE)</f>
        <v>145.87651450364001</v>
      </c>
      <c r="AB68" s="76">
        <f>VLOOKUP($A68,'RevPAR Raw Data'!$B$6:$BE$43,'RevPAR Raw Data'!AK$1,FALSE)</f>
        <v>113.891476655495</v>
      </c>
      <c r="AC68" s="77">
        <f>VLOOKUP($A68,'RevPAR Raw Data'!$B$6:$BE$43,'RevPAR Raw Data'!AL$1,FALSE)</f>
        <v>130.47008707962499</v>
      </c>
      <c r="AD68" s="76">
        <f>VLOOKUP($A68,'RevPAR Raw Data'!$B$6:$BE$43,'RevPAR Raw Data'!AN$1,FALSE)</f>
        <v>112.536773373396</v>
      </c>
      <c r="AE68" s="76">
        <f>VLOOKUP($A68,'RevPAR Raw Data'!$B$6:$BE$43,'RevPAR Raw Data'!AO$1,FALSE)</f>
        <v>118.498543279787</v>
      </c>
      <c r="AF68" s="77">
        <f>VLOOKUP($A68,'RevPAR Raw Data'!$B$6:$BE$43,'RevPAR Raw Data'!AP$1,FALSE)</f>
        <v>115.517658326591</v>
      </c>
      <c r="AG68" s="78">
        <f>VLOOKUP($A68,'RevPAR Raw Data'!$B$6:$BE$43,'RevPAR Raw Data'!AR$1,FALSE)</f>
        <v>126.197964578758</v>
      </c>
    </row>
    <row r="69" spans="1:33" x14ac:dyDescent="0.2">
      <c r="A69" s="55" t="s">
        <v>126</v>
      </c>
      <c r="B69" s="43">
        <f>(VLOOKUP($A68,'Occupancy Raw Data'!$B$8:$BE$51,'Occupancy Raw Data'!AT$3,FALSE))/100</f>
        <v>3.0888975915410198E-2</v>
      </c>
      <c r="C69" s="44">
        <f>(VLOOKUP($A68,'Occupancy Raw Data'!$B$8:$BE$51,'Occupancy Raw Data'!AU$3,FALSE))/100</f>
        <v>1.8880647336480101E-2</v>
      </c>
      <c r="D69" s="44">
        <f>(VLOOKUP($A68,'Occupancy Raw Data'!$B$8:$BE$51,'Occupancy Raw Data'!AV$3,FALSE))/100</f>
        <v>1.1250226819089E-2</v>
      </c>
      <c r="E69" s="44">
        <f>(VLOOKUP($A68,'Occupancy Raw Data'!$B$8:$BE$51,'Occupancy Raw Data'!AW$3,FALSE))/100</f>
        <v>-5.0448430493273497E-3</v>
      </c>
      <c r="F69" s="44">
        <f>(VLOOKUP($A68,'Occupancy Raw Data'!$B$8:$BE$51,'Occupancy Raw Data'!AX$3,FALSE))/100</f>
        <v>5.1510225036365098E-2</v>
      </c>
      <c r="G69" s="44">
        <f>(VLOOKUP($A68,'Occupancy Raw Data'!$B$8:$BE$51,'Occupancy Raw Data'!AY$3,FALSE))/100</f>
        <v>2.0157628437986502E-2</v>
      </c>
      <c r="H69" s="45">
        <f>(VLOOKUP($A68,'Occupancy Raw Data'!$B$8:$BE$51,'Occupancy Raw Data'!BA$3,FALSE))/100</f>
        <v>3.6379557395319201E-2</v>
      </c>
      <c r="I69" s="45">
        <f>(VLOOKUP($A68,'Occupancy Raw Data'!$B$8:$BE$51,'Occupancy Raw Data'!BB$3,FALSE))/100</f>
        <v>7.6390537226046301E-2</v>
      </c>
      <c r="J69" s="44">
        <f>(VLOOKUP($A68,'Occupancy Raw Data'!$B$8:$BE$51,'Occupancy Raw Data'!BC$3,FALSE))/100</f>
        <v>5.6446172770921697E-2</v>
      </c>
      <c r="K69" s="46">
        <f>(VLOOKUP($A68,'Occupancy Raw Data'!$B$8:$BE$51,'Occupancy Raw Data'!BE$3,FALSE))/100</f>
        <v>3.0685546537730903E-2</v>
      </c>
      <c r="M69" s="43">
        <f>(VLOOKUP($A68,'ADR Raw Data'!$B$6:$BE$49,'ADR Raw Data'!AT$1,FALSE))/100</f>
        <v>0.11258804065372501</v>
      </c>
      <c r="N69" s="44">
        <f>(VLOOKUP($A68,'ADR Raw Data'!$B$6:$BE$49,'ADR Raw Data'!AU$1,FALSE))/100</f>
        <v>9.2436292577492307E-2</v>
      </c>
      <c r="O69" s="44">
        <f>(VLOOKUP($A68,'ADR Raw Data'!$B$6:$BE$49,'ADR Raw Data'!AV$1,FALSE))/100</f>
        <v>8.1705235037565702E-2</v>
      </c>
      <c r="P69" s="44">
        <f>(VLOOKUP($A68,'ADR Raw Data'!$B$6:$BE$49,'ADR Raw Data'!AW$1,FALSE))/100</f>
        <v>7.0935066716270895E-2</v>
      </c>
      <c r="Q69" s="44">
        <f>(VLOOKUP($A68,'ADR Raw Data'!$B$6:$BE$49,'ADR Raw Data'!AX$1,FALSE))/100</f>
        <v>0.10466366187010299</v>
      </c>
      <c r="R69" s="44">
        <f>(VLOOKUP($A68,'ADR Raw Data'!$B$6:$BE$49,'ADR Raw Data'!AY$1,FALSE))/100</f>
        <v>8.8075899482755404E-2</v>
      </c>
      <c r="S69" s="45">
        <f>(VLOOKUP($A68,'ADR Raw Data'!$B$6:$BE$49,'ADR Raw Data'!BA$1,FALSE))/100</f>
        <v>0.127849672806158</v>
      </c>
      <c r="T69" s="45">
        <f>(VLOOKUP($A68,'ADR Raw Data'!$B$6:$BE$49,'ADR Raw Data'!BB$1,FALSE))/100</f>
        <v>0.15379801256342099</v>
      </c>
      <c r="U69" s="44">
        <f>(VLOOKUP($A68,'ADR Raw Data'!$B$6:$BE$49,'ADR Raw Data'!BC$1,FALSE))/100</f>
        <v>0.14084783197975301</v>
      </c>
      <c r="V69" s="46">
        <f>(VLOOKUP($A68,'ADR Raw Data'!$B$6:$BE$49,'ADR Raw Data'!BE$1,FALSE))/100</f>
        <v>9.9687644399634401E-2</v>
      </c>
      <c r="X69" s="43">
        <f>(VLOOKUP($A68,'RevPAR Raw Data'!$B$6:$BE$49,'RevPAR Raw Data'!AT$1,FALSE))/100</f>
        <v>0.14695474584525101</v>
      </c>
      <c r="Y69" s="44">
        <f>(VLOOKUP($A68,'RevPAR Raw Data'!$B$6:$BE$49,'RevPAR Raw Data'!AU$1,FALSE))/100</f>
        <v>0.113062196955219</v>
      </c>
      <c r="Z69" s="44">
        <f>(VLOOKUP($A68,'RevPAR Raw Data'!$B$6:$BE$49,'RevPAR Raw Data'!AV$1,FALSE))/100</f>
        <v>9.3874664283134401E-2</v>
      </c>
      <c r="AA69" s="44">
        <f>(VLOOKUP($A68,'RevPAR Raw Data'!$B$6:$BE$49,'RevPAR Raw Data'!AW$1,FALSE))/100</f>
        <v>6.5532367388666399E-2</v>
      </c>
      <c r="AB69" s="44">
        <f>(VLOOKUP($A68,'RevPAR Raw Data'!$B$6:$BE$49,'RevPAR Raw Data'!AX$1,FALSE))/100</f>
        <v>0.16156513568252698</v>
      </c>
      <c r="AC69" s="44">
        <f>(VLOOKUP($A68,'RevPAR Raw Data'!$B$6:$BE$49,'RevPAR Raw Data'!AY$1,FALSE))/100</f>
        <v>0.11000892917685601</v>
      </c>
      <c r="AD69" s="45">
        <f>(VLOOKUP($A68,'RevPAR Raw Data'!$B$6:$BE$49,'RevPAR Raw Data'!BA$1,FALSE))/100</f>
        <v>0.16888034471130201</v>
      </c>
      <c r="AE69" s="45">
        <f>(VLOOKUP($A68,'RevPAR Raw Data'!$B$6:$BE$49,'RevPAR Raw Data'!BB$1,FALSE))/100</f>
        <v>0.24193726259348503</v>
      </c>
      <c r="AF69" s="44">
        <f>(VLOOKUP($A68,'RevPAR Raw Data'!$B$6:$BE$49,'RevPAR Raw Data'!BC$1,FALSE))/100</f>
        <v>0.205244325809014</v>
      </c>
      <c r="AG69" s="46">
        <f>(VLOOKUP($A68,'RevPAR Raw Data'!$B$6:$BE$49,'RevPAR Raw Data'!BE$1,FALSE))/100</f>
        <v>0.133432160788827</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37</v>
      </c>
      <c r="B71" s="71">
        <f>(VLOOKUP($A71,'Occupancy Raw Data'!$B$8:$BE$45,'Occupancy Raw Data'!AG$3,FALSE))/100</f>
        <v>0.57853829250427191</v>
      </c>
      <c r="C71" s="72">
        <f>(VLOOKUP($A71,'Occupancy Raw Data'!$B$8:$BE$45,'Occupancy Raw Data'!AH$3,FALSE))/100</f>
        <v>0.7332546593961089</v>
      </c>
      <c r="D71" s="72">
        <f>(VLOOKUP($A71,'Occupancy Raw Data'!$B$8:$BE$45,'Occupancy Raw Data'!AI$3,FALSE))/100</f>
        <v>0.77805811019776994</v>
      </c>
      <c r="E71" s="72">
        <f>(VLOOKUP($A71,'Occupancy Raw Data'!$B$8:$BE$45,'Occupancy Raw Data'!AJ$3,FALSE))/100</f>
        <v>0.77651176039716707</v>
      </c>
      <c r="F71" s="72">
        <f>(VLOOKUP($A71,'Occupancy Raw Data'!$B$8:$BE$45,'Occupancy Raw Data'!AK$3,FALSE))/100</f>
        <v>0.71529727749969396</v>
      </c>
      <c r="G71" s="73">
        <f>(VLOOKUP($A71,'Occupancy Raw Data'!$B$8:$BE$45,'Occupancy Raw Data'!AL$3,FALSE))/100</f>
        <v>0.71633202842051202</v>
      </c>
      <c r="H71" s="53">
        <f>(VLOOKUP($A71,'Occupancy Raw Data'!$B$8:$BE$45,'Occupancy Raw Data'!AN$3,FALSE))/100</f>
        <v>0.74663248280633199</v>
      </c>
      <c r="I71" s="53">
        <f>(VLOOKUP($A71,'Occupancy Raw Data'!$B$8:$BE$45,'Occupancy Raw Data'!AO$3,FALSE))/100</f>
        <v>0.78541488625727396</v>
      </c>
      <c r="J71" s="73">
        <f>(VLOOKUP($A71,'Occupancy Raw Data'!$B$8:$BE$45,'Occupancy Raw Data'!AP$3,FALSE))/100</f>
        <v>0.76602368453180303</v>
      </c>
      <c r="K71" s="74">
        <f>(VLOOKUP($A71,'Occupancy Raw Data'!$B$8:$BE$45,'Occupancy Raw Data'!AR$3,FALSE))/100</f>
        <v>0.73052931430398504</v>
      </c>
      <c r="M71" s="75">
        <f>VLOOKUP($A71,'ADR Raw Data'!$B$6:$BE$43,'ADR Raw Data'!AG$1,FALSE)</f>
        <v>148.21566082858499</v>
      </c>
      <c r="N71" s="76">
        <f>VLOOKUP($A71,'ADR Raw Data'!$B$6:$BE$43,'ADR Raw Data'!AH$1,FALSE)</f>
        <v>155.94362284255499</v>
      </c>
      <c r="O71" s="76">
        <f>VLOOKUP($A71,'ADR Raw Data'!$B$6:$BE$43,'ADR Raw Data'!AI$1,FALSE)</f>
        <v>159.964365585774</v>
      </c>
      <c r="P71" s="76">
        <f>VLOOKUP($A71,'ADR Raw Data'!$B$6:$BE$43,'ADR Raw Data'!AJ$1,FALSE)</f>
        <v>161.625203857038</v>
      </c>
      <c r="Q71" s="76">
        <f>VLOOKUP($A71,'ADR Raw Data'!$B$6:$BE$43,'ADR Raw Data'!AK$1,FALSE)</f>
        <v>161.66666894236701</v>
      </c>
      <c r="R71" s="77">
        <f>VLOOKUP($A71,'ADR Raw Data'!$B$6:$BE$43,'ADR Raw Data'!AL$1,FALSE)</f>
        <v>157.943487360109</v>
      </c>
      <c r="S71" s="76">
        <f>VLOOKUP($A71,'ADR Raw Data'!$B$6:$BE$43,'ADR Raw Data'!AN$1,FALSE)</f>
        <v>179.11196598898999</v>
      </c>
      <c r="T71" s="76">
        <f>VLOOKUP($A71,'ADR Raw Data'!$B$6:$BE$43,'ADR Raw Data'!AO$1,FALSE)</f>
        <v>184.94767202072501</v>
      </c>
      <c r="U71" s="77">
        <f>VLOOKUP($A71,'ADR Raw Data'!$B$6:$BE$43,'ADR Raw Data'!AP$1,FALSE)</f>
        <v>182.103681833877</v>
      </c>
      <c r="V71" s="78">
        <f>VLOOKUP($A71,'ADR Raw Data'!$B$6:$BE$43,'ADR Raw Data'!AR$1,FALSE)</f>
        <v>165.18162491445301</v>
      </c>
      <c r="X71" s="75">
        <f>VLOOKUP($A71,'RevPAR Raw Data'!$B$6:$BE$43,'RevPAR Raw Data'!AG$1,FALSE)</f>
        <v>85.748435338162196</v>
      </c>
      <c r="Y71" s="76">
        <f>VLOOKUP($A71,'RevPAR Raw Data'!$B$6:$BE$43,'RevPAR Raw Data'!AH$1,FALSE)</f>
        <v>114.346388052413</v>
      </c>
      <c r="Z71" s="76">
        <f>VLOOKUP($A71,'RevPAR Raw Data'!$B$6:$BE$43,'RevPAR Raw Data'!AI$1,FALSE)</f>
        <v>124.461571986652</v>
      </c>
      <c r="AA71" s="76">
        <f>VLOOKUP($A71,'RevPAR Raw Data'!$B$6:$BE$43,'RevPAR Raw Data'!AJ$1,FALSE)</f>
        <v>125.503871571579</v>
      </c>
      <c r="AB71" s="76">
        <f>VLOOKUP($A71,'RevPAR Raw Data'!$B$6:$BE$43,'RevPAR Raw Data'!AK$1,FALSE)</f>
        <v>115.63972815692</v>
      </c>
      <c r="AC71" s="77">
        <f>VLOOKUP($A71,'RevPAR Raw Data'!$B$6:$BE$43,'RevPAR Raw Data'!AL$1,FALSE)</f>
        <v>113.13997867647601</v>
      </c>
      <c r="AD71" s="76">
        <f>VLOOKUP($A71,'RevPAR Raw Data'!$B$6:$BE$43,'RevPAR Raw Data'!AN$1,FALSE)</f>
        <v>133.73081186668199</v>
      </c>
      <c r="AE71" s="76">
        <f>VLOOKUP($A71,'RevPAR Raw Data'!$B$6:$BE$43,'RevPAR Raw Data'!AO$1,FALSE)</f>
        <v>145.26065478370501</v>
      </c>
      <c r="AF71" s="77">
        <f>VLOOKUP($A71,'RevPAR Raw Data'!$B$6:$BE$43,'RevPAR Raw Data'!AP$1,FALSE)</f>
        <v>139.49573332519401</v>
      </c>
      <c r="AG71" s="78">
        <f>VLOOKUP($A71,'RevPAR Raw Data'!$B$6:$BE$43,'RevPAR Raw Data'!AR$1,FALSE)</f>
        <v>120.670019184373</v>
      </c>
    </row>
    <row r="72" spans="1:33" x14ac:dyDescent="0.2">
      <c r="A72" s="55" t="s">
        <v>126</v>
      </c>
      <c r="B72" s="43">
        <f>(VLOOKUP($A71,'Occupancy Raw Data'!$B$8:$BE$51,'Occupancy Raw Data'!AT$3,FALSE))/100</f>
        <v>5.8408453667321197E-2</v>
      </c>
      <c r="C72" s="44">
        <f>(VLOOKUP($A71,'Occupancy Raw Data'!$B$8:$BE$51,'Occupancy Raw Data'!AU$3,FALSE))/100</f>
        <v>7.3565659496904495E-2</v>
      </c>
      <c r="D72" s="44">
        <f>(VLOOKUP($A71,'Occupancy Raw Data'!$B$8:$BE$51,'Occupancy Raw Data'!AV$3,FALSE))/100</f>
        <v>6.3703031262879406E-2</v>
      </c>
      <c r="E72" s="44">
        <f>(VLOOKUP($A71,'Occupancy Raw Data'!$B$8:$BE$51,'Occupancy Raw Data'!AW$3,FALSE))/100</f>
        <v>8.6325148970355009E-2</v>
      </c>
      <c r="F72" s="44">
        <f>(VLOOKUP($A71,'Occupancy Raw Data'!$B$8:$BE$51,'Occupancy Raw Data'!AX$3,FALSE))/100</f>
        <v>6.1907914518987903E-2</v>
      </c>
      <c r="G72" s="44">
        <f>(VLOOKUP($A71,'Occupancy Raw Data'!$B$8:$BE$51,'Occupancy Raw Data'!AY$3,FALSE))/100</f>
        <v>6.9316870692237603E-2</v>
      </c>
      <c r="H72" s="45">
        <f>(VLOOKUP($A71,'Occupancy Raw Data'!$B$8:$BE$51,'Occupancy Raw Data'!BA$3,FALSE))/100</f>
        <v>4.3688081337196503E-2</v>
      </c>
      <c r="I72" s="45">
        <f>(VLOOKUP($A71,'Occupancy Raw Data'!$B$8:$BE$51,'Occupancy Raw Data'!BB$3,FALSE))/100</f>
        <v>0.101555309681613</v>
      </c>
      <c r="J72" s="44">
        <f>(VLOOKUP($A71,'Occupancy Raw Data'!$B$8:$BE$51,'Occupancy Raw Data'!BC$3,FALSE))/100</f>
        <v>7.2573616503503399E-2</v>
      </c>
      <c r="K72" s="46">
        <f>(VLOOKUP($A71,'Occupancy Raw Data'!$B$8:$BE$51,'Occupancy Raw Data'!BE$3,FALSE))/100</f>
        <v>7.0290018760494496E-2</v>
      </c>
      <c r="M72" s="43">
        <f>(VLOOKUP($A71,'ADR Raw Data'!$B$6:$BE$49,'ADR Raw Data'!AT$1,FALSE))/100</f>
        <v>0.126122849290846</v>
      </c>
      <c r="N72" s="44">
        <f>(VLOOKUP($A71,'ADR Raw Data'!$B$6:$BE$49,'ADR Raw Data'!AU$1,FALSE))/100</f>
        <v>9.4559860274042395E-2</v>
      </c>
      <c r="O72" s="44">
        <f>(VLOOKUP($A71,'ADR Raw Data'!$B$6:$BE$49,'ADR Raw Data'!AV$1,FALSE))/100</f>
        <v>8.3175286330773798E-2</v>
      </c>
      <c r="P72" s="44">
        <f>(VLOOKUP($A71,'ADR Raw Data'!$B$6:$BE$49,'ADR Raw Data'!AW$1,FALSE))/100</f>
        <v>0.12955402637792099</v>
      </c>
      <c r="Q72" s="44">
        <f>(VLOOKUP($A71,'ADR Raw Data'!$B$6:$BE$49,'ADR Raw Data'!AX$1,FALSE))/100</f>
        <v>9.5651846243828109E-2</v>
      </c>
      <c r="R72" s="44">
        <f>(VLOOKUP($A71,'ADR Raw Data'!$B$6:$BE$49,'ADR Raw Data'!AY$1,FALSE))/100</f>
        <v>0.10456955530046401</v>
      </c>
      <c r="S72" s="45">
        <f>(VLOOKUP($A71,'ADR Raw Data'!$B$6:$BE$49,'ADR Raw Data'!BA$1,FALSE))/100</f>
        <v>8.6919817274231703E-2</v>
      </c>
      <c r="T72" s="45">
        <f>(VLOOKUP($A71,'ADR Raw Data'!$B$6:$BE$49,'ADR Raw Data'!BB$1,FALSE))/100</f>
        <v>0.170308077879917</v>
      </c>
      <c r="U72" s="44">
        <f>(VLOOKUP($A71,'ADR Raw Data'!$B$6:$BE$49,'ADR Raw Data'!BC$1,FALSE))/100</f>
        <v>0.12815985029573801</v>
      </c>
      <c r="V72" s="46">
        <f>(VLOOKUP($A71,'ADR Raw Data'!$B$6:$BE$49,'ADR Raw Data'!BE$1,FALSE))/100</f>
        <v>0.11233817535715501</v>
      </c>
      <c r="X72" s="43">
        <f>(VLOOKUP($A71,'RevPAR Raw Data'!$B$6:$BE$49,'RevPAR Raw Data'!AT$1,FALSE))/100</f>
        <v>0.19189794355736201</v>
      </c>
      <c r="Y72" s="44">
        <f>(VLOOKUP($A71,'RevPAR Raw Data'!$B$6:$BE$49,'RevPAR Raw Data'!AU$1,FALSE))/100</f>
        <v>0.17508187825394197</v>
      </c>
      <c r="Z72" s="44">
        <f>(VLOOKUP($A71,'RevPAR Raw Data'!$B$6:$BE$49,'RevPAR Raw Data'!AV$1,FALSE))/100</f>
        <v>0.15217683545908101</v>
      </c>
      <c r="AA72" s="44">
        <f>(VLOOKUP($A71,'RevPAR Raw Data'!$B$6:$BE$49,'RevPAR Raw Data'!AW$1,FALSE))/100</f>
        <v>0.22706294597505899</v>
      </c>
      <c r="AB72" s="44">
        <f>(VLOOKUP($A71,'RevPAR Raw Data'!$B$6:$BE$49,'RevPAR Raw Data'!AX$1,FALSE))/100</f>
        <v>0.16348136708366201</v>
      </c>
      <c r="AC72" s="44">
        <f>(VLOOKUP($A71,'RevPAR Raw Data'!$B$6:$BE$49,'RevPAR Raw Data'!AY$1,FALSE))/100</f>
        <v>0.18113486033580903</v>
      </c>
      <c r="AD72" s="45">
        <f>(VLOOKUP($A71,'RevPAR Raw Data'!$B$6:$BE$49,'RevPAR Raw Data'!BA$1,FALSE))/100</f>
        <v>0.13440525865831898</v>
      </c>
      <c r="AE72" s="45">
        <f>(VLOOKUP($A71,'RevPAR Raw Data'!$B$6:$BE$49,'RevPAR Raw Data'!BB$1,FALSE))/100</f>
        <v>0.28915907715190597</v>
      </c>
      <c r="AF72" s="44">
        <f>(VLOOKUP($A71,'RevPAR Raw Data'!$B$6:$BE$49,'RevPAR Raw Data'!BC$1,FALSE))/100</f>
        <v>0.21003449062575</v>
      </c>
      <c r="AG72" s="46">
        <f>(VLOOKUP($A71,'RevPAR Raw Data'!$B$6:$BE$49,'RevPAR Raw Data'!BE$1,FALSE))/100</f>
        <v>0.19052444657102299</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38</v>
      </c>
      <c r="B74" s="71">
        <f>(VLOOKUP($A74,'Occupancy Raw Data'!$B$8:$BE$45,'Occupancy Raw Data'!AG$3,FALSE))/100</f>
        <v>0.59067151460061296</v>
      </c>
      <c r="C74" s="72">
        <f>(VLOOKUP($A74,'Occupancy Raw Data'!$B$8:$BE$45,'Occupancy Raw Data'!AH$3,FALSE))/100</f>
        <v>0.66955459606862799</v>
      </c>
      <c r="D74" s="72">
        <f>(VLOOKUP($A74,'Occupancy Raw Data'!$B$8:$BE$45,'Occupancy Raw Data'!AI$3,FALSE))/100</f>
        <v>0.71562890580615801</v>
      </c>
      <c r="E74" s="72">
        <f>(VLOOKUP($A74,'Occupancy Raw Data'!$B$8:$BE$45,'Occupancy Raw Data'!AJ$3,FALSE))/100</f>
        <v>0.71506078854675592</v>
      </c>
      <c r="F74" s="72">
        <f>(VLOOKUP($A74,'Occupancy Raw Data'!$B$8:$BE$45,'Occupancy Raw Data'!AK$3,FALSE))/100</f>
        <v>0.71710601068060398</v>
      </c>
      <c r="G74" s="73">
        <f>(VLOOKUP($A74,'Occupancy Raw Data'!$B$8:$BE$45,'Occupancy Raw Data'!AL$3,FALSE))/100</f>
        <v>0.68160436314055206</v>
      </c>
      <c r="H74" s="53">
        <f>(VLOOKUP($A74,'Occupancy Raw Data'!$B$8:$BE$45,'Occupancy Raw Data'!AN$3,FALSE))/100</f>
        <v>0.78167253721167995</v>
      </c>
      <c r="I74" s="53">
        <f>(VLOOKUP($A74,'Occupancy Raw Data'!$B$8:$BE$45,'Occupancy Raw Data'!AO$3,FALSE))/100</f>
        <v>0.80277809339847706</v>
      </c>
      <c r="J74" s="73">
        <f>(VLOOKUP($A74,'Occupancy Raw Data'!$B$8:$BE$45,'Occupancy Raw Data'!AP$3,FALSE))/100</f>
        <v>0.79222531530507789</v>
      </c>
      <c r="K74" s="74">
        <f>(VLOOKUP($A74,'Occupancy Raw Data'!$B$8:$BE$45,'Occupancy Raw Data'!AR$3,FALSE))/100</f>
        <v>0.713210349473274</v>
      </c>
      <c r="M74" s="75">
        <f>VLOOKUP($A74,'ADR Raw Data'!$B$6:$BE$43,'ADR Raw Data'!AG$1,FALSE)</f>
        <v>99.337905164951394</v>
      </c>
      <c r="N74" s="76">
        <f>VLOOKUP($A74,'ADR Raw Data'!$B$6:$BE$43,'ADR Raw Data'!AH$1,FALSE)</f>
        <v>103.900134063043</v>
      </c>
      <c r="O74" s="76">
        <f>VLOOKUP($A74,'ADR Raw Data'!$B$6:$BE$43,'ADR Raw Data'!AI$1,FALSE)</f>
        <v>105.55057039653801</v>
      </c>
      <c r="P74" s="76">
        <f>VLOOKUP($A74,'ADR Raw Data'!$B$6:$BE$43,'ADR Raw Data'!AJ$1,FALSE)</f>
        <v>105.90944067055899</v>
      </c>
      <c r="Q74" s="76">
        <f>VLOOKUP($A74,'ADR Raw Data'!$B$6:$BE$43,'ADR Raw Data'!AK$1,FALSE)</f>
        <v>106.11817191522999</v>
      </c>
      <c r="R74" s="77">
        <f>VLOOKUP($A74,'ADR Raw Data'!$B$6:$BE$43,'ADR Raw Data'!AL$1,FALSE)</f>
        <v>104.344282023071</v>
      </c>
      <c r="S74" s="76">
        <f>VLOOKUP($A74,'ADR Raw Data'!$B$6:$BE$43,'ADR Raw Data'!AN$1,FALSE)</f>
        <v>117.030696271531</v>
      </c>
      <c r="T74" s="76">
        <f>VLOOKUP($A74,'ADR Raw Data'!$B$6:$BE$43,'ADR Raw Data'!AO$1,FALSE)</f>
        <v>118.038724036658</v>
      </c>
      <c r="U74" s="77">
        <f>VLOOKUP($A74,'ADR Raw Data'!$B$6:$BE$43,'ADR Raw Data'!AP$1,FALSE)</f>
        <v>117.54142383334199</v>
      </c>
      <c r="V74" s="78">
        <f>VLOOKUP($A74,'ADR Raw Data'!$B$6:$BE$43,'ADR Raw Data'!AR$1,FALSE)</f>
        <v>108.532631560979</v>
      </c>
      <c r="X74" s="75">
        <f>VLOOKUP($A74,'RevPAR Raw Data'!$B$6:$BE$43,'RevPAR Raw Data'!AG$1,FALSE)</f>
        <v>58.676070901033903</v>
      </c>
      <c r="Y74" s="76">
        <f>VLOOKUP($A74,'RevPAR Raw Data'!$B$6:$BE$43,'RevPAR Raw Data'!AH$1,FALSE)</f>
        <v>69.566812294057399</v>
      </c>
      <c r="Z74" s="76">
        <f>VLOOKUP($A74,'RevPAR Raw Data'!$B$6:$BE$43,'RevPAR Raw Data'!AI$1,FALSE)</f>
        <v>75.535039200090793</v>
      </c>
      <c r="AA74" s="76">
        <f>VLOOKUP($A74,'RevPAR Raw Data'!$B$6:$BE$43,'RevPAR Raw Data'!AJ$1,FALSE)</f>
        <v>75.731688160436306</v>
      </c>
      <c r="AB74" s="76">
        <f>VLOOKUP($A74,'RevPAR Raw Data'!$B$6:$BE$43,'RevPAR Raw Data'!AK$1,FALSE)</f>
        <v>76.097978922849606</v>
      </c>
      <c r="AC74" s="77">
        <f>VLOOKUP($A74,'RevPAR Raw Data'!$B$6:$BE$43,'RevPAR Raw Data'!AL$1,FALSE)</f>
        <v>71.1215178956936</v>
      </c>
      <c r="AD74" s="76">
        <f>VLOOKUP($A74,'RevPAR Raw Data'!$B$6:$BE$43,'RevPAR Raw Data'!AN$1,FALSE)</f>
        <v>91.479681286217399</v>
      </c>
      <c r="AE74" s="76">
        <f>VLOOKUP($A74,'RevPAR Raw Data'!$B$6:$BE$43,'RevPAR Raw Data'!AO$1,FALSE)</f>
        <v>94.758901829337503</v>
      </c>
      <c r="AF74" s="77">
        <f>VLOOKUP($A74,'RevPAR Raw Data'!$B$6:$BE$43,'RevPAR Raw Data'!AP$1,FALSE)</f>
        <v>93.119291557777501</v>
      </c>
      <c r="AG74" s="78">
        <f>VLOOKUP($A74,'RevPAR Raw Data'!$B$6:$BE$43,'RevPAR Raw Data'!AR$1,FALSE)</f>
        <v>77.406596084860396</v>
      </c>
    </row>
    <row r="75" spans="1:33" x14ac:dyDescent="0.2">
      <c r="A75" s="55" t="s">
        <v>126</v>
      </c>
      <c r="B75" s="43">
        <f>(VLOOKUP($A74,'Occupancy Raw Data'!$B$8:$BE$51,'Occupancy Raw Data'!AT$3,FALSE))/100</f>
        <v>0.11853521089645501</v>
      </c>
      <c r="C75" s="44">
        <f>(VLOOKUP($A74,'Occupancy Raw Data'!$B$8:$BE$51,'Occupancy Raw Data'!AU$3,FALSE))/100</f>
        <v>9.643436259082909E-2</v>
      </c>
      <c r="D75" s="44">
        <f>(VLOOKUP($A74,'Occupancy Raw Data'!$B$8:$BE$51,'Occupancy Raw Data'!AV$3,FALSE))/100</f>
        <v>0.126951595995073</v>
      </c>
      <c r="E75" s="44">
        <f>(VLOOKUP($A74,'Occupancy Raw Data'!$B$8:$BE$51,'Occupancy Raw Data'!AW$3,FALSE))/100</f>
        <v>0.11617707145669699</v>
      </c>
      <c r="F75" s="44">
        <f>(VLOOKUP($A74,'Occupancy Raw Data'!$B$8:$BE$51,'Occupancy Raw Data'!AX$3,FALSE))/100</f>
        <v>0.116268958940209</v>
      </c>
      <c r="G75" s="44">
        <f>(VLOOKUP($A74,'Occupancy Raw Data'!$B$8:$BE$51,'Occupancy Raw Data'!AY$3,FALSE))/100</f>
        <v>0.114897982528118</v>
      </c>
      <c r="H75" s="45">
        <f>(VLOOKUP($A74,'Occupancy Raw Data'!$B$8:$BE$51,'Occupancy Raw Data'!BA$3,FALSE))/100</f>
        <v>6.9374183988652402E-2</v>
      </c>
      <c r="I75" s="45">
        <f>(VLOOKUP($A74,'Occupancy Raw Data'!$B$8:$BE$51,'Occupancy Raw Data'!BB$3,FALSE))/100</f>
        <v>7.8085028967860001E-2</v>
      </c>
      <c r="J75" s="44">
        <f>(VLOOKUP($A74,'Occupancy Raw Data'!$B$8:$BE$51,'Occupancy Raw Data'!BC$3,FALSE))/100</f>
        <v>7.3769957622641297E-2</v>
      </c>
      <c r="K75" s="46">
        <f>(VLOOKUP($A74,'Occupancy Raw Data'!$B$8:$BE$51,'Occupancy Raw Data'!BE$3,FALSE))/100</f>
        <v>0.10150808269256499</v>
      </c>
      <c r="M75" s="43">
        <f>(VLOOKUP($A74,'ADR Raw Data'!$B$6:$BE$49,'ADR Raw Data'!AT$1,FALSE))/100</f>
        <v>3.10056399797091E-2</v>
      </c>
      <c r="N75" s="44">
        <f>(VLOOKUP($A74,'ADR Raw Data'!$B$6:$BE$49,'ADR Raw Data'!AU$1,FALSE))/100</f>
        <v>3.5131891221964098E-2</v>
      </c>
      <c r="O75" s="44">
        <f>(VLOOKUP($A74,'ADR Raw Data'!$B$6:$BE$49,'ADR Raw Data'!AV$1,FALSE))/100</f>
        <v>3.7198703948272495E-2</v>
      </c>
      <c r="P75" s="44">
        <f>(VLOOKUP($A74,'ADR Raw Data'!$B$6:$BE$49,'ADR Raw Data'!AW$1,FALSE))/100</f>
        <v>4.1611187267970501E-2</v>
      </c>
      <c r="Q75" s="44">
        <f>(VLOOKUP($A74,'ADR Raw Data'!$B$6:$BE$49,'ADR Raw Data'!AX$1,FALSE))/100</f>
        <v>3.8222490550735698E-2</v>
      </c>
      <c r="R75" s="44">
        <f>(VLOOKUP($A74,'ADR Raw Data'!$B$6:$BE$49,'ADR Raw Data'!AY$1,FALSE))/100</f>
        <v>3.6937183672162296E-2</v>
      </c>
      <c r="S75" s="45">
        <f>(VLOOKUP($A74,'ADR Raw Data'!$B$6:$BE$49,'ADR Raw Data'!BA$1,FALSE))/100</f>
        <v>2.2996861462676099E-2</v>
      </c>
      <c r="T75" s="45">
        <f>(VLOOKUP($A74,'ADR Raw Data'!$B$6:$BE$49,'ADR Raw Data'!BB$1,FALSE))/100</f>
        <v>3.20606592152533E-2</v>
      </c>
      <c r="U75" s="44">
        <f>(VLOOKUP($A74,'ADR Raw Data'!$B$6:$BE$49,'ADR Raw Data'!BC$1,FALSE))/100</f>
        <v>2.7588063525037902E-2</v>
      </c>
      <c r="V75" s="46">
        <f>(VLOOKUP($A74,'ADR Raw Data'!$B$6:$BE$49,'ADR Raw Data'!BE$1,FALSE))/100</f>
        <v>3.2595327027552898E-2</v>
      </c>
      <c r="X75" s="43">
        <f>(VLOOKUP($A74,'RevPAR Raw Data'!$B$6:$BE$49,'RevPAR Raw Data'!AT$1,FALSE))/100</f>
        <v>0.15321611095013801</v>
      </c>
      <c r="Y75" s="44">
        <f>(VLOOKUP($A74,'RevPAR Raw Data'!$B$6:$BE$49,'RevPAR Raw Data'!AU$1,FALSE))/100</f>
        <v>0.134954175349393</v>
      </c>
      <c r="Z75" s="44">
        <f>(VLOOKUP($A74,'RevPAR Raw Data'!$B$6:$BE$49,'RevPAR Raw Data'!AV$1,FALSE))/100</f>
        <v>0.16887273477852699</v>
      </c>
      <c r="AA75" s="44">
        <f>(VLOOKUP($A74,'RevPAR Raw Data'!$B$6:$BE$49,'RevPAR Raw Data'!AW$1,FALSE))/100</f>
        <v>0.16262252460129598</v>
      </c>
      <c r="AB75" s="44">
        <f>(VLOOKUP($A74,'RevPAR Raw Data'!$B$6:$BE$49,'RevPAR Raw Data'!AX$1,FALSE))/100</f>
        <v>0.15893553867538102</v>
      </c>
      <c r="AC75" s="44">
        <f>(VLOOKUP($A74,'RevPAR Raw Data'!$B$6:$BE$49,'RevPAR Raw Data'!AY$1,FALSE))/100</f>
        <v>0.15607917408448199</v>
      </c>
      <c r="AD75" s="45">
        <f>(VLOOKUP($A74,'RevPAR Raw Data'!$B$6:$BE$49,'RevPAR Raw Data'!BA$1,FALSE))/100</f>
        <v>9.3966433949601788E-2</v>
      </c>
      <c r="AE75" s="45">
        <f>(VLOOKUP($A74,'RevPAR Raw Data'!$B$6:$BE$49,'RevPAR Raw Data'!BB$1,FALSE))/100</f>
        <v>0.11264914568666499</v>
      </c>
      <c r="AF75" s="44">
        <f>(VLOOKUP($A74,'RevPAR Raw Data'!$B$6:$BE$49,'RevPAR Raw Data'!BC$1,FALSE))/100</f>
        <v>0.103393191424812</v>
      </c>
      <c r="AG75" s="46">
        <f>(VLOOKUP($A74,'RevPAR Raw Data'!$B$6:$BE$49,'RevPAR Raw Data'!BE$1,FALSE))/100</f>
        <v>0.137412098871422</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39</v>
      </c>
      <c r="B77" s="71">
        <f>(VLOOKUP($A77,'Occupancy Raw Data'!$B$8:$BE$45,'Occupancy Raw Data'!AG$3,FALSE))/100</f>
        <v>0.657399964272954</v>
      </c>
      <c r="C77" s="72">
        <f>(VLOOKUP($A77,'Occupancy Raw Data'!$B$8:$BE$45,'Occupancy Raw Data'!AH$3,FALSE))/100</f>
        <v>0.80133529832082795</v>
      </c>
      <c r="D77" s="72">
        <f>(VLOOKUP($A77,'Occupancy Raw Data'!$B$8:$BE$45,'Occupancy Raw Data'!AI$3,FALSE))/100</f>
        <v>0.84219810646659499</v>
      </c>
      <c r="E77" s="72">
        <f>(VLOOKUP($A77,'Occupancy Raw Data'!$B$8:$BE$45,'Occupancy Raw Data'!AJ$3,FALSE))/100</f>
        <v>0.83246248660235689</v>
      </c>
      <c r="F77" s="72">
        <f>(VLOOKUP($A77,'Occupancy Raw Data'!$B$8:$BE$45,'Occupancy Raw Data'!AK$3,FALSE))/100</f>
        <v>0.76534030010718102</v>
      </c>
      <c r="G77" s="73">
        <f>(VLOOKUP($A77,'Occupancy Raw Data'!$B$8:$BE$45,'Occupancy Raw Data'!AL$3,FALSE))/100</f>
        <v>0.77974723115398303</v>
      </c>
      <c r="H77" s="53">
        <f>(VLOOKUP($A77,'Occupancy Raw Data'!$B$8:$BE$45,'Occupancy Raw Data'!AN$3,FALSE))/100</f>
        <v>0.76355394783851294</v>
      </c>
      <c r="I77" s="53">
        <f>(VLOOKUP($A77,'Occupancy Raw Data'!$B$8:$BE$45,'Occupancy Raw Data'!AO$3,FALSE))/100</f>
        <v>0.81299124687388302</v>
      </c>
      <c r="J77" s="73">
        <f>(VLOOKUP($A77,'Occupancy Raw Data'!$B$8:$BE$45,'Occupancy Raw Data'!AP$3,FALSE))/100</f>
        <v>0.78827259735619803</v>
      </c>
      <c r="K77" s="74">
        <f>(VLOOKUP($A77,'Occupancy Raw Data'!$B$8:$BE$45,'Occupancy Raw Data'!AR$3,FALSE))/100</f>
        <v>0.7821830500689021</v>
      </c>
      <c r="M77" s="75">
        <f>VLOOKUP($A77,'ADR Raw Data'!$B$6:$BE$43,'ADR Raw Data'!AG$1,FALSE)</f>
        <v>126.263057640705</v>
      </c>
      <c r="N77" s="76">
        <f>VLOOKUP($A77,'ADR Raw Data'!$B$6:$BE$43,'ADR Raw Data'!AH$1,FALSE)</f>
        <v>150.96951960319799</v>
      </c>
      <c r="O77" s="76">
        <f>VLOOKUP($A77,'ADR Raw Data'!$B$6:$BE$43,'ADR Raw Data'!AI$1,FALSE)</f>
        <v>162.887729405838</v>
      </c>
      <c r="P77" s="76">
        <f>VLOOKUP($A77,'ADR Raw Data'!$B$6:$BE$43,'ADR Raw Data'!AJ$1,FALSE)</f>
        <v>157.835589978809</v>
      </c>
      <c r="Q77" s="76">
        <f>VLOOKUP($A77,'ADR Raw Data'!$B$6:$BE$43,'ADR Raw Data'!AK$1,FALSE)</f>
        <v>138.050749234135</v>
      </c>
      <c r="R77" s="77">
        <f>VLOOKUP($A77,'ADR Raw Data'!$B$6:$BE$43,'ADR Raw Data'!AL$1,FALSE)</f>
        <v>148.30813328675001</v>
      </c>
      <c r="S77" s="76">
        <f>VLOOKUP($A77,'ADR Raw Data'!$B$6:$BE$43,'ADR Raw Data'!AN$1,FALSE)</f>
        <v>127.423533557537</v>
      </c>
      <c r="T77" s="76">
        <f>VLOOKUP($A77,'ADR Raw Data'!$B$6:$BE$43,'ADR Raw Data'!AO$1,FALSE)</f>
        <v>127.52409157076499</v>
      </c>
      <c r="U77" s="77">
        <f>VLOOKUP($A77,'ADR Raw Data'!$B$6:$BE$43,'ADR Raw Data'!AP$1,FALSE)</f>
        <v>127.475389213075</v>
      </c>
      <c r="V77" s="78">
        <f>VLOOKUP($A77,'ADR Raw Data'!$B$6:$BE$43,'ADR Raw Data'!AR$1,FALSE)</f>
        <v>142.309580799738</v>
      </c>
      <c r="X77" s="75">
        <f>VLOOKUP($A77,'RevPAR Raw Data'!$B$6:$BE$43,'RevPAR Raw Data'!AG$1,FALSE)</f>
        <v>83.005329581993493</v>
      </c>
      <c r="Y77" s="76">
        <f>VLOOKUP($A77,'RevPAR Raw Data'!$B$6:$BE$43,'RevPAR Raw Data'!AH$1,FALSE)</f>
        <v>120.977205028581</v>
      </c>
      <c r="Z77" s="76">
        <f>VLOOKUP($A77,'RevPAR Raw Data'!$B$6:$BE$43,'RevPAR Raw Data'!AI$1,FALSE)</f>
        <v>137.18373727223999</v>
      </c>
      <c r="AA77" s="76">
        <f>VLOOKUP($A77,'RevPAR Raw Data'!$B$6:$BE$43,'RevPAR Raw Data'!AJ$1,FALSE)</f>
        <v>131.39220770810999</v>
      </c>
      <c r="AB77" s="76">
        <f>VLOOKUP($A77,'RevPAR Raw Data'!$B$6:$BE$43,'RevPAR Raw Data'!AK$1,FALSE)</f>
        <v>105.65580184887401</v>
      </c>
      <c r="AC77" s="77">
        <f>VLOOKUP($A77,'RevPAR Raw Data'!$B$6:$BE$43,'RevPAR Raw Data'!AL$1,FALSE)</f>
        <v>115.64285628795901</v>
      </c>
      <c r="AD77" s="76">
        <f>VLOOKUP($A77,'RevPAR Raw Data'!$B$6:$BE$43,'RevPAR Raw Data'!AN$1,FALSE)</f>
        <v>97.2947420953912</v>
      </c>
      <c r="AE77" s="76">
        <f>VLOOKUP($A77,'RevPAR Raw Data'!$B$6:$BE$43,'RevPAR Raw Data'!AO$1,FALSE)</f>
        <v>103.675970212575</v>
      </c>
      <c r="AF77" s="77">
        <f>VLOOKUP($A77,'RevPAR Raw Data'!$B$6:$BE$43,'RevPAR Raw Data'!AP$1,FALSE)</f>
        <v>100.48535615398301</v>
      </c>
      <c r="AG77" s="78">
        <f>VLOOKUP($A77,'RevPAR Raw Data'!$B$6:$BE$43,'RevPAR Raw Data'!AR$1,FALSE)</f>
        <v>111.312141963966</v>
      </c>
    </row>
    <row r="78" spans="1:33" x14ac:dyDescent="0.2">
      <c r="A78" s="55" t="s">
        <v>126</v>
      </c>
      <c r="B78" s="43">
        <f>(VLOOKUP($A77,'Occupancy Raw Data'!$B$8:$BE$51,'Occupancy Raw Data'!AT$3,FALSE))/100</f>
        <v>-1.83032987593621E-2</v>
      </c>
      <c r="C78" s="44">
        <f>(VLOOKUP($A77,'Occupancy Raw Data'!$B$8:$BE$51,'Occupancy Raw Data'!AU$3,FALSE))/100</f>
        <v>1.83126150342496E-3</v>
      </c>
      <c r="D78" s="44">
        <f>(VLOOKUP($A77,'Occupancy Raw Data'!$B$8:$BE$51,'Occupancy Raw Data'!AV$3,FALSE))/100</f>
        <v>-3.4771655293113796E-2</v>
      </c>
      <c r="E78" s="44">
        <f>(VLOOKUP($A77,'Occupancy Raw Data'!$B$8:$BE$51,'Occupancy Raw Data'!AW$3,FALSE))/100</f>
        <v>-2.8265795737856897E-2</v>
      </c>
      <c r="F78" s="44">
        <f>(VLOOKUP($A77,'Occupancy Raw Data'!$B$8:$BE$51,'Occupancy Raw Data'!AX$3,FALSE))/100</f>
        <v>-1.6475067289544499E-2</v>
      </c>
      <c r="G78" s="44">
        <f>(VLOOKUP($A77,'Occupancy Raw Data'!$B$8:$BE$51,'Occupancy Raw Data'!AY$3,FALSE))/100</f>
        <v>-1.9655156361815401E-2</v>
      </c>
      <c r="H78" s="45">
        <f>(VLOOKUP($A77,'Occupancy Raw Data'!$B$8:$BE$51,'Occupancy Raw Data'!BA$3,FALSE))/100</f>
        <v>-1.21373769282582E-2</v>
      </c>
      <c r="I78" s="45">
        <f>(VLOOKUP($A77,'Occupancy Raw Data'!$B$8:$BE$51,'Occupancy Raw Data'!BB$3,FALSE))/100</f>
        <v>5.98437943754659E-2</v>
      </c>
      <c r="J78" s="44">
        <f>(VLOOKUP($A77,'Occupancy Raw Data'!$B$8:$BE$51,'Occupancy Raw Data'!BC$3,FALSE))/100</f>
        <v>2.3716506203374999E-2</v>
      </c>
      <c r="K78" s="46">
        <f>(VLOOKUP($A77,'Occupancy Raw Data'!$B$8:$BE$51,'Occupancy Raw Data'!BE$3,FALSE))/100</f>
        <v>-7.5481775429301502E-3</v>
      </c>
      <c r="M78" s="43">
        <f>(VLOOKUP($A77,'ADR Raw Data'!$B$6:$BE$49,'ADR Raw Data'!AT$1,FALSE))/100</f>
        <v>5.2700903376556599E-2</v>
      </c>
      <c r="N78" s="44">
        <f>(VLOOKUP($A77,'ADR Raw Data'!$B$6:$BE$49,'ADR Raw Data'!AU$1,FALSE))/100</f>
        <v>7.4979877438133793E-2</v>
      </c>
      <c r="O78" s="44">
        <f>(VLOOKUP($A77,'ADR Raw Data'!$B$6:$BE$49,'ADR Raw Data'!AV$1,FALSE))/100</f>
        <v>7.1115117751454002E-2</v>
      </c>
      <c r="P78" s="44">
        <f>(VLOOKUP($A77,'ADR Raw Data'!$B$6:$BE$49,'ADR Raw Data'!AW$1,FALSE))/100</f>
        <v>2.5594006245810198E-2</v>
      </c>
      <c r="Q78" s="44">
        <f>(VLOOKUP($A77,'ADR Raw Data'!$B$6:$BE$49,'ADR Raw Data'!AX$1,FALSE))/100</f>
        <v>3.6774155910153698E-2</v>
      </c>
      <c r="R78" s="44">
        <f>(VLOOKUP($A77,'ADR Raw Data'!$B$6:$BE$49,'ADR Raw Data'!AY$1,FALSE))/100</f>
        <v>5.17283296802842E-2</v>
      </c>
      <c r="S78" s="45">
        <f>(VLOOKUP($A77,'ADR Raw Data'!$B$6:$BE$49,'ADR Raw Data'!BA$1,FALSE))/100</f>
        <v>1.7571134969552201E-2</v>
      </c>
      <c r="T78" s="45">
        <f>(VLOOKUP($A77,'ADR Raw Data'!$B$6:$BE$49,'ADR Raw Data'!BB$1,FALSE))/100</f>
        <v>3.3309808583302798E-2</v>
      </c>
      <c r="U78" s="44">
        <f>(VLOOKUP($A77,'ADR Raw Data'!$B$6:$BE$49,'ADR Raw Data'!BC$1,FALSE))/100</f>
        <v>2.5367515930518302E-2</v>
      </c>
      <c r="V78" s="46">
        <f>(VLOOKUP($A77,'ADR Raw Data'!$B$6:$BE$49,'ADR Raw Data'!BE$1,FALSE))/100</f>
        <v>4.3675646673158604E-2</v>
      </c>
      <c r="X78" s="43">
        <f>(VLOOKUP($A77,'RevPAR Raw Data'!$B$6:$BE$49,'RevPAR Raw Data'!AT$1,FALSE))/100</f>
        <v>3.3433004237805E-2</v>
      </c>
      <c r="Y78" s="44">
        <f>(VLOOKUP($A77,'RevPAR Raw Data'!$B$6:$BE$49,'RevPAR Raw Data'!AU$1,FALSE))/100</f>
        <v>7.6948446704642806E-2</v>
      </c>
      <c r="Z78" s="44">
        <f>(VLOOKUP($A77,'RevPAR Raw Data'!$B$6:$BE$49,'RevPAR Raw Data'!AV$1,FALSE))/100</f>
        <v>3.3870672097757397E-2</v>
      </c>
      <c r="AA78" s="44">
        <f>(VLOOKUP($A77,'RevPAR Raw Data'!$B$6:$BE$49,'RevPAR Raw Data'!AW$1,FALSE))/100</f>
        <v>-3.3952244447042102E-3</v>
      </c>
      <c r="AB78" s="44">
        <f>(VLOOKUP($A77,'RevPAR Raw Data'!$B$6:$BE$49,'RevPAR Raw Data'!AX$1,FALSE))/100</f>
        <v>1.9693231927473201E-2</v>
      </c>
      <c r="AC78" s="44">
        <f>(VLOOKUP($A77,'RevPAR Raw Data'!$B$6:$BE$49,'RevPAR Raw Data'!AY$1,FALSE))/100</f>
        <v>3.1056444910267201E-2</v>
      </c>
      <c r="AD78" s="45">
        <f>(VLOOKUP($A77,'RevPAR Raw Data'!$B$6:$BE$49,'RevPAR Raw Data'!BA$1,FALSE))/100</f>
        <v>5.2204905531112004E-3</v>
      </c>
      <c r="AE78" s="45">
        <f>(VLOOKUP($A77,'RevPAR Raw Data'!$B$6:$BE$49,'RevPAR Raw Data'!BB$1,FALSE))/100</f>
        <v>9.5146988294314103E-2</v>
      </c>
      <c r="AF78" s="44">
        <f>(VLOOKUP($A77,'RevPAR Raw Data'!$B$6:$BE$49,'RevPAR Raw Data'!BC$1,FALSE))/100</f>
        <v>4.9685650982823695E-2</v>
      </c>
      <c r="AG78" s="46">
        <f>(VLOOKUP($A77,'RevPAR Raw Data'!$B$6:$BE$49,'RevPAR Raw Data'!BE$1,FALSE))/100</f>
        <v>3.57977975948372E-2</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40</v>
      </c>
      <c r="B80" s="71">
        <f>(VLOOKUP($A80,'Occupancy Raw Data'!$B$8:$BE$45,'Occupancy Raw Data'!AG$3,FALSE))/100</f>
        <v>0.67573517923341297</v>
      </c>
      <c r="C80" s="72">
        <f>(VLOOKUP($A80,'Occupancy Raw Data'!$B$8:$BE$45,'Occupancy Raw Data'!AH$3,FALSE))/100</f>
        <v>0.72776374122313203</v>
      </c>
      <c r="D80" s="72">
        <f>(VLOOKUP($A80,'Occupancy Raw Data'!$B$8:$BE$45,'Occupancy Raw Data'!AI$3,FALSE))/100</f>
        <v>0.754538210597684</v>
      </c>
      <c r="E80" s="72">
        <f>(VLOOKUP($A80,'Occupancy Raw Data'!$B$8:$BE$45,'Occupancy Raw Data'!AJ$3,FALSE))/100</f>
        <v>0.76331357473016592</v>
      </c>
      <c r="F80" s="72">
        <f>(VLOOKUP($A80,'Occupancy Raw Data'!$B$8:$BE$45,'Occupancy Raw Data'!AK$3,FALSE))/100</f>
        <v>0.78849093675367099</v>
      </c>
      <c r="G80" s="73">
        <f>(VLOOKUP($A80,'Occupancy Raw Data'!$B$8:$BE$45,'Occupancy Raw Data'!AL$3,FALSE))/100</f>
        <v>0.74197601859637796</v>
      </c>
      <c r="H80" s="53">
        <f>(VLOOKUP($A80,'Occupancy Raw Data'!$B$8:$BE$45,'Occupancy Raw Data'!AN$3,FALSE))/100</f>
        <v>0.88371555845455507</v>
      </c>
      <c r="I80" s="53">
        <f>(VLOOKUP($A80,'Occupancy Raw Data'!$B$8:$BE$45,'Occupancy Raw Data'!AO$3,FALSE))/100</f>
        <v>0.89390891195103295</v>
      </c>
      <c r="J80" s="73">
        <f>(VLOOKUP($A80,'Occupancy Raw Data'!$B$8:$BE$45,'Occupancy Raw Data'!AP$3,FALSE))/100</f>
        <v>0.88881223520279407</v>
      </c>
      <c r="K80" s="74">
        <f>(VLOOKUP($A80,'Occupancy Raw Data'!$B$8:$BE$45,'Occupancy Raw Data'!AR$3,FALSE))/100</f>
        <v>0.78393416113619296</v>
      </c>
      <c r="M80" s="75">
        <f>VLOOKUP($A80,'ADR Raw Data'!$B$6:$BE$43,'ADR Raw Data'!AG$1,FALSE)</f>
        <v>152.381333930827</v>
      </c>
      <c r="N80" s="76">
        <f>VLOOKUP($A80,'ADR Raw Data'!$B$6:$BE$43,'ADR Raw Data'!AH$1,FALSE)</f>
        <v>149.40116712437199</v>
      </c>
      <c r="O80" s="76">
        <f>VLOOKUP($A80,'ADR Raw Data'!$B$6:$BE$43,'ADR Raw Data'!AI$1,FALSE)</f>
        <v>153.04201588474899</v>
      </c>
      <c r="P80" s="76">
        <f>VLOOKUP($A80,'ADR Raw Data'!$B$6:$BE$43,'ADR Raw Data'!AJ$1,FALSE)</f>
        <v>153.67638596817099</v>
      </c>
      <c r="Q80" s="76">
        <f>VLOOKUP($A80,'ADR Raw Data'!$B$6:$BE$43,'ADR Raw Data'!AK$1,FALSE)</f>
        <v>159.655397860335</v>
      </c>
      <c r="R80" s="77">
        <f>VLOOKUP($A80,'ADR Raw Data'!$B$6:$BE$43,'ADR Raw Data'!AL$1,FALSE)</f>
        <v>153.744101567862</v>
      </c>
      <c r="S80" s="76">
        <f>VLOOKUP($A80,'ADR Raw Data'!$B$6:$BE$43,'ADR Raw Data'!AN$1,FALSE)</f>
        <v>210.74196556951</v>
      </c>
      <c r="T80" s="76">
        <f>VLOOKUP($A80,'ADR Raw Data'!$B$6:$BE$43,'ADR Raw Data'!AO$1,FALSE)</f>
        <v>219.06523429608399</v>
      </c>
      <c r="U80" s="77">
        <f>VLOOKUP($A80,'ADR Raw Data'!$B$6:$BE$43,'ADR Raw Data'!AP$1,FALSE)</f>
        <v>214.927463808939</v>
      </c>
      <c r="V80" s="78">
        <f>VLOOKUP($A80,'ADR Raw Data'!$B$6:$BE$43,'ADR Raw Data'!AR$1,FALSE)</f>
        <v>173.56607281729001</v>
      </c>
      <c r="X80" s="75">
        <f>VLOOKUP($A80,'RevPAR Raw Data'!$B$6:$BE$43,'RevPAR Raw Data'!AG$1,FALSE)</f>
        <v>102.96942799557399</v>
      </c>
      <c r="Y80" s="76">
        <f>VLOOKUP($A80,'RevPAR Raw Data'!$B$6:$BE$43,'RevPAR Raw Data'!AH$1,FALSE)</f>
        <v>108.728752329535</v>
      </c>
      <c r="Z80" s="76">
        <f>VLOOKUP($A80,'RevPAR Raw Data'!$B$6:$BE$43,'RevPAR Raw Data'!AI$1,FALSE)</f>
        <v>115.476048811941</v>
      </c>
      <c r="AA80" s="76">
        <f>VLOOKUP($A80,'RevPAR Raw Data'!$B$6:$BE$43,'RevPAR Raw Data'!AJ$1,FALSE)</f>
        <v>117.30327152497701</v>
      </c>
      <c r="AB80" s="76">
        <f>VLOOKUP($A80,'RevPAR Raw Data'!$B$6:$BE$43,'RevPAR Raw Data'!AK$1,FALSE)</f>
        <v>125.886834216675</v>
      </c>
      <c r="AC80" s="77">
        <f>VLOOKUP($A80,'RevPAR Raw Data'!$B$6:$BE$43,'RevPAR Raw Data'!AL$1,FALSE)</f>
        <v>114.074436363999</v>
      </c>
      <c r="AD80" s="76">
        <f>VLOOKUP($A80,'RevPAR Raw Data'!$B$6:$BE$43,'RevPAR Raw Data'!AN$1,FALSE)</f>
        <v>186.23595379307</v>
      </c>
      <c r="AE80" s="76">
        <f>VLOOKUP($A80,'RevPAR Raw Data'!$B$6:$BE$43,'RevPAR Raw Data'!AO$1,FALSE)</f>
        <v>195.82436523591099</v>
      </c>
      <c r="AF80" s="77">
        <f>VLOOKUP($A80,'RevPAR Raw Data'!$B$6:$BE$43,'RevPAR Raw Data'!AP$1,FALSE)</f>
        <v>191.030159514491</v>
      </c>
      <c r="AG80" s="78">
        <f>VLOOKUP($A80,'RevPAR Raw Data'!$B$6:$BE$43,'RevPAR Raw Data'!AR$1,FALSE)</f>
        <v>136.06437369572501</v>
      </c>
    </row>
    <row r="81" spans="1:33" x14ac:dyDescent="0.2">
      <c r="A81" s="55" t="s">
        <v>126</v>
      </c>
      <c r="B81" s="43">
        <f>(VLOOKUP($A80,'Occupancy Raw Data'!$B$8:$BE$51,'Occupancy Raw Data'!AT$3,FALSE))/100</f>
        <v>5.8145252169390302E-2</v>
      </c>
      <c r="C81" s="44">
        <f>(VLOOKUP($A80,'Occupancy Raw Data'!$B$8:$BE$51,'Occupancy Raw Data'!AU$3,FALSE))/100</f>
        <v>5.74358735075024E-2</v>
      </c>
      <c r="D81" s="44">
        <f>(VLOOKUP($A80,'Occupancy Raw Data'!$B$8:$BE$51,'Occupancy Raw Data'!AV$3,FALSE))/100</f>
        <v>5.67943326153241E-2</v>
      </c>
      <c r="E81" s="44">
        <f>(VLOOKUP($A80,'Occupancy Raw Data'!$B$8:$BE$51,'Occupancy Raw Data'!AW$3,FALSE))/100</f>
        <v>5.8824982565703593E-2</v>
      </c>
      <c r="F81" s="44">
        <f>(VLOOKUP($A80,'Occupancy Raw Data'!$B$8:$BE$51,'Occupancy Raw Data'!AX$3,FALSE))/100</f>
        <v>3.5952480683623299E-2</v>
      </c>
      <c r="G81" s="44">
        <f>(VLOOKUP($A80,'Occupancy Raw Data'!$B$8:$BE$51,'Occupancy Raw Data'!AY$3,FALSE))/100</f>
        <v>5.3116672016379193E-2</v>
      </c>
      <c r="H81" s="45">
        <f>(VLOOKUP($A80,'Occupancy Raw Data'!$B$8:$BE$51,'Occupancy Raw Data'!BA$3,FALSE))/100</f>
        <v>1.6495571194547202E-2</v>
      </c>
      <c r="I81" s="45">
        <f>(VLOOKUP($A80,'Occupancy Raw Data'!$B$8:$BE$51,'Occupancy Raw Data'!BB$3,FALSE))/100</f>
        <v>3.8873898566364404E-2</v>
      </c>
      <c r="J81" s="44">
        <f>(VLOOKUP($A80,'Occupancy Raw Data'!$B$8:$BE$51,'Occupancy Raw Data'!BC$3,FALSE))/100</f>
        <v>2.7627068107842198E-2</v>
      </c>
      <c r="K81" s="46">
        <f>(VLOOKUP($A80,'Occupancy Raw Data'!$B$8:$BE$51,'Occupancy Raw Data'!BE$3,FALSE))/100</f>
        <v>4.4749981393375202E-2</v>
      </c>
      <c r="M81" s="43">
        <f>(VLOOKUP($A80,'ADR Raw Data'!$B$6:$BE$49,'ADR Raw Data'!AT$1,FALSE))/100</f>
        <v>5.0446824836285202E-2</v>
      </c>
      <c r="N81" s="44">
        <f>(VLOOKUP($A80,'ADR Raw Data'!$B$6:$BE$49,'ADR Raw Data'!AU$1,FALSE))/100</f>
        <v>3.85596501172474E-2</v>
      </c>
      <c r="O81" s="44">
        <f>(VLOOKUP($A80,'ADR Raw Data'!$B$6:$BE$49,'ADR Raw Data'!AV$1,FALSE))/100</f>
        <v>2.8743570546048099E-2</v>
      </c>
      <c r="P81" s="44">
        <f>(VLOOKUP($A80,'ADR Raw Data'!$B$6:$BE$49,'ADR Raw Data'!AW$1,FALSE))/100</f>
        <v>3.9699701223780401E-2</v>
      </c>
      <c r="Q81" s="44">
        <f>(VLOOKUP($A80,'ADR Raw Data'!$B$6:$BE$49,'ADR Raw Data'!AX$1,FALSE))/100</f>
        <v>2.3273677040476799E-2</v>
      </c>
      <c r="R81" s="44">
        <f>(VLOOKUP($A80,'ADR Raw Data'!$B$6:$BE$49,'ADR Raw Data'!AY$1,FALSE))/100</f>
        <v>3.5274599079596097E-2</v>
      </c>
      <c r="S81" s="45">
        <f>(VLOOKUP($A80,'ADR Raw Data'!$B$6:$BE$49,'ADR Raw Data'!BA$1,FALSE))/100</f>
        <v>4.50430508475477E-2</v>
      </c>
      <c r="T81" s="45">
        <f>(VLOOKUP($A80,'ADR Raw Data'!$B$6:$BE$49,'ADR Raw Data'!BB$1,FALSE))/100</f>
        <v>9.9521272197296007E-2</v>
      </c>
      <c r="U81" s="44">
        <f>(VLOOKUP($A80,'ADR Raw Data'!$B$6:$BE$49,'ADR Raw Data'!BC$1,FALSE))/100</f>
        <v>7.2203287909074293E-2</v>
      </c>
      <c r="V81" s="46">
        <f>(VLOOKUP($A80,'ADR Raw Data'!$B$6:$BE$49,'ADR Raw Data'!BE$1,FALSE))/100</f>
        <v>4.8051031297282394E-2</v>
      </c>
      <c r="X81" s="43">
        <f>(VLOOKUP($A80,'RevPAR Raw Data'!$B$6:$BE$49,'RevPAR Raw Data'!AT$1,FALSE))/100</f>
        <v>0.111525320356926</v>
      </c>
      <c r="Y81" s="44">
        <f>(VLOOKUP($A80,'RevPAR Raw Data'!$B$6:$BE$49,'RevPAR Raw Data'!AU$1,FALSE))/100</f>
        <v>9.8210230811377711E-2</v>
      </c>
      <c r="Z81" s="44">
        <f>(VLOOKUP($A80,'RevPAR Raw Data'!$B$6:$BE$49,'RevPAR Raw Data'!AV$1,FALSE))/100</f>
        <v>8.7170375067516501E-2</v>
      </c>
      <c r="AA81" s="44">
        <f>(VLOOKUP($A80,'RevPAR Raw Data'!$B$6:$BE$49,'RevPAR Raw Data'!AW$1,FALSE))/100</f>
        <v>0.10086001802183601</v>
      </c>
      <c r="AB81" s="44">
        <f>(VLOOKUP($A80,'RevPAR Raw Data'!$B$6:$BE$49,'RevPAR Raw Data'!AX$1,FALSE))/100</f>
        <v>6.0062904148334803E-2</v>
      </c>
      <c r="AC81" s="44">
        <f>(VLOOKUP($A80,'RevPAR Raw Data'!$B$6:$BE$49,'RevPAR Raw Data'!AY$1,FALSE))/100</f>
        <v>9.0264940405795496E-2</v>
      </c>
      <c r="AD81" s="45">
        <f>(VLOOKUP($A80,'RevPAR Raw Data'!$B$6:$BE$49,'RevPAR Raw Data'!BA$1,FALSE))/100</f>
        <v>6.2281632894170304E-2</v>
      </c>
      <c r="AE81" s="45">
        <f>(VLOOKUP($A80,'RevPAR Raw Data'!$B$6:$BE$49,'RevPAR Raw Data'!BB$1,FALSE))/100</f>
        <v>0.14226395060425301</v>
      </c>
      <c r="AF81" s="44">
        <f>(VLOOKUP($A80,'RevPAR Raw Data'!$B$6:$BE$49,'RevPAR Raw Data'!BC$1,FALSE))/100</f>
        <v>0.10182512116959</v>
      </c>
      <c r="AG81" s="46">
        <f>(VLOOKUP($A80,'RevPAR Raw Data'!$B$6:$BE$49,'RevPAR Raw Data'!BE$1,FALSE))/100</f>
        <v>9.4951295447143591E-2</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41</v>
      </c>
      <c r="B83" s="71">
        <f>(VLOOKUP($A83,'Occupancy Raw Data'!$B$8:$BE$45,'Occupancy Raw Data'!AG$3,FALSE))/100</f>
        <v>0.68157584026295492</v>
      </c>
      <c r="C83" s="72">
        <f>(VLOOKUP($A83,'Occupancy Raw Data'!$B$8:$BE$45,'Occupancy Raw Data'!AH$3,FALSE))/100</f>
        <v>0.78570368990037498</v>
      </c>
      <c r="D83" s="72">
        <f>(VLOOKUP($A83,'Occupancy Raw Data'!$B$8:$BE$45,'Occupancy Raw Data'!AI$3,FALSE))/100</f>
        <v>0.811777992302124</v>
      </c>
      <c r="E83" s="72">
        <f>(VLOOKUP($A83,'Occupancy Raw Data'!$B$8:$BE$45,'Occupancy Raw Data'!AJ$3,FALSE))/100</f>
        <v>0.81017672098118898</v>
      </c>
      <c r="F83" s="72">
        <f>(VLOOKUP($A83,'Occupancy Raw Data'!$B$8:$BE$45,'Occupancy Raw Data'!AK$3,FALSE))/100</f>
        <v>0.81297677917854305</v>
      </c>
      <c r="G83" s="73">
        <f>(VLOOKUP($A83,'Occupancy Raw Data'!$B$8:$BE$45,'Occupancy Raw Data'!AL$3,FALSE))/100</f>
        <v>0.78044220452503699</v>
      </c>
      <c r="H83" s="53">
        <f>(VLOOKUP($A83,'Occupancy Raw Data'!$B$8:$BE$45,'Occupancy Raw Data'!AN$3,FALSE))/100</f>
        <v>0.893999673703056</v>
      </c>
      <c r="I83" s="53">
        <f>(VLOOKUP($A83,'Occupancy Raw Data'!$B$8:$BE$45,'Occupancy Raw Data'!AO$3,FALSE))/100</f>
        <v>0.89703744412068109</v>
      </c>
      <c r="J83" s="73">
        <f>(VLOOKUP($A83,'Occupancy Raw Data'!$B$8:$BE$45,'Occupancy Raw Data'!AP$3,FALSE))/100</f>
        <v>0.89551855891186904</v>
      </c>
      <c r="K83" s="74">
        <f>(VLOOKUP($A83,'Occupancy Raw Data'!$B$8:$BE$45,'Occupancy Raw Data'!AR$3,FALSE))/100</f>
        <v>0.81332116292127499</v>
      </c>
      <c r="M83" s="75">
        <f>VLOOKUP($A83,'ADR Raw Data'!$B$6:$BE$43,'ADR Raw Data'!AG$1,FALSE)</f>
        <v>105.88884779075499</v>
      </c>
      <c r="N83" s="76">
        <f>VLOOKUP($A83,'ADR Raw Data'!$B$6:$BE$43,'ADR Raw Data'!AH$1,FALSE)</f>
        <v>111.76934226904901</v>
      </c>
      <c r="O83" s="76">
        <f>VLOOKUP($A83,'ADR Raw Data'!$B$6:$BE$43,'ADR Raw Data'!AI$1,FALSE)</f>
        <v>114.85104177966301</v>
      </c>
      <c r="P83" s="76">
        <f>VLOOKUP($A83,'ADR Raw Data'!$B$6:$BE$43,'ADR Raw Data'!AJ$1,FALSE)</f>
        <v>115.537709576735</v>
      </c>
      <c r="Q83" s="76">
        <f>VLOOKUP($A83,'ADR Raw Data'!$B$6:$BE$43,'ADR Raw Data'!AK$1,FALSE)</f>
        <v>115.41581785510699</v>
      </c>
      <c r="R83" s="77">
        <f>VLOOKUP($A83,'ADR Raw Data'!$B$6:$BE$43,'ADR Raw Data'!AL$1,FALSE)</f>
        <v>112.92540387011201</v>
      </c>
      <c r="S83" s="76">
        <f>VLOOKUP($A83,'ADR Raw Data'!$B$6:$BE$43,'ADR Raw Data'!AN$1,FALSE)</f>
        <v>151.462749571156</v>
      </c>
      <c r="T83" s="76">
        <f>VLOOKUP($A83,'ADR Raw Data'!$B$6:$BE$43,'ADR Raw Data'!AO$1,FALSE)</f>
        <v>155.37237187618899</v>
      </c>
      <c r="U83" s="77">
        <f>VLOOKUP($A83,'ADR Raw Data'!$B$6:$BE$43,'ADR Raw Data'!AP$1,FALSE)</f>
        <v>153.42087627053201</v>
      </c>
      <c r="V83" s="78">
        <f>VLOOKUP($A83,'ADR Raw Data'!$B$6:$BE$43,'ADR Raw Data'!AR$1,FALSE)</f>
        <v>125.664861624932</v>
      </c>
      <c r="X83" s="75">
        <f>VLOOKUP($A83,'RevPAR Raw Data'!$B$6:$BE$43,'RevPAR Raw Data'!AG$1,FALSE)</f>
        <v>72.171280407460003</v>
      </c>
      <c r="Y83" s="76">
        <f>VLOOKUP($A83,'RevPAR Raw Data'!$B$6:$BE$43,'RevPAR Raw Data'!AH$1,FALSE)</f>
        <v>87.817584638530107</v>
      </c>
      <c r="Z83" s="76">
        <f>VLOOKUP($A83,'RevPAR Raw Data'!$B$6:$BE$43,'RevPAR Raw Data'!AI$1,FALSE)</f>
        <v>93.233548109702596</v>
      </c>
      <c r="AA83" s="76">
        <f>VLOOKUP($A83,'RevPAR Raw Data'!$B$6:$BE$43,'RevPAR Raw Data'!AJ$1,FALSE)</f>
        <v>93.605962694556794</v>
      </c>
      <c r="AB83" s="76">
        <f>VLOOKUP($A83,'RevPAR Raw Data'!$B$6:$BE$43,'RevPAR Raw Data'!AK$1,FALSE)</f>
        <v>93.830379866102902</v>
      </c>
      <c r="AC83" s="77">
        <f>VLOOKUP($A83,'RevPAR Raw Data'!$B$6:$BE$43,'RevPAR Raw Data'!AL$1,FALSE)</f>
        <v>88.131751143270506</v>
      </c>
      <c r="AD83" s="76">
        <f>VLOOKUP($A83,'RevPAR Raw Data'!$B$6:$BE$43,'RevPAR Raw Data'!AN$1,FALSE)</f>
        <v>135.40764869478099</v>
      </c>
      <c r="AE83" s="76">
        <f>VLOOKUP($A83,'RevPAR Raw Data'!$B$6:$BE$43,'RevPAR Raw Data'!AO$1,FALSE)</f>
        <v>139.37483535478501</v>
      </c>
      <c r="AF83" s="77">
        <f>VLOOKUP($A83,'RevPAR Raw Data'!$B$6:$BE$43,'RevPAR Raw Data'!AP$1,FALSE)</f>
        <v>137.391242024783</v>
      </c>
      <c r="AG83" s="78">
        <f>VLOOKUP($A83,'RevPAR Raw Data'!$B$6:$BE$43,'RevPAR Raw Data'!AR$1,FALSE)</f>
        <v>102.205891395131</v>
      </c>
    </row>
    <row r="84" spans="1:33" x14ac:dyDescent="0.2">
      <c r="A84" s="55" t="s">
        <v>126</v>
      </c>
      <c r="B84" s="43">
        <f>(VLOOKUP($A83,'Occupancy Raw Data'!$B$8:$BE$51,'Occupancy Raw Data'!AT$3,FALSE))/100</f>
        <v>2.5002201520898999E-2</v>
      </c>
      <c r="C84" s="44">
        <f>(VLOOKUP($A83,'Occupancy Raw Data'!$B$8:$BE$51,'Occupancy Raw Data'!AU$3,FALSE))/100</f>
        <v>1.67930104593088E-2</v>
      </c>
      <c r="D84" s="44">
        <f>(VLOOKUP($A83,'Occupancy Raw Data'!$B$8:$BE$51,'Occupancy Raw Data'!AV$3,FALSE))/100</f>
        <v>1.4860540635359201E-2</v>
      </c>
      <c r="E84" s="44">
        <f>(VLOOKUP($A83,'Occupancy Raw Data'!$B$8:$BE$51,'Occupancy Raw Data'!AW$3,FALSE))/100</f>
        <v>1.8722289231229303E-2</v>
      </c>
      <c r="F84" s="44">
        <f>(VLOOKUP($A83,'Occupancy Raw Data'!$B$8:$BE$51,'Occupancy Raw Data'!AX$3,FALSE))/100</f>
        <v>2.2996850905027802E-2</v>
      </c>
      <c r="G84" s="44">
        <f>(VLOOKUP($A83,'Occupancy Raw Data'!$B$8:$BE$51,'Occupancy Raw Data'!AY$3,FALSE))/100</f>
        <v>1.9504262012958001E-2</v>
      </c>
      <c r="H84" s="45">
        <f>(VLOOKUP($A83,'Occupancy Raw Data'!$B$8:$BE$51,'Occupancy Raw Data'!BA$3,FALSE))/100</f>
        <v>1.09063469219285E-2</v>
      </c>
      <c r="I84" s="45">
        <f>(VLOOKUP($A83,'Occupancy Raw Data'!$B$8:$BE$51,'Occupancy Raw Data'!BB$3,FALSE))/100</f>
        <v>5.2188061020734006E-2</v>
      </c>
      <c r="J84" s="44">
        <f>(VLOOKUP($A83,'Occupancy Raw Data'!$B$8:$BE$51,'Occupancy Raw Data'!BC$3,FALSE))/100</f>
        <v>3.1169184515994999E-2</v>
      </c>
      <c r="K84" s="46">
        <f>(VLOOKUP($A83,'Occupancy Raw Data'!$B$8:$BE$51,'Occupancy Raw Data'!BE$3,FALSE))/100</f>
        <v>2.31453715915164E-2</v>
      </c>
      <c r="M84" s="43">
        <f>(VLOOKUP($A83,'ADR Raw Data'!$B$6:$BE$49,'ADR Raw Data'!AT$1,FALSE))/100</f>
        <v>2.7115101965400398E-2</v>
      </c>
      <c r="N84" s="44">
        <f>(VLOOKUP($A83,'ADR Raw Data'!$B$6:$BE$49,'ADR Raw Data'!AU$1,FALSE))/100</f>
        <v>3.65318995184565E-2</v>
      </c>
      <c r="O84" s="44">
        <f>(VLOOKUP($A83,'ADR Raw Data'!$B$6:$BE$49,'ADR Raw Data'!AV$1,FALSE))/100</f>
        <v>2.91184085135789E-2</v>
      </c>
      <c r="P84" s="44">
        <f>(VLOOKUP($A83,'ADR Raw Data'!$B$6:$BE$49,'ADR Raw Data'!AW$1,FALSE))/100</f>
        <v>3.8450917764277899E-2</v>
      </c>
      <c r="Q84" s="44">
        <f>(VLOOKUP($A83,'ADR Raw Data'!$B$6:$BE$49,'ADR Raw Data'!AX$1,FALSE))/100</f>
        <v>3.3550615461530799E-2</v>
      </c>
      <c r="R84" s="44">
        <f>(VLOOKUP($A83,'ADR Raw Data'!$B$6:$BE$49,'ADR Raw Data'!AY$1,FALSE))/100</f>
        <v>3.3121554728343799E-2</v>
      </c>
      <c r="S84" s="45">
        <f>(VLOOKUP($A83,'ADR Raw Data'!$B$6:$BE$49,'ADR Raw Data'!BA$1,FALSE))/100</f>
        <v>3.23160234084593E-2</v>
      </c>
      <c r="T84" s="45">
        <f>(VLOOKUP($A83,'ADR Raw Data'!$B$6:$BE$49,'ADR Raw Data'!BB$1,FALSE))/100</f>
        <v>8.9234953850062804E-2</v>
      </c>
      <c r="U84" s="44">
        <f>(VLOOKUP($A83,'ADR Raw Data'!$B$6:$BE$49,'ADR Raw Data'!BC$1,FALSE))/100</f>
        <v>6.0123755491634602E-2</v>
      </c>
      <c r="V84" s="46">
        <f>(VLOOKUP($A83,'ADR Raw Data'!$B$6:$BE$49,'ADR Raw Data'!BE$1,FALSE))/100</f>
        <v>4.4079579758482305E-2</v>
      </c>
      <c r="X84" s="43">
        <f>(VLOOKUP($A83,'RevPAR Raw Data'!$B$6:$BE$49,'RevPAR Raw Data'!AT$1,FALSE))/100</f>
        <v>5.2795240729898101E-2</v>
      </c>
      <c r="Y84" s="44">
        <f>(VLOOKUP($A83,'RevPAR Raw Data'!$B$6:$BE$49,'RevPAR Raw Data'!AU$1,FALSE))/100</f>
        <v>5.3938390548477294E-2</v>
      </c>
      <c r="Z84" s="44">
        <f>(VLOOKUP($A83,'RevPAR Raw Data'!$B$6:$BE$49,'RevPAR Raw Data'!AV$1,FALSE))/100</f>
        <v>4.4411664441891201E-2</v>
      </c>
      <c r="AA84" s="44">
        <f>(VLOOKUP($A83,'RevPAR Raw Data'!$B$6:$BE$49,'RevPAR Raw Data'!AW$1,FALSE))/100</f>
        <v>5.7893096199096196E-2</v>
      </c>
      <c r="AB84" s="44">
        <f>(VLOOKUP($A83,'RevPAR Raw Data'!$B$6:$BE$49,'RevPAR Raw Data'!AX$1,FALSE))/100</f>
        <v>5.7319024868099394E-2</v>
      </c>
      <c r="AC84" s="44">
        <f>(VLOOKUP($A83,'RevPAR Raw Data'!$B$6:$BE$49,'RevPAR Raw Data'!AY$1,FALSE))/100</f>
        <v>5.3271828223000001E-2</v>
      </c>
      <c r="AD84" s="45">
        <f>(VLOOKUP($A83,'RevPAR Raw Data'!$B$6:$BE$49,'RevPAR Raw Data'!BA$1,FALSE))/100</f>
        <v>4.3574820092817795E-2</v>
      </c>
      <c r="AE84" s="45">
        <f>(VLOOKUP($A83,'RevPAR Raw Data'!$B$6:$BE$49,'RevPAR Raw Data'!BB$1,FALSE))/100</f>
        <v>0.14608001408750598</v>
      </c>
      <c r="AF84" s="44">
        <f>(VLOOKUP($A83,'RevPAR Raw Data'!$B$6:$BE$49,'RevPAR Raw Data'!BC$1,FALSE))/100</f>
        <v>9.3166948436342892E-2</v>
      </c>
      <c r="AG84" s="46">
        <f>(VLOOKUP($A83,'RevPAR Raw Data'!$B$6:$BE$49,'RevPAR Raw Data'!BE$1,FALSE))/100</f>
        <v>6.8245189603106701E-2</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42</v>
      </c>
      <c r="B86" s="71">
        <f>(VLOOKUP($A86,'Occupancy Raw Data'!$B$8:$BE$45,'Occupancy Raw Data'!AG$3,FALSE))/100</f>
        <v>0.65737439645047602</v>
      </c>
      <c r="C86" s="72">
        <f>(VLOOKUP($A86,'Occupancy Raw Data'!$B$8:$BE$45,'Occupancy Raw Data'!AH$3,FALSE))/100</f>
        <v>0.706224129977996</v>
      </c>
      <c r="D86" s="72">
        <f>(VLOOKUP($A86,'Occupancy Raw Data'!$B$8:$BE$45,'Occupancy Raw Data'!AI$3,FALSE))/100</f>
        <v>0.73652774181932601</v>
      </c>
      <c r="E86" s="72">
        <f>(VLOOKUP($A86,'Occupancy Raw Data'!$B$8:$BE$45,'Occupancy Raw Data'!AJ$3,FALSE))/100</f>
        <v>0.74015436350277697</v>
      </c>
      <c r="F86" s="72">
        <f>(VLOOKUP($A86,'Occupancy Raw Data'!$B$8:$BE$45,'Occupancy Raw Data'!AK$3,FALSE))/100</f>
        <v>0.747636310922974</v>
      </c>
      <c r="G86" s="73">
        <f>(VLOOKUP($A86,'Occupancy Raw Data'!$B$8:$BE$45,'Occupancy Raw Data'!AL$3,FALSE))/100</f>
        <v>0.71761000185108303</v>
      </c>
      <c r="H86" s="53">
        <f>(VLOOKUP($A86,'Occupancy Raw Data'!$B$8:$BE$45,'Occupancy Raw Data'!AN$3,FALSE))/100</f>
        <v>0.87409661691882401</v>
      </c>
      <c r="I86" s="53">
        <f>(VLOOKUP($A86,'Occupancy Raw Data'!$B$8:$BE$45,'Occupancy Raw Data'!AO$3,FALSE))/100</f>
        <v>0.87592647334875395</v>
      </c>
      <c r="J86" s="73">
        <f>(VLOOKUP($A86,'Occupancy Raw Data'!$B$8:$BE$45,'Occupancy Raw Data'!AP$3,FALSE))/100</f>
        <v>0.87501154513378909</v>
      </c>
      <c r="K86" s="74">
        <f>(VLOOKUP($A86,'Occupancy Raw Data'!$B$8:$BE$45,'Occupancy Raw Data'!AR$3,FALSE))/100</f>
        <v>0.76263058627344094</v>
      </c>
      <c r="M86" s="75">
        <f>VLOOKUP($A86,'ADR Raw Data'!$B$6:$BE$43,'ADR Raw Data'!AG$1,FALSE)</f>
        <v>94.410285686611999</v>
      </c>
      <c r="N86" s="76">
        <f>VLOOKUP($A86,'ADR Raw Data'!$B$6:$BE$43,'ADR Raw Data'!AH$1,FALSE)</f>
        <v>94.448834322309906</v>
      </c>
      <c r="O86" s="76">
        <f>VLOOKUP($A86,'ADR Raw Data'!$B$6:$BE$43,'ADR Raw Data'!AI$1,FALSE)</f>
        <v>97.822923028285402</v>
      </c>
      <c r="P86" s="76">
        <f>VLOOKUP($A86,'ADR Raw Data'!$B$6:$BE$43,'ADR Raw Data'!AJ$1,FALSE)</f>
        <v>98.472459884283197</v>
      </c>
      <c r="Q86" s="76">
        <f>VLOOKUP($A86,'ADR Raw Data'!$B$6:$BE$43,'ADR Raw Data'!AK$1,FALSE)</f>
        <v>99.974862821706594</v>
      </c>
      <c r="R86" s="77">
        <f>VLOOKUP($A86,'ADR Raw Data'!$B$6:$BE$43,'ADR Raw Data'!AL$1,FALSE)</f>
        <v>97.118148058526998</v>
      </c>
      <c r="S86" s="76">
        <f>VLOOKUP($A86,'ADR Raw Data'!$B$6:$BE$43,'ADR Raw Data'!AN$1,FALSE)</f>
        <v>134.22178754004</v>
      </c>
      <c r="T86" s="76">
        <f>VLOOKUP($A86,'ADR Raw Data'!$B$6:$BE$43,'ADR Raw Data'!AO$1,FALSE)</f>
        <v>135.77856329018201</v>
      </c>
      <c r="U86" s="77">
        <f>VLOOKUP($A86,'ADR Raw Data'!$B$6:$BE$43,'ADR Raw Data'!AP$1,FALSE)</f>
        <v>135.00098931183399</v>
      </c>
      <c r="V86" s="78">
        <f>VLOOKUP($A86,'ADR Raw Data'!$B$6:$BE$43,'ADR Raw Data'!AR$1,FALSE)</f>
        <v>109.550241059917</v>
      </c>
      <c r="X86" s="75">
        <f>VLOOKUP($A86,'RevPAR Raw Data'!$B$6:$BE$43,'RevPAR Raw Data'!AG$1,FALSE)</f>
        <v>62.062904571953602</v>
      </c>
      <c r="Y86" s="76">
        <f>VLOOKUP($A86,'RevPAR Raw Data'!$B$6:$BE$43,'RevPAR Raw Data'!AH$1,FALSE)</f>
        <v>66.702045846709197</v>
      </c>
      <c r="Z86" s="76">
        <f>VLOOKUP($A86,'RevPAR Raw Data'!$B$6:$BE$43,'RevPAR Raw Data'!AI$1,FALSE)</f>
        <v>72.049296596188796</v>
      </c>
      <c r="AA86" s="76">
        <f>VLOOKUP($A86,'RevPAR Raw Data'!$B$6:$BE$43,'RevPAR Raw Data'!AJ$1,FALSE)</f>
        <v>72.8848208682044</v>
      </c>
      <c r="AB86" s="76">
        <f>VLOOKUP($A86,'RevPAR Raw Data'!$B$6:$BE$43,'RevPAR Raw Data'!AK$1,FALSE)</f>
        <v>74.744837625051204</v>
      </c>
      <c r="AC86" s="77">
        <f>VLOOKUP($A86,'RevPAR Raw Data'!$B$6:$BE$43,'RevPAR Raw Data'!AL$1,FALSE)</f>
        <v>69.692954408053396</v>
      </c>
      <c r="AD86" s="76">
        <f>VLOOKUP($A86,'RevPAR Raw Data'!$B$6:$BE$43,'RevPAR Raw Data'!AN$1,FALSE)</f>
        <v>117.32281040554599</v>
      </c>
      <c r="AE86" s="76">
        <f>VLOOKUP($A86,'RevPAR Raw Data'!$B$6:$BE$43,'RevPAR Raw Data'!AO$1,FALSE)</f>
        <v>118.93203809913</v>
      </c>
      <c r="AF86" s="77">
        <f>VLOOKUP($A86,'RevPAR Raw Data'!$B$6:$BE$43,'RevPAR Raw Data'!AP$1,FALSE)</f>
        <v>118.127424252338</v>
      </c>
      <c r="AG86" s="78">
        <f>VLOOKUP($A86,'RevPAR Raw Data'!$B$6:$BE$43,'RevPAR Raw Data'!AR$1,FALSE)</f>
        <v>83.546364565921706</v>
      </c>
    </row>
    <row r="87" spans="1:33" x14ac:dyDescent="0.2">
      <c r="A87" s="55" t="s">
        <v>126</v>
      </c>
      <c r="B87" s="43">
        <f>(VLOOKUP($A86,'Occupancy Raw Data'!$B$8:$BE$51,'Occupancy Raw Data'!AT$3,FALSE))/100</f>
        <v>3.4952011166598303E-2</v>
      </c>
      <c r="C87" s="44">
        <f>(VLOOKUP($A86,'Occupancy Raw Data'!$B$8:$BE$51,'Occupancy Raw Data'!AU$3,FALSE))/100</f>
        <v>2.0770743304114599E-2</v>
      </c>
      <c r="D87" s="44">
        <f>(VLOOKUP($A86,'Occupancy Raw Data'!$B$8:$BE$51,'Occupancy Raw Data'!AV$3,FALSE))/100</f>
        <v>2.21469862151682E-2</v>
      </c>
      <c r="E87" s="44">
        <f>(VLOOKUP($A86,'Occupancy Raw Data'!$B$8:$BE$51,'Occupancy Raw Data'!AW$3,FALSE))/100</f>
        <v>1.43930906190775E-2</v>
      </c>
      <c r="F87" s="44">
        <f>(VLOOKUP($A86,'Occupancy Raw Data'!$B$8:$BE$51,'Occupancy Raw Data'!AX$3,FALSE))/100</f>
        <v>-2.0845738167382201E-2</v>
      </c>
      <c r="G87" s="44">
        <f>(VLOOKUP($A86,'Occupancy Raw Data'!$B$8:$BE$51,'Occupancy Raw Data'!AY$3,FALSE))/100</f>
        <v>1.33437404314347E-2</v>
      </c>
      <c r="H87" s="45">
        <f>(VLOOKUP($A86,'Occupancy Raw Data'!$B$8:$BE$51,'Occupancy Raw Data'!BA$3,FALSE))/100</f>
        <v>-8.0659932019312292E-3</v>
      </c>
      <c r="I87" s="45">
        <f>(VLOOKUP($A86,'Occupancy Raw Data'!$B$8:$BE$51,'Occupancy Raw Data'!BB$3,FALSE))/100</f>
        <v>1.4975672345939901E-2</v>
      </c>
      <c r="J87" s="44">
        <f>(VLOOKUP($A86,'Occupancy Raw Data'!$B$8:$BE$51,'Occupancy Raw Data'!BC$3,FALSE))/100</f>
        <v>3.3346119168135204E-3</v>
      </c>
      <c r="K87" s="46">
        <f>(VLOOKUP($A86,'Occupancy Raw Data'!$B$8:$BE$51,'Occupancy Raw Data'!BE$3,FALSE))/100</f>
        <v>1.0104959752714299E-2</v>
      </c>
      <c r="M87" s="43">
        <f>(VLOOKUP($A86,'ADR Raw Data'!$B$6:$BE$49,'ADR Raw Data'!AT$1,FALSE))/100</f>
        <v>3.6526653885527803E-2</v>
      </c>
      <c r="N87" s="44">
        <f>(VLOOKUP($A86,'ADR Raw Data'!$B$6:$BE$49,'ADR Raw Data'!AU$1,FALSE))/100</f>
        <v>2.6459124223842202E-2</v>
      </c>
      <c r="O87" s="44">
        <f>(VLOOKUP($A86,'ADR Raw Data'!$B$6:$BE$49,'ADR Raw Data'!AV$1,FALSE))/100</f>
        <v>5.0174665757674798E-2</v>
      </c>
      <c r="P87" s="44">
        <f>(VLOOKUP($A86,'ADR Raw Data'!$B$6:$BE$49,'ADR Raw Data'!AW$1,FALSE))/100</f>
        <v>4.04532810980733E-2</v>
      </c>
      <c r="Q87" s="44">
        <f>(VLOOKUP($A86,'ADR Raw Data'!$B$6:$BE$49,'ADR Raw Data'!AX$1,FALSE))/100</f>
        <v>2.9594646927286302E-2</v>
      </c>
      <c r="R87" s="44">
        <f>(VLOOKUP($A86,'ADR Raw Data'!$B$6:$BE$49,'ADR Raw Data'!AY$1,FALSE))/100</f>
        <v>3.6291100448561001E-2</v>
      </c>
      <c r="S87" s="45">
        <f>(VLOOKUP($A86,'ADR Raw Data'!$B$6:$BE$49,'ADR Raw Data'!BA$1,FALSE))/100</f>
        <v>-4.45221288782679E-3</v>
      </c>
      <c r="T87" s="45">
        <f>(VLOOKUP($A86,'ADR Raw Data'!$B$6:$BE$49,'ADR Raw Data'!BB$1,FALSE))/100</f>
        <v>3.13072585492273E-2</v>
      </c>
      <c r="U87" s="44">
        <f>(VLOOKUP($A86,'ADR Raw Data'!$B$6:$BE$49,'ADR Raw Data'!BC$1,FALSE))/100</f>
        <v>1.3095671508898801E-2</v>
      </c>
      <c r="V87" s="46">
        <f>(VLOOKUP($A86,'ADR Raw Data'!$B$6:$BE$49,'ADR Raw Data'!BE$1,FALSE))/100</f>
        <v>2.6077710957442501E-2</v>
      </c>
      <c r="X87" s="43">
        <f>(VLOOKUP($A86,'RevPAR Raw Data'!$B$6:$BE$49,'RevPAR Raw Data'!AT$1,FALSE))/100</f>
        <v>7.2755345066611493E-2</v>
      </c>
      <c r="Y87" s="44">
        <f>(VLOOKUP($A86,'RevPAR Raw Data'!$B$6:$BE$49,'RevPAR Raw Data'!AU$1,FALSE))/100</f>
        <v>4.7779443205261903E-2</v>
      </c>
      <c r="Z87" s="44">
        <f>(VLOOKUP($A86,'RevPAR Raw Data'!$B$6:$BE$49,'RevPAR Raw Data'!AV$1,FALSE))/100</f>
        <v>7.3432869603729009E-2</v>
      </c>
      <c r="AA87" s="44">
        <f>(VLOOKUP($A86,'RevPAR Raw Data'!$B$6:$BE$49,'RevPAR Raw Data'!AW$1,FALSE))/100</f>
        <v>5.5428619457834401E-2</v>
      </c>
      <c r="AB87" s="44">
        <f>(VLOOKUP($A86,'RevPAR Raw Data'!$B$6:$BE$49,'RevPAR Raw Data'!AX$1,FALSE))/100</f>
        <v>8.1319864989017696E-3</v>
      </c>
      <c r="AC87" s="44">
        <f>(VLOOKUP($A86,'RevPAR Raw Data'!$B$6:$BE$49,'RevPAR Raw Data'!AY$1,FALSE))/100</f>
        <v>5.0119099904352503E-2</v>
      </c>
      <c r="AD87" s="45">
        <f>(VLOOKUP($A86,'RevPAR Raw Data'!$B$6:$BE$49,'RevPAR Raw Data'!BA$1,FALSE))/100</f>
        <v>-1.2482294570871199E-2</v>
      </c>
      <c r="AE87" s="45">
        <f>(VLOOKUP($A86,'RevPAR Raw Data'!$B$6:$BE$49,'RevPAR Raw Data'!BB$1,FALSE))/100</f>
        <v>4.6751778141250096E-2</v>
      </c>
      <c r="AF87" s="44">
        <f>(VLOOKUP($A86,'RevPAR Raw Data'!$B$6:$BE$49,'RevPAR Raw Data'!BC$1,FALSE))/100</f>
        <v>1.6473952407984601E-2</v>
      </c>
      <c r="AG87" s="46">
        <f>(VLOOKUP($A86,'RevPAR Raw Data'!$B$6:$BE$49,'RevPAR Raw Data'!BE$1,FALSE))/100</f>
        <v>3.6446184929824696E-2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43</v>
      </c>
      <c r="B89" s="71">
        <f>(VLOOKUP($A89,'Occupancy Raw Data'!$B$8:$BE$45,'Occupancy Raw Data'!AG$3,FALSE))/100</f>
        <v>0.67242665568279503</v>
      </c>
      <c r="C89" s="72">
        <f>(VLOOKUP($A89,'Occupancy Raw Data'!$B$8:$BE$45,'Occupancy Raw Data'!AH$3,FALSE))/100</f>
        <v>0.73614491462368603</v>
      </c>
      <c r="D89" s="72">
        <f>(VLOOKUP($A89,'Occupancy Raw Data'!$B$8:$BE$45,'Occupancy Raw Data'!AI$3,FALSE))/100</f>
        <v>0.76496017959617801</v>
      </c>
      <c r="E89" s="72">
        <f>(VLOOKUP($A89,'Occupancy Raw Data'!$B$8:$BE$45,'Occupancy Raw Data'!AJ$3,FALSE))/100</f>
        <v>0.77681974856439595</v>
      </c>
      <c r="F89" s="72">
        <f>(VLOOKUP($A89,'Occupancy Raw Data'!$B$8:$BE$45,'Occupancy Raw Data'!AK$3,FALSE))/100</f>
        <v>0.79149593696815801</v>
      </c>
      <c r="G89" s="73">
        <f>(VLOOKUP($A89,'Occupancy Raw Data'!$B$8:$BE$45,'Occupancy Raw Data'!AL$3,FALSE))/100</f>
        <v>0.74836948708704298</v>
      </c>
      <c r="H89" s="53">
        <f>(VLOOKUP($A89,'Occupancy Raw Data'!$B$8:$BE$45,'Occupancy Raw Data'!AN$3,FALSE))/100</f>
        <v>0.88898383053156393</v>
      </c>
      <c r="I89" s="53">
        <f>(VLOOKUP($A89,'Occupancy Raw Data'!$B$8:$BE$45,'Occupancy Raw Data'!AO$3,FALSE))/100</f>
        <v>0.89952159357366102</v>
      </c>
      <c r="J89" s="73">
        <f>(VLOOKUP($A89,'Occupancy Raw Data'!$B$8:$BE$45,'Occupancy Raw Data'!AP$3,FALSE))/100</f>
        <v>0.89425271205261292</v>
      </c>
      <c r="K89" s="74">
        <f>(VLOOKUP($A89,'Occupancy Raw Data'!$B$8:$BE$45,'Occupancy Raw Data'!AR$3,FALSE))/100</f>
        <v>0.79005040850577701</v>
      </c>
      <c r="M89" s="75">
        <f>VLOOKUP($A89,'ADR Raw Data'!$B$6:$BE$43,'ADR Raw Data'!AG$1,FALSE)</f>
        <v>124.519207699904</v>
      </c>
      <c r="N89" s="76">
        <f>VLOOKUP($A89,'ADR Raw Data'!$B$6:$BE$43,'ADR Raw Data'!AH$1,FALSE)</f>
        <v>130.88730580141399</v>
      </c>
      <c r="O89" s="76">
        <f>VLOOKUP($A89,'ADR Raw Data'!$B$6:$BE$43,'ADR Raw Data'!AI$1,FALSE)</f>
        <v>135.273852362833</v>
      </c>
      <c r="P89" s="76">
        <f>VLOOKUP($A89,'ADR Raw Data'!$B$6:$BE$43,'ADR Raw Data'!AJ$1,FALSE)</f>
        <v>137.12364558916099</v>
      </c>
      <c r="Q89" s="76">
        <f>VLOOKUP($A89,'ADR Raw Data'!$B$6:$BE$43,'ADR Raw Data'!AK$1,FALSE)</f>
        <v>134.261186886686</v>
      </c>
      <c r="R89" s="77">
        <f>VLOOKUP($A89,'ADR Raw Data'!$B$6:$BE$43,'ADR Raw Data'!AL$1,FALSE)</f>
        <v>132.648034886803</v>
      </c>
      <c r="S89" s="76">
        <f>VLOOKUP($A89,'ADR Raw Data'!$B$6:$BE$43,'ADR Raw Data'!AN$1,FALSE)</f>
        <v>174.573466803261</v>
      </c>
      <c r="T89" s="76">
        <f>VLOOKUP($A89,'ADR Raw Data'!$B$6:$BE$43,'ADR Raw Data'!AO$1,FALSE)</f>
        <v>184.37140391737901</v>
      </c>
      <c r="U89" s="77">
        <f>VLOOKUP($A89,'ADR Raw Data'!$B$6:$BE$43,'ADR Raw Data'!AP$1,FALSE)</f>
        <v>179.501299779242</v>
      </c>
      <c r="V89" s="78">
        <f>VLOOKUP($A89,'ADR Raw Data'!$B$6:$BE$43,'ADR Raw Data'!AR$1,FALSE)</f>
        <v>147.80029018143699</v>
      </c>
      <c r="X89" s="75">
        <f>VLOOKUP($A89,'RevPAR Raw Data'!$B$6:$BE$43,'RevPAR Raw Data'!AG$1,FALSE)</f>
        <v>83.730034401918104</v>
      </c>
      <c r="Y89" s="76">
        <f>VLOOKUP($A89,'RevPAR Raw Data'!$B$6:$BE$43,'RevPAR Raw Data'!AH$1,FALSE)</f>
        <v>96.352024554506698</v>
      </c>
      <c r="Z89" s="76">
        <f>VLOOKUP($A89,'RevPAR Raw Data'!$B$6:$BE$43,'RevPAR Raw Data'!AI$1,FALSE)</f>
        <v>103.479110398139</v>
      </c>
      <c r="AA89" s="76">
        <f>VLOOKUP($A89,'RevPAR Raw Data'!$B$6:$BE$43,'RevPAR Raw Data'!AJ$1,FALSE)</f>
        <v>106.520355888805</v>
      </c>
      <c r="AB89" s="76">
        <f>VLOOKUP($A89,'RevPAR Raw Data'!$B$6:$BE$43,'RevPAR Raw Data'!AK$1,FALSE)</f>
        <v>106.26718391333399</v>
      </c>
      <c r="AC89" s="77">
        <f>VLOOKUP($A89,'RevPAR Raw Data'!$B$6:$BE$43,'RevPAR Raw Data'!AL$1,FALSE)</f>
        <v>99.269741831340994</v>
      </c>
      <c r="AD89" s="76">
        <f>VLOOKUP($A89,'RevPAR Raw Data'!$B$6:$BE$43,'RevPAR Raw Data'!AN$1,FALSE)</f>
        <v>155.192989227938</v>
      </c>
      <c r="AE89" s="76">
        <f>VLOOKUP($A89,'RevPAR Raw Data'!$B$6:$BE$43,'RevPAR Raw Data'!AO$1,FALSE)</f>
        <v>165.846059061174</v>
      </c>
      <c r="AF89" s="77">
        <f>VLOOKUP($A89,'RevPAR Raw Data'!$B$6:$BE$43,'RevPAR Raw Data'!AP$1,FALSE)</f>
        <v>160.51952414455599</v>
      </c>
      <c r="AG89" s="78">
        <f>VLOOKUP($A89,'RevPAR Raw Data'!$B$6:$BE$43,'RevPAR Raw Data'!AR$1,FALSE)</f>
        <v>116.76967963511601</v>
      </c>
    </row>
    <row r="90" spans="1:33" x14ac:dyDescent="0.2">
      <c r="A90" s="55" t="s">
        <v>126</v>
      </c>
      <c r="B90" s="43">
        <f>(VLOOKUP($A89,'Occupancy Raw Data'!$B$8:$BE$51,'Occupancy Raw Data'!AT$3,FALSE))/100</f>
        <v>3.1020607718582102E-2</v>
      </c>
      <c r="C90" s="44">
        <f>(VLOOKUP($A89,'Occupancy Raw Data'!$B$8:$BE$51,'Occupancy Raw Data'!AU$3,FALSE))/100</f>
        <v>1.9772555167217501E-2</v>
      </c>
      <c r="D90" s="44">
        <f>(VLOOKUP($A89,'Occupancy Raw Data'!$B$8:$BE$51,'Occupancy Raw Data'!AV$3,FALSE))/100</f>
        <v>1.6678623084144901E-3</v>
      </c>
      <c r="E90" s="44">
        <f>(VLOOKUP($A89,'Occupancy Raw Data'!$B$8:$BE$51,'Occupancy Raw Data'!AW$3,FALSE))/100</f>
        <v>1.8975963027114698E-2</v>
      </c>
      <c r="F90" s="44">
        <f>(VLOOKUP($A89,'Occupancy Raw Data'!$B$8:$BE$51,'Occupancy Raw Data'!AX$3,FALSE))/100</f>
        <v>3.8772063074091097E-2</v>
      </c>
      <c r="G90" s="44">
        <f>(VLOOKUP($A89,'Occupancy Raw Data'!$B$8:$BE$51,'Occupancy Raw Data'!AY$3,FALSE))/100</f>
        <v>2.17875609692166E-2</v>
      </c>
      <c r="H90" s="45">
        <f>(VLOOKUP($A89,'Occupancy Raw Data'!$B$8:$BE$51,'Occupancy Raw Data'!BA$3,FALSE))/100</f>
        <v>2.40423895517165E-2</v>
      </c>
      <c r="I90" s="45">
        <f>(VLOOKUP($A89,'Occupancy Raw Data'!$B$8:$BE$51,'Occupancy Raw Data'!BB$3,FALSE))/100</f>
        <v>6.9182588167837705E-2</v>
      </c>
      <c r="J90" s="44">
        <f>(VLOOKUP($A89,'Occupancy Raw Data'!$B$8:$BE$51,'Occupancy Raw Data'!BC$3,FALSE))/100</f>
        <v>4.6258703477189494E-2</v>
      </c>
      <c r="K90" s="46">
        <f>(VLOOKUP($A89,'Occupancy Raw Data'!$B$8:$BE$51,'Occupancy Raw Data'!BE$3,FALSE))/100</f>
        <v>2.9575287484266299E-2</v>
      </c>
      <c r="M90" s="43">
        <f>(VLOOKUP($A89,'ADR Raw Data'!$B$6:$BE$49,'ADR Raw Data'!AT$1,FALSE))/100</f>
        <v>5.0142708380401704E-2</v>
      </c>
      <c r="N90" s="44">
        <f>(VLOOKUP($A89,'ADR Raw Data'!$B$6:$BE$49,'ADR Raw Data'!AU$1,FALSE))/100</f>
        <v>4.3644251169409405E-2</v>
      </c>
      <c r="O90" s="44">
        <f>(VLOOKUP($A89,'ADR Raw Data'!$B$6:$BE$49,'ADR Raw Data'!AV$1,FALSE))/100</f>
        <v>4.6851111390142801E-2</v>
      </c>
      <c r="P90" s="44">
        <f>(VLOOKUP($A89,'ADR Raw Data'!$B$6:$BE$49,'ADR Raw Data'!AW$1,FALSE))/100</f>
        <v>5.1189803425227297E-2</v>
      </c>
      <c r="Q90" s="44">
        <f>(VLOOKUP($A89,'ADR Raw Data'!$B$6:$BE$49,'ADR Raw Data'!AX$1,FALSE))/100</f>
        <v>5.7770220377663495E-2</v>
      </c>
      <c r="R90" s="44">
        <f>(VLOOKUP($A89,'ADR Raw Data'!$B$6:$BE$49,'ADR Raw Data'!AY$1,FALSE))/100</f>
        <v>4.9828953517826104E-2</v>
      </c>
      <c r="S90" s="45">
        <f>(VLOOKUP($A89,'ADR Raw Data'!$B$6:$BE$49,'ADR Raw Data'!BA$1,FALSE))/100</f>
        <v>6.1047835892622304E-2</v>
      </c>
      <c r="T90" s="45">
        <f>(VLOOKUP($A89,'ADR Raw Data'!$B$6:$BE$49,'ADR Raw Data'!BB$1,FALSE))/100</f>
        <v>0.14706749689544801</v>
      </c>
      <c r="U90" s="44">
        <f>(VLOOKUP($A89,'ADR Raw Data'!$B$6:$BE$49,'ADR Raw Data'!BC$1,FALSE))/100</f>
        <v>0.10353123601234801</v>
      </c>
      <c r="V90" s="46">
        <f>(VLOOKUP($A89,'ADR Raw Data'!$B$6:$BE$49,'ADR Raw Data'!BE$1,FALSE))/100</f>
        <v>7.1738891412952102E-2</v>
      </c>
      <c r="X90" s="43">
        <f>(VLOOKUP($A89,'RevPAR Raw Data'!$B$6:$BE$49,'RevPAR Raw Data'!AT$1,FALSE))/100</f>
        <v>8.2718773385599603E-2</v>
      </c>
      <c r="Y90" s="44">
        <f>(VLOOKUP($A89,'RevPAR Raw Data'!$B$6:$BE$49,'RevPAR Raw Data'!AU$1,FALSE))/100</f>
        <v>6.4279764700606007E-2</v>
      </c>
      <c r="Z90" s="44">
        <f>(VLOOKUP($A89,'RevPAR Raw Data'!$B$6:$BE$49,'RevPAR Raw Data'!AV$1,FALSE))/100</f>
        <v>4.8597114901352205E-2</v>
      </c>
      <c r="AA90" s="44">
        <f>(VLOOKUP($A89,'RevPAR Raw Data'!$B$6:$BE$49,'RevPAR Raw Data'!AW$1,FALSE))/100</f>
        <v>7.1137142269504502E-2</v>
      </c>
      <c r="AB90" s="44">
        <f>(VLOOKUP($A89,'RevPAR Raw Data'!$B$6:$BE$49,'RevPAR Raw Data'!AX$1,FALSE))/100</f>
        <v>9.8782154080041498E-2</v>
      </c>
      <c r="AC90" s="44">
        <f>(VLOOKUP($A89,'RevPAR Raw Data'!$B$6:$BE$49,'RevPAR Raw Data'!AY$1,FALSE))/100</f>
        <v>7.2702165849844708E-2</v>
      </c>
      <c r="AD90" s="45">
        <f>(VLOOKUP($A89,'RevPAR Raw Data'!$B$6:$BE$49,'RevPAR Raw Data'!BA$1,FALSE))/100</f>
        <v>8.6557961296158489E-2</v>
      </c>
      <c r="AE90" s="45">
        <f>(VLOOKUP($A89,'RevPAR Raw Data'!$B$6:$BE$49,'RevPAR Raw Data'!BB$1,FALSE))/100</f>
        <v>0.226424595133878</v>
      </c>
      <c r="AF90" s="44">
        <f>(VLOOKUP($A89,'RevPAR Raw Data'!$B$6:$BE$49,'RevPAR Raw Data'!BC$1,FALSE))/100</f>
        <v>0.154579160236859</v>
      </c>
      <c r="AG90" s="46">
        <f>(VLOOKUP($A89,'RevPAR Raw Data'!$B$6:$BE$49,'RevPAR Raw Data'!BE$1,FALSE))/100</f>
        <v>0.10343587723455901</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44</v>
      </c>
      <c r="B92" s="71">
        <f>(VLOOKUP($A92,'Occupancy Raw Data'!$B$8:$BE$45,'Occupancy Raw Data'!AG$3,FALSE))/100</f>
        <v>0.73095005564348203</v>
      </c>
      <c r="C92" s="72">
        <f>(VLOOKUP($A92,'Occupancy Raw Data'!$B$8:$BE$45,'Occupancy Raw Data'!AH$3,FALSE))/100</f>
        <v>0.76635411701108891</v>
      </c>
      <c r="D92" s="72">
        <f>(VLOOKUP($A92,'Occupancy Raw Data'!$B$8:$BE$45,'Occupancy Raw Data'!AI$3,FALSE))/100</f>
        <v>0.79358553420983891</v>
      </c>
      <c r="E92" s="72">
        <f>(VLOOKUP($A92,'Occupancy Raw Data'!$B$8:$BE$45,'Occupancy Raw Data'!AJ$3,FALSE))/100</f>
        <v>0.80545027689935589</v>
      </c>
      <c r="F92" s="72">
        <f>(VLOOKUP($A92,'Occupancy Raw Data'!$B$8:$BE$45,'Occupancy Raw Data'!AK$3,FALSE))/100</f>
        <v>0.83299823051336608</v>
      </c>
      <c r="G92" s="73">
        <f>(VLOOKUP($A92,'Occupancy Raw Data'!$B$8:$BE$45,'Occupancy Raw Data'!AL$3,FALSE))/100</f>
        <v>0.78586764285542599</v>
      </c>
      <c r="H92" s="53">
        <f>(VLOOKUP($A92,'Occupancy Raw Data'!$B$8:$BE$45,'Occupancy Raw Data'!AN$3,FALSE))/100</f>
        <v>0.90834793673263603</v>
      </c>
      <c r="I92" s="53">
        <f>(VLOOKUP($A92,'Occupancy Raw Data'!$B$8:$BE$45,'Occupancy Raw Data'!AO$3,FALSE))/100</f>
        <v>0.92467562558657801</v>
      </c>
      <c r="J92" s="73">
        <f>(VLOOKUP($A92,'Occupancy Raw Data'!$B$8:$BE$45,'Occupancy Raw Data'!AP$3,FALSE))/100</f>
        <v>0.91651178115960708</v>
      </c>
      <c r="K92" s="74">
        <f>(VLOOKUP($A92,'Occupancy Raw Data'!$B$8:$BE$45,'Occupancy Raw Data'!AR$3,FALSE))/100</f>
        <v>0.82319453951376398</v>
      </c>
      <c r="M92" s="75">
        <f>VLOOKUP($A92,'ADR Raw Data'!$B$6:$BE$43,'ADR Raw Data'!AG$1,FALSE)</f>
        <v>218.923759662387</v>
      </c>
      <c r="N92" s="76">
        <f>VLOOKUP($A92,'ADR Raw Data'!$B$6:$BE$43,'ADR Raw Data'!AH$1,FALSE)</f>
        <v>210.58538743094999</v>
      </c>
      <c r="O92" s="76">
        <f>VLOOKUP($A92,'ADR Raw Data'!$B$6:$BE$43,'ADR Raw Data'!AI$1,FALSE)</f>
        <v>214.43405248119899</v>
      </c>
      <c r="P92" s="76">
        <f>VLOOKUP($A92,'ADR Raw Data'!$B$6:$BE$43,'ADR Raw Data'!AJ$1,FALSE)</f>
        <v>215.10900622857201</v>
      </c>
      <c r="Q92" s="76">
        <f>VLOOKUP($A92,'ADR Raw Data'!$B$6:$BE$43,'ADR Raw Data'!AK$1,FALSE)</f>
        <v>226.47688066097299</v>
      </c>
      <c r="R92" s="77">
        <f>VLOOKUP($A92,'ADR Raw Data'!$B$6:$BE$43,'ADR Raw Data'!AL$1,FALSE)</f>
        <v>217.20999261658099</v>
      </c>
      <c r="S92" s="76">
        <f>VLOOKUP($A92,'ADR Raw Data'!$B$6:$BE$43,'ADR Raw Data'!AN$1,FALSE)</f>
        <v>298.342445475842</v>
      </c>
      <c r="T92" s="76">
        <f>VLOOKUP($A92,'ADR Raw Data'!$B$6:$BE$43,'ADR Raw Data'!AO$1,FALSE)</f>
        <v>310.07419607115099</v>
      </c>
      <c r="U92" s="77">
        <f>VLOOKUP($A92,'ADR Raw Data'!$B$6:$BE$43,'ADR Raw Data'!AP$1,FALSE)</f>
        <v>304.26057115842599</v>
      </c>
      <c r="V92" s="78">
        <f>VLOOKUP($A92,'ADR Raw Data'!$B$6:$BE$43,'ADR Raw Data'!AR$1,FALSE)</f>
        <v>244.901027606573</v>
      </c>
      <c r="X92" s="75">
        <f>VLOOKUP($A92,'RevPAR Raw Data'!$B$6:$BE$43,'RevPAR Raw Data'!AG$1,FALSE)</f>
        <v>160.022334306902</v>
      </c>
      <c r="Y92" s="76">
        <f>VLOOKUP($A92,'RevPAR Raw Data'!$B$6:$BE$43,'RevPAR Raw Data'!AH$1,FALSE)</f>
        <v>161.38297864008399</v>
      </c>
      <c r="Z92" s="76">
        <f>VLOOKUP($A92,'RevPAR Raw Data'!$B$6:$BE$43,'RevPAR Raw Data'!AI$1,FALSE)</f>
        <v>170.17176209107299</v>
      </c>
      <c r="AA92" s="76">
        <f>VLOOKUP($A92,'RevPAR Raw Data'!$B$6:$BE$43,'RevPAR Raw Data'!AJ$1,FALSE)</f>
        <v>173.25960863034899</v>
      </c>
      <c r="AB92" s="76">
        <f>VLOOKUP($A92,'RevPAR Raw Data'!$B$6:$BE$43,'RevPAR Raw Data'!AK$1,FALSE)</f>
        <v>188.65484084277799</v>
      </c>
      <c r="AC92" s="77">
        <f>VLOOKUP($A92,'RevPAR Raw Data'!$B$6:$BE$43,'RevPAR Raw Data'!AL$1,FALSE)</f>
        <v>170.698304902237</v>
      </c>
      <c r="AD92" s="76">
        <f>VLOOKUP($A92,'RevPAR Raw Data'!$B$6:$BE$43,'RevPAR Raw Data'!AN$1,FALSE)</f>
        <v>270.99874478775001</v>
      </c>
      <c r="AE92" s="76">
        <f>VLOOKUP($A92,'RevPAR Raw Data'!$B$6:$BE$43,'RevPAR Raw Data'!AO$1,FALSE)</f>
        <v>286.71805123034699</v>
      </c>
      <c r="AF92" s="77">
        <f>VLOOKUP($A92,'RevPAR Raw Data'!$B$6:$BE$43,'RevPAR Raw Data'!AP$1,FALSE)</f>
        <v>278.85839800904898</v>
      </c>
      <c r="AG92" s="78">
        <f>VLOOKUP($A92,'RevPAR Raw Data'!$B$6:$BE$43,'RevPAR Raw Data'!AR$1,FALSE)</f>
        <v>201.60118864704</v>
      </c>
    </row>
    <row r="93" spans="1:33" x14ac:dyDescent="0.2">
      <c r="A93" s="55" t="s">
        <v>126</v>
      </c>
      <c r="B93" s="43">
        <f>(VLOOKUP($A92,'Occupancy Raw Data'!$B$8:$BE$51,'Occupancy Raw Data'!AT$3,FALSE))/100</f>
        <v>5.4378915580682897E-2</v>
      </c>
      <c r="C93" s="44">
        <f>(VLOOKUP($A92,'Occupancy Raw Data'!$B$8:$BE$51,'Occupancy Raw Data'!AU$3,FALSE))/100</f>
        <v>6.0561608097047893E-2</v>
      </c>
      <c r="D93" s="44">
        <f>(VLOOKUP($A92,'Occupancy Raw Data'!$B$8:$BE$51,'Occupancy Raw Data'!AV$3,FALSE))/100</f>
        <v>5.1902025775860103E-2</v>
      </c>
      <c r="E93" s="44">
        <f>(VLOOKUP($A92,'Occupancy Raw Data'!$B$8:$BE$51,'Occupancy Raw Data'!AW$3,FALSE))/100</f>
        <v>6.1865779111082E-2</v>
      </c>
      <c r="F93" s="44">
        <f>(VLOOKUP($A92,'Occupancy Raw Data'!$B$8:$BE$51,'Occupancy Raw Data'!AX$3,FALSE))/100</f>
        <v>3.0697342899430699E-2</v>
      </c>
      <c r="G93" s="44">
        <f>(VLOOKUP($A92,'Occupancy Raw Data'!$B$8:$BE$51,'Occupancy Raw Data'!AY$3,FALSE))/100</f>
        <v>5.14199634679001E-2</v>
      </c>
      <c r="H93" s="45">
        <f>(VLOOKUP($A92,'Occupancy Raw Data'!$B$8:$BE$51,'Occupancy Raw Data'!BA$3,FALSE))/100</f>
        <v>8.9444667326538697E-3</v>
      </c>
      <c r="I93" s="45">
        <f>(VLOOKUP($A92,'Occupancy Raw Data'!$B$8:$BE$51,'Occupancy Raw Data'!BB$3,FALSE))/100</f>
        <v>1.6193007675460901E-2</v>
      </c>
      <c r="J93" s="44">
        <f>(VLOOKUP($A92,'Occupancy Raw Data'!$B$8:$BE$51,'Occupancy Raw Data'!BC$3,FALSE))/100</f>
        <v>1.25880487800794E-2</v>
      </c>
      <c r="K93" s="46">
        <f>(VLOOKUP($A92,'Occupancy Raw Data'!$B$8:$BE$51,'Occupancy Raw Data'!BE$3,FALSE))/100</f>
        <v>3.8708412704697499E-2</v>
      </c>
      <c r="M93" s="43">
        <f>(VLOOKUP($A92,'ADR Raw Data'!$B$6:$BE$49,'ADR Raw Data'!AT$1,FALSE))/100</f>
        <v>5.5864457251597999E-2</v>
      </c>
      <c r="N93" s="44">
        <f>(VLOOKUP($A92,'ADR Raw Data'!$B$6:$BE$49,'ADR Raw Data'!AU$1,FALSE))/100</f>
        <v>4.0407144666681098E-2</v>
      </c>
      <c r="O93" s="44">
        <f>(VLOOKUP($A92,'ADR Raw Data'!$B$6:$BE$49,'ADR Raw Data'!AV$1,FALSE))/100</f>
        <v>2.3203310000346197E-2</v>
      </c>
      <c r="P93" s="44">
        <f>(VLOOKUP($A92,'ADR Raw Data'!$B$6:$BE$49,'ADR Raw Data'!AW$1,FALSE))/100</f>
        <v>3.2387889155652404E-2</v>
      </c>
      <c r="Q93" s="44">
        <f>(VLOOKUP($A92,'ADR Raw Data'!$B$6:$BE$49,'ADR Raw Data'!AX$1,FALSE))/100</f>
        <v>-9.2380895852577907E-4</v>
      </c>
      <c r="R93" s="44">
        <f>(VLOOKUP($A92,'ADR Raw Data'!$B$6:$BE$49,'ADR Raw Data'!AY$1,FALSE))/100</f>
        <v>2.8292942692043698E-2</v>
      </c>
      <c r="S93" s="45">
        <f>(VLOOKUP($A92,'ADR Raw Data'!$B$6:$BE$49,'ADR Raw Data'!BA$1,FALSE))/100</f>
        <v>4.1933098514122899E-2</v>
      </c>
      <c r="T93" s="45">
        <f>(VLOOKUP($A92,'ADR Raw Data'!$B$6:$BE$49,'ADR Raw Data'!BB$1,FALSE))/100</f>
        <v>9.4494141916376895E-2</v>
      </c>
      <c r="U93" s="44">
        <f>(VLOOKUP($A92,'ADR Raw Data'!$B$6:$BE$49,'ADR Raw Data'!BC$1,FALSE))/100</f>
        <v>6.8287491995993696E-2</v>
      </c>
      <c r="V93" s="46">
        <f>(VLOOKUP($A92,'ADR Raw Data'!$B$6:$BE$49,'ADR Raw Data'!BE$1,FALSE))/100</f>
        <v>4.0985206735344198E-2</v>
      </c>
      <c r="X93" s="43">
        <f>(VLOOKUP($A92,'RevPAR Raw Data'!$B$6:$BE$49,'RevPAR Raw Data'!AT$1,FALSE))/100</f>
        <v>0.11328122143712599</v>
      </c>
      <c r="Y93" s="44">
        <f>(VLOOKUP($A92,'RevPAR Raw Data'!$B$6:$BE$49,'RevPAR Raw Data'!AU$1,FALSE))/100</f>
        <v>0.103415874423353</v>
      </c>
      <c r="Z93" s="44">
        <f>(VLOOKUP($A92,'RevPAR Raw Data'!$B$6:$BE$49,'RevPAR Raw Data'!AV$1,FALSE))/100</f>
        <v>7.6309634569929702E-2</v>
      </c>
      <c r="AA93" s="44">
        <f>(VLOOKUP($A92,'RevPAR Raw Data'!$B$6:$BE$49,'RevPAR Raw Data'!AW$1,FALSE))/100</f>
        <v>9.6257370263112207E-2</v>
      </c>
      <c r="AB93" s="44">
        <f>(VLOOKUP($A92,'RevPAR Raw Data'!$B$6:$BE$49,'RevPAR Raw Data'!AX$1,FALSE))/100</f>
        <v>2.9745175460531501E-2</v>
      </c>
      <c r="AC93" s="44">
        <f>(VLOOKUP($A92,'RevPAR Raw Data'!$B$6:$BE$49,'RevPAR Raw Data'!AY$1,FALSE))/100</f>
        <v>8.1167728239568096E-2</v>
      </c>
      <c r="AD93" s="45">
        <f>(VLOOKUP($A92,'RevPAR Raw Data'!$B$6:$BE$49,'RevPAR Raw Data'!BA$1,FALSE))/100</f>
        <v>5.1252634451433403E-2</v>
      </c>
      <c r="AE93" s="45">
        <f>(VLOOKUP($A92,'RevPAR Raw Data'!$B$6:$BE$49,'RevPAR Raw Data'!BB$1,FALSE))/100</f>
        <v>0.112217293957175</v>
      </c>
      <c r="AF93" s="44">
        <f>(VLOOKUP($A92,'RevPAR Raw Data'!$B$6:$BE$49,'RevPAR Raw Data'!BC$1,FALSE))/100</f>
        <v>8.1735147056387999E-2</v>
      </c>
      <c r="AG93" s="46">
        <f>(VLOOKUP($A92,'RevPAR Raw Data'!$B$6:$BE$49,'RevPAR Raw Data'!BE$1,FALSE))/100</f>
        <v>8.1280091737140805E-2</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45</v>
      </c>
      <c r="B95" s="71">
        <f>(VLOOKUP($A95,'Occupancy Raw Data'!$B$8:$BE$45,'Occupancy Raw Data'!AG$3,FALSE))/100</f>
        <v>0.59462696783025304</v>
      </c>
      <c r="C95" s="72">
        <f>(VLOOKUP($A95,'Occupancy Raw Data'!$B$8:$BE$45,'Occupancy Raw Data'!AH$3,FALSE))/100</f>
        <v>0.62614647501711096</v>
      </c>
      <c r="D95" s="72">
        <f>(VLOOKUP($A95,'Occupancy Raw Data'!$B$8:$BE$45,'Occupancy Raw Data'!AI$3,FALSE))/100</f>
        <v>0.64780971937029408</v>
      </c>
      <c r="E95" s="72">
        <f>(VLOOKUP($A95,'Occupancy Raw Data'!$B$8:$BE$45,'Occupancy Raw Data'!AJ$3,FALSE))/100</f>
        <v>0.66279665357691597</v>
      </c>
      <c r="F95" s="72">
        <f>(VLOOKUP($A95,'Occupancy Raw Data'!$B$8:$BE$45,'Occupancy Raw Data'!AK$3,FALSE))/100</f>
        <v>0.72774259798048901</v>
      </c>
      <c r="G95" s="73">
        <f>(VLOOKUP($A95,'Occupancy Raw Data'!$B$8:$BE$45,'Occupancy Raw Data'!AL$3,FALSE))/100</f>
        <v>0.65182676518883398</v>
      </c>
      <c r="H95" s="53">
        <f>(VLOOKUP($A95,'Occupancy Raw Data'!$B$8:$BE$45,'Occupancy Raw Data'!AN$3,FALSE))/100</f>
        <v>0.83724114324833099</v>
      </c>
      <c r="I95" s="53">
        <f>(VLOOKUP($A95,'Occupancy Raw Data'!$B$8:$BE$45,'Occupancy Raw Data'!AO$3,FALSE))/100</f>
        <v>0.85069313708711203</v>
      </c>
      <c r="J95" s="73">
        <f>(VLOOKUP($A95,'Occupancy Raw Data'!$B$8:$BE$45,'Occupancy Raw Data'!AP$3,FALSE))/100</f>
        <v>0.8439671401677219</v>
      </c>
      <c r="K95" s="74">
        <f>(VLOOKUP($A95,'Occupancy Raw Data'!$B$8:$BE$45,'Occupancy Raw Data'!AR$3,FALSE))/100</f>
        <v>0.70670120729263397</v>
      </c>
      <c r="M95" s="75">
        <f>VLOOKUP($A95,'ADR Raw Data'!$B$6:$BE$43,'ADR Raw Data'!AG$1,FALSE)</f>
        <v>141.59710388489199</v>
      </c>
      <c r="N95" s="76">
        <f>VLOOKUP($A95,'ADR Raw Data'!$B$6:$BE$43,'ADR Raw Data'!AH$1,FALSE)</f>
        <v>136.09122267162201</v>
      </c>
      <c r="O95" s="76">
        <f>VLOOKUP($A95,'ADR Raw Data'!$B$6:$BE$43,'ADR Raw Data'!AI$1,FALSE)</f>
        <v>140.02820064451299</v>
      </c>
      <c r="P95" s="76">
        <f>VLOOKUP($A95,'ADR Raw Data'!$B$6:$BE$43,'ADR Raw Data'!AJ$1,FALSE)</f>
        <v>138.297556414219</v>
      </c>
      <c r="Q95" s="76">
        <f>VLOOKUP($A95,'ADR Raw Data'!$B$6:$BE$43,'ADR Raw Data'!AK$1,FALSE)</f>
        <v>149.45339871125501</v>
      </c>
      <c r="R95" s="77">
        <f>VLOOKUP($A95,'ADR Raw Data'!$B$6:$BE$43,'ADR Raw Data'!AL$1,FALSE)</f>
        <v>141.30903191947101</v>
      </c>
      <c r="S95" s="76">
        <f>VLOOKUP($A95,'ADR Raw Data'!$B$6:$BE$43,'ADR Raw Data'!AN$1,FALSE)</f>
        <v>206.484611201962</v>
      </c>
      <c r="T95" s="76">
        <f>VLOOKUP($A95,'ADR Raw Data'!$B$6:$BE$43,'ADR Raw Data'!AO$1,FALSE)</f>
        <v>215.63125699110699</v>
      </c>
      <c r="U95" s="77">
        <f>VLOOKUP($A95,'ADR Raw Data'!$B$6:$BE$43,'ADR Raw Data'!AP$1,FALSE)</f>
        <v>211.094381197655</v>
      </c>
      <c r="V95" s="78">
        <f>VLOOKUP($A95,'ADR Raw Data'!$B$6:$BE$43,'ADR Raw Data'!AR$1,FALSE)</f>
        <v>165.11059315000199</v>
      </c>
      <c r="X95" s="75">
        <f>VLOOKUP($A95,'RevPAR Raw Data'!$B$6:$BE$43,'RevPAR Raw Data'!AG$1,FALSE)</f>
        <v>84.197456536618702</v>
      </c>
      <c r="Y95" s="76">
        <f>VLOOKUP($A95,'RevPAR Raw Data'!$B$6:$BE$43,'RevPAR Raw Data'!AH$1,FALSE)</f>
        <v>85.213039356604995</v>
      </c>
      <c r="Z95" s="76">
        <f>VLOOKUP($A95,'RevPAR Raw Data'!$B$6:$BE$43,'RevPAR Raw Data'!AI$1,FALSE)</f>
        <v>90.711629363449603</v>
      </c>
      <c r="AA95" s="76">
        <f>VLOOKUP($A95,'RevPAR Raw Data'!$B$6:$BE$43,'RevPAR Raw Data'!AJ$1,FALSE)</f>
        <v>91.663157589209405</v>
      </c>
      <c r="AB95" s="76">
        <f>VLOOKUP($A95,'RevPAR Raw Data'!$B$6:$BE$43,'RevPAR Raw Data'!AK$1,FALSE)</f>
        <v>108.763604655142</v>
      </c>
      <c r="AC95" s="77">
        <f>VLOOKUP($A95,'RevPAR Raw Data'!$B$6:$BE$43,'RevPAR Raw Data'!AL$1,FALSE)</f>
        <v>92.109009168035001</v>
      </c>
      <c r="AD95" s="76">
        <f>VLOOKUP($A95,'RevPAR Raw Data'!$B$6:$BE$43,'RevPAR Raw Data'!AN$1,FALSE)</f>
        <v>172.877411945918</v>
      </c>
      <c r="AE95" s="76">
        <f>VLOOKUP($A95,'RevPAR Raw Data'!$B$6:$BE$43,'RevPAR Raw Data'!AO$1,FALSE)</f>
        <v>183.43603046380201</v>
      </c>
      <c r="AF95" s="77">
        <f>VLOOKUP($A95,'RevPAR Raw Data'!$B$6:$BE$43,'RevPAR Raw Data'!AP$1,FALSE)</f>
        <v>178.15672120485999</v>
      </c>
      <c r="AG95" s="78">
        <f>VLOOKUP($A95,'RevPAR Raw Data'!$B$6:$BE$43,'RevPAR Raw Data'!AR$1,FALSE)</f>
        <v>116.683855515909</v>
      </c>
    </row>
    <row r="96" spans="1:33" x14ac:dyDescent="0.2">
      <c r="A96" s="55" t="s">
        <v>126</v>
      </c>
      <c r="B96" s="43">
        <f>(VLOOKUP($A95,'Occupancy Raw Data'!$B$8:$BE$51,'Occupancy Raw Data'!AT$3,FALSE))/100</f>
        <v>0.12785242706994399</v>
      </c>
      <c r="C96" s="44">
        <f>(VLOOKUP($A95,'Occupancy Raw Data'!$B$8:$BE$51,'Occupancy Raw Data'!AU$3,FALSE))/100</f>
        <v>0.147404031416381</v>
      </c>
      <c r="D96" s="44">
        <f>(VLOOKUP($A95,'Occupancy Raw Data'!$B$8:$BE$51,'Occupancy Raw Data'!AV$3,FALSE))/100</f>
        <v>0.18762031995357098</v>
      </c>
      <c r="E96" s="44">
        <f>(VLOOKUP($A95,'Occupancy Raw Data'!$B$8:$BE$51,'Occupancy Raw Data'!AW$3,FALSE))/100</f>
        <v>0.16416469401726</v>
      </c>
      <c r="F96" s="44">
        <f>(VLOOKUP($A95,'Occupancy Raw Data'!$B$8:$BE$51,'Occupancy Raw Data'!AX$3,FALSE))/100</f>
        <v>0.10437829295460099</v>
      </c>
      <c r="G96" s="44">
        <f>(VLOOKUP($A95,'Occupancy Raw Data'!$B$8:$BE$51,'Occupancy Raw Data'!AY$3,FALSE))/100</f>
        <v>0.145134117388974</v>
      </c>
      <c r="H96" s="45">
        <f>(VLOOKUP($A95,'Occupancy Raw Data'!$B$8:$BE$51,'Occupancy Raw Data'!BA$3,FALSE))/100</f>
        <v>4.6722627346764793E-2</v>
      </c>
      <c r="I96" s="45">
        <f>(VLOOKUP($A95,'Occupancy Raw Data'!$B$8:$BE$51,'Occupancy Raw Data'!BB$3,FALSE))/100</f>
        <v>6.4369479920453401E-2</v>
      </c>
      <c r="J96" s="44">
        <f>(VLOOKUP($A95,'Occupancy Raw Data'!$B$8:$BE$51,'Occupancy Raw Data'!BC$3,FALSE))/100</f>
        <v>5.5542615711814097E-2</v>
      </c>
      <c r="K96" s="46">
        <f>(VLOOKUP($A95,'Occupancy Raw Data'!$B$8:$BE$51,'Occupancy Raw Data'!BE$3,FALSE))/100</f>
        <v>0.113178788527124</v>
      </c>
      <c r="M96" s="43">
        <f>(VLOOKUP($A95,'ADR Raw Data'!$B$6:$BE$49,'ADR Raw Data'!AT$1,FALSE))/100</f>
        <v>4.9679500020845299E-2</v>
      </c>
      <c r="N96" s="44">
        <f>(VLOOKUP($A95,'ADR Raw Data'!$B$6:$BE$49,'ADR Raw Data'!AU$1,FALSE))/100</f>
        <v>1.6644049181641699E-2</v>
      </c>
      <c r="O96" s="44">
        <f>(VLOOKUP($A95,'ADR Raw Data'!$B$6:$BE$49,'ADR Raw Data'!AV$1,FALSE))/100</f>
        <v>4.3115324181046697E-3</v>
      </c>
      <c r="P96" s="44">
        <f>(VLOOKUP($A95,'ADR Raw Data'!$B$6:$BE$49,'ADR Raw Data'!AW$1,FALSE))/100</f>
        <v>3.3678445166180897E-2</v>
      </c>
      <c r="Q96" s="44">
        <f>(VLOOKUP($A95,'ADR Raw Data'!$B$6:$BE$49,'ADR Raw Data'!AX$1,FALSE))/100</f>
        <v>5.4340167995615404E-2</v>
      </c>
      <c r="R96" s="44">
        <f>(VLOOKUP($A95,'ADR Raw Data'!$B$6:$BE$49,'ADR Raw Data'!AY$1,FALSE))/100</f>
        <v>3.2033290989983698E-2</v>
      </c>
      <c r="S96" s="45">
        <f>(VLOOKUP($A95,'ADR Raw Data'!$B$6:$BE$49,'ADR Raw Data'!BA$1,FALSE))/100</f>
        <v>9.5800970354675788E-2</v>
      </c>
      <c r="T96" s="45">
        <f>(VLOOKUP($A95,'ADR Raw Data'!$B$6:$BE$49,'ADR Raw Data'!BB$1,FALSE))/100</f>
        <v>0.167561214317138</v>
      </c>
      <c r="U96" s="44">
        <f>(VLOOKUP($A95,'ADR Raw Data'!$B$6:$BE$49,'ADR Raw Data'!BC$1,FALSE))/100</f>
        <v>0.131511668012746</v>
      </c>
      <c r="V96" s="46">
        <f>(VLOOKUP($A95,'ADR Raw Data'!$B$6:$BE$49,'ADR Raw Data'!BE$1,FALSE))/100</f>
        <v>6.7045574984466894E-2</v>
      </c>
      <c r="X96" s="43">
        <f>(VLOOKUP($A95,'RevPAR Raw Data'!$B$6:$BE$49,'RevPAR Raw Data'!AT$1,FALSE))/100</f>
        <v>0.18388357174407599</v>
      </c>
      <c r="Y96" s="44">
        <f>(VLOOKUP($A95,'RevPAR Raw Data'!$B$6:$BE$49,'RevPAR Raw Data'!AU$1,FALSE))/100</f>
        <v>0.16650148054648897</v>
      </c>
      <c r="Z96" s="44">
        <f>(VLOOKUP($A95,'RevPAR Raw Data'!$B$6:$BE$49,'RevPAR Raw Data'!AV$1,FALSE))/100</f>
        <v>0.19274078346345</v>
      </c>
      <c r="AA96" s="44">
        <f>(VLOOKUP($A95,'RevPAR Raw Data'!$B$6:$BE$49,'RevPAR Raw Data'!AW$1,FALSE))/100</f>
        <v>0.20337195082912501</v>
      </c>
      <c r="AB96" s="44">
        <f>(VLOOKUP($A95,'RevPAR Raw Data'!$B$6:$BE$49,'RevPAR Raw Data'!AX$1,FALSE))/100</f>
        <v>0.164390394924465</v>
      </c>
      <c r="AC96" s="44">
        <f>(VLOOKUP($A95,'RevPAR Raw Data'!$B$6:$BE$49,'RevPAR Raw Data'!AY$1,FALSE))/100</f>
        <v>0.18181653179385301</v>
      </c>
      <c r="AD96" s="45">
        <f>(VLOOKUP($A95,'RevPAR Raw Data'!$B$6:$BE$49,'RevPAR Raw Data'!BA$1,FALSE))/100</f>
        <v>0.14699967073878001</v>
      </c>
      <c r="AE96" s="45">
        <f>(VLOOKUP($A95,'RevPAR Raw Data'!$B$6:$BE$49,'RevPAR Raw Data'!BB$1,FALSE))/100</f>
        <v>0.242716522458026</v>
      </c>
      <c r="AF96" s="44">
        <f>(VLOOKUP($A95,'RevPAR Raw Data'!$B$6:$BE$49,'RevPAR Raw Data'!BC$1,FALSE))/100</f>
        <v>0.19435878576261201</v>
      </c>
      <c r="AG96" s="46">
        <f>(VLOOKUP($A95,'RevPAR Raw Data'!$B$6:$BE$49,'RevPAR Raw Data'!BE$1,FALSE))/100</f>
        <v>0.18781250046443801</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46</v>
      </c>
      <c r="B98" s="71">
        <f>(VLOOKUP($A98,'Occupancy Raw Data'!$B$8:$BE$45,'Occupancy Raw Data'!AG$3,FALSE))/100</f>
        <v>0.48534509405634502</v>
      </c>
      <c r="C98" s="72">
        <f>(VLOOKUP($A98,'Occupancy Raw Data'!$B$8:$BE$45,'Occupancy Raw Data'!AH$3,FALSE))/100</f>
        <v>0.59718051753068901</v>
      </c>
      <c r="D98" s="72">
        <f>(VLOOKUP($A98,'Occupancy Raw Data'!$B$8:$BE$45,'Occupancy Raw Data'!AI$3,FALSE))/100</f>
        <v>0.63573037180959102</v>
      </c>
      <c r="E98" s="72">
        <f>(VLOOKUP($A98,'Occupancy Raw Data'!$B$8:$BE$45,'Occupancy Raw Data'!AJ$3,FALSE))/100</f>
        <v>0.636850009386146</v>
      </c>
      <c r="F98" s="72">
        <f>(VLOOKUP($A98,'Occupancy Raw Data'!$B$8:$BE$45,'Occupancy Raw Data'!AK$3,FALSE))/100</f>
        <v>0.62634856833666397</v>
      </c>
      <c r="G98" s="73">
        <f>(VLOOKUP($A98,'Occupancy Raw Data'!$B$8:$BE$45,'Occupancy Raw Data'!AL$3,FALSE))/100</f>
        <v>0.59628701393335803</v>
      </c>
      <c r="H98" s="53">
        <f>(VLOOKUP($A98,'Occupancy Raw Data'!$B$8:$BE$45,'Occupancy Raw Data'!AN$3,FALSE))/100</f>
        <v>0.68337216621208197</v>
      </c>
      <c r="I98" s="53">
        <f>(VLOOKUP($A98,'Occupancy Raw Data'!$B$8:$BE$45,'Occupancy Raw Data'!AO$3,FALSE))/100</f>
        <v>0.66462748042712405</v>
      </c>
      <c r="J98" s="73">
        <f>(VLOOKUP($A98,'Occupancy Raw Data'!$B$8:$BE$45,'Occupancy Raw Data'!AP$3,FALSE))/100</f>
        <v>0.67399982331960306</v>
      </c>
      <c r="K98" s="74">
        <f>(VLOOKUP($A98,'Occupancy Raw Data'!$B$8:$BE$45,'Occupancy Raw Data'!AR$3,FALSE))/100</f>
        <v>0.61848804709237304</v>
      </c>
      <c r="M98" s="75">
        <f>VLOOKUP($A98,'ADR Raw Data'!$B$6:$BE$43,'ADR Raw Data'!AG$1,FALSE)</f>
        <v>112.390229389621</v>
      </c>
      <c r="N98" s="76">
        <f>VLOOKUP($A98,'ADR Raw Data'!$B$6:$BE$43,'ADR Raw Data'!AH$1,FALSE)</f>
        <v>114.732884554949</v>
      </c>
      <c r="O98" s="76">
        <f>VLOOKUP($A98,'ADR Raw Data'!$B$6:$BE$43,'ADR Raw Data'!AI$1,FALSE)</f>
        <v>116.86130272457299</v>
      </c>
      <c r="P98" s="76">
        <f>VLOOKUP($A98,'ADR Raw Data'!$B$6:$BE$43,'ADR Raw Data'!AJ$1,FALSE)</f>
        <v>115.894190558758</v>
      </c>
      <c r="Q98" s="76">
        <f>VLOOKUP($A98,'ADR Raw Data'!$B$6:$BE$43,'ADR Raw Data'!AK$1,FALSE)</f>
        <v>120.791928545613</v>
      </c>
      <c r="R98" s="77">
        <f>VLOOKUP($A98,'ADR Raw Data'!$B$6:$BE$43,'ADR Raw Data'!AL$1,FALSE)</f>
        <v>116.326086457401</v>
      </c>
      <c r="S98" s="76">
        <f>VLOOKUP($A98,'ADR Raw Data'!$B$6:$BE$43,'ADR Raw Data'!AN$1,FALSE)</f>
        <v>139.225919399536</v>
      </c>
      <c r="T98" s="76">
        <f>VLOOKUP($A98,'ADR Raw Data'!$B$6:$BE$43,'ADR Raw Data'!AO$1,FALSE)</f>
        <v>139.89647504485899</v>
      </c>
      <c r="U98" s="77">
        <f>VLOOKUP($A98,'ADR Raw Data'!$B$6:$BE$43,'ADR Raw Data'!AP$1,FALSE)</f>
        <v>139.556534997358</v>
      </c>
      <c r="V98" s="78">
        <f>VLOOKUP($A98,'ADR Raw Data'!$B$6:$BE$43,'ADR Raw Data'!AR$1,FALSE)</f>
        <v>123.558223437571</v>
      </c>
      <c r="X98" s="75">
        <f>VLOOKUP($A98,'RevPAR Raw Data'!$B$6:$BE$43,'RevPAR Raw Data'!AG$1,FALSE)</f>
        <v>54.548046454119898</v>
      </c>
      <c r="Y98" s="76">
        <f>VLOOKUP($A98,'RevPAR Raw Data'!$B$6:$BE$43,'RevPAR Raw Data'!AH$1,FALSE)</f>
        <v>68.516243376313597</v>
      </c>
      <c r="Z98" s="76">
        <f>VLOOKUP($A98,'RevPAR Raw Data'!$B$6:$BE$43,'RevPAR Raw Data'!AI$1,FALSE)</f>
        <v>74.292279431246101</v>
      </c>
      <c r="AA98" s="76">
        <f>VLOOKUP($A98,'RevPAR Raw Data'!$B$6:$BE$43,'RevPAR Raw Data'!AJ$1,FALSE)</f>
        <v>73.807216345145093</v>
      </c>
      <c r="AB98" s="76">
        <f>VLOOKUP($A98,'RevPAR Raw Data'!$B$6:$BE$43,'RevPAR Raw Data'!AK$1,FALSE)</f>
        <v>75.657851511169497</v>
      </c>
      <c r="AC98" s="77">
        <f>VLOOKUP($A98,'RevPAR Raw Data'!$B$6:$BE$43,'RevPAR Raw Data'!AL$1,FALSE)</f>
        <v>69.363734736237703</v>
      </c>
      <c r="AD98" s="76">
        <f>VLOOKUP($A98,'RevPAR Raw Data'!$B$6:$BE$43,'RevPAR Raw Data'!AN$1,FALSE)</f>
        <v>95.143118132929899</v>
      </c>
      <c r="AE98" s="76">
        <f>VLOOKUP($A98,'RevPAR Raw Data'!$B$6:$BE$43,'RevPAR Raw Data'!AO$1,FALSE)</f>
        <v>92.979041729700995</v>
      </c>
      <c r="AF98" s="77">
        <f>VLOOKUP($A98,'RevPAR Raw Data'!$B$6:$BE$43,'RevPAR Raw Data'!AP$1,FALSE)</f>
        <v>94.061079931315405</v>
      </c>
      <c r="AG98" s="78">
        <f>VLOOKUP($A98,'RevPAR Raw Data'!$B$6:$BE$43,'RevPAR Raw Data'!AR$1,FALSE)</f>
        <v>76.419284316106896</v>
      </c>
    </row>
    <row r="99" spans="1:33" x14ac:dyDescent="0.2">
      <c r="A99" s="55" t="s">
        <v>126</v>
      </c>
      <c r="B99" s="43">
        <f>(VLOOKUP($A98,'Occupancy Raw Data'!$B$8:$BE$51,'Occupancy Raw Data'!AT$3,FALSE))/100</f>
        <v>-2.26883407376175E-2</v>
      </c>
      <c r="C99" s="44">
        <f>(VLOOKUP($A98,'Occupancy Raw Data'!$B$8:$BE$51,'Occupancy Raw Data'!AU$3,FALSE))/100</f>
        <v>-4.8215264655410697E-3</v>
      </c>
      <c r="D99" s="44">
        <f>(VLOOKUP($A98,'Occupancy Raw Data'!$B$8:$BE$51,'Occupancy Raw Data'!AV$3,FALSE))/100</f>
        <v>2.0439512168407101E-2</v>
      </c>
      <c r="E99" s="44">
        <f>(VLOOKUP($A98,'Occupancy Raw Data'!$B$8:$BE$51,'Occupancy Raw Data'!AW$3,FALSE))/100</f>
        <v>1.7209224614022901E-2</v>
      </c>
      <c r="F99" s="44">
        <f>(VLOOKUP($A98,'Occupancy Raw Data'!$B$8:$BE$51,'Occupancy Raw Data'!AX$3,FALSE))/100</f>
        <v>2.0223768060925802E-2</v>
      </c>
      <c r="G99" s="44">
        <f>(VLOOKUP($A98,'Occupancy Raw Data'!$B$8:$BE$51,'Occupancy Raw Data'!AY$3,FALSE))/100</f>
        <v>7.3367545156138607E-3</v>
      </c>
      <c r="H99" s="45">
        <f>(VLOOKUP($A98,'Occupancy Raw Data'!$B$8:$BE$51,'Occupancy Raw Data'!BA$3,FALSE))/100</f>
        <v>-9.8772354882292607E-3</v>
      </c>
      <c r="I99" s="45">
        <f>(VLOOKUP($A98,'Occupancy Raw Data'!$B$8:$BE$51,'Occupancy Raw Data'!BB$3,FALSE))/100</f>
        <v>-3.0093959033524097E-2</v>
      </c>
      <c r="J99" s="44">
        <f>(VLOOKUP($A98,'Occupancy Raw Data'!$B$8:$BE$51,'Occupancy Raw Data'!BC$3,FALSE))/100</f>
        <v>-1.9949292384602798E-2</v>
      </c>
      <c r="K99" s="46">
        <f>(VLOOKUP($A98,'Occupancy Raw Data'!$B$8:$BE$51,'Occupancy Raw Data'!BE$3,FALSE))/100</f>
        <v>-1.32890188829929E-3</v>
      </c>
      <c r="M99" s="43">
        <f>(VLOOKUP($A98,'ADR Raw Data'!$B$6:$BE$49,'ADR Raw Data'!AT$1,FALSE))/100</f>
        <v>2.27888136023634E-2</v>
      </c>
      <c r="N99" s="44">
        <f>(VLOOKUP($A98,'ADR Raw Data'!$B$6:$BE$49,'ADR Raw Data'!AU$1,FALSE))/100</f>
        <v>1.0393368386205099E-2</v>
      </c>
      <c r="O99" s="44">
        <f>(VLOOKUP($A98,'ADR Raw Data'!$B$6:$BE$49,'ADR Raw Data'!AV$1,FALSE))/100</f>
        <v>1.9312314373663299E-2</v>
      </c>
      <c r="P99" s="44">
        <f>(VLOOKUP($A98,'ADR Raw Data'!$B$6:$BE$49,'ADR Raw Data'!AW$1,FALSE))/100</f>
        <v>3.0857934012039801E-3</v>
      </c>
      <c r="Q99" s="44">
        <f>(VLOOKUP($A98,'ADR Raw Data'!$B$6:$BE$49,'ADR Raw Data'!AX$1,FALSE))/100</f>
        <v>-1.6182390260183598E-3</v>
      </c>
      <c r="R99" s="44">
        <f>(VLOOKUP($A98,'ADR Raw Data'!$B$6:$BE$49,'ADR Raw Data'!AY$1,FALSE))/100</f>
        <v>1.0385540312982101E-2</v>
      </c>
      <c r="S99" s="45">
        <f>(VLOOKUP($A98,'ADR Raw Data'!$B$6:$BE$49,'ADR Raw Data'!BA$1,FALSE))/100</f>
        <v>-1.0657331031335499E-2</v>
      </c>
      <c r="T99" s="45">
        <f>(VLOOKUP($A98,'ADR Raw Data'!$B$6:$BE$49,'ADR Raw Data'!BB$1,FALSE))/100</f>
        <v>6.3933781793108499E-3</v>
      </c>
      <c r="U99" s="44">
        <f>(VLOOKUP($A98,'ADR Raw Data'!$B$6:$BE$49,'ADR Raw Data'!BC$1,FALSE))/100</f>
        <v>-2.2396743186686397E-3</v>
      </c>
      <c r="V99" s="46">
        <f>(VLOOKUP($A98,'ADR Raw Data'!$B$6:$BE$49,'ADR Raw Data'!BE$1,FALSE))/100</f>
        <v>4.6992015377846502E-3</v>
      </c>
      <c r="X99" s="43">
        <f>(VLOOKUP($A98,'RevPAR Raw Data'!$B$6:$BE$49,'RevPAR Raw Data'!AT$1,FALSE))/100</f>
        <v>-4.1656750327060803E-4</v>
      </c>
      <c r="Y99" s="44">
        <f>(VLOOKUP($A98,'RevPAR Raw Data'!$B$6:$BE$49,'RevPAR Raw Data'!AU$1,FALSE))/100</f>
        <v>5.5217300199238298E-3</v>
      </c>
      <c r="Z99" s="44">
        <f>(VLOOKUP($A98,'RevPAR Raw Data'!$B$6:$BE$49,'RevPAR Raw Data'!AV$1,FALSE))/100</f>
        <v>4.0146560826711107E-2</v>
      </c>
      <c r="AA99" s="44">
        <f>(VLOOKUP($A98,'RevPAR Raw Data'!$B$6:$BE$49,'RevPAR Raw Data'!AW$1,FALSE))/100</f>
        <v>2.03481221269807E-2</v>
      </c>
      <c r="AB99" s="44">
        <f>(VLOOKUP($A98,'RevPAR Raw Data'!$B$6:$BE$49,'RevPAR Raw Data'!AX$1,FALSE))/100</f>
        <v>1.8572802144178099E-2</v>
      </c>
      <c r="AC99" s="44">
        <f>(VLOOKUP($A98,'RevPAR Raw Data'!$B$6:$BE$49,'RevPAR Raw Data'!AY$1,FALSE))/100</f>
        <v>1.7798490988384298E-2</v>
      </c>
      <c r="AD99" s="45">
        <f>(VLOOKUP($A98,'RevPAR Raw Data'!$B$6:$BE$49,'RevPAR Raw Data'!BA$1,FALSE))/100</f>
        <v>-2.04293015512922E-2</v>
      </c>
      <c r="AE99" s="45">
        <f>(VLOOKUP($A98,'RevPAR Raw Data'!$B$6:$BE$49,'RevPAR Raw Data'!BB$1,FALSE))/100</f>
        <v>-2.38929829152272E-2</v>
      </c>
      <c r="AF99" s="44">
        <f>(VLOOKUP($A98,'RevPAR Raw Data'!$B$6:$BE$49,'RevPAR Raw Data'!BC$1,FALSE))/100</f>
        <v>-2.2144286785442099E-2</v>
      </c>
      <c r="AG99" s="46">
        <f>(VLOOKUP($A98,'RevPAR Raw Data'!$B$6:$BE$49,'RevPAR Raw Data'!BE$1,FALSE))/100</f>
        <v>3.3640548716882901E-3</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48</v>
      </c>
      <c r="B101" s="71">
        <f>(VLOOKUP($A101,'Occupancy Raw Data'!$B$8:$BE$45,'Occupancy Raw Data'!AG$3,FALSE))/100</f>
        <v>0.46985278763833699</v>
      </c>
      <c r="C101" s="72">
        <f>(VLOOKUP($A101,'Occupancy Raw Data'!$B$8:$BE$45,'Occupancy Raw Data'!AH$3,FALSE))/100</f>
        <v>0.57128314888285603</v>
      </c>
      <c r="D101" s="72">
        <f>(VLOOKUP($A101,'Occupancy Raw Data'!$B$8:$BE$45,'Occupancy Raw Data'!AI$3,FALSE))/100</f>
        <v>0.603544581332219</v>
      </c>
      <c r="E101" s="72">
        <f>(VLOOKUP($A101,'Occupancy Raw Data'!$B$8:$BE$45,'Occupancy Raw Data'!AJ$3,FALSE))/100</f>
        <v>0.59268636458550805</v>
      </c>
      <c r="F101" s="72">
        <f>(VLOOKUP($A101,'Occupancy Raw Data'!$B$8:$BE$45,'Occupancy Raw Data'!AK$3,FALSE))/100</f>
        <v>0.58895385257882604</v>
      </c>
      <c r="G101" s="73">
        <f>(VLOOKUP($A101,'Occupancy Raw Data'!$B$8:$BE$45,'Occupancy Raw Data'!AL$3,FALSE))/100</f>
        <v>0.56526414700354899</v>
      </c>
      <c r="H101" s="53">
        <f>(VLOOKUP($A101,'Occupancy Raw Data'!$B$8:$BE$45,'Occupancy Raw Data'!AN$3,FALSE))/100</f>
        <v>0.66456984756734105</v>
      </c>
      <c r="I101" s="53">
        <f>(VLOOKUP($A101,'Occupancy Raw Data'!$B$8:$BE$45,'Occupancy Raw Data'!AO$3,FALSE))/100</f>
        <v>0.65008352474420505</v>
      </c>
      <c r="J101" s="73">
        <f>(VLOOKUP($A101,'Occupancy Raw Data'!$B$8:$BE$45,'Occupancy Raw Data'!AP$3,FALSE))/100</f>
        <v>0.65732668615577294</v>
      </c>
      <c r="K101" s="74">
        <f>(VLOOKUP($A101,'Occupancy Raw Data'!$B$8:$BE$45,'Occupancy Raw Data'!AR$3,FALSE))/100</f>
        <v>0.59156772961846993</v>
      </c>
      <c r="M101" s="75">
        <f>VLOOKUP($A101,'ADR Raw Data'!$B$6:$BE$43,'ADR Raw Data'!AG$1,FALSE)</f>
        <v>139.275481362146</v>
      </c>
      <c r="N101" s="76">
        <f>VLOOKUP($A101,'ADR Raw Data'!$B$6:$BE$43,'ADR Raw Data'!AH$1,FALSE)</f>
        <v>133.35392241970101</v>
      </c>
      <c r="O101" s="76">
        <f>VLOOKUP($A101,'ADR Raw Data'!$B$6:$BE$43,'ADR Raw Data'!AI$1,FALSE)</f>
        <v>135.63263374129599</v>
      </c>
      <c r="P101" s="76">
        <f>VLOOKUP($A101,'ADR Raw Data'!$B$6:$BE$43,'ADR Raw Data'!AJ$1,FALSE)</f>
        <v>131.61250495441899</v>
      </c>
      <c r="Q101" s="76">
        <f>VLOOKUP($A101,'ADR Raw Data'!$B$6:$BE$43,'ADR Raw Data'!AK$1,FALSE)</f>
        <v>146.615769810317</v>
      </c>
      <c r="R101" s="77">
        <f>VLOOKUP($A101,'ADR Raw Data'!$B$6:$BE$43,'ADR Raw Data'!AL$1,FALSE)</f>
        <v>137.22328743466099</v>
      </c>
      <c r="S101" s="76">
        <f>VLOOKUP($A101,'ADR Raw Data'!$B$6:$BE$43,'ADR Raw Data'!AN$1,FALSE)</f>
        <v>174.196167471819</v>
      </c>
      <c r="T101" s="76">
        <f>VLOOKUP($A101,'ADR Raw Data'!$B$6:$BE$43,'ADR Raw Data'!AO$1,FALSE)</f>
        <v>178.54030514735399</v>
      </c>
      <c r="U101" s="77">
        <f>VLOOKUP($A101,'ADR Raw Data'!$B$6:$BE$43,'ADR Raw Data'!AP$1,FALSE)</f>
        <v>176.34430202314999</v>
      </c>
      <c r="V101" s="78">
        <f>VLOOKUP($A101,'ADR Raw Data'!$B$6:$BE$43,'ADR Raw Data'!AR$1,FALSE)</f>
        <v>149.64320903377799</v>
      </c>
      <c r="X101" s="75">
        <f>VLOOKUP($A101,'RevPAR Raw Data'!$B$6:$BE$43,'RevPAR Raw Data'!AG$1,FALSE)</f>
        <v>65.438973167675897</v>
      </c>
      <c r="Y101" s="76">
        <f>VLOOKUP($A101,'RevPAR Raw Data'!$B$6:$BE$43,'RevPAR Raw Data'!AH$1,FALSE)</f>
        <v>76.182848715806998</v>
      </c>
      <c r="Z101" s="76">
        <f>VLOOKUP($A101,'RevPAR Raw Data'!$B$6:$BE$43,'RevPAR Raw Data'!AI$1,FALSE)</f>
        <v>81.860341146377095</v>
      </c>
      <c r="AA101" s="76">
        <f>VLOOKUP($A101,'RevPAR Raw Data'!$B$6:$BE$43,'RevPAR Raw Data'!AJ$1,FALSE)</f>
        <v>78.004937095426996</v>
      </c>
      <c r="AB101" s="76">
        <f>VLOOKUP($A101,'RevPAR Raw Data'!$B$6:$BE$43,'RevPAR Raw Data'!AK$1,FALSE)</f>
        <v>86.349922478596696</v>
      </c>
      <c r="AC101" s="77">
        <f>VLOOKUP($A101,'RevPAR Raw Data'!$B$6:$BE$43,'RevPAR Raw Data'!AL$1,FALSE)</f>
        <v>77.567404520776705</v>
      </c>
      <c r="AD101" s="76">
        <f>VLOOKUP($A101,'RevPAR Raw Data'!$B$6:$BE$43,'RevPAR Raw Data'!AN$1,FALSE)</f>
        <v>115.765520463562</v>
      </c>
      <c r="AE101" s="76">
        <f>VLOOKUP($A101,'RevPAR Raw Data'!$B$6:$BE$43,'RevPAR Raw Data'!AO$1,FALSE)</f>
        <v>116.066110879097</v>
      </c>
      <c r="AF101" s="77">
        <f>VLOOKUP($A101,'RevPAR Raw Data'!$B$6:$BE$43,'RevPAR Raw Data'!AP$1,FALSE)</f>
        <v>115.91581567132999</v>
      </c>
      <c r="AG101" s="78">
        <f>VLOOKUP($A101,'RevPAR Raw Data'!$B$6:$BE$43,'RevPAR Raw Data'!AR$1,FALSE)</f>
        <v>88.524093420934804</v>
      </c>
    </row>
    <row r="102" spans="1:33" x14ac:dyDescent="0.2">
      <c r="A102" s="55" t="s">
        <v>126</v>
      </c>
      <c r="B102" s="43">
        <f>(VLOOKUP($A101,'Occupancy Raw Data'!$B$8:$BE$51,'Occupancy Raw Data'!AT$3,FALSE))/100</f>
        <v>-1.71161212209083E-3</v>
      </c>
      <c r="C102" s="44">
        <f>(VLOOKUP($A101,'Occupancy Raw Data'!$B$8:$BE$51,'Occupancy Raw Data'!AU$3,FALSE))/100</f>
        <v>-3.0711107336436698E-3</v>
      </c>
      <c r="D102" s="44">
        <f>(VLOOKUP($A101,'Occupancy Raw Data'!$B$8:$BE$51,'Occupancy Raw Data'!AV$3,FALSE))/100</f>
        <v>2.2067858300282399E-2</v>
      </c>
      <c r="E102" s="44">
        <f>(VLOOKUP($A101,'Occupancy Raw Data'!$B$8:$BE$51,'Occupancy Raw Data'!AW$3,FALSE))/100</f>
        <v>9.5604735199248194E-4</v>
      </c>
      <c r="F102" s="44">
        <f>(VLOOKUP($A101,'Occupancy Raw Data'!$B$8:$BE$51,'Occupancy Raw Data'!AX$3,FALSE))/100</f>
        <v>-2.4217573652752498E-3</v>
      </c>
      <c r="G102" s="44">
        <f>(VLOOKUP($A101,'Occupancy Raw Data'!$B$8:$BE$51,'Occupancy Raw Data'!AY$3,FALSE))/100</f>
        <v>3.4090122940742601E-3</v>
      </c>
      <c r="H102" s="45">
        <f>(VLOOKUP($A101,'Occupancy Raw Data'!$B$8:$BE$51,'Occupancy Raw Data'!BA$3,FALSE))/100</f>
        <v>-1.4449174739648301E-2</v>
      </c>
      <c r="I102" s="45">
        <f>(VLOOKUP($A101,'Occupancy Raw Data'!$B$8:$BE$51,'Occupancy Raw Data'!BB$3,FALSE))/100</f>
        <v>-3.0266311540368501E-2</v>
      </c>
      <c r="J102" s="44">
        <f>(VLOOKUP($A101,'Occupancy Raw Data'!$B$8:$BE$51,'Occupancy Raw Data'!BC$3,FALSE))/100</f>
        <v>-2.2334571421807E-2</v>
      </c>
      <c r="K102" s="46">
        <f>(VLOOKUP($A101,'Occupancy Raw Data'!$B$8:$BE$51,'Occupancy Raw Data'!BE$3,FALSE))/100</f>
        <v>-4.9095837308436004E-3</v>
      </c>
      <c r="M102" s="43">
        <f>(VLOOKUP($A101,'ADR Raw Data'!$B$6:$BE$49,'ADR Raw Data'!AT$1,FALSE))/100</f>
        <v>0.107699416498196</v>
      </c>
      <c r="N102" s="44">
        <f>(VLOOKUP($A101,'ADR Raw Data'!$B$6:$BE$49,'ADR Raw Data'!AU$1,FALSE))/100</f>
        <v>4.6864166169711598E-2</v>
      </c>
      <c r="O102" s="44">
        <f>(VLOOKUP($A101,'ADR Raw Data'!$B$6:$BE$49,'ADR Raw Data'!AV$1,FALSE))/100</f>
        <v>5.6642866431377704E-2</v>
      </c>
      <c r="P102" s="44">
        <f>(VLOOKUP($A101,'ADR Raw Data'!$B$6:$BE$49,'ADR Raw Data'!AW$1,FALSE))/100</f>
        <v>4.8632815427872896E-3</v>
      </c>
      <c r="Q102" s="44">
        <f>(VLOOKUP($A101,'ADR Raw Data'!$B$6:$BE$49,'ADR Raw Data'!AX$1,FALSE))/100</f>
        <v>-7.5108906438466202E-3</v>
      </c>
      <c r="R102" s="44">
        <f>(VLOOKUP($A101,'ADR Raw Data'!$B$6:$BE$49,'ADR Raw Data'!AY$1,FALSE))/100</f>
        <v>3.6963288364343302E-2</v>
      </c>
      <c r="S102" s="45">
        <f>(VLOOKUP($A101,'ADR Raw Data'!$B$6:$BE$49,'ADR Raw Data'!BA$1,FALSE))/100</f>
        <v>2.3252492103028599E-2</v>
      </c>
      <c r="T102" s="45">
        <f>(VLOOKUP($A101,'ADR Raw Data'!$B$6:$BE$49,'ADR Raw Data'!BB$1,FALSE))/100</f>
        <v>8.0947574014510804E-2</v>
      </c>
      <c r="U102" s="44">
        <f>(VLOOKUP($A101,'ADR Raw Data'!$B$6:$BE$49,'ADR Raw Data'!BC$1,FALSE))/100</f>
        <v>5.1474924176546803E-2</v>
      </c>
      <c r="V102" s="46">
        <f>(VLOOKUP($A101,'ADR Raw Data'!$B$6:$BE$49,'ADR Raw Data'!BE$1,FALSE))/100</f>
        <v>4.0893814488360894E-2</v>
      </c>
      <c r="X102" s="43">
        <f>(VLOOKUP($A101,'RevPAR Raw Data'!$B$6:$BE$49,'RevPAR Raw Data'!AT$1,FALSE))/100</f>
        <v>0.105803464749284</v>
      </c>
      <c r="Y102" s="44">
        <f>(VLOOKUP($A101,'RevPAR Raw Data'!$B$6:$BE$49,'RevPAR Raw Data'!AU$1,FALSE))/100</f>
        <v>4.3649130392320802E-2</v>
      </c>
      <c r="Z102" s="44">
        <f>(VLOOKUP($A101,'RevPAR Raw Data'!$B$6:$BE$49,'RevPAR Raw Data'!AV$1,FALSE))/100</f>
        <v>7.9960711481789598E-2</v>
      </c>
      <c r="AA102" s="44">
        <f>(VLOOKUP($A101,'RevPAR Raw Data'!$B$6:$BE$49,'RevPAR Raw Data'!AW$1,FALSE))/100</f>
        <v>5.8239784222207502E-3</v>
      </c>
      <c r="AB102" s="44">
        <f>(VLOOKUP($A101,'RevPAR Raw Data'!$B$6:$BE$49,'RevPAR Raw Data'!AX$1,FALSE))/100</f>
        <v>-9.9144584543853602E-3</v>
      </c>
      <c r="AC102" s="44">
        <f>(VLOOKUP($A101,'RevPAR Raw Data'!$B$6:$BE$49,'RevPAR Raw Data'!AY$1,FALSE))/100</f>
        <v>4.0498308962881105E-2</v>
      </c>
      <c r="AD102" s="45">
        <f>(VLOOKUP($A101,'RevPAR Raw Data'!$B$6:$BE$49,'RevPAR Raw Data'!BA$1,FALSE))/100</f>
        <v>8.4673380418513397E-3</v>
      </c>
      <c r="AE102" s="45">
        <f>(VLOOKUP($A101,'RevPAR Raw Data'!$B$6:$BE$49,'RevPAR Raw Data'!BB$1,FALSE))/100</f>
        <v>4.8231277980581896E-2</v>
      </c>
      <c r="AF102" s="44">
        <f>(VLOOKUP($A101,'RevPAR Raw Data'!$B$6:$BE$49,'RevPAR Raw Data'!BC$1,FALSE))/100</f>
        <v>2.7990682384286602E-2</v>
      </c>
      <c r="AG102" s="46">
        <f>(VLOOKUP($A101,'RevPAR Raw Data'!$B$6:$BE$49,'RevPAR Raw Data'!BE$1,FALSE))/100</f>
        <v>3.5783459151213101E-2</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52</v>
      </c>
      <c r="B104" s="71">
        <f>(VLOOKUP($A104,'Occupancy Raw Data'!$B$8:$BE$54,'Occupancy Raw Data'!AG$3,FALSE))/100</f>
        <v>0.48843801283007598</v>
      </c>
      <c r="C104" s="72">
        <f>(VLOOKUP($A104,'Occupancy Raw Data'!$B$8:$BE$54,'Occupancy Raw Data'!AH$3,FALSE))/100</f>
        <v>0.577539907504102</v>
      </c>
      <c r="D104" s="72">
        <f>(VLOOKUP($A104,'Occupancy Raw Data'!$B$8:$BE$54,'Occupancy Raw Data'!AI$3,FALSE))/100</f>
        <v>0.60073847530956204</v>
      </c>
      <c r="E104" s="72">
        <f>(VLOOKUP($A104,'Occupancy Raw Data'!$B$8:$BE$54,'Occupancy Raw Data'!AJ$3,FALSE))/100</f>
        <v>0.59827367162394407</v>
      </c>
      <c r="F104" s="72">
        <f>(VLOOKUP($A104,'Occupancy Raw Data'!$B$8:$BE$54,'Occupancy Raw Data'!AK$3,FALSE))/100</f>
        <v>0.60417756520439392</v>
      </c>
      <c r="G104" s="73">
        <f>(VLOOKUP($A104,'Occupancy Raw Data'!$B$8:$BE$54,'Occupancy Raw Data'!AL$3,FALSE))/100</f>
        <v>0.57381307853090402</v>
      </c>
      <c r="H104" s="53">
        <f>(VLOOKUP($A104,'Occupancy Raw Data'!$B$8:$BE$54,'Occupancy Raw Data'!AN$3,FALSE))/100</f>
        <v>0.67162394439877404</v>
      </c>
      <c r="I104" s="53">
        <f>(VLOOKUP($A104,'Occupancy Raw Data'!$B$8:$BE$54,'Occupancy Raw Data'!AO$3,FALSE))/100</f>
        <v>0.66986772289066498</v>
      </c>
      <c r="J104" s="73">
        <f>(VLOOKUP($A104,'Occupancy Raw Data'!$B$8:$BE$54,'Occupancy Raw Data'!AP$3,FALSE))/100</f>
        <v>0.67074583364472007</v>
      </c>
      <c r="K104" s="74">
        <f>(VLOOKUP($A104,'Occupancy Raw Data'!$B$8:$BE$54,'Occupancy Raw Data'!AR$3,FALSE))/100</f>
        <v>0.60148599347144194</v>
      </c>
      <c r="M104" s="75">
        <f>VLOOKUP($A104,'ADR Raw Data'!$B$6:$BE$54,'ADR Raw Data'!AG$1,FALSE)</f>
        <v>96.528118509468499</v>
      </c>
      <c r="N104" s="76">
        <f>VLOOKUP($A104,'ADR Raw Data'!$B$6:$BE$54,'ADR Raw Data'!AH$1,FALSE)</f>
        <v>100.571063609945</v>
      </c>
      <c r="O104" s="76">
        <f>VLOOKUP($A104,'ADR Raw Data'!$B$6:$BE$54,'ADR Raw Data'!AI$1,FALSE)</f>
        <v>101.18487365741601</v>
      </c>
      <c r="P104" s="76">
        <f>VLOOKUP($A104,'ADR Raw Data'!$B$6:$BE$54,'ADR Raw Data'!AJ$1,FALSE)</f>
        <v>100.957006433077</v>
      </c>
      <c r="Q104" s="76">
        <f>VLOOKUP($A104,'ADR Raw Data'!$B$6:$BE$54,'ADR Raw Data'!AK$1,FALSE)</f>
        <v>101.605733193147</v>
      </c>
      <c r="R104" s="77">
        <f>VLOOKUP($A104,'ADR Raw Data'!$B$6:$BE$54,'ADR Raw Data'!AL$1,FALSE)</f>
        <v>100.30891463287701</v>
      </c>
      <c r="S104" s="76">
        <f>VLOOKUP($A104,'ADR Raw Data'!$B$6:$BE$54,'ADR Raw Data'!AN$1,FALSE)</f>
        <v>115.589316234561</v>
      </c>
      <c r="T104" s="76">
        <f>VLOOKUP($A104,'ADR Raw Data'!$B$6:$BE$54,'ADR Raw Data'!AO$1,FALSE)</f>
        <v>116.903765270262</v>
      </c>
      <c r="U104" s="77">
        <f>VLOOKUP($A104,'ADR Raw Data'!$B$6:$BE$54,'ADR Raw Data'!AP$1,FALSE)</f>
        <v>116.24568034316501</v>
      </c>
      <c r="V104" s="78">
        <f>VLOOKUP($A104,'ADR Raw Data'!$B$6:$BE$54,'ADR Raw Data'!AR$1,FALSE)</f>
        <v>105.382523743227</v>
      </c>
      <c r="X104" s="75">
        <f>VLOOKUP($A104,'RevPAR Raw Data'!$B$6:$BE$54,'RevPAR Raw Data'!AG$1,FALSE)</f>
        <v>47.148002386990797</v>
      </c>
      <c r="Y104" s="76">
        <f>VLOOKUP($A104,'RevPAR Raw Data'!$B$6:$BE$54,'RevPAR Raw Data'!AH$1,FALSE)</f>
        <v>58.083802774876901</v>
      </c>
      <c r="Z104" s="76">
        <f>VLOOKUP($A104,'RevPAR Raw Data'!$B$6:$BE$54,'RevPAR Raw Data'!AI$1,FALSE)</f>
        <v>60.785646725346801</v>
      </c>
      <c r="AA104" s="76">
        <f>VLOOKUP($A104,'RevPAR Raw Data'!$B$6:$BE$54,'RevPAR Raw Data'!AJ$1,FALSE)</f>
        <v>60.399918914879301</v>
      </c>
      <c r="AB104" s="76">
        <f>VLOOKUP($A104,'RevPAR Raw Data'!$B$6:$BE$54,'RevPAR Raw Data'!AK$1,FALSE)</f>
        <v>61.387904491443003</v>
      </c>
      <c r="AC104" s="77">
        <f>VLOOKUP($A104,'RevPAR Raw Data'!$B$6:$BE$54,'RevPAR Raw Data'!AL$1,FALSE)</f>
        <v>57.558567109584899</v>
      </c>
      <c r="AD104" s="76">
        <f>VLOOKUP($A104,'RevPAR Raw Data'!$B$6:$BE$54,'RevPAR Raw Data'!AN$1,FALSE)</f>
        <v>77.632552499813102</v>
      </c>
      <c r="AE104" s="76">
        <f>VLOOKUP($A104,'RevPAR Raw Data'!$B$6:$BE$54,'RevPAR Raw Data'!AO$1,FALSE)</f>
        <v>78.310059038935805</v>
      </c>
      <c r="AF104" s="77">
        <f>VLOOKUP($A104,'RevPAR Raw Data'!$B$6:$BE$54,'RevPAR Raw Data'!AP$1,FALSE)</f>
        <v>77.971305769374396</v>
      </c>
      <c r="AG104" s="78">
        <f>VLOOKUP($A104,'RevPAR Raw Data'!$B$6:$BE$54,'RevPAR Raw Data'!AR$1,FALSE)</f>
        <v>63.3861119882229</v>
      </c>
    </row>
    <row r="105" spans="1:33" x14ac:dyDescent="0.2">
      <c r="A105" s="55" t="s">
        <v>126</v>
      </c>
      <c r="B105" s="43">
        <f>(VLOOKUP($A104,'Occupancy Raw Data'!$B$8:$BE$54,'Occupancy Raw Data'!AT$3,FALSE))/100</f>
        <v>-1.1653365596486101E-2</v>
      </c>
      <c r="C105" s="44">
        <f>(VLOOKUP($A104,'Occupancy Raw Data'!$B$8:$BE$54,'Occupancy Raw Data'!AU$3,FALSE))/100</f>
        <v>2.2798038773050103E-2</v>
      </c>
      <c r="D105" s="44">
        <f>(VLOOKUP($A104,'Occupancy Raw Data'!$B$8:$BE$54,'Occupancy Raw Data'!AV$3,FALSE))/100</f>
        <v>1.7676688364204499E-2</v>
      </c>
      <c r="E105" s="44">
        <f>(VLOOKUP($A104,'Occupancy Raw Data'!$B$8:$BE$54,'Occupancy Raw Data'!AW$3,FALSE))/100</f>
        <v>1.1615924161564898E-2</v>
      </c>
      <c r="F105" s="44">
        <f>(VLOOKUP($A104,'Occupancy Raw Data'!$B$8:$BE$54,'Occupancy Raw Data'!AX$3,FALSE))/100</f>
        <v>3.5111080809676599E-3</v>
      </c>
      <c r="G105" s="44">
        <f>(VLOOKUP($A104,'Occupancy Raw Data'!$B$8:$BE$54,'Occupancy Raw Data'!AY$3,FALSE))/100</f>
        <v>9.3030550647345694E-3</v>
      </c>
      <c r="H105" s="45">
        <f>(VLOOKUP($A104,'Occupancy Raw Data'!$B$8:$BE$54,'Occupancy Raw Data'!BA$3,FALSE))/100</f>
        <v>-2.4266806376627603E-2</v>
      </c>
      <c r="I105" s="45">
        <f>(VLOOKUP($A104,'Occupancy Raw Data'!$B$8:$BE$54,'Occupancy Raw Data'!BB$3,FALSE))/100</f>
        <v>-4.1607433209180797E-2</v>
      </c>
      <c r="J105" s="44">
        <f>(VLOOKUP($A104,'Occupancy Raw Data'!$B$8:$BE$54,'Occupancy Raw Data'!BC$3,FALSE))/100</f>
        <v>-3.3003504473149099E-2</v>
      </c>
      <c r="K105" s="46">
        <f>(VLOOKUP($A104,'Occupancy Raw Data'!$B$8:$BE$54,'Occupancy Raw Data'!BE$3,FALSE))/100</f>
        <v>-4.6056786186022903E-3</v>
      </c>
      <c r="M105" s="43">
        <f>(VLOOKUP($A104,'ADR Raw Data'!$B$6:$BE$52,'ADR Raw Data'!AT$1,FALSE))/100</f>
        <v>1.0585126889796199E-2</v>
      </c>
      <c r="N105" s="44">
        <f>(VLOOKUP($A104,'ADR Raw Data'!$B$6:$BE$52,'ADR Raw Data'!AU$1,FALSE))/100</f>
        <v>1.6634319970565199E-2</v>
      </c>
      <c r="O105" s="44">
        <f>(VLOOKUP($A104,'ADR Raw Data'!$B$6:$BE$52,'ADR Raw Data'!AV$1,FALSE))/100</f>
        <v>1.99966554909272E-2</v>
      </c>
      <c r="P105" s="44">
        <f>(VLOOKUP($A104,'ADR Raw Data'!$B$6:$BE$52,'ADR Raw Data'!AW$1,FALSE))/100</f>
        <v>2.00624899153834E-2</v>
      </c>
      <c r="Q105" s="44">
        <f>(VLOOKUP($A104,'ADR Raw Data'!$B$6:$BE$52,'ADR Raw Data'!AX$1,FALSE))/100</f>
        <v>1.66848246036056E-2</v>
      </c>
      <c r="R105" s="44">
        <f>(VLOOKUP($A104,'ADR Raw Data'!$B$6:$BE$52,'ADR Raw Data'!AY$1,FALSE))/100</f>
        <v>1.71858353666039E-2</v>
      </c>
      <c r="S105" s="45">
        <f>(VLOOKUP($A104,'ADR Raw Data'!$B$6:$BE$52,'ADR Raw Data'!BA$1,FALSE))/100</f>
        <v>7.2704492003186202E-3</v>
      </c>
      <c r="T105" s="45">
        <f>(VLOOKUP($A104,'ADR Raw Data'!$B$6:$BE$52,'ADR Raw Data'!BB$1,FALSE))/100</f>
        <v>2.5838452767386498E-3</v>
      </c>
      <c r="U105" s="44">
        <f>(VLOOKUP($A104,'ADR Raw Data'!$B$6:$BE$52,'ADR Raw Data'!BC$1,FALSE))/100</f>
        <v>4.8395604134702204E-3</v>
      </c>
      <c r="V105" s="46">
        <f>(VLOOKUP($A104,'ADR Raw Data'!$B$6:$BE$52,'ADR Raw Data'!BE$1,FALSE))/100</f>
        <v>1.1223935524234601E-2</v>
      </c>
      <c r="X105" s="43">
        <f>(VLOOKUP($A104,'RevPAR Raw Data'!$B$6:$BE$52,'RevPAR Raw Data'!AT$1,FALSE))/100</f>
        <v>-1.1915910602218601E-3</v>
      </c>
      <c r="Y105" s="44">
        <f>(VLOOKUP($A104,'RevPAR Raw Data'!$B$6:$BE$52,'RevPAR Raw Data'!AU$1,FALSE))/100</f>
        <v>3.9811588615267596E-2</v>
      </c>
      <c r="Z105" s="44">
        <f>(VLOOKUP($A104,'RevPAR Raw Data'!$B$6:$BE$52,'RevPAR Raw Data'!AV$1,FALSE))/100</f>
        <v>3.8026818502571197E-2</v>
      </c>
      <c r="AA105" s="44">
        <f>(VLOOKUP($A104,'RevPAR Raw Data'!$B$6:$BE$52,'RevPAR Raw Data'!AW$1,FALSE))/100</f>
        <v>3.19114584382977E-2</v>
      </c>
      <c r="AB105" s="44">
        <f>(VLOOKUP($A104,'RevPAR Raw Data'!$B$6:$BE$52,'RevPAR Raw Data'!AX$1,FALSE))/100</f>
        <v>2.0254514907068501E-2</v>
      </c>
      <c r="AC105" s="44">
        <f>(VLOOKUP($A104,'RevPAR Raw Data'!$B$6:$BE$52,'RevPAR Raw Data'!AY$1,FALSE))/100</f>
        <v>2.6648771204087401E-2</v>
      </c>
      <c r="AD105" s="45">
        <f>(VLOOKUP($A104,'RevPAR Raw Data'!$B$6:$BE$52,'RevPAR Raw Data'!BA$1,FALSE))/100</f>
        <v>-1.7172787759324199E-2</v>
      </c>
      <c r="AE105" s="45">
        <f>(VLOOKUP($A104,'RevPAR Raw Data'!$B$6:$BE$52,'RevPAR Raw Data'!BB$1,FALSE))/100</f>
        <v>-3.9131095102216899E-2</v>
      </c>
      <c r="AF105" s="44">
        <f>(VLOOKUP($A104,'RevPAR Raw Data'!$B$6:$BE$52,'RevPAR Raw Data'!BC$1,FALSE))/100</f>
        <v>-2.8323666513432898E-2</v>
      </c>
      <c r="AG105" s="46">
        <f>(VLOOKUP($A104,'RevPAR Raw Data'!$B$6:$BE$52,'RevPAR Raw Data'!BE$1,FALSE))/100</f>
        <v>6.5665630657718299E-3</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51</v>
      </c>
      <c r="B107" s="71">
        <f>(VLOOKUP($A107,'Occupancy Raw Data'!$B$8:$BE$45,'Occupancy Raw Data'!AG$3,FALSE))/100</f>
        <v>0.51604345629105597</v>
      </c>
      <c r="C107" s="72">
        <f>(VLOOKUP($A107,'Occupancy Raw Data'!$B$8:$BE$45,'Occupancy Raw Data'!AH$3,FALSE))/100</f>
        <v>0.59849250463196901</v>
      </c>
      <c r="D107" s="72">
        <f>(VLOOKUP($A107,'Occupancy Raw Data'!$B$8:$BE$45,'Occupancy Raw Data'!AI$3,FALSE))/100</f>
        <v>0.62030486777833904</v>
      </c>
      <c r="E107" s="72">
        <f>(VLOOKUP($A107,'Occupancy Raw Data'!$B$8:$BE$45,'Occupancy Raw Data'!AJ$3,FALSE))/100</f>
        <v>0.62110493515243304</v>
      </c>
      <c r="F107" s="72">
        <f>(VLOOKUP($A107,'Occupancy Raw Data'!$B$8:$BE$45,'Occupancy Raw Data'!AK$3,FALSE))/100</f>
        <v>0.62969513222165996</v>
      </c>
      <c r="G107" s="73">
        <f>(VLOOKUP($A107,'Occupancy Raw Data'!$B$8:$BE$45,'Occupancy Raw Data'!AL$3,FALSE))/100</f>
        <v>0.59712817921509098</v>
      </c>
      <c r="H107" s="53">
        <f>(VLOOKUP($A107,'Occupancy Raw Data'!$B$8:$BE$45,'Occupancy Raw Data'!AN$3,FALSE))/100</f>
        <v>0.69290045477513795</v>
      </c>
      <c r="I107" s="53">
        <f>(VLOOKUP($A107,'Occupancy Raw Data'!$B$8:$BE$45,'Occupancy Raw Data'!AO$3,FALSE))/100</f>
        <v>0.64468586828364394</v>
      </c>
      <c r="J107" s="73">
        <f>(VLOOKUP($A107,'Occupancy Raw Data'!$B$8:$BE$45,'Occupancy Raw Data'!AP$3,FALSE))/100</f>
        <v>0.66879316152939094</v>
      </c>
      <c r="K107" s="74">
        <f>(VLOOKUP($A107,'Occupancy Raw Data'!$B$8:$BE$45,'Occupancy Raw Data'!AR$3,FALSE))/100</f>
        <v>0.61760388844774805</v>
      </c>
      <c r="M107" s="75">
        <f>VLOOKUP($A107,'ADR Raw Data'!$B$6:$BE$43,'ADR Raw Data'!AG$1,FALSE)</f>
        <v>98.888830681354506</v>
      </c>
      <c r="N107" s="76">
        <f>VLOOKUP($A107,'ADR Raw Data'!$B$6:$BE$43,'ADR Raw Data'!AH$1,FALSE)</f>
        <v>101.37130303243499</v>
      </c>
      <c r="O107" s="76">
        <f>VLOOKUP($A107,'ADR Raw Data'!$B$6:$BE$43,'ADR Raw Data'!AI$1,FALSE)</f>
        <v>101.706379743398</v>
      </c>
      <c r="P107" s="76">
        <f>VLOOKUP($A107,'ADR Raw Data'!$B$6:$BE$43,'ADR Raw Data'!AJ$1,FALSE)</f>
        <v>103.815642033898</v>
      </c>
      <c r="Q107" s="76">
        <f>VLOOKUP($A107,'ADR Raw Data'!$B$6:$BE$43,'ADR Raw Data'!AK$1,FALSE)</f>
        <v>109.581412331148</v>
      </c>
      <c r="R107" s="77">
        <f>VLOOKUP($A107,'ADR Raw Data'!$B$6:$BE$43,'ADR Raw Data'!AL$1,FALSE)</f>
        <v>103.25191867763</v>
      </c>
      <c r="S107" s="76">
        <f>VLOOKUP($A107,'ADR Raw Data'!$B$6:$BE$43,'ADR Raw Data'!AN$1,FALSE)</f>
        <v>119.334554846551</v>
      </c>
      <c r="T107" s="76">
        <f>VLOOKUP($A107,'ADR Raw Data'!$B$6:$BE$43,'ADR Raw Data'!AO$1,FALSE)</f>
        <v>114.043828870019</v>
      </c>
      <c r="U107" s="77">
        <f>VLOOKUP($A107,'ADR Raw Data'!$B$6:$BE$43,'ADR Raw Data'!AP$1,FALSE)</f>
        <v>116.784546513458</v>
      </c>
      <c r="V107" s="78">
        <f>VLOOKUP($A107,'ADR Raw Data'!$B$6:$BE$43,'ADR Raw Data'!AR$1,FALSE)</f>
        <v>107.438850566875</v>
      </c>
      <c r="X107" s="75">
        <f>VLOOKUP($A107,'RevPAR Raw Data'!$B$6:$BE$43,'RevPAR Raw Data'!AG$1,FALSE)</f>
        <v>51.030933973387199</v>
      </c>
      <c r="Y107" s="76">
        <f>VLOOKUP($A107,'RevPAR Raw Data'!$B$6:$BE$43,'RevPAR Raw Data'!AH$1,FALSE)</f>
        <v>60.669965049688301</v>
      </c>
      <c r="Z107" s="76">
        <f>VLOOKUP($A107,'RevPAR Raw Data'!$B$6:$BE$43,'RevPAR Raw Data'!AI$1,FALSE)</f>
        <v>63.088962438942197</v>
      </c>
      <c r="AA107" s="76">
        <f>VLOOKUP($A107,'RevPAR Raw Data'!$B$6:$BE$43,'RevPAR Raw Data'!AJ$1,FALSE)</f>
        <v>64.480407613272604</v>
      </c>
      <c r="AB107" s="76">
        <f>VLOOKUP($A107,'RevPAR Raw Data'!$B$6:$BE$43,'RevPAR Raw Data'!AK$1,FALSE)</f>
        <v>69.002881926899093</v>
      </c>
      <c r="AC107" s="77">
        <f>VLOOKUP($A107,'RevPAR Raw Data'!$B$6:$BE$43,'RevPAR Raw Data'!AL$1,FALSE)</f>
        <v>61.6546302004379</v>
      </c>
      <c r="AD107" s="76">
        <f>VLOOKUP($A107,'RevPAR Raw Data'!$B$6:$BE$43,'RevPAR Raw Data'!AN$1,FALSE)</f>
        <v>82.686967323564005</v>
      </c>
      <c r="AE107" s="76">
        <f>VLOOKUP($A107,'RevPAR Raw Data'!$B$6:$BE$43,'RevPAR Raw Data'!AO$1,FALSE)</f>
        <v>73.522444837459901</v>
      </c>
      <c r="AF107" s="77">
        <f>VLOOKUP($A107,'RevPAR Raw Data'!$B$6:$BE$43,'RevPAR Raw Data'!AP$1,FALSE)</f>
        <v>78.104706080512003</v>
      </c>
      <c r="AG107" s="78">
        <f>VLOOKUP($A107,'RevPAR Raw Data'!$B$6:$BE$43,'RevPAR Raw Data'!AR$1,FALSE)</f>
        <v>66.354651880459102</v>
      </c>
    </row>
    <row r="108" spans="1:33" x14ac:dyDescent="0.2">
      <c r="A108" s="55" t="s">
        <v>126</v>
      </c>
      <c r="B108" s="43">
        <f>(VLOOKUP($A107,'Occupancy Raw Data'!$B$8:$BE$51,'Occupancy Raw Data'!AT$3,FALSE))/100</f>
        <v>-6.7802961996295194E-2</v>
      </c>
      <c r="C108" s="44">
        <f>(VLOOKUP($A107,'Occupancy Raw Data'!$B$8:$BE$51,'Occupancy Raw Data'!AU$3,FALSE))/100</f>
        <v>-7.4708384069832698E-2</v>
      </c>
      <c r="D108" s="44">
        <f>(VLOOKUP($A107,'Occupancy Raw Data'!$B$8:$BE$51,'Occupancy Raw Data'!AV$3,FALSE))/100</f>
        <v>-9.1076104751340203E-2</v>
      </c>
      <c r="E108" s="44">
        <f>(VLOOKUP($A107,'Occupancy Raw Data'!$B$8:$BE$51,'Occupancy Raw Data'!AW$3,FALSE))/100</f>
        <v>-8.8505243072494202E-2</v>
      </c>
      <c r="F108" s="44">
        <f>(VLOOKUP($A107,'Occupancy Raw Data'!$B$8:$BE$51,'Occupancy Raw Data'!AX$3,FALSE))/100</f>
        <v>-6.0376794887990498E-2</v>
      </c>
      <c r="G108" s="44">
        <f>(VLOOKUP($A107,'Occupancy Raw Data'!$B$8:$BE$51,'Occupancy Raw Data'!AY$3,FALSE))/100</f>
        <v>-7.6917306219233997E-2</v>
      </c>
      <c r="H108" s="45">
        <f>(VLOOKUP($A107,'Occupancy Raw Data'!$B$8:$BE$51,'Occupancy Raw Data'!BA$3,FALSE))/100</f>
        <v>-6.9092706714760505E-2</v>
      </c>
      <c r="I108" s="45">
        <f>(VLOOKUP($A107,'Occupancy Raw Data'!$B$8:$BE$51,'Occupancy Raw Data'!BB$3,FALSE))/100</f>
        <v>-0.10943827741916901</v>
      </c>
      <c r="J108" s="44">
        <f>(VLOOKUP($A107,'Occupancy Raw Data'!$B$8:$BE$51,'Occupancy Raw Data'!BC$3,FALSE))/100</f>
        <v>-8.8984948160367006E-2</v>
      </c>
      <c r="K108" s="46">
        <f>(VLOOKUP($A107,'Occupancy Raw Data'!$B$8:$BE$51,'Occupancy Raw Data'!BE$3,FALSE))/100</f>
        <v>-8.0684994548806899E-2</v>
      </c>
      <c r="M108" s="43">
        <f>(VLOOKUP($A107,'ADR Raw Data'!$B$6:$BE$49,'ADR Raw Data'!AT$1,FALSE))/100</f>
        <v>1.77644038274016E-2</v>
      </c>
      <c r="N108" s="44">
        <f>(VLOOKUP($A107,'ADR Raw Data'!$B$6:$BE$49,'ADR Raw Data'!AU$1,FALSE))/100</f>
        <v>1.5994511963509199E-2</v>
      </c>
      <c r="O108" s="44">
        <f>(VLOOKUP($A107,'ADR Raw Data'!$B$6:$BE$49,'ADR Raw Data'!AV$1,FALSE))/100</f>
        <v>1.08013268276708E-2</v>
      </c>
      <c r="P108" s="44">
        <f>(VLOOKUP($A107,'ADR Raw Data'!$B$6:$BE$49,'ADR Raw Data'!AW$1,FALSE))/100</f>
        <v>3.8795534336286401E-2</v>
      </c>
      <c r="Q108" s="44">
        <f>(VLOOKUP($A107,'ADR Raw Data'!$B$6:$BE$49,'ADR Raw Data'!AX$1,FALSE))/100</f>
        <v>6.4784992315154305E-2</v>
      </c>
      <c r="R108" s="44">
        <f>(VLOOKUP($A107,'ADR Raw Data'!$B$6:$BE$49,'ADR Raw Data'!AY$1,FALSE))/100</f>
        <v>3.0550259291241399E-2</v>
      </c>
      <c r="S108" s="45">
        <f>(VLOOKUP($A107,'ADR Raw Data'!$B$6:$BE$49,'ADR Raw Data'!BA$1,FALSE))/100</f>
        <v>2.9866142110848799E-3</v>
      </c>
      <c r="T108" s="45">
        <f>(VLOOKUP($A107,'ADR Raw Data'!$B$6:$BE$49,'ADR Raw Data'!BB$1,FALSE))/100</f>
        <v>-2.1482719353392202E-2</v>
      </c>
      <c r="U108" s="44">
        <f>(VLOOKUP($A107,'ADR Raw Data'!$B$6:$BE$49,'ADR Raw Data'!BC$1,FALSE))/100</f>
        <v>-8.4543908252145712E-3</v>
      </c>
      <c r="V108" s="46">
        <f>(VLOOKUP($A107,'ADR Raw Data'!$B$6:$BE$49,'ADR Raw Data'!BE$1,FALSE))/100</f>
        <v>1.6617500760936099E-2</v>
      </c>
      <c r="X108" s="43">
        <f>(VLOOKUP($A107,'RevPAR Raw Data'!$B$6:$BE$49,'RevPAR Raw Data'!AT$1,FALSE))/100</f>
        <v>-5.1243037366489698E-2</v>
      </c>
      <c r="Y108" s="44">
        <f>(VLOOKUP($A107,'RevPAR Raw Data'!$B$6:$BE$49,'RevPAR Raw Data'!AU$1,FALSE))/100</f>
        <v>-5.9908796249102905E-2</v>
      </c>
      <c r="Z108" s="44">
        <f>(VLOOKUP($A107,'RevPAR Raw Data'!$B$6:$BE$49,'RevPAR Raw Data'!AV$1,FALSE))/100</f>
        <v>-8.1258520697279804E-2</v>
      </c>
      <c r="AA108" s="44">
        <f>(VLOOKUP($A107,'RevPAR Raw Data'!$B$6:$BE$49,'RevPAR Raw Data'!AW$1,FALSE))/100</f>
        <v>-5.3143316932768102E-2</v>
      </c>
      <c r="AB108" s="44">
        <f>(VLOOKUP($A107,'RevPAR Raw Data'!$B$6:$BE$49,'RevPAR Raw Data'!AX$1,FALSE))/100</f>
        <v>4.9668723433168502E-4</v>
      </c>
      <c r="AC108" s="44">
        <f>(VLOOKUP($A107,'RevPAR Raw Data'!$B$6:$BE$49,'RevPAR Raw Data'!AY$1,FALSE))/100</f>
        <v>-4.8716890576973995E-2</v>
      </c>
      <c r="AD108" s="45">
        <f>(VLOOKUP($A107,'RevPAR Raw Data'!$B$6:$BE$49,'RevPAR Raw Data'!BA$1,FALSE))/100</f>
        <v>-6.6312445763432204E-2</v>
      </c>
      <c r="AE108" s="45">
        <f>(VLOOKUP($A107,'RevPAR Raw Data'!$B$6:$BE$49,'RevPAR Raw Data'!BB$1,FALSE))/100</f>
        <v>-0.12856996497224599</v>
      </c>
      <c r="AF108" s="44">
        <f>(VLOOKUP($A107,'RevPAR Raw Data'!$B$6:$BE$49,'RevPAR Raw Data'!BC$1,FALSE))/100</f>
        <v>-9.6687025456272405E-2</v>
      </c>
      <c r="AG108" s="46">
        <f>(VLOOKUP($A107,'RevPAR Raw Data'!$B$6:$BE$49,'RevPAR Raw Data'!BE$1,FALSE))/100</f>
        <v>-6.5408276746181701E-2</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54</v>
      </c>
      <c r="B110" s="71">
        <f>(VLOOKUP($A110,'Occupancy Raw Data'!$B$8:$BE$45,'Occupancy Raw Data'!AG$3,FALSE))/100</f>
        <v>0.47513089005235598</v>
      </c>
      <c r="C110" s="72">
        <f>(VLOOKUP($A110,'Occupancy Raw Data'!$B$8:$BE$45,'Occupancy Raw Data'!AH$3,FALSE))/100</f>
        <v>0.616585639491398</v>
      </c>
      <c r="D110" s="72">
        <f>(VLOOKUP($A110,'Occupancy Raw Data'!$B$8:$BE$45,'Occupancy Raw Data'!AI$3,FALSE))/100</f>
        <v>0.64626963350785305</v>
      </c>
      <c r="E110" s="72">
        <f>(VLOOKUP($A110,'Occupancy Raw Data'!$B$8:$BE$45,'Occupancy Raw Data'!AJ$3,FALSE))/100</f>
        <v>0.658002991772625</v>
      </c>
      <c r="F110" s="72">
        <f>(VLOOKUP($A110,'Occupancy Raw Data'!$B$8:$BE$45,'Occupancy Raw Data'!AK$3,FALSE))/100</f>
        <v>0.64556843679880305</v>
      </c>
      <c r="G110" s="73">
        <f>(VLOOKUP($A110,'Occupancy Raw Data'!$B$8:$BE$45,'Occupancy Raw Data'!AL$3,FALSE))/100</f>
        <v>0.60831151832460695</v>
      </c>
      <c r="H110" s="53">
        <f>(VLOOKUP($A110,'Occupancy Raw Data'!$B$8:$BE$45,'Occupancy Raw Data'!AN$3,FALSE))/100</f>
        <v>0.69479244577412103</v>
      </c>
      <c r="I110" s="53">
        <f>(VLOOKUP($A110,'Occupancy Raw Data'!$B$8:$BE$45,'Occupancy Raw Data'!AO$3,FALSE))/100</f>
        <v>0.6896503365744201</v>
      </c>
      <c r="J110" s="73">
        <f>(VLOOKUP($A110,'Occupancy Raw Data'!$B$8:$BE$45,'Occupancy Raw Data'!AP$3,FALSE))/100</f>
        <v>0.69222139117427006</v>
      </c>
      <c r="K110" s="74">
        <f>(VLOOKUP($A110,'Occupancy Raw Data'!$B$8:$BE$45,'Occupancy Raw Data'!AR$3,FALSE))/100</f>
        <v>0.63228576771022504</v>
      </c>
      <c r="M110" s="75">
        <f>VLOOKUP($A110,'ADR Raw Data'!$B$6:$BE$43,'ADR Raw Data'!AG$1,FALSE)</f>
        <v>140.122349468713</v>
      </c>
      <c r="N110" s="76">
        <f>VLOOKUP($A110,'ADR Raw Data'!$B$6:$BE$43,'ADR Raw Data'!AH$1,FALSE)</f>
        <v>138.91615314632199</v>
      </c>
      <c r="O110" s="76">
        <f>VLOOKUP($A110,'ADR Raw Data'!$B$6:$BE$43,'ADR Raw Data'!AI$1,FALSE)</f>
        <v>138.62044195298299</v>
      </c>
      <c r="P110" s="76">
        <f>VLOOKUP($A110,'ADR Raw Data'!$B$6:$BE$43,'ADR Raw Data'!AJ$1,FALSE)</f>
        <v>141.811301506109</v>
      </c>
      <c r="Q110" s="76">
        <f>VLOOKUP($A110,'ADR Raw Data'!$B$6:$BE$43,'ADR Raw Data'!AK$1,FALSE)</f>
        <v>148.58842795076001</v>
      </c>
      <c r="R110" s="77">
        <f>VLOOKUP($A110,'ADR Raw Data'!$B$6:$BE$43,'ADR Raw Data'!AL$1,FALSE)</f>
        <v>141.721006685622</v>
      </c>
      <c r="S110" s="76">
        <f>VLOOKUP($A110,'ADR Raw Data'!$B$6:$BE$43,'ADR Raw Data'!AN$1,FALSE)</f>
        <v>190.45260849088299</v>
      </c>
      <c r="T110" s="76">
        <f>VLOOKUP($A110,'ADR Raw Data'!$B$6:$BE$43,'ADR Raw Data'!AO$1,FALSE)</f>
        <v>193.22249847488601</v>
      </c>
      <c r="U110" s="77">
        <f>VLOOKUP($A110,'ADR Raw Data'!$B$6:$BE$43,'ADR Raw Data'!AP$1,FALSE)</f>
        <v>191.83240950837299</v>
      </c>
      <c r="V110" s="78">
        <f>VLOOKUP($A110,'ADR Raw Data'!$B$6:$BE$43,'ADR Raw Data'!AR$1,FALSE)</f>
        <v>157.39573874378101</v>
      </c>
      <c r="X110" s="75">
        <f>VLOOKUP($A110,'RevPAR Raw Data'!$B$6:$BE$43,'RevPAR Raw Data'!AG$1,FALSE)</f>
        <v>66.576456619296906</v>
      </c>
      <c r="Y110" s="76">
        <f>VLOOKUP($A110,'RevPAR Raw Data'!$B$6:$BE$43,'RevPAR Raw Data'!AH$1,FALSE)</f>
        <v>85.653705123410603</v>
      </c>
      <c r="Z110" s="76">
        <f>VLOOKUP($A110,'RevPAR Raw Data'!$B$6:$BE$43,'RevPAR Raw Data'!AI$1,FALSE)</f>
        <v>89.586182217651398</v>
      </c>
      <c r="AA110" s="76">
        <f>VLOOKUP($A110,'RevPAR Raw Data'!$B$6:$BE$43,'RevPAR Raw Data'!AJ$1,FALSE)</f>
        <v>93.312260658189899</v>
      </c>
      <c r="AB110" s="76">
        <f>VLOOKUP($A110,'RevPAR Raw Data'!$B$6:$BE$43,'RevPAR Raw Data'!AK$1,FALSE)</f>
        <v>95.923999158563902</v>
      </c>
      <c r="AC110" s="77">
        <f>VLOOKUP($A110,'RevPAR Raw Data'!$B$6:$BE$43,'RevPAR Raw Data'!AL$1,FALSE)</f>
        <v>86.210520755422493</v>
      </c>
      <c r="AD110" s="76">
        <f>VLOOKUP($A110,'RevPAR Raw Data'!$B$6:$BE$43,'RevPAR Raw Data'!AN$1,FALSE)</f>
        <v>132.32503365744199</v>
      </c>
      <c r="AE110" s="76">
        <f>VLOOKUP($A110,'RevPAR Raw Data'!$B$6:$BE$43,'RevPAR Raw Data'!AO$1,FALSE)</f>
        <v>133.255961106955</v>
      </c>
      <c r="AF110" s="77">
        <f>VLOOKUP($A110,'RevPAR Raw Data'!$B$6:$BE$43,'RevPAR Raw Data'!AP$1,FALSE)</f>
        <v>132.790497382198</v>
      </c>
      <c r="AG110" s="78">
        <f>VLOOKUP($A110,'RevPAR Raw Data'!$B$6:$BE$43,'RevPAR Raw Data'!AR$1,FALSE)</f>
        <v>99.519085505930093</v>
      </c>
    </row>
    <row r="111" spans="1:33" x14ac:dyDescent="0.2">
      <c r="A111" s="55" t="s">
        <v>126</v>
      </c>
      <c r="B111" s="43">
        <f>(VLOOKUP($A110,'Occupancy Raw Data'!$B$8:$BE$51,'Occupancy Raw Data'!AT$3,FALSE))/100</f>
        <v>-9.1861949391455103E-2</v>
      </c>
      <c r="C111" s="44">
        <f>(VLOOKUP($A110,'Occupancy Raw Data'!$B$8:$BE$51,'Occupancy Raw Data'!AU$3,FALSE))/100</f>
        <v>-6.6341768856317901E-2</v>
      </c>
      <c r="D111" s="44">
        <f>(VLOOKUP($A110,'Occupancy Raw Data'!$B$8:$BE$51,'Occupancy Raw Data'!AV$3,FALSE))/100</f>
        <v>-7.9253584057454498E-3</v>
      </c>
      <c r="E111" s="44">
        <f>(VLOOKUP($A110,'Occupancy Raw Data'!$B$8:$BE$51,'Occupancy Raw Data'!AW$3,FALSE))/100</f>
        <v>2.0775011575310698E-2</v>
      </c>
      <c r="F111" s="44">
        <f>(VLOOKUP($A110,'Occupancy Raw Data'!$B$8:$BE$51,'Occupancy Raw Data'!AX$3,FALSE))/100</f>
        <v>-8.3342117462286598E-3</v>
      </c>
      <c r="G111" s="44">
        <f>(VLOOKUP($A110,'Occupancy Raw Data'!$B$8:$BE$51,'Occupancy Raw Data'!AY$3,FALSE))/100</f>
        <v>-2.8451153868749999E-2</v>
      </c>
      <c r="H111" s="45">
        <f>(VLOOKUP($A110,'Occupancy Raw Data'!$B$8:$BE$51,'Occupancy Raw Data'!BA$3,FALSE))/100</f>
        <v>-2.7821096463862598E-2</v>
      </c>
      <c r="I111" s="45">
        <f>(VLOOKUP($A110,'Occupancy Raw Data'!$B$8:$BE$51,'Occupancy Raw Data'!BB$3,FALSE))/100</f>
        <v>-2.61862051700445E-2</v>
      </c>
      <c r="J111" s="44">
        <f>(VLOOKUP($A110,'Occupancy Raw Data'!$B$8:$BE$51,'Occupancy Raw Data'!BC$3,FALSE))/100</f>
        <v>-2.7007373731415697E-2</v>
      </c>
      <c r="K111" s="46">
        <f>(VLOOKUP($A110,'Occupancy Raw Data'!$B$8:$BE$51,'Occupancy Raw Data'!BE$3,FALSE))/100</f>
        <v>-2.8000003473370599E-2</v>
      </c>
      <c r="M111" s="43">
        <f>(VLOOKUP($A110,'ADR Raw Data'!$B$6:$BE$49,'ADR Raw Data'!AT$1,FALSE))/100</f>
        <v>-2.75215066551322E-2</v>
      </c>
      <c r="N111" s="44">
        <f>(VLOOKUP($A110,'ADR Raw Data'!$B$6:$BE$49,'ADR Raw Data'!AU$1,FALSE))/100</f>
        <v>-2.5426818227560898E-2</v>
      </c>
      <c r="O111" s="44">
        <f>(VLOOKUP($A110,'ADR Raw Data'!$B$6:$BE$49,'ADR Raw Data'!AV$1,FALSE))/100</f>
        <v>-2.9526786703358301E-2</v>
      </c>
      <c r="P111" s="44">
        <f>(VLOOKUP($A110,'ADR Raw Data'!$B$6:$BE$49,'ADR Raw Data'!AW$1,FALSE))/100</f>
        <v>-1.0418687364418399E-2</v>
      </c>
      <c r="Q111" s="44">
        <f>(VLOOKUP($A110,'ADR Raw Data'!$B$6:$BE$49,'ADR Raw Data'!AX$1,FALSE))/100</f>
        <v>-4.5644503534003601E-2</v>
      </c>
      <c r="R111" s="44">
        <f>(VLOOKUP($A110,'ADR Raw Data'!$B$6:$BE$49,'ADR Raw Data'!AY$1,FALSE))/100</f>
        <v>-2.76677558548486E-2</v>
      </c>
      <c r="S111" s="45">
        <f>(VLOOKUP($A110,'ADR Raw Data'!$B$6:$BE$49,'ADR Raw Data'!BA$1,FALSE))/100</f>
        <v>-2.7533017867440498E-2</v>
      </c>
      <c r="T111" s="45">
        <f>(VLOOKUP($A110,'ADR Raw Data'!$B$6:$BE$49,'ADR Raw Data'!BB$1,FALSE))/100</f>
        <v>-3.00407200769227E-3</v>
      </c>
      <c r="U111" s="44">
        <f>(VLOOKUP($A110,'ADR Raw Data'!$B$6:$BE$49,'ADR Raw Data'!BC$1,FALSE))/100</f>
        <v>-1.5382640157571199E-2</v>
      </c>
      <c r="V111" s="46">
        <f>(VLOOKUP($A110,'ADR Raw Data'!$B$6:$BE$49,'ADR Raw Data'!BE$1,FALSE))/100</f>
        <v>-2.2925593943739199E-2</v>
      </c>
      <c r="X111" s="43">
        <f>(VLOOKUP($A110,'RevPAR Raw Data'!$B$6:$BE$49,'RevPAR Raw Data'!AT$1,FALSE))/100</f>
        <v>-0.116855276795056</v>
      </c>
      <c r="Y111" s="44">
        <f>(VLOOKUP($A110,'RevPAR Raw Data'!$B$6:$BE$49,'RevPAR Raw Data'!AU$1,FALSE))/100</f>
        <v>-9.0081726986274493E-2</v>
      </c>
      <c r="Z111" s="44">
        <f>(VLOOKUP($A110,'RevPAR Raw Data'!$B$6:$BE$49,'RevPAR Raw Data'!AV$1,FALSE))/100</f>
        <v>-3.7218134741909596E-2</v>
      </c>
      <c r="AA111" s="44">
        <f>(VLOOKUP($A110,'RevPAR Raw Data'!$B$6:$BE$49,'RevPAR Raw Data'!AW$1,FALSE))/100</f>
        <v>1.0139875860296901E-2</v>
      </c>
      <c r="AB111" s="44">
        <f>(VLOOKUP($A110,'RevPAR Raw Data'!$B$6:$BE$49,'RevPAR Raw Data'!AX$1,FALSE))/100</f>
        <v>-5.3598304322728406E-2</v>
      </c>
      <c r="AC111" s="44">
        <f>(VLOOKUP($A110,'RevPAR Raw Data'!$B$6:$BE$49,'RevPAR Raw Data'!AY$1,FALSE))/100</f>
        <v>-5.5331730144569304E-2</v>
      </c>
      <c r="AD111" s="45">
        <f>(VLOOKUP($A110,'RevPAR Raw Data'!$B$6:$BE$49,'RevPAR Raw Data'!BA$1,FALSE))/100</f>
        <v>-5.4588115585271796E-2</v>
      </c>
      <c r="AE111" s="45">
        <f>(VLOOKUP($A110,'RevPAR Raw Data'!$B$6:$BE$49,'RevPAR Raw Data'!BB$1,FALSE))/100</f>
        <v>-2.9111611931797697E-2</v>
      </c>
      <c r="AF111" s="44">
        <f>(VLOOKUP($A110,'RevPAR Raw Data'!$B$6:$BE$49,'RevPAR Raw Data'!BC$1,FALSE))/100</f>
        <v>-4.1974569177275496E-2</v>
      </c>
      <c r="AG111" s="46">
        <f>(VLOOKUP($A110,'RevPAR Raw Data'!$B$6:$BE$49,'RevPAR Raw Data'!BE$1,FALSE))/100</f>
        <v>-5.0283680707056098E-2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
      <c r="A113" s="70" t="s">
        <v>53</v>
      </c>
      <c r="B113" s="71">
        <f>(VLOOKUP($A113,'Occupancy Raw Data'!$B$8:$BE$45,'Occupancy Raw Data'!AG$3,FALSE))/100</f>
        <v>0.53178221228281397</v>
      </c>
      <c r="C113" s="72">
        <f>(VLOOKUP($A113,'Occupancy Raw Data'!$B$8:$BE$45,'Occupancy Raw Data'!AH$3,FALSE))/100</f>
        <v>0.66553414760020602</v>
      </c>
      <c r="D113" s="72">
        <f>(VLOOKUP($A113,'Occupancy Raw Data'!$B$8:$BE$45,'Occupancy Raw Data'!AI$3,FALSE))/100</f>
        <v>0.74290383622914102</v>
      </c>
      <c r="E113" s="72">
        <f>(VLOOKUP($A113,'Occupancy Raw Data'!$B$8:$BE$45,'Occupancy Raw Data'!AJ$3,FALSE))/100</f>
        <v>0.76122484087390307</v>
      </c>
      <c r="F113" s="72">
        <f>(VLOOKUP($A113,'Occupancy Raw Data'!$B$8:$BE$45,'Occupancy Raw Data'!AK$3,FALSE))/100</f>
        <v>0.74569929468432805</v>
      </c>
      <c r="G113" s="73">
        <f>(VLOOKUP($A113,'Occupancy Raw Data'!$B$8:$BE$45,'Occupancy Raw Data'!AL$3,FALSE))/100</f>
        <v>0.68942886633407796</v>
      </c>
      <c r="H113" s="53">
        <f>(VLOOKUP($A113,'Occupancy Raw Data'!$B$8:$BE$45,'Occupancy Raw Data'!AN$3,FALSE))/100</f>
        <v>0.751032169275761</v>
      </c>
      <c r="I113" s="53">
        <f>(VLOOKUP($A113,'Occupancy Raw Data'!$B$8:$BE$45,'Occupancy Raw Data'!AO$3,FALSE))/100</f>
        <v>0.73198004472733502</v>
      </c>
      <c r="J113" s="73">
        <f>(VLOOKUP($A113,'Occupancy Raw Data'!$B$8:$BE$45,'Occupancy Raw Data'!AP$3,FALSE))/100</f>
        <v>0.74150610700154795</v>
      </c>
      <c r="K113" s="74">
        <f>(VLOOKUP($A113,'Occupancy Raw Data'!$B$8:$BE$45,'Occupancy Raw Data'!AR$3,FALSE))/100</f>
        <v>0.70430807795335493</v>
      </c>
      <c r="M113" s="75">
        <f>VLOOKUP($A113,'ADR Raw Data'!$B$6:$BE$43,'ADR Raw Data'!AG$1,FALSE)</f>
        <v>96.852877476748802</v>
      </c>
      <c r="N113" s="76">
        <f>VLOOKUP($A113,'ADR Raw Data'!$B$6:$BE$43,'ADR Raw Data'!AH$1,FALSE)</f>
        <v>104.552614539579</v>
      </c>
      <c r="O113" s="76">
        <f>VLOOKUP($A113,'ADR Raw Data'!$B$6:$BE$43,'ADR Raw Data'!AI$1,FALSE)</f>
        <v>112.176539886534</v>
      </c>
      <c r="P113" s="76">
        <f>VLOOKUP($A113,'ADR Raw Data'!$B$6:$BE$43,'ADR Raw Data'!AJ$1,FALSE)</f>
        <v>110.21175480225899</v>
      </c>
      <c r="Q113" s="76">
        <f>VLOOKUP($A113,'ADR Raw Data'!$B$6:$BE$43,'ADR Raw Data'!AK$1,FALSE)</f>
        <v>110.999686256416</v>
      </c>
      <c r="R113" s="77">
        <f>VLOOKUP($A113,'ADR Raw Data'!$B$6:$BE$43,'ADR Raw Data'!AL$1,FALSE)</f>
        <v>107.65219904432701</v>
      </c>
      <c r="S113" s="76">
        <f>VLOOKUP($A113,'ADR Raw Data'!$B$6:$BE$43,'ADR Raw Data'!AN$1,FALSE)</f>
        <v>114.142385042661</v>
      </c>
      <c r="T113" s="76">
        <f>VLOOKUP($A113,'ADR Raw Data'!$B$6:$BE$43,'ADR Raw Data'!AO$1,FALSE)</f>
        <v>113.35108519388901</v>
      </c>
      <c r="U113" s="77">
        <f>VLOOKUP($A113,'ADR Raw Data'!$B$6:$BE$43,'ADR Raw Data'!AP$1,FALSE)</f>
        <v>113.751817997274</v>
      </c>
      <c r="V113" s="78">
        <f>VLOOKUP($A113,'ADR Raw Data'!$B$6:$BE$43,'ADR Raw Data'!AR$1,FALSE)</f>
        <v>109.486990561429</v>
      </c>
      <c r="X113" s="75">
        <f>VLOOKUP($A113,'RevPAR Raw Data'!$B$6:$BE$43,'RevPAR Raw Data'!AG$1,FALSE)</f>
        <v>51.5046374505418</v>
      </c>
      <c r="Y113" s="76">
        <f>VLOOKUP($A113,'RevPAR Raw Data'!$B$6:$BE$43,'RevPAR Raw Data'!AH$1,FALSE)</f>
        <v>69.5833351969723</v>
      </c>
      <c r="Z113" s="76">
        <f>VLOOKUP($A113,'RevPAR Raw Data'!$B$6:$BE$43,'RevPAR Raw Data'!AI$1,FALSE)</f>
        <v>83.336381816617902</v>
      </c>
      <c r="AA113" s="76">
        <f>VLOOKUP($A113,'RevPAR Raw Data'!$B$6:$BE$43,'RevPAR Raw Data'!AJ$1,FALSE)</f>
        <v>83.895925511783901</v>
      </c>
      <c r="AB113" s="76">
        <f>VLOOKUP($A113,'RevPAR Raw Data'!$B$6:$BE$43,'RevPAR Raw Data'!AK$1,FALSE)</f>
        <v>82.772387751591197</v>
      </c>
      <c r="AC113" s="77">
        <f>VLOOKUP($A113,'RevPAR Raw Data'!$B$6:$BE$43,'RevPAR Raw Data'!AL$1,FALSE)</f>
        <v>74.218533545501401</v>
      </c>
      <c r="AD113" s="76">
        <f>VLOOKUP($A113,'RevPAR Raw Data'!$B$6:$BE$43,'RevPAR Raw Data'!AN$1,FALSE)</f>
        <v>85.724603044899297</v>
      </c>
      <c r="AE113" s="76">
        <f>VLOOKUP($A113,'RevPAR Raw Data'!$B$6:$BE$43,'RevPAR Raw Data'!AO$1,FALSE)</f>
        <v>82.970732410115204</v>
      </c>
      <c r="AF113" s="77">
        <f>VLOOKUP($A113,'RevPAR Raw Data'!$B$6:$BE$43,'RevPAR Raw Data'!AP$1,FALSE)</f>
        <v>84.3476677275073</v>
      </c>
      <c r="AG113" s="78">
        <f>VLOOKUP($A113,'RevPAR Raw Data'!$B$6:$BE$43,'RevPAR Raw Data'!AR$1,FALSE)</f>
        <v>77.112571883217399</v>
      </c>
    </row>
    <row r="114" spans="1:33" x14ac:dyDescent="0.2">
      <c r="A114" s="55" t="s">
        <v>126</v>
      </c>
      <c r="B114" s="43">
        <f>(VLOOKUP($A113,'Occupancy Raw Data'!$B$8:$BE$51,'Occupancy Raw Data'!AT$3,FALSE))/100</f>
        <v>5.39866695703747E-3</v>
      </c>
      <c r="C114" s="44">
        <f>(VLOOKUP($A113,'Occupancy Raw Data'!$B$8:$BE$51,'Occupancy Raw Data'!AU$3,FALSE))/100</f>
        <v>7.9998812112878792E-2</v>
      </c>
      <c r="D114" s="44">
        <f>(VLOOKUP($A113,'Occupancy Raw Data'!$B$8:$BE$51,'Occupancy Raw Data'!AV$3,FALSE))/100</f>
        <v>0.13953341521274398</v>
      </c>
      <c r="E114" s="44">
        <f>(VLOOKUP($A113,'Occupancy Raw Data'!$B$8:$BE$51,'Occupancy Raw Data'!AW$3,FALSE))/100</f>
        <v>0.13146438507255598</v>
      </c>
      <c r="F114" s="44">
        <f>(VLOOKUP($A113,'Occupancy Raw Data'!$B$8:$BE$51,'Occupancy Raw Data'!AX$3,FALSE))/100</f>
        <v>0.14028367235969</v>
      </c>
      <c r="G114" s="44">
        <f>(VLOOKUP($A113,'Occupancy Raw Data'!$B$8:$BE$51,'Occupancy Raw Data'!AY$3,FALSE))/100</f>
        <v>0.10339121306669301</v>
      </c>
      <c r="H114" s="45">
        <f>(VLOOKUP($A113,'Occupancy Raw Data'!$B$8:$BE$51,'Occupancy Raw Data'!BA$3,FALSE))/100</f>
        <v>6.9684658431778401E-2</v>
      </c>
      <c r="I114" s="45">
        <f>(VLOOKUP($A113,'Occupancy Raw Data'!$B$8:$BE$51,'Occupancy Raw Data'!BB$3,FALSE))/100</f>
        <v>2.0250178172077301E-2</v>
      </c>
      <c r="J114" s="44">
        <f>(VLOOKUP($A113,'Occupancy Raw Data'!$B$8:$BE$51,'Occupancy Raw Data'!BC$3,FALSE))/100</f>
        <v>4.4700225586879999E-2</v>
      </c>
      <c r="K114" s="46">
        <f>(VLOOKUP($A113,'Occupancy Raw Data'!$B$8:$BE$51,'Occupancy Raw Data'!BE$3,FALSE))/100</f>
        <v>8.50215994045697E-2</v>
      </c>
      <c r="M114" s="43">
        <f>(VLOOKUP($A113,'ADR Raw Data'!$B$6:$BE$49,'ADR Raw Data'!AT$1,FALSE))/100</f>
        <v>-1.07895436833424E-2</v>
      </c>
      <c r="N114" s="44">
        <f>(VLOOKUP($A113,'ADR Raw Data'!$B$6:$BE$49,'ADR Raw Data'!AU$1,FALSE))/100</f>
        <v>1.1798706143981298E-2</v>
      </c>
      <c r="O114" s="44">
        <f>(VLOOKUP($A113,'ADR Raw Data'!$B$6:$BE$49,'ADR Raw Data'!AV$1,FALSE))/100</f>
        <v>3.7563564244253098E-2</v>
      </c>
      <c r="P114" s="44">
        <f>(VLOOKUP($A113,'ADR Raw Data'!$B$6:$BE$49,'ADR Raw Data'!AW$1,FALSE))/100</f>
        <v>8.8556085411480093E-3</v>
      </c>
      <c r="Q114" s="44">
        <f>(VLOOKUP($A113,'ADR Raw Data'!$B$6:$BE$49,'ADR Raw Data'!AX$1,FALSE))/100</f>
        <v>4.4170739836908196E-2</v>
      </c>
      <c r="R114" s="44">
        <f>(VLOOKUP($A113,'ADR Raw Data'!$B$6:$BE$49,'ADR Raw Data'!AY$1,FALSE))/100</f>
        <v>2.2215618674915102E-2</v>
      </c>
      <c r="S114" s="45">
        <f>(VLOOKUP($A113,'ADR Raw Data'!$B$6:$BE$49,'ADR Raw Data'!BA$1,FALSE))/100</f>
        <v>-1.3474685409571901E-2</v>
      </c>
      <c r="T114" s="45">
        <f>(VLOOKUP($A113,'ADR Raw Data'!$B$6:$BE$49,'ADR Raw Data'!BB$1,FALSE))/100</f>
        <v>-2.4181985142694699E-2</v>
      </c>
      <c r="U114" s="44">
        <f>(VLOOKUP($A113,'ADR Raw Data'!$B$6:$BE$49,'ADR Raw Data'!BC$1,FALSE))/100</f>
        <v>-1.8816061792511399E-2</v>
      </c>
      <c r="V114" s="46">
        <f>(VLOOKUP($A113,'ADR Raw Data'!$B$6:$BE$49,'ADR Raw Data'!BE$1,FALSE))/100</f>
        <v>7.8579511725565491E-3</v>
      </c>
      <c r="X114" s="43">
        <f>(VLOOKUP($A113,'RevPAR Raw Data'!$B$6:$BE$49,'RevPAR Raw Data'!AT$1,FALSE))/100</f>
        <v>-5.4491258792697707E-3</v>
      </c>
      <c r="Y114" s="44">
        <f>(VLOOKUP($A113,'RevPAR Raw Data'!$B$6:$BE$49,'RevPAR Raw Data'!AU$1,FALSE))/100</f>
        <v>9.2741400732847604E-2</v>
      </c>
      <c r="Z114" s="44">
        <f>(VLOOKUP($A113,'RevPAR Raw Data'!$B$6:$BE$49,'RevPAR Raw Data'!AV$1,FALSE))/100</f>
        <v>0.18233835186356098</v>
      </c>
      <c r="AA114" s="44">
        <f>(VLOOKUP($A113,'RevPAR Raw Data'!$B$6:$BE$49,'RevPAR Raw Data'!AW$1,FALSE))/100</f>
        <v>0.14148419074500901</v>
      </c>
      <c r="AB114" s="44">
        <f>(VLOOKUP($A113,'RevPAR Raw Data'!$B$6:$BE$49,'RevPAR Raw Data'!AX$1,FALSE))/100</f>
        <v>0.190650845791764</v>
      </c>
      <c r="AC114" s="44">
        <f>(VLOOKUP($A113,'RevPAR Raw Data'!$B$6:$BE$49,'RevPAR Raw Data'!AY$1,FALSE))/100</f>
        <v>0.12790373150543499</v>
      </c>
      <c r="AD114" s="45">
        <f>(VLOOKUP($A113,'RevPAR Raw Data'!$B$6:$BE$49,'RevPAR Raw Data'!BA$1,FALSE))/100</f>
        <v>5.5270994171964703E-2</v>
      </c>
      <c r="AE114" s="45">
        <f>(VLOOKUP($A113,'RevPAR Raw Data'!$B$6:$BE$49,'RevPAR Raw Data'!BB$1,FALSE))/100</f>
        <v>-4.4214964783114898E-3</v>
      </c>
      <c r="AF114" s="44">
        <f>(VLOOKUP($A113,'RevPAR Raw Data'!$B$6:$BE$49,'RevPAR Raw Data'!BC$1,FALSE))/100</f>
        <v>2.5043081587586599E-2</v>
      </c>
      <c r="AG114" s="46">
        <f>(VLOOKUP($A113,'RevPAR Raw Data'!$B$6:$BE$49,'RevPAR Raw Data'!BE$1,FALSE))/100</f>
        <v>9.3547646153860103E-2</v>
      </c>
    </row>
    <row r="115" spans="1:33"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
      <c r="A116" s="70" t="s">
        <v>49</v>
      </c>
      <c r="B116" s="71">
        <f>(VLOOKUP($A116,'Occupancy Raw Data'!$B$8:$BE$45,'Occupancy Raw Data'!AG$3,FALSE))/100</f>
        <v>0.43925811437403395</v>
      </c>
      <c r="C116" s="72">
        <f>(VLOOKUP($A116,'Occupancy Raw Data'!$B$8:$BE$45,'Occupancy Raw Data'!AH$3,FALSE))/100</f>
        <v>0.59304482225656796</v>
      </c>
      <c r="D116" s="72">
        <f>(VLOOKUP($A116,'Occupancy Raw Data'!$B$8:$BE$45,'Occupancy Raw Data'!AI$3,FALSE))/100</f>
        <v>0.63871715610510005</v>
      </c>
      <c r="E116" s="72">
        <f>(VLOOKUP($A116,'Occupancy Raw Data'!$B$8:$BE$45,'Occupancy Raw Data'!AJ$3,FALSE))/100</f>
        <v>0.61522411128284293</v>
      </c>
      <c r="F116" s="72">
        <f>(VLOOKUP($A116,'Occupancy Raw Data'!$B$8:$BE$45,'Occupancy Raw Data'!AK$3,FALSE))/100</f>
        <v>0.57751159196290502</v>
      </c>
      <c r="G116" s="73">
        <f>(VLOOKUP($A116,'Occupancy Raw Data'!$B$8:$BE$45,'Occupancy Raw Data'!AL$3,FALSE))/100</f>
        <v>0.57275115919629005</v>
      </c>
      <c r="H116" s="53">
        <f>(VLOOKUP($A116,'Occupancy Raw Data'!$B$8:$BE$45,'Occupancy Raw Data'!AN$3,FALSE))/100</f>
        <v>0.62480680061823801</v>
      </c>
      <c r="I116" s="53">
        <f>(VLOOKUP($A116,'Occupancy Raw Data'!$B$8:$BE$45,'Occupancy Raw Data'!AO$3,FALSE))/100</f>
        <v>0.61978361669242599</v>
      </c>
      <c r="J116" s="73">
        <f>(VLOOKUP($A116,'Occupancy Raw Data'!$B$8:$BE$45,'Occupancy Raw Data'!AP$3,FALSE))/100</f>
        <v>0.62229520865533205</v>
      </c>
      <c r="K116" s="74">
        <f>(VLOOKUP($A116,'Occupancy Raw Data'!$B$8:$BE$45,'Occupancy Raw Data'!AR$3,FALSE))/100</f>
        <v>0.586906601898873</v>
      </c>
      <c r="M116" s="75">
        <f>VLOOKUP($A116,'ADR Raw Data'!$B$6:$BE$43,'ADR Raw Data'!AG$1,FALSE)</f>
        <v>101.583502814919</v>
      </c>
      <c r="N116" s="76">
        <f>VLOOKUP($A116,'ADR Raw Data'!$B$6:$BE$43,'ADR Raw Data'!AH$1,FALSE)</f>
        <v>107.89900573364601</v>
      </c>
      <c r="O116" s="76">
        <f>VLOOKUP($A116,'ADR Raw Data'!$B$6:$BE$43,'ADR Raw Data'!AI$1,FALSE)</f>
        <v>110.580774349667</v>
      </c>
      <c r="P116" s="76">
        <f>VLOOKUP($A116,'ADR Raw Data'!$B$6:$BE$43,'ADR Raw Data'!AJ$1,FALSE)</f>
        <v>107.570646903655</v>
      </c>
      <c r="Q116" s="76">
        <f>VLOOKUP($A116,'ADR Raw Data'!$B$6:$BE$43,'ADR Raw Data'!AK$1,FALSE)</f>
        <v>108.346590392078</v>
      </c>
      <c r="R116" s="77">
        <f>VLOOKUP($A116,'ADR Raw Data'!$B$6:$BE$43,'ADR Raw Data'!AL$1,FALSE)</f>
        <v>107.54814717867001</v>
      </c>
      <c r="S116" s="76">
        <f>VLOOKUP($A116,'ADR Raw Data'!$B$6:$BE$43,'ADR Raw Data'!AN$1,FALSE)</f>
        <v>118.13166728509501</v>
      </c>
      <c r="T116" s="76">
        <f>VLOOKUP($A116,'ADR Raw Data'!$B$6:$BE$43,'ADR Raw Data'!AO$1,FALSE)</f>
        <v>117.222450124688</v>
      </c>
      <c r="U116" s="77">
        <f>VLOOKUP($A116,'ADR Raw Data'!$B$6:$BE$43,'ADR Raw Data'!AP$1,FALSE)</f>
        <v>117.678893511331</v>
      </c>
      <c r="V116" s="78">
        <f>VLOOKUP($A116,'ADR Raw Data'!$B$6:$BE$43,'ADR Raw Data'!AR$1,FALSE)</f>
        <v>110.617175237951</v>
      </c>
      <c r="X116" s="75">
        <f>VLOOKUP($A116,'RevPAR Raw Data'!$B$6:$BE$43,'RevPAR Raw Data'!AG$1,FALSE)</f>
        <v>44.621377897990698</v>
      </c>
      <c r="Y116" s="76">
        <f>VLOOKUP($A116,'RevPAR Raw Data'!$B$6:$BE$43,'RevPAR Raw Data'!AH$1,FALSE)</f>
        <v>63.988946676970599</v>
      </c>
      <c r="Z116" s="76">
        <f>VLOOKUP($A116,'RevPAR Raw Data'!$B$6:$BE$43,'RevPAR Raw Data'!AI$1,FALSE)</f>
        <v>70.629837712519304</v>
      </c>
      <c r="AA116" s="76">
        <f>VLOOKUP($A116,'RevPAR Raw Data'!$B$6:$BE$43,'RevPAR Raw Data'!AJ$1,FALSE)</f>
        <v>66.180055641421902</v>
      </c>
      <c r="AB116" s="76">
        <f>VLOOKUP($A116,'RevPAR Raw Data'!$B$6:$BE$43,'RevPAR Raw Data'!AK$1,FALSE)</f>
        <v>62.571411901081902</v>
      </c>
      <c r="AC116" s="77">
        <f>VLOOKUP($A116,'RevPAR Raw Data'!$B$6:$BE$43,'RevPAR Raw Data'!AL$1,FALSE)</f>
        <v>61.598325965996899</v>
      </c>
      <c r="AD116" s="76">
        <f>VLOOKUP($A116,'RevPAR Raw Data'!$B$6:$BE$43,'RevPAR Raw Data'!AN$1,FALSE)</f>
        <v>73.809469088098894</v>
      </c>
      <c r="AE116" s="76">
        <f>VLOOKUP($A116,'RevPAR Raw Data'!$B$6:$BE$43,'RevPAR Raw Data'!AO$1,FALSE)</f>
        <v>72.652554095826801</v>
      </c>
      <c r="AF116" s="77">
        <f>VLOOKUP($A116,'RevPAR Raw Data'!$B$6:$BE$43,'RevPAR Raw Data'!AP$1,FALSE)</f>
        <v>73.231011591962897</v>
      </c>
      <c r="AG116" s="78">
        <f>VLOOKUP($A116,'RevPAR Raw Data'!$B$6:$BE$43,'RevPAR Raw Data'!AR$1,FALSE)</f>
        <v>64.921950430558596</v>
      </c>
    </row>
    <row r="117" spans="1:33" x14ac:dyDescent="0.2">
      <c r="A117" s="55" t="s">
        <v>126</v>
      </c>
      <c r="B117" s="43">
        <f>(VLOOKUP($A116,'Occupancy Raw Data'!$B$8:$BE$51,'Occupancy Raw Data'!AT$3,FALSE))/100</f>
        <v>2.5943250724318599E-2</v>
      </c>
      <c r="C117" s="44">
        <f>(VLOOKUP($A116,'Occupancy Raw Data'!$B$8:$BE$51,'Occupancy Raw Data'!AU$3,FALSE))/100</f>
        <v>4.6326481923213002E-2</v>
      </c>
      <c r="D117" s="44">
        <f>(VLOOKUP($A116,'Occupancy Raw Data'!$B$8:$BE$51,'Occupancy Raw Data'!AV$3,FALSE))/100</f>
        <v>7.1490529557301605E-2</v>
      </c>
      <c r="E117" s="44">
        <f>(VLOOKUP($A116,'Occupancy Raw Data'!$B$8:$BE$51,'Occupancy Raw Data'!AW$3,FALSE))/100</f>
        <v>3.36514771439098E-2</v>
      </c>
      <c r="F117" s="44">
        <f>(VLOOKUP($A116,'Occupancy Raw Data'!$B$8:$BE$51,'Occupancy Raw Data'!AX$3,FALSE))/100</f>
        <v>5.7985249995988905E-2</v>
      </c>
      <c r="G117" s="44">
        <f>(VLOOKUP($A116,'Occupancy Raw Data'!$B$8:$BE$51,'Occupancy Raw Data'!AY$3,FALSE))/100</f>
        <v>4.81906895528596E-2</v>
      </c>
      <c r="H117" s="45">
        <f>(VLOOKUP($A116,'Occupancy Raw Data'!$B$8:$BE$51,'Occupancy Raw Data'!BA$3,FALSE))/100</f>
        <v>5.2197414589763499E-3</v>
      </c>
      <c r="I117" s="45">
        <f>(VLOOKUP($A116,'Occupancy Raw Data'!$B$8:$BE$51,'Occupancy Raw Data'!BB$3,FALSE))/100</f>
        <v>3.7264101971073299E-3</v>
      </c>
      <c r="J117" s="44">
        <f>(VLOOKUP($A116,'Occupancy Raw Data'!$B$8:$BE$51,'Occupancy Raw Data'!BC$3,FALSE))/100</f>
        <v>4.4755343612168704E-3</v>
      </c>
      <c r="K117" s="46">
        <f>(VLOOKUP($A116,'Occupancy Raw Data'!$B$8:$BE$51,'Occupancy Raw Data'!BE$3,FALSE))/100</f>
        <v>3.4551015546106803E-2</v>
      </c>
      <c r="M117" s="43">
        <f>(VLOOKUP($A116,'ADR Raw Data'!$B$6:$BE$49,'ADR Raw Data'!AT$1,FALSE))/100</f>
        <v>1.7013351758143099E-3</v>
      </c>
      <c r="N117" s="44">
        <f>(VLOOKUP($A116,'ADR Raw Data'!$B$6:$BE$49,'ADR Raw Data'!AU$1,FALSE))/100</f>
        <v>9.7063419692423394E-3</v>
      </c>
      <c r="O117" s="44">
        <f>(VLOOKUP($A116,'ADR Raw Data'!$B$6:$BE$49,'ADR Raw Data'!AV$1,FALSE))/100</f>
        <v>4.0211976272903398E-2</v>
      </c>
      <c r="P117" s="44">
        <f>(VLOOKUP($A116,'ADR Raw Data'!$B$6:$BE$49,'ADR Raw Data'!AW$1,FALSE))/100</f>
        <v>-1.82256232018209E-2</v>
      </c>
      <c r="Q117" s="44">
        <f>(VLOOKUP($A116,'ADR Raw Data'!$B$6:$BE$49,'ADR Raw Data'!AX$1,FALSE))/100</f>
        <v>9.5329374029478903E-3</v>
      </c>
      <c r="R117" s="44">
        <f>(VLOOKUP($A116,'ADR Raw Data'!$B$6:$BE$49,'ADR Raw Data'!AY$1,FALSE))/100</f>
        <v>9.1971611219488995E-3</v>
      </c>
      <c r="S117" s="45">
        <f>(VLOOKUP($A116,'ADR Raw Data'!$B$6:$BE$49,'ADR Raw Data'!BA$1,FALSE))/100</f>
        <v>-3.6872761358674899E-2</v>
      </c>
      <c r="T117" s="45">
        <f>(VLOOKUP($A116,'ADR Raw Data'!$B$6:$BE$49,'ADR Raw Data'!BB$1,FALSE))/100</f>
        <v>-4.2448599308055501E-2</v>
      </c>
      <c r="U117" s="44">
        <f>(VLOOKUP($A116,'ADR Raw Data'!$B$6:$BE$49,'ADR Raw Data'!BC$1,FALSE))/100</f>
        <v>-3.9646066103773601E-2</v>
      </c>
      <c r="V117" s="46">
        <f>(VLOOKUP($A116,'ADR Raw Data'!$B$6:$BE$49,'ADR Raw Data'!BE$1,FALSE))/100</f>
        <v>-8.3672351702196498E-3</v>
      </c>
      <c r="X117" s="43">
        <f>(VLOOKUP($A116,'RevPAR Raw Data'!$B$6:$BE$49,'RevPAR Raw Data'!AT$1,FALSE))/100</f>
        <v>2.7688724065165201E-2</v>
      </c>
      <c r="Y117" s="44">
        <f>(VLOOKUP($A116,'RevPAR Raw Data'!$B$6:$BE$49,'RevPAR Raw Data'!AU$1,FALSE))/100</f>
        <v>5.6482484568234001E-2</v>
      </c>
      <c r="Z117" s="44">
        <f>(VLOOKUP($A116,'RevPAR Raw Data'!$B$6:$BE$49,'RevPAR Raw Data'!AV$1,FALSE))/100</f>
        <v>0.11457728130850001</v>
      </c>
      <c r="AA117" s="44">
        <f>(VLOOKUP($A116,'RevPAR Raw Data'!$B$6:$BE$49,'RevPAR Raw Data'!AW$1,FALSE))/100</f>
        <v>1.48125347994792E-2</v>
      </c>
      <c r="AB117" s="44">
        <f>(VLOOKUP($A116,'RevPAR Raw Data'!$B$6:$BE$49,'RevPAR Raw Data'!AX$1,FALSE))/100</f>
        <v>6.8070957157442796E-2</v>
      </c>
      <c r="AC117" s="44">
        <f>(VLOOKUP($A116,'RevPAR Raw Data'!$B$6:$BE$49,'RevPAR Raw Data'!AY$1,FALSE))/100</f>
        <v>5.7831068211204005E-2</v>
      </c>
      <c r="AD117" s="45">
        <f>(VLOOKUP($A116,'RevPAR Raw Data'!$B$6:$BE$49,'RevPAR Raw Data'!BA$1,FALSE))/100</f>
        <v>-3.1845486180869395E-2</v>
      </c>
      <c r="AE117" s="45">
        <f>(VLOOKUP($A116,'RevPAR Raw Data'!$B$6:$BE$49,'RevPAR Raw Data'!BB$1,FALSE))/100</f>
        <v>-3.8880370004262602E-2</v>
      </c>
      <c r="AF117" s="44">
        <f>(VLOOKUP($A116,'RevPAR Raw Data'!$B$6:$BE$49,'RevPAR Raw Data'!BC$1,FALSE))/100</f>
        <v>-3.5347969073691303E-2</v>
      </c>
      <c r="AG117" s="46">
        <f>(VLOOKUP($A116,'RevPAR Raw Data'!$B$6:$BE$49,'RevPAR Raw Data'!BE$1,FALSE))/100</f>
        <v>2.5894683903442899E-2</v>
      </c>
    </row>
    <row r="118" spans="1:33"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
      <c r="A119" s="70" t="s">
        <v>50</v>
      </c>
      <c r="B119" s="71">
        <f>(VLOOKUP($A119,'Occupancy Raw Data'!$B$8:$BE$45,'Occupancy Raw Data'!AG$3,FALSE))/100</f>
        <v>0.48135812288725299</v>
      </c>
      <c r="C119" s="72">
        <f>(VLOOKUP($A119,'Occupancy Raw Data'!$B$8:$BE$45,'Occupancy Raw Data'!AH$3,FALSE))/100</f>
        <v>0.56238814873732301</v>
      </c>
      <c r="D119" s="72">
        <f>(VLOOKUP($A119,'Occupancy Raw Data'!$B$8:$BE$45,'Occupancy Raw Data'!AI$3,FALSE))/100</f>
        <v>0.60747663551401798</v>
      </c>
      <c r="E119" s="72">
        <f>(VLOOKUP($A119,'Occupancy Raw Data'!$B$8:$BE$45,'Occupancy Raw Data'!AJ$3,FALSE))/100</f>
        <v>0.63496719029628101</v>
      </c>
      <c r="F119" s="72">
        <f>(VLOOKUP($A119,'Occupancy Raw Data'!$B$8:$BE$45,'Occupancy Raw Data'!AK$3,FALSE))/100</f>
        <v>0.61786637502485497</v>
      </c>
      <c r="G119" s="73">
        <f>(VLOOKUP($A119,'Occupancy Raw Data'!$B$8:$BE$45,'Occupancy Raw Data'!AL$3,FALSE))/100</f>
        <v>0.58081129449194602</v>
      </c>
      <c r="H119" s="53">
        <f>(VLOOKUP($A119,'Occupancy Raw Data'!$B$8:$BE$45,'Occupancy Raw Data'!AN$3,FALSE))/100</f>
        <v>0.69094253330681998</v>
      </c>
      <c r="I119" s="53">
        <f>(VLOOKUP($A119,'Occupancy Raw Data'!$B$8:$BE$45,'Occupancy Raw Data'!AO$3,FALSE))/100</f>
        <v>0.62229071385961399</v>
      </c>
      <c r="J119" s="73">
        <f>(VLOOKUP($A119,'Occupancy Raw Data'!$B$8:$BE$45,'Occupancy Raw Data'!AP$3,FALSE))/100</f>
        <v>0.65661662358321704</v>
      </c>
      <c r="K119" s="74">
        <f>(VLOOKUP($A119,'Occupancy Raw Data'!$B$8:$BE$45,'Occupancy Raw Data'!AR$3,FALSE))/100</f>
        <v>0.60246995994659502</v>
      </c>
      <c r="M119" s="75">
        <f>VLOOKUP($A119,'ADR Raw Data'!$B$6:$BE$43,'ADR Raw Data'!AG$1,FALSE)</f>
        <v>93.024667974801105</v>
      </c>
      <c r="N119" s="76">
        <f>VLOOKUP($A119,'ADR Raw Data'!$B$6:$BE$43,'ADR Raw Data'!AH$1,FALSE)</f>
        <v>94.139193847785705</v>
      </c>
      <c r="O119" s="76">
        <f>VLOOKUP($A119,'ADR Raw Data'!$B$6:$BE$43,'ADR Raw Data'!AI$1,FALSE)</f>
        <v>95.931116202945901</v>
      </c>
      <c r="P119" s="76">
        <f>VLOOKUP($A119,'ADR Raw Data'!$B$6:$BE$43,'ADR Raw Data'!AJ$1,FALSE)</f>
        <v>97.130529241368507</v>
      </c>
      <c r="Q119" s="76">
        <f>VLOOKUP($A119,'ADR Raw Data'!$B$6:$BE$43,'ADR Raw Data'!AK$1,FALSE)</f>
        <v>97.732968058572595</v>
      </c>
      <c r="R119" s="77">
        <f>VLOOKUP($A119,'ADR Raw Data'!$B$6:$BE$43,'ADR Raw Data'!AL$1,FALSE)</f>
        <v>95.747956280598402</v>
      </c>
      <c r="S119" s="76">
        <f>VLOOKUP($A119,'ADR Raw Data'!$B$6:$BE$43,'ADR Raw Data'!AN$1,FALSE)</f>
        <v>115.78276638606999</v>
      </c>
      <c r="T119" s="76">
        <f>VLOOKUP($A119,'ADR Raw Data'!$B$6:$BE$43,'ADR Raw Data'!AO$1,FALSE)</f>
        <v>111.582572295893</v>
      </c>
      <c r="U119" s="77">
        <f>VLOOKUP($A119,'ADR Raw Data'!$B$6:$BE$43,'ADR Raw Data'!AP$1,FALSE)</f>
        <v>113.792455994246</v>
      </c>
      <c r="V119" s="78">
        <f>VLOOKUP($A119,'ADR Raw Data'!$B$6:$BE$43,'ADR Raw Data'!AR$1,FALSE)</f>
        <v>101.366881829433</v>
      </c>
      <c r="X119" s="75">
        <f>VLOOKUP($A119,'RevPAR Raw Data'!$B$6:$BE$43,'RevPAR Raw Data'!AG$1,FALSE)</f>
        <v>44.778179558560304</v>
      </c>
      <c r="Y119" s="76">
        <f>VLOOKUP($A119,'RevPAR Raw Data'!$B$6:$BE$43,'RevPAR Raw Data'!AH$1,FALSE)</f>
        <v>52.942766951680198</v>
      </c>
      <c r="Z119" s="76">
        <f>VLOOKUP($A119,'RevPAR Raw Data'!$B$6:$BE$43,'RevPAR Raw Data'!AI$1,FALSE)</f>
        <v>58.275911712069899</v>
      </c>
      <c r="AA119" s="76">
        <f>VLOOKUP($A119,'RevPAR Raw Data'!$B$6:$BE$43,'RevPAR Raw Data'!AJ$1,FALSE)</f>
        <v>61.674699244382502</v>
      </c>
      <c r="AB119" s="76">
        <f>VLOOKUP($A119,'RevPAR Raw Data'!$B$6:$BE$43,'RevPAR Raw Data'!AK$1,FALSE)</f>
        <v>60.3859146947703</v>
      </c>
      <c r="AC119" s="77">
        <f>VLOOKUP($A119,'RevPAR Raw Data'!$B$6:$BE$43,'RevPAR Raw Data'!AL$1,FALSE)</f>
        <v>55.611494432292702</v>
      </c>
      <c r="AD119" s="76">
        <f>VLOOKUP($A119,'RevPAR Raw Data'!$B$6:$BE$43,'RevPAR Raw Data'!AN$1,FALSE)</f>
        <v>79.999237920063607</v>
      </c>
      <c r="AE119" s="76">
        <f>VLOOKUP($A119,'RevPAR Raw Data'!$B$6:$BE$43,'RevPAR Raw Data'!AO$1,FALSE)</f>
        <v>69.4367985683038</v>
      </c>
      <c r="AF119" s="77">
        <f>VLOOKUP($A119,'RevPAR Raw Data'!$B$6:$BE$43,'RevPAR Raw Data'!AP$1,FALSE)</f>
        <v>74.718018244183696</v>
      </c>
      <c r="AG119" s="78">
        <f>VLOOKUP($A119,'RevPAR Raw Data'!$B$6:$BE$43,'RevPAR Raw Data'!AR$1,FALSE)</f>
        <v>61.070501235690102</v>
      </c>
    </row>
    <row r="120" spans="1:33" x14ac:dyDescent="0.2">
      <c r="A120" s="55" t="s">
        <v>126</v>
      </c>
      <c r="B120" s="43">
        <f>(VLOOKUP($A119,'Occupancy Raw Data'!$B$8:$BE$51,'Occupancy Raw Data'!AT$3,FALSE))/100</f>
        <v>1.4546330025827201E-2</v>
      </c>
      <c r="C120" s="44">
        <f>(VLOOKUP($A119,'Occupancy Raw Data'!$B$8:$BE$51,'Occupancy Raw Data'!AU$3,FALSE))/100</f>
        <v>2.9366624203601699E-2</v>
      </c>
      <c r="D120" s="44">
        <f>(VLOOKUP($A119,'Occupancy Raw Data'!$B$8:$BE$51,'Occupancy Raw Data'!AV$3,FALSE))/100</f>
        <v>7.2142230799070298E-2</v>
      </c>
      <c r="E120" s="44">
        <f>(VLOOKUP($A119,'Occupancy Raw Data'!$B$8:$BE$51,'Occupancy Raw Data'!AW$3,FALSE))/100</f>
        <v>9.9284572029487497E-2</v>
      </c>
      <c r="F120" s="44">
        <f>(VLOOKUP($A119,'Occupancy Raw Data'!$B$8:$BE$51,'Occupancy Raw Data'!AX$3,FALSE))/100</f>
        <v>0.12582061851846199</v>
      </c>
      <c r="G120" s="44">
        <f>(VLOOKUP($A119,'Occupancy Raw Data'!$B$8:$BE$51,'Occupancy Raw Data'!AY$3,FALSE))/100</f>
        <v>7.0093631710329993E-2</v>
      </c>
      <c r="H120" s="45">
        <f>(VLOOKUP($A119,'Occupancy Raw Data'!$B$8:$BE$51,'Occupancy Raw Data'!BA$3,FALSE))/100</f>
        <v>5.0768417922461902E-2</v>
      </c>
      <c r="I120" s="45">
        <f>(VLOOKUP($A119,'Occupancy Raw Data'!$B$8:$BE$51,'Occupancy Raw Data'!BB$3,FALSE))/100</f>
        <v>-1.2453814605724301E-2</v>
      </c>
      <c r="J120" s="44">
        <f>(VLOOKUP($A119,'Occupancy Raw Data'!$B$8:$BE$51,'Occupancy Raw Data'!BC$3,FALSE))/100</f>
        <v>1.98304463280757E-2</v>
      </c>
      <c r="K120" s="46">
        <f>(VLOOKUP($A119,'Occupancy Raw Data'!$B$8:$BE$51,'Occupancy Raw Data'!BE$3,FALSE))/100</f>
        <v>5.3918878952397699E-2</v>
      </c>
      <c r="M120" s="43">
        <f>(VLOOKUP($A119,'ADR Raw Data'!$B$6:$BE$49,'ADR Raw Data'!AT$1,FALSE))/100</f>
        <v>1.6703103912842201E-4</v>
      </c>
      <c r="N120" s="44">
        <f>(VLOOKUP($A119,'ADR Raw Data'!$B$6:$BE$49,'ADR Raw Data'!AU$1,FALSE))/100</f>
        <v>-1.70750838525934E-2</v>
      </c>
      <c r="O120" s="44">
        <f>(VLOOKUP($A119,'ADR Raw Data'!$B$6:$BE$49,'ADR Raw Data'!AV$1,FALSE))/100</f>
        <v>-3.1925813858095799E-3</v>
      </c>
      <c r="P120" s="44">
        <f>(VLOOKUP($A119,'ADR Raw Data'!$B$6:$BE$49,'ADR Raw Data'!AW$1,FALSE))/100</f>
        <v>1.5591192715015001E-2</v>
      </c>
      <c r="Q120" s="44">
        <f>(VLOOKUP($A119,'ADR Raw Data'!$B$6:$BE$49,'ADR Raw Data'!AX$1,FALSE))/100</f>
        <v>1.5820878529377299E-2</v>
      </c>
      <c r="R120" s="44">
        <f>(VLOOKUP($A119,'ADR Raw Data'!$B$6:$BE$49,'ADR Raw Data'!AY$1,FALSE))/100</f>
        <v>3.1491974720025302E-3</v>
      </c>
      <c r="S120" s="45">
        <f>(VLOOKUP($A119,'ADR Raw Data'!$B$6:$BE$49,'ADR Raw Data'!BA$1,FALSE))/100</f>
        <v>-1.6330230032235798E-2</v>
      </c>
      <c r="T120" s="45">
        <f>(VLOOKUP($A119,'ADR Raw Data'!$B$6:$BE$49,'ADR Raw Data'!BB$1,FALSE))/100</f>
        <v>-1.6427213688010998E-2</v>
      </c>
      <c r="U120" s="44">
        <f>(VLOOKUP($A119,'ADR Raw Data'!$B$6:$BE$49,'ADR Raw Data'!BC$1,FALSE))/100</f>
        <v>-1.58140434357468E-2</v>
      </c>
      <c r="V120" s="46">
        <f>(VLOOKUP($A119,'ADR Raw Data'!$B$6:$BE$49,'ADR Raw Data'!BE$1,FALSE))/100</f>
        <v>-5.6146514166026795E-3</v>
      </c>
      <c r="X120" s="43">
        <f>(VLOOKUP($A119,'RevPAR Raw Data'!$B$6:$BE$49,'RevPAR Raw Data'!AT$1,FALSE))/100</f>
        <v>1.4715790753575399E-2</v>
      </c>
      <c r="Y120" s="44">
        <f>(VLOOKUP($A119,'RevPAR Raw Data'!$B$6:$BE$49,'RevPAR Raw Data'!AU$1,FALSE))/100</f>
        <v>1.1790102780264201E-2</v>
      </c>
      <c r="Z120" s="44">
        <f>(VLOOKUP($A119,'RevPAR Raw Data'!$B$6:$BE$49,'RevPAR Raw Data'!AV$1,FALSE))/100</f>
        <v>6.8719329470080803E-2</v>
      </c>
      <c r="AA120" s="44">
        <f>(VLOOKUP($A119,'RevPAR Raw Data'!$B$6:$BE$49,'RevPAR Raw Data'!AW$1,FALSE))/100</f>
        <v>0.11642372964064202</v>
      </c>
      <c r="AB120" s="44">
        <f>(VLOOKUP($A119,'RevPAR Raw Data'!$B$6:$BE$49,'RevPAR Raw Data'!AX$1,FALSE))/100</f>
        <v>0.14363208976991099</v>
      </c>
      <c r="AC120" s="44">
        <f>(VLOOKUP($A119,'RevPAR Raw Data'!$B$6:$BE$49,'RevPAR Raw Data'!AY$1,FALSE))/100</f>
        <v>7.3463567870118096E-2</v>
      </c>
      <c r="AD120" s="45">
        <f>(VLOOKUP($A119,'RevPAR Raw Data'!$B$6:$BE$49,'RevPAR Raw Data'!BA$1,FALSE))/100</f>
        <v>3.3609127947179601E-2</v>
      </c>
      <c r="AE120" s="45">
        <f>(VLOOKUP($A119,'RevPAR Raw Data'!$B$6:$BE$49,'RevPAR Raw Data'!BB$1,FALSE))/100</f>
        <v>-2.8676446819976199E-2</v>
      </c>
      <c r="AF120" s="44">
        <f>(VLOOKUP($A119,'RevPAR Raw Data'!$B$6:$BE$49,'RevPAR Raw Data'!BC$1,FALSE))/100</f>
        <v>3.7028033527464598E-3</v>
      </c>
      <c r="AG120" s="46">
        <f>(VLOOKUP($A119,'RevPAR Raw Data'!$B$6:$BE$49,'RevPAR Raw Data'!BE$1,FALSE))/100</f>
        <v>4.8001491825703298E-2</v>
      </c>
    </row>
    <row r="121" spans="1:33"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
      <c r="A122" s="70" t="s">
        <v>47</v>
      </c>
      <c r="B122" s="71">
        <f>(VLOOKUP($A122,'Occupancy Raw Data'!$B$8:$BE$54,'Occupancy Raw Data'!AG$3,FALSE))/100</f>
        <v>0.45772814469717704</v>
      </c>
      <c r="C122" s="72">
        <f>(VLOOKUP($A122,'Occupancy Raw Data'!$B$8:$BE$54,'Occupancy Raw Data'!AH$3,FALSE))/100</f>
        <v>0.61338722937791101</v>
      </c>
      <c r="D122" s="72">
        <f>(VLOOKUP($A122,'Occupancy Raw Data'!$B$8:$BE$54,'Occupancy Raw Data'!AI$3,FALSE))/100</f>
        <v>0.65970128802411598</v>
      </c>
      <c r="E122" s="72">
        <f>(VLOOKUP($A122,'Occupancy Raw Data'!$B$8:$BE$54,'Occupancy Raw Data'!AJ$3,FALSE))/100</f>
        <v>0.64175116470265803</v>
      </c>
      <c r="F122" s="72">
        <f>(VLOOKUP($A122,'Occupancy Raw Data'!$B$8:$BE$54,'Occupancy Raw Data'!AK$3,FALSE))/100</f>
        <v>0.596396272951493</v>
      </c>
      <c r="G122" s="73">
        <f>(VLOOKUP($A122,'Occupancy Raw Data'!$B$8:$BE$54,'Occupancy Raw Data'!AL$3,FALSE))/100</f>
        <v>0.59379281995067101</v>
      </c>
      <c r="H122" s="53">
        <f>(VLOOKUP($A122,'Occupancy Raw Data'!$B$8:$BE$54,'Occupancy Raw Data'!AN$3,FALSE))/100</f>
        <v>0.6557275966018079</v>
      </c>
      <c r="I122" s="53">
        <f>(VLOOKUP($A122,'Occupancy Raw Data'!$B$8:$BE$54,'Occupancy Raw Data'!AO$3,FALSE))/100</f>
        <v>0.67977528089887596</v>
      </c>
      <c r="J122" s="73">
        <f>(VLOOKUP($A122,'Occupancy Raw Data'!$B$8:$BE$54,'Occupancy Raw Data'!AP$3,FALSE))/100</f>
        <v>0.66775143875034204</v>
      </c>
      <c r="K122" s="74">
        <f>(VLOOKUP($A122,'Occupancy Raw Data'!$B$8:$BE$54,'Occupancy Raw Data'!AR$3,FALSE))/100</f>
        <v>0.61492385389343396</v>
      </c>
      <c r="M122" s="75">
        <f>VLOOKUP($A122,'ADR Raw Data'!$B$6:$BE$54,'ADR Raw Data'!AG$1,FALSE)</f>
        <v>119.637748839994</v>
      </c>
      <c r="N122" s="76">
        <f>VLOOKUP($A122,'ADR Raw Data'!$B$6:$BE$54,'ADR Raw Data'!AH$1,FALSE)</f>
        <v>128.764748129118</v>
      </c>
      <c r="O122" s="76">
        <f>VLOOKUP($A122,'ADR Raw Data'!$B$6:$BE$54,'ADR Raw Data'!AI$1,FALSE)</f>
        <v>130.307960328175</v>
      </c>
      <c r="P122" s="76">
        <f>VLOOKUP($A122,'ADR Raw Data'!$B$6:$BE$54,'ADR Raw Data'!AJ$1,FALSE)</f>
        <v>126.794576705455</v>
      </c>
      <c r="Q122" s="76">
        <f>VLOOKUP($A122,'ADR Raw Data'!$B$6:$BE$54,'ADR Raw Data'!AK$1,FALSE)</f>
        <v>127.76451464675399</v>
      </c>
      <c r="R122" s="77">
        <f>VLOOKUP($A122,'ADR Raw Data'!$B$6:$BE$54,'ADR Raw Data'!AL$1,FALSE)</f>
        <v>127.07374731741</v>
      </c>
      <c r="S122" s="76">
        <f>VLOOKUP($A122,'ADR Raw Data'!$B$6:$BE$54,'ADR Raw Data'!AN$1,FALSE)</f>
        <v>142.86337791244301</v>
      </c>
      <c r="T122" s="76">
        <f>VLOOKUP($A122,'ADR Raw Data'!$B$6:$BE$54,'ADR Raw Data'!AO$1,FALSE)</f>
        <v>144.62273130417199</v>
      </c>
      <c r="U122" s="77">
        <f>VLOOKUP($A122,'ADR Raw Data'!$B$6:$BE$54,'ADR Raw Data'!AP$1,FALSE)</f>
        <v>143.75889447493901</v>
      </c>
      <c r="V122" s="78">
        <f>VLOOKUP($A122,'ADR Raw Data'!$B$6:$BE$54,'ADR Raw Data'!AR$1,FALSE)</f>
        <v>132.250477016616</v>
      </c>
      <c r="X122" s="75">
        <f>VLOOKUP($A122,'RevPAR Raw Data'!$B$6:$BE$54,'RevPAR Raw Data'!AG$1,FALSE)</f>
        <v>54.7615648122773</v>
      </c>
      <c r="Y122" s="76">
        <f>VLOOKUP($A122,'RevPAR Raw Data'!$B$6:$BE$54,'RevPAR Raw Data'!AH$1,FALSE)</f>
        <v>78.982652096464705</v>
      </c>
      <c r="Z122" s="76">
        <f>VLOOKUP($A122,'RevPAR Raw Data'!$B$6:$BE$54,'RevPAR Raw Data'!AI$1,FALSE)</f>
        <v>85.964329268292602</v>
      </c>
      <c r="AA122" s="76">
        <f>VLOOKUP($A122,'RevPAR Raw Data'!$B$6:$BE$54,'RevPAR Raw Data'!AJ$1,FALSE)</f>
        <v>81.370567278706403</v>
      </c>
      <c r="AB122" s="76">
        <f>VLOOKUP($A122,'RevPAR Raw Data'!$B$6:$BE$54,'RevPAR Raw Data'!AK$1,FALSE)</f>
        <v>76.198280350781005</v>
      </c>
      <c r="AC122" s="77">
        <f>VLOOKUP($A122,'RevPAR Raw Data'!$B$6:$BE$54,'RevPAR Raw Data'!AL$1,FALSE)</f>
        <v>75.455478761304406</v>
      </c>
      <c r="AD122" s="76">
        <f>VLOOKUP($A122,'RevPAR Raw Data'!$B$6:$BE$54,'RevPAR Raw Data'!AN$1,FALSE)</f>
        <v>93.679459440942694</v>
      </c>
      <c r="AE122" s="76">
        <f>VLOOKUP($A122,'RevPAR Raw Data'!$B$6:$BE$54,'RevPAR Raw Data'!AO$1,FALSE)</f>
        <v>98.310957796656595</v>
      </c>
      <c r="AF122" s="77">
        <f>VLOOKUP($A122,'RevPAR Raw Data'!$B$6:$BE$54,'RevPAR Raw Data'!AP$1,FALSE)</f>
        <v>95.995208618799595</v>
      </c>
      <c r="AG122" s="78">
        <f>VLOOKUP($A122,'RevPAR Raw Data'!$B$6:$BE$54,'RevPAR Raw Data'!AR$1,FALSE)</f>
        <v>81.323973006303007</v>
      </c>
    </row>
    <row r="123" spans="1:33" x14ac:dyDescent="0.2">
      <c r="A123" s="55" t="s">
        <v>126</v>
      </c>
      <c r="B123" s="43">
        <f>(VLOOKUP($A122,'Occupancy Raw Data'!$B$8:$BE$54,'Occupancy Raw Data'!AT$3,FALSE))/100</f>
        <v>-5.6523565521438196E-2</v>
      </c>
      <c r="C123" s="44">
        <f>(VLOOKUP($A122,'Occupancy Raw Data'!$B$8:$BE$54,'Occupancy Raw Data'!AU$3,FALSE))/100</f>
        <v>-6.75682049388759E-2</v>
      </c>
      <c r="D123" s="44">
        <f>(VLOOKUP($A122,'Occupancy Raw Data'!$B$8:$BE$54,'Occupancy Raw Data'!AV$3,FALSE))/100</f>
        <v>-4.8395487186451806E-2</v>
      </c>
      <c r="E123" s="44">
        <f>(VLOOKUP($A122,'Occupancy Raw Data'!$B$8:$BE$54,'Occupancy Raw Data'!AW$3,FALSE))/100</f>
        <v>-6.8574450420425898E-2</v>
      </c>
      <c r="F123" s="44">
        <f>(VLOOKUP($A122,'Occupancy Raw Data'!$B$8:$BE$54,'Occupancy Raw Data'!AX$3,FALSE))/100</f>
        <v>-7.8851282522211297E-2</v>
      </c>
      <c r="G123" s="44">
        <f>(VLOOKUP($A122,'Occupancy Raw Data'!$B$8:$BE$54,'Occupancy Raw Data'!AY$3,FALSE))/100</f>
        <v>-6.4211012176445204E-2</v>
      </c>
      <c r="H123" s="45">
        <f>(VLOOKUP($A122,'Occupancy Raw Data'!$B$8:$BE$54,'Occupancy Raw Data'!BA$3,FALSE))/100</f>
        <v>-7.0209900587549889E-2</v>
      </c>
      <c r="I123" s="45">
        <f>(VLOOKUP($A122,'Occupancy Raw Data'!$B$8:$BE$54,'Occupancy Raw Data'!BB$3,FALSE))/100</f>
        <v>-2.1505606702109003E-2</v>
      </c>
      <c r="J123" s="44">
        <f>(VLOOKUP($A122,'Occupancy Raw Data'!$B$8:$BE$54,'Occupancy Raw Data'!BC$3,FALSE))/100</f>
        <v>-4.6040870730051899E-2</v>
      </c>
      <c r="K123" s="46">
        <f>(VLOOKUP($A122,'Occupancy Raw Data'!$B$8:$BE$54,'Occupancy Raw Data'!BE$3,FALSE))/100</f>
        <v>-5.8648051200915E-2</v>
      </c>
      <c r="M123" s="43">
        <f>(VLOOKUP($A122,'ADR Raw Data'!$B$6:$BE$52,'ADR Raw Data'!AT$1,FALSE))/100</f>
        <v>2.5204427787476499E-2</v>
      </c>
      <c r="N123" s="44">
        <f>(VLOOKUP($A122,'ADR Raw Data'!$B$6:$BE$52,'ADR Raw Data'!AU$1,FALSE))/100</f>
        <v>2.5844592165874598E-2</v>
      </c>
      <c r="O123" s="44">
        <f>(VLOOKUP($A122,'ADR Raw Data'!$B$6:$BE$52,'ADR Raw Data'!AV$1,FALSE))/100</f>
        <v>8.986053013863779E-3</v>
      </c>
      <c r="P123" s="44">
        <f>(VLOOKUP($A122,'ADR Raw Data'!$B$6:$BE$52,'ADR Raw Data'!AW$1,FALSE))/100</f>
        <v>-3.5843513295927297E-2</v>
      </c>
      <c r="Q123" s="44">
        <f>(VLOOKUP($A122,'ADR Raw Data'!$B$6:$BE$52,'ADR Raw Data'!AX$1,FALSE))/100</f>
        <v>-5.44719067967206E-2</v>
      </c>
      <c r="R123" s="44">
        <f>(VLOOKUP($A122,'ADR Raw Data'!$B$6:$BE$52,'ADR Raw Data'!AY$1,FALSE))/100</f>
        <v>-8.9711657149196093E-3</v>
      </c>
      <c r="S123" s="45">
        <f>(VLOOKUP($A122,'ADR Raw Data'!$B$6:$BE$52,'ADR Raw Data'!BA$1,FALSE))/100</f>
        <v>-6.4116086324457602E-2</v>
      </c>
      <c r="T123" s="45">
        <f>(VLOOKUP($A122,'ADR Raw Data'!$B$6:$BE$52,'ADR Raw Data'!BB$1,FALSE))/100</f>
        <v>-5.9275036416542602E-2</v>
      </c>
      <c r="U123" s="44">
        <f>(VLOOKUP($A122,'ADR Raw Data'!$B$6:$BE$52,'ADR Raw Data'!BC$1,FALSE))/100</f>
        <v>-6.1558612566809404E-2</v>
      </c>
      <c r="V123" s="46">
        <f>(VLOOKUP($A122,'ADR Raw Data'!$B$6:$BE$52,'ADR Raw Data'!BE$1,FALSE))/100</f>
        <v>-2.6620379263441799E-2</v>
      </c>
      <c r="X123" s="43">
        <f>(VLOOKUP($A122,'RevPAR Raw Data'!$B$6:$BE$52,'RevPAR Raw Data'!AT$1,FALSE))/100</f>
        <v>-3.2743781859437403E-2</v>
      </c>
      <c r="Y123" s="44">
        <f>(VLOOKUP($A122,'RevPAR Raw Data'!$B$6:$BE$52,'RevPAR Raw Data'!AU$1,FALSE))/100</f>
        <v>-4.3469885473026798E-2</v>
      </c>
      <c r="Z123" s="44">
        <f>(VLOOKUP($A122,'RevPAR Raw Data'!$B$6:$BE$52,'RevPAR Raw Data'!AV$1,FALSE))/100</f>
        <v>-3.9844318586077197E-2</v>
      </c>
      <c r="AA123" s="44">
        <f>(VLOOKUP($A122,'RevPAR Raw Data'!$B$6:$BE$52,'RevPAR Raw Data'!AW$1,FALSE))/100</f>
        <v>-0.10196001449094699</v>
      </c>
      <c r="AB123" s="44">
        <f>(VLOOKUP($A122,'RevPAR Raw Data'!$B$6:$BE$52,'RevPAR Raw Data'!AX$1,FALSE))/100</f>
        <v>-0.12902800960658001</v>
      </c>
      <c r="AC123" s="44">
        <f>(VLOOKUP($A122,'RevPAR Raw Data'!$B$6:$BE$52,'RevPAR Raw Data'!AY$1,FALSE))/100</f>
        <v>-7.2606130260407201E-2</v>
      </c>
      <c r="AD123" s="45">
        <f>(VLOOKUP($A122,'RevPAR Raw Data'!$B$6:$BE$52,'RevPAR Raw Data'!BA$1,FALSE))/100</f>
        <v>-0.12982440286510399</v>
      </c>
      <c r="AE123" s="45">
        <f>(VLOOKUP($A122,'RevPAR Raw Data'!$B$6:$BE$52,'RevPAR Raw Data'!BB$1,FALSE))/100</f>
        <v>-7.9505897498224301E-2</v>
      </c>
      <c r="AF123" s="44">
        <f>(VLOOKUP($A122,'RevPAR Raw Data'!$B$6:$BE$52,'RevPAR Raw Data'!BC$1,FALSE))/100</f>
        <v>-0.10476527117335101</v>
      </c>
      <c r="AG123" s="46">
        <f>(VLOOKUP($A122,'RevPAR Raw Data'!$B$6:$BE$52,'RevPAR Raw Data'!BE$1,FALSE))/100</f>
        <v>-8.3707197098326705E-2</v>
      </c>
    </row>
    <row r="124" spans="1:33"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
      <c r="A125" s="70" t="s">
        <v>55</v>
      </c>
      <c r="B125" s="71">
        <f>(VLOOKUP($A125,'Occupancy Raw Data'!$B$8:$BE$45,'Occupancy Raw Data'!AG$3,FALSE))/100</f>
        <v>0.49800027582402401</v>
      </c>
      <c r="C125" s="72">
        <f>(VLOOKUP($A125,'Occupancy Raw Data'!$B$8:$BE$45,'Occupancy Raw Data'!AH$3,FALSE))/100</f>
        <v>0.59498689835884699</v>
      </c>
      <c r="D125" s="72">
        <f>(VLOOKUP($A125,'Occupancy Raw Data'!$B$8:$BE$45,'Occupancy Raw Data'!AI$3,FALSE))/100</f>
        <v>0.64691077092814697</v>
      </c>
      <c r="E125" s="72">
        <f>(VLOOKUP($A125,'Occupancy Raw Data'!$B$8:$BE$45,'Occupancy Raw Data'!AJ$3,FALSE))/100</f>
        <v>0.68693973245069595</v>
      </c>
      <c r="F125" s="72">
        <f>(VLOOKUP($A125,'Occupancy Raw Data'!$B$8:$BE$45,'Occupancy Raw Data'!AK$3,FALSE))/100</f>
        <v>0.68990484071162494</v>
      </c>
      <c r="G125" s="73">
        <f>(VLOOKUP($A125,'Occupancy Raw Data'!$B$8:$BE$45,'Occupancy Raw Data'!AL$3,FALSE))/100</f>
        <v>0.62334850365466798</v>
      </c>
      <c r="H125" s="53">
        <f>(VLOOKUP($A125,'Occupancy Raw Data'!$B$8:$BE$45,'Occupancy Raw Data'!AN$3,FALSE))/100</f>
        <v>0.72938215418562902</v>
      </c>
      <c r="I125" s="53">
        <f>(VLOOKUP($A125,'Occupancy Raw Data'!$B$8:$BE$45,'Occupancy Raw Data'!AO$3,FALSE))/100</f>
        <v>0.702592745828161</v>
      </c>
      <c r="J125" s="73">
        <f>(VLOOKUP($A125,'Occupancy Raw Data'!$B$8:$BE$45,'Occupancy Raw Data'!AP$3,FALSE))/100</f>
        <v>0.71598745000689501</v>
      </c>
      <c r="K125" s="74">
        <f>(VLOOKUP($A125,'Occupancy Raw Data'!$B$8:$BE$45,'Occupancy Raw Data'!AR$3,FALSE))/100</f>
        <v>0.64981677404101801</v>
      </c>
      <c r="M125" s="75">
        <f>VLOOKUP($A125,'ADR Raw Data'!$B$6:$BE$43,'ADR Raw Data'!AG$1,FALSE)</f>
        <v>100.000697867626</v>
      </c>
      <c r="N125" s="76">
        <f>VLOOKUP($A125,'ADR Raw Data'!$B$6:$BE$43,'ADR Raw Data'!AH$1,FALSE)</f>
        <v>105.32982152170101</v>
      </c>
      <c r="O125" s="76">
        <f>VLOOKUP($A125,'ADR Raw Data'!$B$6:$BE$43,'ADR Raw Data'!AI$1,FALSE)</f>
        <v>108.456445664339</v>
      </c>
      <c r="P125" s="76">
        <f>VLOOKUP($A125,'ADR Raw Data'!$B$6:$BE$43,'ADR Raw Data'!AJ$1,FALSE)</f>
        <v>110.879264203975</v>
      </c>
      <c r="Q125" s="76">
        <f>VLOOKUP($A125,'ADR Raw Data'!$B$6:$BE$43,'ADR Raw Data'!AK$1,FALSE)</f>
        <v>109.663556721639</v>
      </c>
      <c r="R125" s="77">
        <f>VLOOKUP($A125,'ADR Raw Data'!$B$6:$BE$43,'ADR Raw Data'!AL$1,FALSE)</f>
        <v>107.30968970552399</v>
      </c>
      <c r="S125" s="76">
        <f>VLOOKUP($A125,'ADR Raw Data'!$B$6:$BE$43,'ADR Raw Data'!AN$1,FALSE)</f>
        <v>119.868186244386</v>
      </c>
      <c r="T125" s="76">
        <f>VLOOKUP($A125,'ADR Raw Data'!$B$6:$BE$43,'ADR Raw Data'!AO$1,FALSE)</f>
        <v>119.343042987535</v>
      </c>
      <c r="U125" s="77">
        <f>VLOOKUP($A125,'ADR Raw Data'!$B$6:$BE$43,'ADR Raw Data'!AP$1,FALSE)</f>
        <v>119.61052681000599</v>
      </c>
      <c r="V125" s="78">
        <f>VLOOKUP($A125,'ADR Raw Data'!$B$6:$BE$43,'ADR Raw Data'!AR$1,FALSE)</f>
        <v>111.18209776322399</v>
      </c>
      <c r="X125" s="75">
        <f>VLOOKUP($A125,'RevPAR Raw Data'!$B$6:$BE$43,'RevPAR Raw Data'!AG$1,FALSE)</f>
        <v>49.800375120673003</v>
      </c>
      <c r="Y125" s="76">
        <f>VLOOKUP($A125,'RevPAR Raw Data'!$B$6:$BE$43,'RevPAR Raw Data'!AH$1,FALSE)</f>
        <v>62.669863811888</v>
      </c>
      <c r="Z125" s="76">
        <f>VLOOKUP($A125,'RevPAR Raw Data'!$B$6:$BE$43,'RevPAR Raw Data'!AI$1,FALSE)</f>
        <v>70.161642876844496</v>
      </c>
      <c r="AA125" s="76">
        <f>VLOOKUP($A125,'RevPAR Raw Data'!$B$6:$BE$43,'RevPAR Raw Data'!AJ$1,FALSE)</f>
        <v>76.167372086608694</v>
      </c>
      <c r="AB125" s="76">
        <f>VLOOKUP($A125,'RevPAR Raw Data'!$B$6:$BE$43,'RevPAR Raw Data'!AK$1,FALSE)</f>
        <v>75.657418631912805</v>
      </c>
      <c r="AC125" s="77">
        <f>VLOOKUP($A125,'RevPAR Raw Data'!$B$6:$BE$43,'RevPAR Raw Data'!AL$1,FALSE)</f>
        <v>66.891334505585405</v>
      </c>
      <c r="AD125" s="76">
        <f>VLOOKUP($A125,'RevPAR Raw Data'!$B$6:$BE$43,'RevPAR Raw Data'!AN$1,FALSE)</f>
        <v>87.429715901254895</v>
      </c>
      <c r="AE125" s="76">
        <f>VLOOKUP($A125,'RevPAR Raw Data'!$B$6:$BE$43,'RevPAR Raw Data'!AO$1,FALSE)</f>
        <v>83.849556268100898</v>
      </c>
      <c r="AF125" s="77">
        <f>VLOOKUP($A125,'RevPAR Raw Data'!$B$6:$BE$43,'RevPAR Raw Data'!AP$1,FALSE)</f>
        <v>85.639636084677903</v>
      </c>
      <c r="AG125" s="78">
        <f>VLOOKUP($A125,'RevPAR Raw Data'!$B$6:$BE$43,'RevPAR Raw Data'!AR$1,FALSE)</f>
        <v>72.247992099611807</v>
      </c>
    </row>
    <row r="126" spans="1:33" x14ac:dyDescent="0.2">
      <c r="A126" s="55" t="s">
        <v>126</v>
      </c>
      <c r="B126" s="43">
        <f>(VLOOKUP($A125,'Occupancy Raw Data'!$B$8:$BE$51,'Occupancy Raw Data'!AT$3,FALSE))/100</f>
        <v>-7.6257469874770802E-3</v>
      </c>
      <c r="C126" s="44">
        <f>(VLOOKUP($A125,'Occupancy Raw Data'!$B$8:$BE$51,'Occupancy Raw Data'!AU$3,FALSE))/100</f>
        <v>-2.7202122218834602E-2</v>
      </c>
      <c r="D126" s="44">
        <f>(VLOOKUP($A125,'Occupancy Raw Data'!$B$8:$BE$51,'Occupancy Raw Data'!AV$3,FALSE))/100</f>
        <v>-5.8493513941665198E-3</v>
      </c>
      <c r="E126" s="44">
        <f>(VLOOKUP($A125,'Occupancy Raw Data'!$B$8:$BE$51,'Occupancy Raw Data'!AW$3,FALSE))/100</f>
        <v>3.69872897028415E-2</v>
      </c>
      <c r="F126" s="44">
        <f>(VLOOKUP($A125,'Occupancy Raw Data'!$B$8:$BE$51,'Occupancy Raw Data'!AX$3,FALSE))/100</f>
        <v>4.1409149157664894E-2</v>
      </c>
      <c r="G126" s="44">
        <f>(VLOOKUP($A125,'Occupancy Raw Data'!$B$8:$BE$51,'Occupancy Raw Data'!AY$3,FALSE))/100</f>
        <v>8.9553049959054196E-3</v>
      </c>
      <c r="H126" s="45">
        <f>(VLOOKUP($A125,'Occupancy Raw Data'!$B$8:$BE$51,'Occupancy Raw Data'!BA$3,FALSE))/100</f>
        <v>1.97569659059544E-2</v>
      </c>
      <c r="I126" s="45">
        <f>(VLOOKUP($A125,'Occupancy Raw Data'!$B$8:$BE$51,'Occupancy Raw Data'!BB$3,FALSE))/100</f>
        <v>-1.0688298093135601E-2</v>
      </c>
      <c r="J126" s="44">
        <f>(VLOOKUP($A125,'Occupancy Raw Data'!$B$8:$BE$51,'Occupancy Raw Data'!BC$3,FALSE))/100</f>
        <v>4.5884519480532794E-3</v>
      </c>
      <c r="K126" s="46">
        <f>(VLOOKUP($A125,'Occupancy Raw Data'!$B$8:$BE$51,'Occupancy Raw Data'!BE$3,FALSE))/100</f>
        <v>7.5764935793668801E-3</v>
      </c>
      <c r="M126" s="43">
        <f>(VLOOKUP($A125,'ADR Raw Data'!$B$6:$BE$49,'ADR Raw Data'!AT$1,FALSE))/100</f>
        <v>-4.82364803128126E-2</v>
      </c>
      <c r="N126" s="44">
        <f>(VLOOKUP($A125,'ADR Raw Data'!$B$6:$BE$49,'ADR Raw Data'!AU$1,FALSE))/100</f>
        <v>-4.5726043472816003E-2</v>
      </c>
      <c r="O126" s="44">
        <f>(VLOOKUP($A125,'ADR Raw Data'!$B$6:$BE$49,'ADR Raw Data'!AV$1,FALSE))/100</f>
        <v>-3.4400656399880096E-2</v>
      </c>
      <c r="P126" s="44">
        <f>(VLOOKUP($A125,'ADR Raw Data'!$B$6:$BE$49,'ADR Raw Data'!AW$1,FALSE))/100</f>
        <v>-1.5638690476805397E-2</v>
      </c>
      <c r="Q126" s="44">
        <f>(VLOOKUP($A125,'ADR Raw Data'!$B$6:$BE$49,'ADR Raw Data'!AX$1,FALSE))/100</f>
        <v>-7.9957938059662097E-3</v>
      </c>
      <c r="R126" s="44">
        <f>(VLOOKUP($A125,'ADR Raw Data'!$B$6:$BE$49,'ADR Raw Data'!AY$1,FALSE))/100</f>
        <v>-2.8397254048659303E-2</v>
      </c>
      <c r="S126" s="45">
        <f>(VLOOKUP($A125,'ADR Raw Data'!$B$6:$BE$49,'ADR Raw Data'!BA$1,FALSE))/100</f>
        <v>-2.1806590596056399E-2</v>
      </c>
      <c r="T126" s="45">
        <f>(VLOOKUP($A125,'ADR Raw Data'!$B$6:$BE$49,'ADR Raw Data'!BB$1,FALSE))/100</f>
        <v>-3.4938093577936299E-2</v>
      </c>
      <c r="U126" s="44">
        <f>(VLOOKUP($A125,'ADR Raw Data'!$B$6:$BE$49,'ADR Raw Data'!BC$1,FALSE))/100</f>
        <v>-2.8346633672798899E-2</v>
      </c>
      <c r="V126" s="46">
        <f>(VLOOKUP($A125,'ADR Raw Data'!$B$6:$BE$49,'ADR Raw Data'!BE$1,FALSE))/100</f>
        <v>-2.8480707570919202E-2</v>
      </c>
      <c r="X126" s="43">
        <f>(VLOOKUP($A125,'RevPAR Raw Data'!$B$6:$BE$49,'RevPAR Raw Data'!AT$1,FALSE))/100</f>
        <v>-5.54943881058578E-2</v>
      </c>
      <c r="Y126" s="44">
        <f>(VLOOKUP($A125,'RevPAR Raw Data'!$B$6:$BE$49,'RevPAR Raw Data'!AU$1,FALSE))/100</f>
        <v>-7.1684320268519397E-2</v>
      </c>
      <c r="Z126" s="44">
        <f>(VLOOKUP($A125,'RevPAR Raw Data'!$B$6:$BE$49,'RevPAR Raw Data'!AV$1,FALSE))/100</f>
        <v>-4.0048786266573703E-2</v>
      </c>
      <c r="AA126" s="44">
        <f>(VLOOKUP($A125,'RevPAR Raw Data'!$B$6:$BE$49,'RevPAR Raw Data'!AW$1,FALSE))/100</f>
        <v>2.0770166450797399E-2</v>
      </c>
      <c r="AB126" s="44">
        <f>(VLOOKUP($A125,'RevPAR Raw Data'!$B$6:$BE$49,'RevPAR Raw Data'!AX$1,FALSE))/100</f>
        <v>3.3082256333353398E-2</v>
      </c>
      <c r="AC126" s="44">
        <f>(VLOOKUP($A125,'RevPAR Raw Data'!$B$6:$BE$49,'RevPAR Raw Data'!AY$1,FALSE))/100</f>
        <v>-1.9696255123805798E-2</v>
      </c>
      <c r="AD126" s="45">
        <f>(VLOOKUP($A125,'RevPAR Raw Data'!$B$6:$BE$49,'RevPAR Raw Data'!BA$1,FALSE))/100</f>
        <v>-2.4804567570333698E-3</v>
      </c>
      <c r="AE126" s="45">
        <f>(VLOOKUP($A125,'RevPAR Raw Data'!$B$6:$BE$49,'RevPAR Raw Data'!BB$1,FALSE))/100</f>
        <v>-4.5252962912105101E-2</v>
      </c>
      <c r="AF126" s="44">
        <f>(VLOOKUP($A125,'RevPAR Raw Data'!$B$6:$BE$49,'RevPAR Raw Data'!BC$1,FALSE))/100</f>
        <v>-2.38882488912423E-2</v>
      </c>
      <c r="AG126" s="46">
        <f>(VLOOKUP($A125,'RevPAR Raw Data'!$B$6:$BE$49,'RevPAR Raw Data'!BE$1,FALSE))/100</f>
        <v>-2.1119997889599298E-2</v>
      </c>
    </row>
    <row r="127" spans="1:33"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
      <c r="A128" s="88" t="s">
        <v>56</v>
      </c>
      <c r="B128" s="71">
        <f>(VLOOKUP($A128,'Occupancy Raw Data'!$B$8:$BE$45,'Occupancy Raw Data'!AG$3,FALSE))/100</f>
        <v>0.518761233764227</v>
      </c>
      <c r="C128" s="72">
        <f>(VLOOKUP($A128,'Occupancy Raw Data'!$B$8:$BE$45,'Occupancy Raw Data'!AH$3,FALSE))/100</f>
        <v>0.64156002399010403</v>
      </c>
      <c r="D128" s="72">
        <f>(VLOOKUP($A128,'Occupancy Raw Data'!$B$8:$BE$45,'Occupancy Raw Data'!AI$3,FALSE))/100</f>
        <v>0.69068713247774993</v>
      </c>
      <c r="E128" s="72">
        <f>(VLOOKUP($A128,'Occupancy Raw Data'!$B$8:$BE$45,'Occupancy Raw Data'!AJ$3,FALSE))/100</f>
        <v>0.70867529014562702</v>
      </c>
      <c r="F128" s="72">
        <f>(VLOOKUP($A128,'Occupancy Raw Data'!$B$8:$BE$45,'Occupancy Raw Data'!AK$3,FALSE))/100</f>
        <v>0.70396738822025795</v>
      </c>
      <c r="G128" s="73">
        <f>(VLOOKUP($A128,'Occupancy Raw Data'!$B$8:$BE$45,'Occupancy Raw Data'!AL$3,FALSE))/100</f>
        <v>0.65273021371959306</v>
      </c>
      <c r="H128" s="53">
        <f>(VLOOKUP($A128,'Occupancy Raw Data'!$B$8:$BE$45,'Occupancy Raw Data'!AN$3,FALSE))/100</f>
        <v>0.78314455621184909</v>
      </c>
      <c r="I128" s="53">
        <f>(VLOOKUP($A128,'Occupancy Raw Data'!$B$8:$BE$45,'Occupancy Raw Data'!AO$3,FALSE))/100</f>
        <v>0.78515891061080889</v>
      </c>
      <c r="J128" s="73">
        <f>(VLOOKUP($A128,'Occupancy Raw Data'!$B$8:$BE$45,'Occupancy Raw Data'!AP$3,FALSE))/100</f>
        <v>0.78415173341132904</v>
      </c>
      <c r="K128" s="74">
        <f>(VLOOKUP($A128,'Occupancy Raw Data'!$B$8:$BE$45,'Occupancy Raw Data'!AR$3,FALSE))/100</f>
        <v>0.69027921934580305</v>
      </c>
      <c r="M128" s="75">
        <f>VLOOKUP($A128,'ADR Raw Data'!$B$6:$BE$43,'ADR Raw Data'!AG$1,FALSE)</f>
        <v>100.992067766811</v>
      </c>
      <c r="N128" s="76">
        <f>VLOOKUP($A128,'ADR Raw Data'!$B$6:$BE$43,'ADR Raw Data'!AH$1,FALSE)</f>
        <v>109.877632772081</v>
      </c>
      <c r="O128" s="76">
        <f>VLOOKUP($A128,'ADR Raw Data'!$B$6:$BE$43,'ADR Raw Data'!AI$1,FALSE)</f>
        <v>114.485748501926</v>
      </c>
      <c r="P128" s="76">
        <f>VLOOKUP($A128,'ADR Raw Data'!$B$6:$BE$43,'ADR Raw Data'!AJ$1,FALSE)</f>
        <v>116.850209997967</v>
      </c>
      <c r="Q128" s="76">
        <f>VLOOKUP($A128,'ADR Raw Data'!$B$6:$BE$43,'ADR Raw Data'!AK$1,FALSE)</f>
        <v>115.191645757353</v>
      </c>
      <c r="R128" s="77">
        <f>VLOOKUP($A128,'ADR Raw Data'!$B$6:$BE$43,'ADR Raw Data'!AL$1,FALSE)</f>
        <v>112.100745615051</v>
      </c>
      <c r="S128" s="76">
        <f>VLOOKUP($A128,'ADR Raw Data'!$B$6:$BE$43,'ADR Raw Data'!AN$1,FALSE)</f>
        <v>127.96915031439799</v>
      </c>
      <c r="T128" s="76">
        <f>VLOOKUP($A128,'ADR Raw Data'!$B$6:$BE$43,'ADR Raw Data'!AO$1,FALSE)</f>
        <v>128.15414079524601</v>
      </c>
      <c r="U128" s="77">
        <f>VLOOKUP($A128,'ADR Raw Data'!$B$6:$BE$43,'ADR Raw Data'!AP$1,FALSE)</f>
        <v>128.06176435720801</v>
      </c>
      <c r="V128" s="78">
        <f>VLOOKUP($A128,'ADR Raw Data'!$B$6:$BE$43,'ADR Raw Data'!AR$1,FALSE)</f>
        <v>117.281200200013</v>
      </c>
      <c r="X128" s="75">
        <f>VLOOKUP($A128,'RevPAR Raw Data'!$B$6:$BE$43,'RevPAR Raw Data'!AG$1,FALSE)</f>
        <v>52.390769675111699</v>
      </c>
      <c r="Y128" s="76">
        <f>VLOOKUP($A128,'RevPAR Raw Data'!$B$6:$BE$43,'RevPAR Raw Data'!AH$1,FALSE)</f>
        <v>70.493096717232305</v>
      </c>
      <c r="Z128" s="76">
        <f>VLOOKUP($A128,'RevPAR Raw Data'!$B$6:$BE$43,'RevPAR Raw Data'!AI$1,FALSE)</f>
        <v>79.073833342364296</v>
      </c>
      <c r="AA128" s="76">
        <f>VLOOKUP($A128,'RevPAR Raw Data'!$B$6:$BE$43,'RevPAR Raw Data'!AJ$1,FALSE)</f>
        <v>82.808856473887104</v>
      </c>
      <c r="AB128" s="76">
        <f>VLOOKUP($A128,'RevPAR Raw Data'!$B$6:$BE$43,'RevPAR Raw Data'!AK$1,FALSE)</f>
        <v>81.091162008597607</v>
      </c>
      <c r="AC128" s="77">
        <f>VLOOKUP($A128,'RevPAR Raw Data'!$B$6:$BE$43,'RevPAR Raw Data'!AL$1,FALSE)</f>
        <v>73.171543643438596</v>
      </c>
      <c r="AD128" s="76">
        <f>VLOOKUP($A128,'RevPAR Raw Data'!$B$6:$BE$43,'RevPAR Raw Data'!AN$1,FALSE)</f>
        <v>100.218343431777</v>
      </c>
      <c r="AE128" s="76">
        <f>VLOOKUP($A128,'RevPAR Raw Data'!$B$6:$BE$43,'RevPAR Raw Data'!AO$1,FALSE)</f>
        <v>100.621365577059</v>
      </c>
      <c r="AF128" s="77">
        <f>VLOOKUP($A128,'RevPAR Raw Data'!$B$6:$BE$43,'RevPAR Raw Data'!AP$1,FALSE)</f>
        <v>100.419854504418</v>
      </c>
      <c r="AG128" s="78">
        <f>VLOOKUP($A128,'RevPAR Raw Data'!$B$6:$BE$43,'RevPAR Raw Data'!AR$1,FALSE)</f>
        <v>80.956775318004304</v>
      </c>
    </row>
    <row r="129" spans="1:33" x14ac:dyDescent="0.2">
      <c r="A129" s="55" t="s">
        <v>126</v>
      </c>
      <c r="B129" s="43">
        <f>(VLOOKUP($A128,'Occupancy Raw Data'!$B$8:$BE$51,'Occupancy Raw Data'!AT$3,FALSE))/100</f>
        <v>-1.83135053302559E-2</v>
      </c>
      <c r="C129" s="44">
        <f>(VLOOKUP($A128,'Occupancy Raw Data'!$B$8:$BE$51,'Occupancy Raw Data'!AU$3,FALSE))/100</f>
        <v>-2.0342683633223498E-2</v>
      </c>
      <c r="D129" s="44">
        <f>(VLOOKUP($A128,'Occupancy Raw Data'!$B$8:$BE$51,'Occupancy Raw Data'!AV$3,FALSE))/100</f>
        <v>-2.18575758699E-2</v>
      </c>
      <c r="E129" s="44">
        <f>(VLOOKUP($A128,'Occupancy Raw Data'!$B$8:$BE$51,'Occupancy Raw Data'!AW$3,FALSE))/100</f>
        <v>-2.4893315390947201E-2</v>
      </c>
      <c r="F129" s="44">
        <f>(VLOOKUP($A128,'Occupancy Raw Data'!$B$8:$BE$51,'Occupancy Raw Data'!AX$3,FALSE))/100</f>
        <v>-2.18023914718397E-2</v>
      </c>
      <c r="G129" s="44">
        <f>(VLOOKUP($A128,'Occupancy Raw Data'!$B$8:$BE$51,'Occupancy Raw Data'!AY$3,FALSE))/100</f>
        <v>-2.1700658798553499E-2</v>
      </c>
      <c r="H129" s="45">
        <f>(VLOOKUP($A128,'Occupancy Raw Data'!$B$8:$BE$51,'Occupancy Raw Data'!BA$3,FALSE))/100</f>
        <v>-9.9522272300110303E-3</v>
      </c>
      <c r="I129" s="45">
        <f>(VLOOKUP($A128,'Occupancy Raw Data'!$B$8:$BE$51,'Occupancy Raw Data'!BB$3,FALSE))/100</f>
        <v>2.7414365383492899E-3</v>
      </c>
      <c r="J129" s="44">
        <f>(VLOOKUP($A128,'Occupancy Raw Data'!$B$8:$BE$51,'Occupancy Raw Data'!BC$3,FALSE))/100</f>
        <v>-3.6376716701401303E-3</v>
      </c>
      <c r="K129" s="46">
        <f>(VLOOKUP($A128,'Occupancy Raw Data'!$B$8:$BE$51,'Occupancy Raw Data'!BE$3,FALSE))/100</f>
        <v>-1.5926421260740401E-2</v>
      </c>
      <c r="M129" s="43">
        <f>(VLOOKUP($A128,'ADR Raw Data'!$B$6:$BE$49,'ADR Raw Data'!AT$1,FALSE))/100</f>
        <v>-4.84889731285969E-3</v>
      </c>
      <c r="N129" s="44">
        <f>(VLOOKUP($A128,'ADR Raw Data'!$B$6:$BE$49,'ADR Raw Data'!AU$1,FALSE))/100</f>
        <v>1.101621881131E-2</v>
      </c>
      <c r="O129" s="44">
        <f>(VLOOKUP($A128,'ADR Raw Data'!$B$6:$BE$49,'ADR Raw Data'!AV$1,FALSE))/100</f>
        <v>1.72247831874851E-3</v>
      </c>
      <c r="P129" s="44">
        <f>(VLOOKUP($A128,'ADR Raw Data'!$B$6:$BE$49,'ADR Raw Data'!AW$1,FALSE))/100</f>
        <v>-2.9941307701246E-4</v>
      </c>
      <c r="Q129" s="44">
        <f>(VLOOKUP($A128,'ADR Raw Data'!$B$6:$BE$49,'ADR Raw Data'!AX$1,FALSE))/100</f>
        <v>5.8938921016319099E-3</v>
      </c>
      <c r="R129" s="44">
        <f>(VLOOKUP($A128,'ADR Raw Data'!$B$6:$BE$49,'ADR Raw Data'!AY$1,FALSE))/100</f>
        <v>2.8974417470115101E-3</v>
      </c>
      <c r="S129" s="45">
        <f>(VLOOKUP($A128,'ADR Raw Data'!$B$6:$BE$49,'ADR Raw Data'!BA$1,FALSE))/100</f>
        <v>2.7755205617468599E-2</v>
      </c>
      <c r="T129" s="45">
        <f>(VLOOKUP($A128,'ADR Raw Data'!$B$6:$BE$49,'ADR Raw Data'!BB$1,FALSE))/100</f>
        <v>3.44349425554017E-2</v>
      </c>
      <c r="U129" s="44">
        <f>(VLOOKUP($A128,'ADR Raw Data'!$B$6:$BE$49,'ADR Raw Data'!BC$1,FALSE))/100</f>
        <v>3.10744274269492E-2</v>
      </c>
      <c r="V129" s="46">
        <f>(VLOOKUP($A128,'ADR Raw Data'!$B$6:$BE$49,'ADR Raw Data'!BE$1,FALSE))/100</f>
        <v>1.31289229529165E-2</v>
      </c>
      <c r="X129" s="43">
        <f>(VLOOKUP($A128,'RevPAR Raw Data'!$B$6:$BE$49,'RevPAR Raw Data'!AT$1,FALSE))/100</f>
        <v>-2.3073602336330698E-2</v>
      </c>
      <c r="Y129" s="44">
        <f>(VLOOKUP($A128,'RevPAR Raw Data'!$B$6:$BE$49,'RevPAR Raw Data'!AU$1,FALSE))/100</f>
        <v>-9.5505642760263503E-3</v>
      </c>
      <c r="Z129" s="44">
        <f>(VLOOKUP($A128,'RevPAR Raw Data'!$B$6:$BE$49,'RevPAR Raw Data'!AV$1,FALSE))/100</f>
        <v>-2.0172746751687801E-2</v>
      </c>
      <c r="AA129" s="44">
        <f>(VLOOKUP($A128,'RevPAR Raw Data'!$B$6:$BE$49,'RevPAR Raw Data'!AW$1,FALSE))/100</f>
        <v>-2.51852750838014E-2</v>
      </c>
      <c r="AB129" s="44">
        <f>(VLOOKUP($A128,'RevPAR Raw Data'!$B$6:$BE$49,'RevPAR Raw Data'!AX$1,FALSE))/100</f>
        <v>-1.6037000313100399E-2</v>
      </c>
      <c r="AC129" s="44">
        <f>(VLOOKUP($A128,'RevPAR Raw Data'!$B$6:$BE$49,'RevPAR Raw Data'!AY$1,FALSE))/100</f>
        <v>-1.8866093446282498E-2</v>
      </c>
      <c r="AD129" s="45">
        <f>(VLOOKUP($A128,'RevPAR Raw Data'!$B$6:$BE$49,'RevPAR Raw Data'!BA$1,FALSE))/100</f>
        <v>1.75267522743369E-2</v>
      </c>
      <c r="AE129" s="45">
        <f>(VLOOKUP($A128,'RevPAR Raw Data'!$B$6:$BE$49,'RevPAR Raw Data'!BB$1,FALSE))/100</f>
        <v>3.72707803034684E-2</v>
      </c>
      <c r="AF129" s="44">
        <f>(VLOOKUP($A128,'RevPAR Raw Data'!$B$6:$BE$49,'RevPAR Raw Data'!BC$1,FALSE))/100</f>
        <v>2.73237171924922E-2</v>
      </c>
      <c r="AG129" s="46">
        <f>(VLOOKUP($A128,'RevPAR Raw Data'!$B$6:$BE$49,'RevPAR Raw Data'!BE$1,FALSE))/100</f>
        <v>-3.0065950654717998E-3</v>
      </c>
    </row>
    <row r="130" spans="1:33" x14ac:dyDescent="0.2">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
      <c r="A131" s="70" t="s">
        <v>58</v>
      </c>
      <c r="B131" s="71">
        <f>(VLOOKUP($A131,'Occupancy Raw Data'!$B$8:$BE$45,'Occupancy Raw Data'!AG$3,FALSE))/100</f>
        <v>0.45732888879345601</v>
      </c>
      <c r="C131" s="72">
        <f>(VLOOKUP($A131,'Occupancy Raw Data'!$B$8:$BE$45,'Occupancy Raw Data'!AH$3,FALSE))/100</f>
        <v>0.60671970209884896</v>
      </c>
      <c r="D131" s="72">
        <f>(VLOOKUP($A131,'Occupancy Raw Data'!$B$8:$BE$45,'Occupancy Raw Data'!AI$3,FALSE))/100</f>
        <v>0.67499696368432194</v>
      </c>
      <c r="E131" s="72">
        <f>(VLOOKUP($A131,'Occupancy Raw Data'!$B$8:$BE$45,'Occupancy Raw Data'!AJ$3,FALSE))/100</f>
        <v>0.69262769692492199</v>
      </c>
      <c r="F131" s="72">
        <f>(VLOOKUP($A131,'Occupancy Raw Data'!$B$8:$BE$45,'Occupancy Raw Data'!AK$3,FALSE))/100</f>
        <v>0.71970209884901803</v>
      </c>
      <c r="G131" s="73">
        <f>(VLOOKUP($A131,'Occupancy Raw Data'!$B$8:$BE$45,'Occupancy Raw Data'!AL$3,FALSE))/100</f>
        <v>0.63027507007011296</v>
      </c>
      <c r="H131" s="53">
        <f>(VLOOKUP($A131,'Occupancy Raw Data'!$B$8:$BE$45,'Occupancy Raw Data'!AN$3,FALSE))/100</f>
        <v>0.78427555856465803</v>
      </c>
      <c r="I131" s="53">
        <f>(VLOOKUP($A131,'Occupancy Raw Data'!$B$8:$BE$45,'Occupancy Raw Data'!AO$3,FALSE))/100</f>
        <v>0.79889553038675298</v>
      </c>
      <c r="J131" s="73">
        <f>(VLOOKUP($A131,'Occupancy Raw Data'!$B$8:$BE$45,'Occupancy Raw Data'!AP$3,FALSE))/100</f>
        <v>0.79158554447570595</v>
      </c>
      <c r="K131" s="74">
        <f>(VLOOKUP($A131,'Occupancy Raw Data'!$B$8:$BE$45,'Occupancy Raw Data'!AR$3,FALSE))/100</f>
        <v>0.67636377704313999</v>
      </c>
      <c r="M131" s="75">
        <f>VLOOKUP($A131,'ADR Raw Data'!$B$6:$BE$43,'ADR Raw Data'!AG$1,FALSE)</f>
        <v>157.679240674666</v>
      </c>
      <c r="N131" s="76">
        <f>VLOOKUP($A131,'ADR Raw Data'!$B$6:$BE$43,'ADR Raw Data'!AH$1,FALSE)</f>
        <v>167.95383456549001</v>
      </c>
      <c r="O131" s="76">
        <f>VLOOKUP($A131,'ADR Raw Data'!$B$6:$BE$43,'ADR Raw Data'!AI$1,FALSE)</f>
        <v>178.858554066046</v>
      </c>
      <c r="P131" s="76">
        <f>VLOOKUP($A131,'ADR Raw Data'!$B$6:$BE$43,'ADR Raw Data'!AJ$1,FALSE)</f>
        <v>183.86098780227999</v>
      </c>
      <c r="Q131" s="76">
        <f>VLOOKUP($A131,'ADR Raw Data'!$B$6:$BE$43,'ADR Raw Data'!AK$1,FALSE)</f>
        <v>178.929266227657</v>
      </c>
      <c r="R131" s="77">
        <f>VLOOKUP($A131,'ADR Raw Data'!$B$6:$BE$43,'ADR Raw Data'!AL$1,FALSE)</f>
        <v>174.801181409615</v>
      </c>
      <c r="S131" s="76">
        <f>VLOOKUP($A131,'ADR Raw Data'!$B$6:$BE$43,'ADR Raw Data'!AN$1,FALSE)</f>
        <v>191.73188086759399</v>
      </c>
      <c r="T131" s="76">
        <f>VLOOKUP($A131,'ADR Raw Data'!$B$6:$BE$43,'ADR Raw Data'!AO$1,FALSE)</f>
        <v>192.60664346082001</v>
      </c>
      <c r="U131" s="77">
        <f>VLOOKUP($A131,'ADR Raw Data'!$B$6:$BE$43,'ADR Raw Data'!AP$1,FALSE)</f>
        <v>192.17330121107801</v>
      </c>
      <c r="V131" s="78">
        <f>VLOOKUP($A131,'ADR Raw Data'!$B$6:$BE$43,'ADR Raw Data'!AR$1,FALSE)</f>
        <v>180.61019356654899</v>
      </c>
      <c r="X131" s="75">
        <f>VLOOKUP($A131,'RevPAR Raw Data'!$B$6:$BE$43,'RevPAR Raw Data'!AG$1,FALSE)</f>
        <v>72.111271923541196</v>
      </c>
      <c r="Y131" s="76">
        <f>VLOOKUP($A131,'RevPAR Raw Data'!$B$6:$BE$43,'RevPAR Raw Data'!AH$1,FALSE)</f>
        <v>101.90090047393301</v>
      </c>
      <c r="Z131" s="76">
        <f>VLOOKUP($A131,'RevPAR Raw Data'!$B$6:$BE$43,'RevPAR Raw Data'!AI$1,FALSE)</f>
        <v>120.728980923549</v>
      </c>
      <c r="AA131" s="76">
        <f>VLOOKUP($A131,'RevPAR Raw Data'!$B$6:$BE$43,'RevPAR Raw Data'!AJ$1,FALSE)</f>
        <v>127.347212535834</v>
      </c>
      <c r="AB131" s="76">
        <f>VLOOKUP($A131,'RevPAR Raw Data'!$B$6:$BE$43,'RevPAR Raw Data'!AK$1,FALSE)</f>
        <v>128.775768449559</v>
      </c>
      <c r="AC131" s="77">
        <f>VLOOKUP($A131,'RevPAR Raw Data'!$B$6:$BE$43,'RevPAR Raw Data'!AL$1,FALSE)</f>
        <v>110.172826861283</v>
      </c>
      <c r="AD131" s="76">
        <f>VLOOKUP($A131,'RevPAR Raw Data'!$B$6:$BE$43,'RevPAR Raw Data'!AN$1,FALSE)</f>
        <v>150.370627962085</v>
      </c>
      <c r="AE131" s="76">
        <f>VLOOKUP($A131,'RevPAR Raw Data'!$B$6:$BE$43,'RevPAR Raw Data'!AO$1,FALSE)</f>
        <v>153.87258658364399</v>
      </c>
      <c r="AF131" s="77">
        <f>VLOOKUP($A131,'RevPAR Raw Data'!$B$6:$BE$43,'RevPAR Raw Data'!AP$1,FALSE)</f>
        <v>152.12160727286499</v>
      </c>
      <c r="AG131" s="78">
        <f>VLOOKUP($A131,'RevPAR Raw Data'!$B$6:$BE$43,'RevPAR Raw Data'!AR$1,FALSE)</f>
        <v>122.158192693164</v>
      </c>
    </row>
    <row r="132" spans="1:33" x14ac:dyDescent="0.2">
      <c r="A132" s="55" t="s">
        <v>126</v>
      </c>
      <c r="B132" s="43">
        <f>(VLOOKUP($A131,'Occupancy Raw Data'!$B$8:$BE$51,'Occupancy Raw Data'!AT$3,FALSE))/100</f>
        <v>0.11166388602828199</v>
      </c>
      <c r="C132" s="44">
        <f>(VLOOKUP($A131,'Occupancy Raw Data'!$B$8:$BE$51,'Occupancy Raw Data'!AU$3,FALSE))/100</f>
        <v>2.7518990970331E-2</v>
      </c>
      <c r="D132" s="44">
        <f>(VLOOKUP($A131,'Occupancy Raw Data'!$B$8:$BE$51,'Occupancy Raw Data'!AV$3,FALSE))/100</f>
        <v>1.7446628765653002E-2</v>
      </c>
      <c r="E132" s="44">
        <f>(VLOOKUP($A131,'Occupancy Raw Data'!$B$8:$BE$51,'Occupancy Raw Data'!AW$3,FALSE))/100</f>
        <v>-8.4374717801456191E-4</v>
      </c>
      <c r="F132" s="44">
        <f>(VLOOKUP($A131,'Occupancy Raw Data'!$B$8:$BE$51,'Occupancy Raw Data'!AX$3,FALSE))/100</f>
        <v>6.5931311105540194E-2</v>
      </c>
      <c r="G132" s="44">
        <f>(VLOOKUP($A131,'Occupancy Raw Data'!$B$8:$BE$51,'Occupancy Raw Data'!AY$3,FALSE))/100</f>
        <v>3.87951553797444E-2</v>
      </c>
      <c r="H132" s="45">
        <f>(VLOOKUP($A131,'Occupancy Raw Data'!$B$8:$BE$51,'Occupancy Raw Data'!BA$3,FALSE))/100</f>
        <v>8.4620786516853896E-2</v>
      </c>
      <c r="I132" s="45">
        <f>(VLOOKUP($A131,'Occupancy Raw Data'!$B$8:$BE$51,'Occupancy Raw Data'!BB$3,FALSE))/100</f>
        <v>8.5278177402837899E-2</v>
      </c>
      <c r="J132" s="44">
        <f>(VLOOKUP($A131,'Occupancy Raw Data'!$B$8:$BE$51,'Occupancy Raw Data'!BC$3,FALSE))/100</f>
        <v>8.4952417761853791E-2</v>
      </c>
      <c r="K132" s="46">
        <f>(VLOOKUP($A131,'Occupancy Raw Data'!$B$8:$BE$51,'Occupancy Raw Data'!BE$3,FALSE))/100</f>
        <v>5.3786180055609603E-2</v>
      </c>
      <c r="M132" s="43">
        <f>(VLOOKUP($A131,'ADR Raw Data'!$B$6:$BE$49,'ADR Raw Data'!AT$1,FALSE))/100</f>
        <v>-1.1227287662757801E-2</v>
      </c>
      <c r="N132" s="44">
        <f>(VLOOKUP($A131,'ADR Raw Data'!$B$6:$BE$49,'ADR Raw Data'!AU$1,FALSE))/100</f>
        <v>1.9170445063040602E-5</v>
      </c>
      <c r="O132" s="44">
        <f>(VLOOKUP($A131,'ADR Raw Data'!$B$6:$BE$49,'ADR Raw Data'!AV$1,FALSE))/100</f>
        <v>-4.9779620662049898E-2</v>
      </c>
      <c r="P132" s="44">
        <f>(VLOOKUP($A131,'ADR Raw Data'!$B$6:$BE$49,'ADR Raw Data'!AW$1,FALSE))/100</f>
        <v>-5.29429062066233E-2</v>
      </c>
      <c r="Q132" s="44">
        <f>(VLOOKUP($A131,'ADR Raw Data'!$B$6:$BE$49,'ADR Raw Data'!AX$1,FALSE))/100</f>
        <v>2.0148341861240898E-2</v>
      </c>
      <c r="R132" s="44">
        <f>(VLOOKUP($A131,'ADR Raw Data'!$B$6:$BE$49,'ADR Raw Data'!AY$1,FALSE))/100</f>
        <v>-2.2781110889347998E-2</v>
      </c>
      <c r="S132" s="45">
        <f>(VLOOKUP($A131,'ADR Raw Data'!$B$6:$BE$49,'ADR Raw Data'!BA$1,FALSE))/100</f>
        <v>4.84698143417042E-2</v>
      </c>
      <c r="T132" s="45">
        <f>(VLOOKUP($A131,'ADR Raw Data'!$B$6:$BE$49,'ADR Raw Data'!BB$1,FALSE))/100</f>
        <v>4.7134352133721497E-2</v>
      </c>
      <c r="U132" s="44">
        <f>(VLOOKUP($A131,'ADR Raw Data'!$B$6:$BE$49,'ADR Raw Data'!BC$1,FALSE))/100</f>
        <v>4.7794896616187896E-2</v>
      </c>
      <c r="V132" s="46">
        <f>(VLOOKUP($A131,'ADR Raw Data'!$B$6:$BE$49,'ADR Raw Data'!BE$1,FALSE))/100</f>
        <v>1.45479338661758E-3</v>
      </c>
      <c r="X132" s="43">
        <f>(VLOOKUP($A131,'RevPAR Raw Data'!$B$6:$BE$49,'RevPAR Raw Data'!AT$1,FALSE))/100</f>
        <v>9.9182915795543794E-2</v>
      </c>
      <c r="Y132" s="44">
        <f>(VLOOKUP($A131,'RevPAR Raw Data'!$B$6:$BE$49,'RevPAR Raw Data'!AU$1,FALSE))/100</f>
        <v>2.7538688966698702E-2</v>
      </c>
      <c r="Z132" s="44">
        <f>(VLOOKUP($A131,'RevPAR Raw Data'!$B$6:$BE$49,'RevPAR Raw Data'!AV$1,FALSE))/100</f>
        <v>-3.3201478458182596E-2</v>
      </c>
      <c r="AA132" s="44">
        <f>(VLOOKUP($A131,'RevPAR Raw Data'!$B$6:$BE$49,'RevPAR Raw Data'!AW$1,FALSE))/100</f>
        <v>-5.3741982956930105E-2</v>
      </c>
      <c r="AB132" s="44">
        <f>(VLOOKUP($A131,'RevPAR Raw Data'!$B$6:$BE$49,'RevPAR Raw Data'!AX$1,FALSE))/100</f>
        <v>8.7408059562295401E-2</v>
      </c>
      <c r="AC132" s="44">
        <f>(VLOOKUP($A131,'RevPAR Raw Data'!$B$6:$BE$49,'RevPAR Raw Data'!AY$1,FALSE))/100</f>
        <v>1.5130247753720899E-2</v>
      </c>
      <c r="AD132" s="45">
        <f>(VLOOKUP($A131,'RevPAR Raw Data'!$B$6:$BE$49,'RevPAR Raw Data'!BA$1,FALSE))/100</f>
        <v>0.13719215467047899</v>
      </c>
      <c r="AE132" s="45">
        <f>(VLOOKUP($A131,'RevPAR Raw Data'!$B$6:$BE$49,'RevPAR Raw Data'!BB$1,FALSE))/100</f>
        <v>0.13643206117958601</v>
      </c>
      <c r="AF132" s="44">
        <f>(VLOOKUP($A131,'RevPAR Raw Data'!$B$6:$BE$49,'RevPAR Raw Data'!BC$1,FALSE))/100</f>
        <v>0.136807606402264</v>
      </c>
      <c r="AG132" s="46">
        <f>(VLOOKUP($A131,'RevPAR Raw Data'!$B$6:$BE$49,'RevPAR Raw Data'!BE$1,FALSE))/100</f>
        <v>5.5319221221263495E-2</v>
      </c>
    </row>
    <row r="133" spans="1:33"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
      <c r="A134" s="70" t="s">
        <v>60</v>
      </c>
      <c r="B134" s="71">
        <f>(VLOOKUP($A134,'Occupancy Raw Data'!$B$8:$BE$45,'Occupancy Raw Data'!AG$3,FALSE))/100</f>
        <v>0.49586545982791302</v>
      </c>
      <c r="C134" s="72">
        <f>(VLOOKUP($A134,'Occupancy Raw Data'!$B$8:$BE$45,'Occupancy Raw Data'!AH$3,FALSE))/100</f>
        <v>0.63783662979103806</v>
      </c>
      <c r="D134" s="72">
        <f>(VLOOKUP($A134,'Occupancy Raw Data'!$B$8:$BE$45,'Occupancy Raw Data'!AI$3,FALSE))/100</f>
        <v>0.69717286847692406</v>
      </c>
      <c r="E134" s="72">
        <f>(VLOOKUP($A134,'Occupancy Raw Data'!$B$8:$BE$45,'Occupancy Raw Data'!AJ$3,FALSE))/100</f>
        <v>0.722510895072075</v>
      </c>
      <c r="F134" s="72">
        <f>(VLOOKUP($A134,'Occupancy Raw Data'!$B$8:$BE$45,'Occupancy Raw Data'!AK$3,FALSE))/100</f>
        <v>0.71365515700078208</v>
      </c>
      <c r="G134" s="73">
        <f>(VLOOKUP($A134,'Occupancy Raw Data'!$B$8:$BE$45,'Occupancy Raw Data'!AL$3,FALSE))/100</f>
        <v>0.65340820203374606</v>
      </c>
      <c r="H134" s="53">
        <f>(VLOOKUP($A134,'Occupancy Raw Data'!$B$8:$BE$45,'Occupancy Raw Data'!AN$3,FALSE))/100</f>
        <v>0.79321711923119909</v>
      </c>
      <c r="I134" s="53">
        <f>(VLOOKUP($A134,'Occupancy Raw Data'!$B$8:$BE$45,'Occupancy Raw Data'!AO$3,FALSE))/100</f>
        <v>0.79584311096211802</v>
      </c>
      <c r="J134" s="73">
        <f>(VLOOKUP($A134,'Occupancy Raw Data'!$B$8:$BE$45,'Occupancy Raw Data'!AP$3,FALSE))/100</f>
        <v>0.79453011509665794</v>
      </c>
      <c r="K134" s="74">
        <f>(VLOOKUP($A134,'Occupancy Raw Data'!$B$8:$BE$45,'Occupancy Raw Data'!AR$3,FALSE))/100</f>
        <v>0.69372874862315004</v>
      </c>
      <c r="M134" s="75">
        <f>VLOOKUP($A134,'ADR Raw Data'!$B$6:$BE$43,'ADR Raw Data'!AG$1,FALSE)</f>
        <v>96.783786478873196</v>
      </c>
      <c r="N134" s="76">
        <f>VLOOKUP($A134,'ADR Raw Data'!$B$6:$BE$43,'ADR Raw Data'!AH$1,FALSE)</f>
        <v>108.47562368605401</v>
      </c>
      <c r="O134" s="76">
        <f>VLOOKUP($A134,'ADR Raw Data'!$B$6:$BE$43,'ADR Raw Data'!AI$1,FALSE)</f>
        <v>112.83221710209899</v>
      </c>
      <c r="P134" s="76">
        <f>VLOOKUP($A134,'ADR Raw Data'!$B$6:$BE$43,'ADR Raw Data'!AJ$1,FALSE)</f>
        <v>115.661251208289</v>
      </c>
      <c r="Q134" s="76">
        <f>VLOOKUP($A134,'ADR Raw Data'!$B$6:$BE$43,'ADR Raw Data'!AK$1,FALSE)</f>
        <v>113.753869881781</v>
      </c>
      <c r="R134" s="77">
        <f>VLOOKUP($A134,'ADR Raw Data'!$B$6:$BE$43,'ADR Raw Data'!AL$1,FALSE)</f>
        <v>110.372833505776</v>
      </c>
      <c r="S134" s="76">
        <f>VLOOKUP($A134,'ADR Raw Data'!$B$6:$BE$43,'ADR Raw Data'!AN$1,FALSE)</f>
        <v>128.341649996478</v>
      </c>
      <c r="T134" s="76">
        <f>VLOOKUP($A134,'ADR Raw Data'!$B$6:$BE$43,'ADR Raw Data'!AO$1,FALSE)</f>
        <v>128.36914700926701</v>
      </c>
      <c r="U134" s="77">
        <f>VLOOKUP($A134,'ADR Raw Data'!$B$6:$BE$43,'ADR Raw Data'!AP$1,FALSE)</f>
        <v>128.355421222882</v>
      </c>
      <c r="V134" s="78">
        <f>VLOOKUP($A134,'ADR Raw Data'!$B$6:$BE$43,'ADR Raw Data'!AR$1,FALSE)</f>
        <v>116.257269097791</v>
      </c>
      <c r="X134" s="75">
        <f>VLOOKUP($A134,'RevPAR Raw Data'!$B$6:$BE$43,'RevPAR Raw Data'!AG$1,FALSE)</f>
        <v>47.991736786232998</v>
      </c>
      <c r="Y134" s="76">
        <f>VLOOKUP($A134,'RevPAR Raw Data'!$B$6:$BE$43,'RevPAR Raw Data'!AH$1,FALSE)</f>
        <v>69.189726226394001</v>
      </c>
      <c r="Z134" s="76">
        <f>VLOOKUP($A134,'RevPAR Raw Data'!$B$6:$BE$43,'RevPAR Raw Data'!AI$1,FALSE)</f>
        <v>78.663560453681896</v>
      </c>
      <c r="AA134" s="76">
        <f>VLOOKUP($A134,'RevPAR Raw Data'!$B$6:$BE$43,'RevPAR Raw Data'!AJ$1,FALSE)</f>
        <v>83.566514135657599</v>
      </c>
      <c r="AB134" s="76">
        <f>VLOOKUP($A134,'RevPAR Raw Data'!$B$6:$BE$43,'RevPAR Raw Data'!AK$1,FALSE)</f>
        <v>81.181035869929602</v>
      </c>
      <c r="AC134" s="77">
        <f>VLOOKUP($A134,'RevPAR Raw Data'!$B$6:$BE$43,'RevPAR Raw Data'!AL$1,FALSE)</f>
        <v>72.118514694379201</v>
      </c>
      <c r="AD134" s="76">
        <f>VLOOKUP($A134,'RevPAR Raw Data'!$B$6:$BE$43,'RevPAR Raw Data'!AN$1,FALSE)</f>
        <v>101.802793887585</v>
      </c>
      <c r="AE134" s="76">
        <f>VLOOKUP($A134,'RevPAR Raw Data'!$B$6:$BE$43,'RevPAR Raw Data'!AO$1,FALSE)</f>
        <v>102.16170130740799</v>
      </c>
      <c r="AF134" s="77">
        <f>VLOOKUP($A134,'RevPAR Raw Data'!$B$6:$BE$43,'RevPAR Raw Data'!AP$1,FALSE)</f>
        <v>101.982247597496</v>
      </c>
      <c r="AG134" s="78">
        <f>VLOOKUP($A134,'RevPAR Raw Data'!$B$6:$BE$43,'RevPAR Raw Data'!AR$1,FALSE)</f>
        <v>80.651009809555703</v>
      </c>
    </row>
    <row r="135" spans="1:33" x14ac:dyDescent="0.2">
      <c r="A135" s="55" t="s">
        <v>126</v>
      </c>
      <c r="B135" s="43">
        <f>(VLOOKUP($A134,'Occupancy Raw Data'!$B$8:$BE$51,'Occupancy Raw Data'!AT$3,FALSE))/100</f>
        <v>-3.2384455687663599E-2</v>
      </c>
      <c r="C135" s="44">
        <f>(VLOOKUP($A134,'Occupancy Raw Data'!$B$8:$BE$51,'Occupancy Raw Data'!AU$3,FALSE))/100</f>
        <v>3.1417540014574401E-3</v>
      </c>
      <c r="D135" s="44">
        <f>(VLOOKUP($A134,'Occupancy Raw Data'!$B$8:$BE$51,'Occupancy Raw Data'!AV$3,FALSE))/100</f>
        <v>1.8623808926529401E-3</v>
      </c>
      <c r="E135" s="44">
        <f>(VLOOKUP($A134,'Occupancy Raw Data'!$B$8:$BE$51,'Occupancy Raw Data'!AW$3,FALSE))/100</f>
        <v>-1.2843377914941301E-2</v>
      </c>
      <c r="F135" s="44">
        <f>(VLOOKUP($A134,'Occupancy Raw Data'!$B$8:$BE$51,'Occupancy Raw Data'!AX$3,FALSE))/100</f>
        <v>-3.0533512441561599E-2</v>
      </c>
      <c r="G135" s="44">
        <f>(VLOOKUP($A134,'Occupancy Raw Data'!$B$8:$BE$51,'Occupancy Raw Data'!AY$3,FALSE))/100</f>
        <v>-1.36401090331258E-2</v>
      </c>
      <c r="H135" s="45">
        <f>(VLOOKUP($A134,'Occupancy Raw Data'!$B$8:$BE$51,'Occupancy Raw Data'!BA$3,FALSE))/100</f>
        <v>-2.1909512176165703E-2</v>
      </c>
      <c r="I135" s="45">
        <f>(VLOOKUP($A134,'Occupancy Raw Data'!$B$8:$BE$51,'Occupancy Raw Data'!BB$3,FALSE))/100</f>
        <v>4.5565308026237496E-4</v>
      </c>
      <c r="J135" s="44">
        <f>(VLOOKUP($A134,'Occupancy Raw Data'!$B$8:$BE$51,'Occupancy Raw Data'!BC$3,FALSE))/100</f>
        <v>-1.0834857959376699E-2</v>
      </c>
      <c r="K135" s="46">
        <f>(VLOOKUP($A134,'Occupancy Raw Data'!$B$8:$BE$51,'Occupancy Raw Data'!BE$3,FALSE))/100</f>
        <v>-1.2723900814150299E-2</v>
      </c>
      <c r="M135" s="43">
        <f>(VLOOKUP($A134,'ADR Raw Data'!$B$6:$BE$49,'ADR Raw Data'!AT$1,FALSE))/100</f>
        <v>-2.3182595640434102E-2</v>
      </c>
      <c r="N135" s="44">
        <f>(VLOOKUP($A134,'ADR Raw Data'!$B$6:$BE$49,'ADR Raw Data'!AU$1,FALSE))/100</f>
        <v>1.74868694693119E-2</v>
      </c>
      <c r="O135" s="44">
        <f>(VLOOKUP($A134,'ADR Raw Data'!$B$6:$BE$49,'ADR Raw Data'!AV$1,FALSE))/100</f>
        <v>1.6177193850700999E-2</v>
      </c>
      <c r="P135" s="44">
        <f>(VLOOKUP($A134,'ADR Raw Data'!$B$6:$BE$49,'ADR Raw Data'!AW$1,FALSE))/100</f>
        <v>6.3438067860234005E-3</v>
      </c>
      <c r="Q135" s="44">
        <f>(VLOOKUP($A134,'ADR Raw Data'!$B$6:$BE$49,'ADR Raw Data'!AX$1,FALSE))/100</f>
        <v>-1.4256322966214102E-2</v>
      </c>
      <c r="R135" s="44">
        <f>(VLOOKUP($A134,'ADR Raw Data'!$B$6:$BE$49,'ADR Raw Data'!AY$1,FALSE))/100</f>
        <v>1.8636925659726001E-3</v>
      </c>
      <c r="S135" s="45">
        <f>(VLOOKUP($A134,'ADR Raw Data'!$B$6:$BE$49,'ADR Raw Data'!BA$1,FALSE))/100</f>
        <v>4.3141767508953497E-3</v>
      </c>
      <c r="T135" s="45">
        <f>(VLOOKUP($A134,'ADR Raw Data'!$B$6:$BE$49,'ADR Raw Data'!BB$1,FALSE))/100</f>
        <v>1.6266735009649199E-2</v>
      </c>
      <c r="U135" s="44">
        <f>(VLOOKUP($A134,'ADR Raw Data'!$B$6:$BE$49,'ADR Raw Data'!BC$1,FALSE))/100</f>
        <v>1.0199292299000599E-2</v>
      </c>
      <c r="V135" s="46">
        <f>(VLOOKUP($A134,'ADR Raw Data'!$B$6:$BE$49,'ADR Raw Data'!BE$1,FALSE))/100</f>
        <v>4.9509714267561402E-3</v>
      </c>
      <c r="X135" s="43">
        <f>(VLOOKUP($A134,'RevPAR Raw Data'!$B$6:$BE$49,'RevPAR Raw Data'!AT$1,FALSE))/100</f>
        <v>-5.48162955868551E-2</v>
      </c>
      <c r="Y135" s="44">
        <f>(VLOOKUP($A134,'RevPAR Raw Data'!$B$6:$BE$49,'RevPAR Raw Data'!AU$1,FALSE))/100</f>
        <v>2.0683562912897503E-2</v>
      </c>
      <c r="Z135" s="44">
        <f>(VLOOKUP($A134,'RevPAR Raw Data'!$B$6:$BE$49,'RevPAR Raw Data'!AV$1,FALSE))/100</f>
        <v>1.8069702840078198E-2</v>
      </c>
      <c r="AA135" s="44">
        <f>(VLOOKUP($A134,'RevPAR Raw Data'!$B$6:$BE$49,'RevPAR Raw Data'!AW$1,FALSE))/100</f>
        <v>-6.5810470368901598E-3</v>
      </c>
      <c r="AB135" s="44">
        <f>(VLOOKUP($A134,'RevPAR Raw Data'!$B$6:$BE$49,'RevPAR Raw Data'!AX$1,FALSE))/100</f>
        <v>-4.4354539793115898E-2</v>
      </c>
      <c r="AC135" s="44">
        <f>(VLOOKUP($A134,'RevPAR Raw Data'!$B$6:$BE$49,'RevPAR Raw Data'!AY$1,FALSE))/100</f>
        <v>-1.1801837436957301E-2</v>
      </c>
      <c r="AD135" s="45">
        <f>(VLOOKUP($A134,'RevPAR Raw Data'!$B$6:$BE$49,'RevPAR Raw Data'!BA$1,FALSE))/100</f>
        <v>-1.76898569333242E-2</v>
      </c>
      <c r="AE135" s="45">
        <f>(VLOOKUP($A134,'RevPAR Raw Data'!$B$6:$BE$49,'RevPAR Raw Data'!BB$1,FALSE))/100</f>
        <v>1.67298000778246E-2</v>
      </c>
      <c r="AF135" s="44">
        <f>(VLOOKUP($A134,'RevPAR Raw Data'!$B$6:$BE$49,'RevPAR Raw Data'!BC$1,FALSE))/100</f>
        <v>-7.4607354372194993E-4</v>
      </c>
      <c r="AG135" s="46">
        <f>(VLOOKUP($A134,'RevPAR Raw Data'!$B$6:$BE$49,'RevPAR Raw Data'!BE$1,FALSE))/100</f>
        <v>-7.8359250567619203E-3</v>
      </c>
    </row>
    <row r="136" spans="1:33"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
      <c r="A137" s="70" t="s">
        <v>59</v>
      </c>
      <c r="B137" s="71">
        <f>(VLOOKUP($A137,'Occupancy Raw Data'!$B$8:$BE$54,'Occupancy Raw Data'!AG$3,FALSE))/100</f>
        <v>0.62993305144467893</v>
      </c>
      <c r="C137" s="72">
        <f>(VLOOKUP($A137,'Occupancy Raw Data'!$B$8:$BE$54,'Occupancy Raw Data'!AH$3,FALSE))/100</f>
        <v>0.73132487667371293</v>
      </c>
      <c r="D137" s="72">
        <f>(VLOOKUP($A137,'Occupancy Raw Data'!$B$8:$BE$54,'Occupancy Raw Data'!AI$3,FALSE))/100</f>
        <v>0.772198731501057</v>
      </c>
      <c r="E137" s="72">
        <f>(VLOOKUP($A137,'Occupancy Raw Data'!$B$8:$BE$54,'Occupancy Raw Data'!AJ$3,FALSE))/100</f>
        <v>0.78523608174770898</v>
      </c>
      <c r="F137" s="72">
        <f>(VLOOKUP($A137,'Occupancy Raw Data'!$B$8:$BE$54,'Occupancy Raw Data'!AK$3,FALSE))/100</f>
        <v>0.764006342494714</v>
      </c>
      <c r="G137" s="73">
        <f>(VLOOKUP($A137,'Occupancy Raw Data'!$B$8:$BE$54,'Occupancy Raw Data'!AL$3,FALSE))/100</f>
        <v>0.73653981677237401</v>
      </c>
      <c r="H137" s="53">
        <f>(VLOOKUP($A137,'Occupancy Raw Data'!$B$8:$BE$54,'Occupancy Raw Data'!AN$3,FALSE))/100</f>
        <v>0.82566948555320596</v>
      </c>
      <c r="I137" s="53">
        <f>(VLOOKUP($A137,'Occupancy Raw Data'!$B$8:$BE$54,'Occupancy Raw Data'!AO$3,FALSE))/100</f>
        <v>0.82857646229739201</v>
      </c>
      <c r="J137" s="73">
        <f>(VLOOKUP($A137,'Occupancy Raw Data'!$B$8:$BE$54,'Occupancy Raw Data'!AP$3,FALSE))/100</f>
        <v>0.8271229739252991</v>
      </c>
      <c r="K137" s="74">
        <f>(VLOOKUP($A137,'Occupancy Raw Data'!$B$8:$BE$54,'Occupancy Raw Data'!AR$3,FALSE))/100</f>
        <v>0.7624207188160671</v>
      </c>
      <c r="M137" s="75">
        <f>VLOOKUP($A137,'ADR Raw Data'!$B$6:$BE$54,'ADR Raw Data'!AG$1,FALSE)</f>
        <v>102.484728010068</v>
      </c>
      <c r="N137" s="76">
        <f>VLOOKUP($A137,'ADR Raw Data'!$B$6:$BE$54,'ADR Raw Data'!AH$1,FALSE)</f>
        <v>107.222323536497</v>
      </c>
      <c r="O137" s="76">
        <f>VLOOKUP($A137,'ADR Raw Data'!$B$6:$BE$54,'ADR Raw Data'!AI$1,FALSE)</f>
        <v>111.446892539356</v>
      </c>
      <c r="P137" s="76">
        <f>VLOOKUP($A137,'ADR Raw Data'!$B$6:$BE$54,'ADR Raw Data'!AJ$1,FALSE)</f>
        <v>111.495289432353</v>
      </c>
      <c r="Q137" s="76">
        <f>VLOOKUP($A137,'ADR Raw Data'!$B$6:$BE$54,'ADR Raw Data'!AK$1,FALSE)</f>
        <v>109.02519082209101</v>
      </c>
      <c r="R137" s="77">
        <f>VLOOKUP($A137,'ADR Raw Data'!$B$6:$BE$54,'ADR Raw Data'!AL$1,FALSE)</f>
        <v>108.58288212218299</v>
      </c>
      <c r="S137" s="76">
        <f>VLOOKUP($A137,'ADR Raw Data'!$B$6:$BE$54,'ADR Raw Data'!AN$1,FALSE)</f>
        <v>114.06183292435701</v>
      </c>
      <c r="T137" s="76">
        <f>VLOOKUP($A137,'ADR Raw Data'!$B$6:$BE$54,'ADR Raw Data'!AO$1,FALSE)</f>
        <v>113.920461407612</v>
      </c>
      <c r="U137" s="77">
        <f>VLOOKUP($A137,'ADR Raw Data'!$B$6:$BE$54,'ADR Raw Data'!AP$1,FALSE)</f>
        <v>113.99102295116801</v>
      </c>
      <c r="V137" s="78">
        <f>VLOOKUP($A137,'ADR Raw Data'!$B$6:$BE$54,'ADR Raw Data'!AR$1,FALSE)</f>
        <v>110.259196005611</v>
      </c>
      <c r="X137" s="75">
        <f>VLOOKUP($A137,'RevPAR Raw Data'!$B$6:$BE$54,'RevPAR Raw Data'!AG$1,FALSE)</f>
        <v>64.558517441860403</v>
      </c>
      <c r="Y137" s="76">
        <f>VLOOKUP($A137,'RevPAR Raw Data'!$B$6:$BE$54,'RevPAR Raw Data'!AH$1,FALSE)</f>
        <v>78.414352536997797</v>
      </c>
      <c r="Z137" s="76">
        <f>VLOOKUP($A137,'RevPAR Raw Data'!$B$6:$BE$54,'RevPAR Raw Data'!AI$1,FALSE)</f>
        <v>86.059149048625699</v>
      </c>
      <c r="AA137" s="76">
        <f>VLOOKUP($A137,'RevPAR Raw Data'!$B$6:$BE$54,'RevPAR Raw Data'!AJ$1,FALSE)</f>
        <v>87.550124207188105</v>
      </c>
      <c r="AB137" s="76">
        <f>VLOOKUP($A137,'RevPAR Raw Data'!$B$6:$BE$54,'RevPAR Raw Data'!AK$1,FALSE)</f>
        <v>83.295937279774407</v>
      </c>
      <c r="AC137" s="77">
        <f>VLOOKUP($A137,'RevPAR Raw Data'!$B$6:$BE$54,'RevPAR Raw Data'!AL$1,FALSE)</f>
        <v>79.975616102889305</v>
      </c>
      <c r="AD137" s="76">
        <f>VLOOKUP($A137,'RevPAR Raw Data'!$B$6:$BE$54,'RevPAR Raw Data'!AN$1,FALSE)</f>
        <v>94.177374911909695</v>
      </c>
      <c r="AE137" s="76">
        <f>VLOOKUP($A137,'RevPAR Raw Data'!$B$6:$BE$54,'RevPAR Raw Data'!AO$1,FALSE)</f>
        <v>94.391812896405895</v>
      </c>
      <c r="AF137" s="77">
        <f>VLOOKUP($A137,'RevPAR Raw Data'!$B$6:$BE$54,'RevPAR Raw Data'!AP$1,FALSE)</f>
        <v>94.284593904157802</v>
      </c>
      <c r="AG137" s="78">
        <f>VLOOKUP($A137,'RevPAR Raw Data'!$B$6:$BE$54,'RevPAR Raw Data'!AR$1,FALSE)</f>
        <v>84.063895474680294</v>
      </c>
    </row>
    <row r="138" spans="1:33" x14ac:dyDescent="0.2">
      <c r="A138" s="55" t="s">
        <v>126</v>
      </c>
      <c r="B138" s="43">
        <f>(VLOOKUP($A137,'Occupancy Raw Data'!$B$8:$BE$54,'Occupancy Raw Data'!AT$3,FALSE))/100</f>
        <v>5.4731866326640802E-2</v>
      </c>
      <c r="C138" s="44">
        <f>(VLOOKUP($A137,'Occupancy Raw Data'!$B$8:$BE$54,'Occupancy Raw Data'!AU$3,FALSE))/100</f>
        <v>-4.2318820853877302E-2</v>
      </c>
      <c r="D138" s="44">
        <f>(VLOOKUP($A137,'Occupancy Raw Data'!$B$8:$BE$54,'Occupancy Raw Data'!AV$3,FALSE))/100</f>
        <v>-4.9099443270682004E-2</v>
      </c>
      <c r="E138" s="44">
        <f>(VLOOKUP($A137,'Occupancy Raw Data'!$B$8:$BE$54,'Occupancy Raw Data'!AW$3,FALSE))/100</f>
        <v>-3.1556555364039597E-2</v>
      </c>
      <c r="F138" s="44">
        <f>(VLOOKUP($A137,'Occupancy Raw Data'!$B$8:$BE$54,'Occupancy Raw Data'!AX$3,FALSE))/100</f>
        <v>-5.23979758987654E-3</v>
      </c>
      <c r="G138" s="44">
        <f>(VLOOKUP($A137,'Occupancy Raw Data'!$B$8:$BE$54,'Occupancy Raw Data'!AY$3,FALSE))/100</f>
        <v>-1.8784160819517299E-2</v>
      </c>
      <c r="H138" s="45">
        <f>(VLOOKUP($A137,'Occupancy Raw Data'!$B$8:$BE$54,'Occupancy Raw Data'!BA$3,FALSE))/100</f>
        <v>2.7374656553808398E-4</v>
      </c>
      <c r="I138" s="45">
        <f>(VLOOKUP($A137,'Occupancy Raw Data'!$B$8:$BE$54,'Occupancy Raw Data'!BB$3,FALSE))/100</f>
        <v>3.9729519810924201E-2</v>
      </c>
      <c r="J138" s="44">
        <f>(VLOOKUP($A137,'Occupancy Raw Data'!$B$8:$BE$54,'Occupancy Raw Data'!BC$3,FALSE))/100</f>
        <v>1.9654731126506699E-2</v>
      </c>
      <c r="K138" s="46">
        <f>(VLOOKUP($A137,'Occupancy Raw Data'!$B$8:$BE$54,'Occupancy Raw Data'!BE$3,FALSE))/100</f>
        <v>-7.2465945828000602E-3</v>
      </c>
      <c r="M138" s="43">
        <f>(VLOOKUP($A137,'ADR Raw Data'!$B$6:$BE$52,'ADR Raw Data'!AT$1,FALSE))/100</f>
        <v>5.3470043718022199E-2</v>
      </c>
      <c r="N138" s="44">
        <f>(VLOOKUP($A137,'ADR Raw Data'!$B$6:$BE$52,'ADR Raw Data'!AU$1,FALSE))/100</f>
        <v>2.0746144347183301E-2</v>
      </c>
      <c r="O138" s="44">
        <f>(VLOOKUP($A137,'ADR Raw Data'!$B$6:$BE$52,'ADR Raw Data'!AV$1,FALSE))/100</f>
        <v>2.3183192119697701E-2</v>
      </c>
      <c r="P138" s="44">
        <f>(VLOOKUP($A137,'ADR Raw Data'!$B$6:$BE$52,'ADR Raw Data'!AW$1,FALSE))/100</f>
        <v>2.3562225046324201E-2</v>
      </c>
      <c r="Q138" s="44">
        <f>(VLOOKUP($A137,'ADR Raw Data'!$B$6:$BE$52,'ADR Raw Data'!AX$1,FALSE))/100</f>
        <v>1.8226964934039202E-2</v>
      </c>
      <c r="R138" s="44">
        <f>(VLOOKUP($A137,'ADR Raw Data'!$B$6:$BE$52,'ADR Raw Data'!AY$1,FALSE))/100</f>
        <v>2.51593191735082E-2</v>
      </c>
      <c r="S138" s="45">
        <f>(VLOOKUP($A137,'ADR Raw Data'!$B$6:$BE$52,'ADR Raw Data'!BA$1,FALSE))/100</f>
        <v>1.6065421665794499E-2</v>
      </c>
      <c r="T138" s="45">
        <f>(VLOOKUP($A137,'ADR Raw Data'!$B$6:$BE$52,'ADR Raw Data'!BB$1,FALSE))/100</f>
        <v>2.6315003941139E-2</v>
      </c>
      <c r="U138" s="44">
        <f>(VLOOKUP($A137,'ADR Raw Data'!$B$6:$BE$52,'ADR Raw Data'!BC$1,FALSE))/100</f>
        <v>2.1058965882916999E-2</v>
      </c>
      <c r="V138" s="46">
        <f>(VLOOKUP($A137,'ADR Raw Data'!$B$6:$BE$52,'ADR Raw Data'!BE$1,FALSE))/100</f>
        <v>2.4240237413641501E-2</v>
      </c>
      <c r="X138" s="43">
        <f>(VLOOKUP($A137,'RevPAR Raw Data'!$B$6:$BE$52,'RevPAR Raw Data'!AT$1,FALSE))/100</f>
        <v>0.111128425329917</v>
      </c>
      <c r="Y138" s="44">
        <f>(VLOOKUP($A137,'RevPAR Raw Data'!$B$6:$BE$52,'RevPAR Raw Data'!AU$1,FALSE))/100</f>
        <v>-2.2450628872731002E-2</v>
      </c>
      <c r="Z138" s="44">
        <f>(VLOOKUP($A137,'RevPAR Raw Data'!$B$6:$BE$52,'RevPAR Raw Data'!AV$1,FALSE))/100</f>
        <v>-2.7054532977298699E-2</v>
      </c>
      <c r="AA138" s="44">
        <f>(VLOOKUP($A137,'RevPAR Raw Data'!$B$6:$BE$52,'RevPAR Raw Data'!AW$1,FALSE))/100</f>
        <v>-8.7378729768896896E-3</v>
      </c>
      <c r="AB138" s="44">
        <f>(VLOOKUP($A137,'RevPAR Raw Data'!$B$6:$BE$52,'RevPAR Raw Data'!AX$1,FALSE))/100</f>
        <v>1.28916617372306E-2</v>
      </c>
      <c r="AC138" s="44">
        <f>(VLOOKUP($A137,'RevPAR Raw Data'!$B$6:$BE$52,'RevPAR Raw Data'!AY$1,FALSE))/100</f>
        <v>5.9025616565261795E-3</v>
      </c>
      <c r="AD138" s="45">
        <f>(VLOOKUP($A137,'RevPAR Raw Data'!$B$6:$BE$52,'RevPAR Raw Data'!BA$1,FALSE))/100</f>
        <v>1.6343566085337598E-2</v>
      </c>
      <c r="AE138" s="45">
        <f>(VLOOKUP($A137,'RevPAR Raw Data'!$B$6:$BE$52,'RevPAR Raw Data'!BB$1,FALSE))/100</f>
        <v>6.7090006222467302E-2</v>
      </c>
      <c r="AF138" s="44">
        <f>(VLOOKUP($A137,'RevPAR Raw Data'!$B$6:$BE$52,'RevPAR Raw Data'!BC$1,FALSE))/100</f>
        <v>4.1127605321654694E-2</v>
      </c>
      <c r="AG138" s="46">
        <f>(VLOOKUP($A137,'RevPAR Raw Data'!$B$6:$BE$52,'RevPAR Raw Data'!BE$1,FALSE))/100</f>
        <v>1.6817983657713899E-2</v>
      </c>
    </row>
    <row r="139" spans="1:33"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
      <c r="A140" s="70" t="s">
        <v>61</v>
      </c>
      <c r="B140" s="71">
        <f>(VLOOKUP($A140,'Occupancy Raw Data'!$B$8:$BE$45,'Occupancy Raw Data'!AG$3,FALSE))/100</f>
        <v>0.50450665231974801</v>
      </c>
      <c r="C140" s="72">
        <f>(VLOOKUP($A140,'Occupancy Raw Data'!$B$8:$BE$45,'Occupancy Raw Data'!AH$3,FALSE))/100</f>
        <v>0.60156296368718498</v>
      </c>
      <c r="D140" s="72">
        <f>(VLOOKUP($A140,'Occupancy Raw Data'!$B$8:$BE$45,'Occupancy Raw Data'!AI$3,FALSE))/100</f>
        <v>0.63608916295154994</v>
      </c>
      <c r="E140" s="72">
        <f>(VLOOKUP($A140,'Occupancy Raw Data'!$B$8:$BE$45,'Occupancy Raw Data'!AJ$3,FALSE))/100</f>
        <v>0.6650437263998531</v>
      </c>
      <c r="F140" s="72">
        <f>(VLOOKUP($A140,'Occupancy Raw Data'!$B$8:$BE$45,'Occupancy Raw Data'!AK$3,FALSE))/100</f>
        <v>0.67602452498243093</v>
      </c>
      <c r="G140" s="73">
        <f>(VLOOKUP($A140,'Occupancy Raw Data'!$B$8:$BE$45,'Occupancy Raw Data'!AL$3,FALSE))/100</f>
        <v>0.61664540606815299</v>
      </c>
      <c r="H140" s="53">
        <f>(VLOOKUP($A140,'Occupancy Raw Data'!$B$8:$BE$45,'Occupancy Raw Data'!AN$3,FALSE))/100</f>
        <v>0.79248777071295096</v>
      </c>
      <c r="I140" s="53">
        <f>(VLOOKUP($A140,'Occupancy Raw Data'!$B$8:$BE$45,'Occupancy Raw Data'!AO$3,FALSE))/100</f>
        <v>0.800185668924419</v>
      </c>
      <c r="J140" s="73">
        <f>(VLOOKUP($A140,'Occupancy Raw Data'!$B$8:$BE$45,'Occupancy Raw Data'!AP$3,FALSE))/100</f>
        <v>0.79633671981868503</v>
      </c>
      <c r="K140" s="74">
        <f>(VLOOKUP($A140,'Occupancy Raw Data'!$B$8:$BE$45,'Occupancy Raw Data'!AR$3,FALSE))/100</f>
        <v>0.66798578142544796</v>
      </c>
      <c r="M140" s="75">
        <f>VLOOKUP($A140,'ADR Raw Data'!$B$6:$BE$43,'ADR Raw Data'!AG$1,FALSE)</f>
        <v>83.437439831343795</v>
      </c>
      <c r="N140" s="76">
        <f>VLOOKUP($A140,'ADR Raw Data'!$B$6:$BE$43,'ADR Raw Data'!AH$1,FALSE)</f>
        <v>89.041696655802596</v>
      </c>
      <c r="O140" s="76">
        <f>VLOOKUP($A140,'ADR Raw Data'!$B$6:$BE$43,'ADR Raw Data'!AI$1,FALSE)</f>
        <v>91.699754582049195</v>
      </c>
      <c r="P140" s="76">
        <f>VLOOKUP($A140,'ADR Raw Data'!$B$6:$BE$43,'ADR Raw Data'!AJ$1,FALSE)</f>
        <v>96.106446424727594</v>
      </c>
      <c r="Q140" s="76">
        <f>VLOOKUP($A140,'ADR Raw Data'!$B$6:$BE$43,'ADR Raw Data'!AK$1,FALSE)</f>
        <v>97.099284301832796</v>
      </c>
      <c r="R140" s="77">
        <f>VLOOKUP($A140,'ADR Raw Data'!$B$6:$BE$43,'ADR Raw Data'!AL$1,FALSE)</f>
        <v>91.963593511532906</v>
      </c>
      <c r="S140" s="76">
        <f>VLOOKUP($A140,'ADR Raw Data'!$B$6:$BE$43,'ADR Raw Data'!AN$1,FALSE)</f>
        <v>117.953060058608</v>
      </c>
      <c r="T140" s="76">
        <f>VLOOKUP($A140,'ADR Raw Data'!$B$6:$BE$43,'ADR Raw Data'!AO$1,FALSE)</f>
        <v>118.75429277488399</v>
      </c>
      <c r="U140" s="77">
        <f>VLOOKUP($A140,'ADR Raw Data'!$B$6:$BE$43,'ADR Raw Data'!AP$1,FALSE)</f>
        <v>118.355612723254</v>
      </c>
      <c r="V140" s="78">
        <f>VLOOKUP($A140,'ADR Raw Data'!$B$6:$BE$43,'ADR Raw Data'!AR$1,FALSE)</f>
        <v>100.95306372947</v>
      </c>
      <c r="X140" s="75">
        <f>VLOOKUP($A140,'RevPAR Raw Data'!$B$6:$BE$43,'RevPAR Raw Data'!AG$1,FALSE)</f>
        <v>42.094743447441701</v>
      </c>
      <c r="Y140" s="76">
        <f>VLOOKUP($A140,'RevPAR Raw Data'!$B$6:$BE$43,'RevPAR Raw Data'!AH$1,FALSE)</f>
        <v>53.564186931999899</v>
      </c>
      <c r="Z140" s="76">
        <f>VLOOKUP($A140,'RevPAR Raw Data'!$B$6:$BE$43,'RevPAR Raw Data'!AI$1,FALSE)</f>
        <v>58.329220134958199</v>
      </c>
      <c r="AA140" s="76">
        <f>VLOOKUP($A140,'RevPAR Raw Data'!$B$6:$BE$43,'RevPAR Raw Data'!AJ$1,FALSE)</f>
        <v>63.914989261348701</v>
      </c>
      <c r="AB140" s="76">
        <f>VLOOKUP($A140,'RevPAR Raw Data'!$B$6:$BE$43,'RevPAR Raw Data'!AK$1,FALSE)</f>
        <v>65.641497546280604</v>
      </c>
      <c r="AC140" s="77">
        <f>VLOOKUP($A140,'RevPAR Raw Data'!$B$6:$BE$43,'RevPAR Raw Data'!AL$1,FALSE)</f>
        <v>56.708927464405797</v>
      </c>
      <c r="AD140" s="76">
        <f>VLOOKUP($A140,'RevPAR Raw Data'!$B$6:$BE$43,'RevPAR Raw Data'!AN$1,FALSE)</f>
        <v>93.4763576146172</v>
      </c>
      <c r="AE140" s="76">
        <f>VLOOKUP($A140,'RevPAR Raw Data'!$B$6:$BE$43,'RevPAR Raw Data'!AO$1,FALSE)</f>
        <v>95.025483201717506</v>
      </c>
      <c r="AF140" s="77">
        <f>VLOOKUP($A140,'RevPAR Raw Data'!$B$6:$BE$43,'RevPAR Raw Data'!AP$1,FALSE)</f>
        <v>94.250920408167403</v>
      </c>
      <c r="AG140" s="78">
        <f>VLOOKUP($A140,'RevPAR Raw Data'!$B$6:$BE$43,'RevPAR Raw Data'!AR$1,FALSE)</f>
        <v>67.435211162623403</v>
      </c>
    </row>
    <row r="141" spans="1:33" x14ac:dyDescent="0.2">
      <c r="A141" s="55" t="s">
        <v>126</v>
      </c>
      <c r="B141" s="43">
        <f>(VLOOKUP($A140,'Occupancy Raw Data'!$B$8:$BE$51,'Occupancy Raw Data'!AT$3,FALSE))/100</f>
        <v>-2.5694087512384903E-2</v>
      </c>
      <c r="C141" s="44">
        <f>(VLOOKUP($A140,'Occupancy Raw Data'!$B$8:$BE$51,'Occupancy Raw Data'!AU$3,FALSE))/100</f>
        <v>-4.0725089943952304E-2</v>
      </c>
      <c r="D141" s="44">
        <f>(VLOOKUP($A140,'Occupancy Raw Data'!$B$8:$BE$51,'Occupancy Raw Data'!AV$3,FALSE))/100</f>
        <v>-4.6036169335617105E-2</v>
      </c>
      <c r="E141" s="44">
        <f>(VLOOKUP($A140,'Occupancy Raw Data'!$B$8:$BE$51,'Occupancy Raw Data'!AW$3,FALSE))/100</f>
        <v>-3.6979908826127499E-2</v>
      </c>
      <c r="F141" s="44">
        <f>(VLOOKUP($A140,'Occupancy Raw Data'!$B$8:$BE$51,'Occupancy Raw Data'!AX$3,FALSE))/100</f>
        <v>-5.9968274950127798E-2</v>
      </c>
      <c r="G141" s="44">
        <f>(VLOOKUP($A140,'Occupancy Raw Data'!$B$8:$BE$51,'Occupancy Raw Data'!AY$3,FALSE))/100</f>
        <v>-4.2901304895102799E-2</v>
      </c>
      <c r="H141" s="45">
        <f>(VLOOKUP($A140,'Occupancy Raw Data'!$B$8:$BE$51,'Occupancy Raw Data'!BA$3,FALSE))/100</f>
        <v>-1.02012502467527E-2</v>
      </c>
      <c r="I141" s="45">
        <f>(VLOOKUP($A140,'Occupancy Raw Data'!$B$8:$BE$51,'Occupancy Raw Data'!BB$3,FALSE))/100</f>
        <v>-4.0886000149958695E-4</v>
      </c>
      <c r="J141" s="44">
        <f>(VLOOKUP($A140,'Occupancy Raw Data'!$B$8:$BE$51,'Occupancy Raw Data'!BC$3,FALSE))/100</f>
        <v>-5.3054908449700301E-3</v>
      </c>
      <c r="K141" s="46">
        <f>(VLOOKUP($A140,'Occupancy Raw Data'!$B$8:$BE$51,'Occupancy Raw Data'!BE$3,FALSE))/100</f>
        <v>-3.0418983651747999E-2</v>
      </c>
      <c r="M141" s="43">
        <f>(VLOOKUP($A140,'ADR Raw Data'!$B$6:$BE$49,'ADR Raw Data'!AT$1,FALSE))/100</f>
        <v>-4.0907714486676496E-2</v>
      </c>
      <c r="N141" s="44">
        <f>(VLOOKUP($A140,'ADR Raw Data'!$B$6:$BE$49,'ADR Raw Data'!AU$1,FALSE))/100</f>
        <v>-2.5303526952708402E-2</v>
      </c>
      <c r="O141" s="44">
        <f>(VLOOKUP($A140,'ADR Raw Data'!$B$6:$BE$49,'ADR Raw Data'!AV$1,FALSE))/100</f>
        <v>-2.0287790543926699E-2</v>
      </c>
      <c r="P141" s="44">
        <f>(VLOOKUP($A140,'ADR Raw Data'!$B$6:$BE$49,'ADR Raw Data'!AW$1,FALSE))/100</f>
        <v>-2.7572816962391899E-3</v>
      </c>
      <c r="Q141" s="44">
        <f>(VLOOKUP($A140,'ADR Raw Data'!$B$6:$BE$49,'ADR Raw Data'!AX$1,FALSE))/100</f>
        <v>-1.3354917641870001E-2</v>
      </c>
      <c r="R141" s="44">
        <f>(VLOOKUP($A140,'ADR Raw Data'!$B$6:$BE$49,'ADR Raw Data'!AY$1,FALSE))/100</f>
        <v>-1.9261445996426901E-2</v>
      </c>
      <c r="S141" s="45">
        <f>(VLOOKUP($A140,'ADR Raw Data'!$B$6:$BE$49,'ADR Raw Data'!BA$1,FALSE))/100</f>
        <v>3.2099788663295797E-2</v>
      </c>
      <c r="T141" s="45">
        <f>(VLOOKUP($A140,'ADR Raw Data'!$B$6:$BE$49,'ADR Raw Data'!BB$1,FALSE))/100</f>
        <v>5.2572732552902096E-2</v>
      </c>
      <c r="U141" s="44">
        <f>(VLOOKUP($A140,'ADR Raw Data'!$B$6:$BE$49,'ADR Raw Data'!BC$1,FALSE))/100</f>
        <v>4.2286833543783799E-2</v>
      </c>
      <c r="V141" s="46">
        <f>(VLOOKUP($A140,'ADR Raw Data'!$B$6:$BE$49,'ADR Raw Data'!BE$1,FALSE))/100</f>
        <v>6.1268375641082293E-3</v>
      </c>
      <c r="X141" s="43">
        <f>(VLOOKUP($A140,'RevPAR Raw Data'!$B$6:$BE$49,'RevPAR Raw Data'!AT$1,FALSE))/100</f>
        <v>-6.55507156031091E-2</v>
      </c>
      <c r="Y141" s="44">
        <f>(VLOOKUP($A140,'RevPAR Raw Data'!$B$6:$BE$49,'RevPAR Raw Data'!AU$1,FALSE))/100</f>
        <v>-6.49981284856124E-2</v>
      </c>
      <c r="Z141" s="44">
        <f>(VLOOKUP($A140,'RevPAR Raw Data'!$B$6:$BE$49,'RevPAR Raw Data'!AV$1,FALSE))/100</f>
        <v>-6.5389987718618203E-2</v>
      </c>
      <c r="AA141" s="44">
        <f>(VLOOKUP($A140,'RevPAR Raw Data'!$B$6:$BE$49,'RevPAR Raw Data'!AW$1,FALSE))/100</f>
        <v>-3.9635226496631898E-2</v>
      </c>
      <c r="AB141" s="44">
        <f>(VLOOKUP($A140,'RevPAR Raw Data'!$B$6:$BE$49,'RevPAR Raw Data'!AX$1,FALSE))/100</f>
        <v>-7.2522321218913902E-2</v>
      </c>
      <c r="AC141" s="44">
        <f>(VLOOKUP($A140,'RevPAR Raw Data'!$B$6:$BE$49,'RevPAR Raw Data'!AY$1,FALSE))/100</f>
        <v>-6.13364097241164E-2</v>
      </c>
      <c r="AD141" s="45">
        <f>(VLOOKUP($A140,'RevPAR Raw Data'!$B$6:$BE$49,'RevPAR Raw Data'!BA$1,FALSE))/100</f>
        <v>2.1571080439520898E-2</v>
      </c>
      <c r="AE141" s="45">
        <f>(VLOOKUP($A140,'RevPAR Raw Data'!$B$6:$BE$49,'RevPAR Raw Data'!BB$1,FALSE))/100</f>
        <v>5.2142377663892098E-2</v>
      </c>
      <c r="AF141" s="44">
        <f>(VLOOKUP($A140,'RevPAR Raw Data'!$B$6:$BE$49,'RevPAR Raw Data'!BC$1,FALSE))/100</f>
        <v>3.67569902905844E-2</v>
      </c>
      <c r="AG141" s="46">
        <f>(VLOOKUP($A140,'RevPAR Raw Data'!$B$6:$BE$49,'RevPAR Raw Data'!BE$1,FALSE))/100</f>
        <v>-2.4478518259339301E-2</v>
      </c>
    </row>
    <row r="142" spans="1:33" x14ac:dyDescent="0.2">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
      <c r="A143" s="70" t="s">
        <v>57</v>
      </c>
      <c r="B143" s="71">
        <f>(VLOOKUP($A143,'Occupancy Raw Data'!$B$8:$BE$45,'Occupancy Raw Data'!AG$3,FALSE))/100</f>
        <v>0.539639394879731</v>
      </c>
      <c r="C143" s="72">
        <f>(VLOOKUP($A143,'Occupancy Raw Data'!$B$8:$BE$45,'Occupancy Raw Data'!AH$3,FALSE))/100</f>
        <v>0.64552053200334403</v>
      </c>
      <c r="D143" s="72">
        <f>(VLOOKUP($A143,'Occupancy Raw Data'!$B$8:$BE$45,'Occupancy Raw Data'!AI$3,FALSE))/100</f>
        <v>0.682171993680461</v>
      </c>
      <c r="E143" s="72">
        <f>(VLOOKUP($A143,'Occupancy Raw Data'!$B$8:$BE$45,'Occupancy Raw Data'!AJ$3,FALSE))/100</f>
        <v>0.68477655875919397</v>
      </c>
      <c r="F143" s="72">
        <f>(VLOOKUP($A143,'Occupancy Raw Data'!$B$8:$BE$45,'Occupancy Raw Data'!AK$3,FALSE))/100</f>
        <v>0.66866144607492206</v>
      </c>
      <c r="G143" s="73">
        <f>(VLOOKUP($A143,'Occupancy Raw Data'!$B$8:$BE$45,'Occupancy Raw Data'!AL$3,FALSE))/100</f>
        <v>0.64415398507953003</v>
      </c>
      <c r="H143" s="53">
        <f>(VLOOKUP($A143,'Occupancy Raw Data'!$B$8:$BE$45,'Occupancy Raw Data'!AN$3,FALSE))/100</f>
        <v>0.74031575919969295</v>
      </c>
      <c r="I143" s="53">
        <f>(VLOOKUP($A143,'Occupancy Raw Data'!$B$8:$BE$45,'Occupancy Raw Data'!AO$3,FALSE))/100</f>
        <v>0.73131851126807501</v>
      </c>
      <c r="J143" s="73">
        <f>(VLOOKUP($A143,'Occupancy Raw Data'!$B$8:$BE$45,'Occupancy Raw Data'!AP$3,FALSE))/100</f>
        <v>0.73581713523388403</v>
      </c>
      <c r="K143" s="74">
        <f>(VLOOKUP($A143,'Occupancy Raw Data'!$B$8:$BE$45,'Occupancy Raw Data'!AR$3,FALSE))/100</f>
        <v>0.67034345655220307</v>
      </c>
      <c r="M143" s="75">
        <f>VLOOKUP($A143,'ADR Raw Data'!$B$6:$BE$43,'ADR Raw Data'!AG$1,FALSE)</f>
        <v>91.521485838588902</v>
      </c>
      <c r="N143" s="76">
        <f>VLOOKUP($A143,'ADR Raw Data'!$B$6:$BE$43,'ADR Raw Data'!AH$1,FALSE)</f>
        <v>97.585605468952807</v>
      </c>
      <c r="O143" s="76">
        <f>VLOOKUP($A143,'ADR Raw Data'!$B$6:$BE$43,'ADR Raw Data'!AI$1,FALSE)</f>
        <v>99.1834263463616</v>
      </c>
      <c r="P143" s="76">
        <f>VLOOKUP($A143,'ADR Raw Data'!$B$6:$BE$43,'ADR Raw Data'!AJ$1,FALSE)</f>
        <v>99.411834667907996</v>
      </c>
      <c r="Q143" s="76">
        <f>VLOOKUP($A143,'ADR Raw Data'!$B$6:$BE$43,'ADR Raw Data'!AK$1,FALSE)</f>
        <v>97.297704854604106</v>
      </c>
      <c r="R143" s="77">
        <f>VLOOKUP($A143,'ADR Raw Data'!$B$6:$BE$43,'ADR Raw Data'!AL$1,FALSE)</f>
        <v>97.236496928102</v>
      </c>
      <c r="S143" s="76">
        <f>VLOOKUP($A143,'ADR Raw Data'!$B$6:$BE$43,'ADR Raw Data'!AN$1,FALSE)</f>
        <v>107.12355065481</v>
      </c>
      <c r="T143" s="76">
        <f>VLOOKUP($A143,'ADR Raw Data'!$B$6:$BE$43,'ADR Raw Data'!AO$1,FALSE)</f>
        <v>105.949847039814</v>
      </c>
      <c r="U143" s="77">
        <f>VLOOKUP($A143,'ADR Raw Data'!$B$6:$BE$43,'ADR Raw Data'!AP$1,FALSE)</f>
        <v>106.540286730061</v>
      </c>
      <c r="V143" s="78">
        <f>VLOOKUP($A143,'ADR Raw Data'!$B$6:$BE$43,'ADR Raw Data'!AR$1,FALSE)</f>
        <v>100.15435637632601</v>
      </c>
      <c r="X143" s="75">
        <f>VLOOKUP($A143,'RevPAR Raw Data'!$B$6:$BE$43,'RevPAR Raw Data'!AG$1,FALSE)</f>
        <v>49.388599236429997</v>
      </c>
      <c r="Y143" s="76">
        <f>VLOOKUP($A143,'RevPAR Raw Data'!$B$6:$BE$43,'RevPAR Raw Data'!AH$1,FALSE)</f>
        <v>62.9935119581869</v>
      </c>
      <c r="Z143" s="76">
        <f>VLOOKUP($A143,'RevPAR Raw Data'!$B$6:$BE$43,'RevPAR Raw Data'!AI$1,FALSE)</f>
        <v>67.660155690756696</v>
      </c>
      <c r="AA143" s="76">
        <f>VLOOKUP($A143,'RevPAR Raw Data'!$B$6:$BE$43,'RevPAR Raw Data'!AJ$1,FALSE)</f>
        <v>68.074894043827996</v>
      </c>
      <c r="AB143" s="76">
        <f>VLOOKUP($A143,'RevPAR Raw Data'!$B$6:$BE$43,'RevPAR Raw Data'!AK$1,FALSE)</f>
        <v>65.059224027850604</v>
      </c>
      <c r="AC143" s="77">
        <f>VLOOKUP($A143,'RevPAR Raw Data'!$B$6:$BE$43,'RevPAR Raw Data'!AL$1,FALSE)</f>
        <v>62.6352769914104</v>
      </c>
      <c r="AD143" s="76">
        <f>VLOOKUP($A143,'RevPAR Raw Data'!$B$6:$BE$43,'RevPAR Raw Data'!AN$1,FALSE)</f>
        <v>79.305252731182904</v>
      </c>
      <c r="AE143" s="76">
        <f>VLOOKUP($A143,'RevPAR Raw Data'!$B$6:$BE$43,'RevPAR Raw Data'!AO$1,FALSE)</f>
        <v>77.483084406237793</v>
      </c>
      <c r="AF143" s="77">
        <f>VLOOKUP($A143,'RevPAR Raw Data'!$B$6:$BE$43,'RevPAR Raw Data'!AP$1,FALSE)</f>
        <v>78.394168568710299</v>
      </c>
      <c r="AG143" s="78">
        <f>VLOOKUP($A143,'RevPAR Raw Data'!$B$6:$BE$43,'RevPAR Raw Data'!AR$1,FALSE)</f>
        <v>67.137817442067501</v>
      </c>
    </row>
    <row r="144" spans="1:33" ht="17.25" thickBot="1" x14ac:dyDescent="0.25">
      <c r="A144" s="59" t="s">
        <v>126</v>
      </c>
      <c r="B144" s="49">
        <f>(VLOOKUP($A143,'Occupancy Raw Data'!$B$8:$BE$51,'Occupancy Raw Data'!AT$3,FALSE))/100</f>
        <v>-8.3574431189524401E-2</v>
      </c>
      <c r="C144" s="50">
        <f>(VLOOKUP($A143,'Occupancy Raw Data'!$B$8:$BE$51,'Occupancy Raw Data'!AU$3,FALSE))/100</f>
        <v>-5.4237360088123195E-2</v>
      </c>
      <c r="D144" s="50">
        <f>(VLOOKUP($A143,'Occupancy Raw Data'!$B$8:$BE$51,'Occupancy Raw Data'!AV$3,FALSE))/100</f>
        <v>-4.7756348564214901E-2</v>
      </c>
      <c r="E144" s="50">
        <f>(VLOOKUP($A143,'Occupancy Raw Data'!$B$8:$BE$51,'Occupancy Raw Data'!AW$3,FALSE))/100</f>
        <v>-4.47288575822999E-2</v>
      </c>
      <c r="F144" s="50">
        <f>(VLOOKUP($A143,'Occupancy Raw Data'!$B$8:$BE$51,'Occupancy Raw Data'!AX$3,FALSE))/100</f>
        <v>-3.5162989091312095E-2</v>
      </c>
      <c r="G144" s="50">
        <f>(VLOOKUP($A143,'Occupancy Raw Data'!$B$8:$BE$51,'Occupancy Raw Data'!AY$3,FALSE))/100</f>
        <v>-5.2058533435116301E-2</v>
      </c>
      <c r="H144" s="51">
        <f>(VLOOKUP($A143,'Occupancy Raw Data'!$B$8:$BE$51,'Occupancy Raw Data'!BA$3,FALSE))/100</f>
        <v>-4.1193129448600797E-2</v>
      </c>
      <c r="I144" s="51">
        <f>(VLOOKUP($A143,'Occupancy Raw Data'!$B$8:$BE$51,'Occupancy Raw Data'!BB$3,FALSE))/100</f>
        <v>-5.0433696118371403E-2</v>
      </c>
      <c r="J144" s="50">
        <f>(VLOOKUP($A143,'Occupancy Raw Data'!$B$8:$BE$51,'Occupancy Raw Data'!BC$3,FALSE))/100</f>
        <v>-4.5807537168089697E-2</v>
      </c>
      <c r="K144" s="52">
        <f>(VLOOKUP($A143,'Occupancy Raw Data'!$B$8:$BE$51,'Occupancy Raw Data'!BE$3,FALSE))/100</f>
        <v>-5.0106926030178606E-2</v>
      </c>
      <c r="M144" s="49">
        <f>(VLOOKUP($A143,'ADR Raw Data'!$B$6:$BE$49,'ADR Raw Data'!AT$1,FALSE))/100</f>
        <v>-1.8940480060628401E-2</v>
      </c>
      <c r="N144" s="50">
        <f>(VLOOKUP($A143,'ADR Raw Data'!$B$6:$BE$49,'ADR Raw Data'!AU$1,FALSE))/100</f>
        <v>1.2708802437812501E-2</v>
      </c>
      <c r="O144" s="50">
        <f>(VLOOKUP($A143,'ADR Raw Data'!$B$6:$BE$49,'ADR Raw Data'!AV$1,FALSE))/100</f>
        <v>1.36644742002848E-2</v>
      </c>
      <c r="P144" s="50">
        <f>(VLOOKUP($A143,'ADR Raw Data'!$B$6:$BE$49,'ADR Raw Data'!AW$1,FALSE))/100</f>
        <v>2.4386717748001999E-2</v>
      </c>
      <c r="Q144" s="50">
        <f>(VLOOKUP($A143,'ADR Raw Data'!$B$6:$BE$49,'ADR Raw Data'!AX$1,FALSE))/100</f>
        <v>1.37270891981976E-2</v>
      </c>
      <c r="R144" s="50">
        <f>(VLOOKUP($A143,'ADR Raw Data'!$B$6:$BE$49,'ADR Raw Data'!AY$1,FALSE))/100</f>
        <v>1.0686647009328301E-2</v>
      </c>
      <c r="S144" s="51">
        <f>(VLOOKUP($A143,'ADR Raw Data'!$B$6:$BE$49,'ADR Raw Data'!BA$1,FALSE))/100</f>
        <v>3.9171275310170402E-2</v>
      </c>
      <c r="T144" s="51">
        <f>(VLOOKUP($A143,'ADR Raw Data'!$B$6:$BE$49,'ADR Raw Data'!BB$1,FALSE))/100</f>
        <v>2.7040732899430799E-2</v>
      </c>
      <c r="U144" s="50">
        <f>(VLOOKUP($A143,'ADR Raw Data'!$B$6:$BE$49,'ADR Raw Data'!BC$1,FALSE))/100</f>
        <v>3.31390741260119E-2</v>
      </c>
      <c r="V144" s="52">
        <f>(VLOOKUP($A143,'ADR Raw Data'!$B$6:$BE$49,'ADR Raw Data'!BE$1,FALSE))/100</f>
        <v>1.8169020657674399E-2</v>
      </c>
      <c r="X144" s="49">
        <f>(VLOOKUP($A143,'RevPAR Raw Data'!$B$6:$BE$49,'RevPAR Raw Data'!AT$1,FALSE))/100</f>
        <v>-0.10093197140262899</v>
      </c>
      <c r="Y144" s="50">
        <f>(VLOOKUP($A143,'RevPAR Raw Data'!$B$6:$BE$49,'RevPAR Raw Data'!AU$1,FALSE))/100</f>
        <v>-4.2217849544419005E-2</v>
      </c>
      <c r="Z144" s="50">
        <f>(VLOOKUP($A143,'RevPAR Raw Data'!$B$6:$BE$49,'RevPAR Raw Data'!AV$1,FALSE))/100</f>
        <v>-3.4744439756785601E-2</v>
      </c>
      <c r="AA144" s="50">
        <f>(VLOOKUP($A143,'RevPAR Raw Data'!$B$6:$BE$49,'RevPAR Raw Data'!AW$1,FALSE))/100</f>
        <v>-2.1432929859348002E-2</v>
      </c>
      <c r="AB144" s="50">
        <f>(VLOOKUP($A143,'RevPAR Raw Data'!$B$6:$BE$49,'RevPAR Raw Data'!AX$1,FALSE))/100</f>
        <v>-2.1918585380846102E-2</v>
      </c>
      <c r="AC144" s="50">
        <f>(VLOOKUP($A143,'RevPAR Raw Data'!$B$6:$BE$49,'RevPAR Raw Data'!AY$1,FALSE))/100</f>
        <v>-4.19282175964324E-2</v>
      </c>
      <c r="AD144" s="51">
        <f>(VLOOKUP($A143,'RevPAR Raw Data'!$B$6:$BE$49,'RevPAR Raw Data'!BA$1,FALSE))/100</f>
        <v>-3.6354415529490903E-3</v>
      </c>
      <c r="AE144" s="51">
        <f>(VLOOKUP($A143,'RevPAR Raw Data'!$B$6:$BE$49,'RevPAR Raw Data'!BB$1,FALSE))/100</f>
        <v>-2.4756727324808502E-2</v>
      </c>
      <c r="AF144" s="50">
        <f>(VLOOKUP($A143,'RevPAR Raw Data'!$B$6:$BE$49,'RevPAR Raw Data'!BC$1,FALSE))/100</f>
        <v>-1.41864824118211E-2</v>
      </c>
      <c r="AG144" s="52">
        <f>(VLOOKUP($A143,'RevPAR Raw Data'!$B$6:$BE$49,'RevPAR Raw Data'!BE$1,FALSE))/100</f>
        <v>-3.2848299146638997E-2</v>
      </c>
    </row>
    <row r="145" spans="1:33" ht="14.25" customHeight="1" x14ac:dyDescent="0.2">
      <c r="A145" s="268" t="s">
        <v>125</v>
      </c>
      <c r="B145" s="269"/>
      <c r="C145" s="269"/>
      <c r="D145" s="269"/>
      <c r="E145" s="269"/>
      <c r="F145" s="269"/>
      <c r="G145" s="269"/>
      <c r="H145" s="269"/>
      <c r="I145" s="269"/>
      <c r="J145" s="269"/>
      <c r="K145" s="269"/>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
      <c r="A146" s="268"/>
      <c r="B146" s="269"/>
      <c r="C146" s="269"/>
      <c r="D146" s="269"/>
      <c r="E146" s="269"/>
      <c r="F146" s="269"/>
      <c r="G146" s="269"/>
      <c r="H146" s="269"/>
      <c r="I146" s="269"/>
      <c r="J146" s="269"/>
      <c r="K146" s="269"/>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7.25" thickBot="1" x14ac:dyDescent="0.25">
      <c r="A147" s="270"/>
      <c r="B147" s="271"/>
      <c r="C147" s="271"/>
      <c r="D147" s="271"/>
      <c r="E147" s="271"/>
      <c r="F147" s="271"/>
      <c r="G147" s="271"/>
      <c r="H147" s="271"/>
      <c r="I147" s="271"/>
      <c r="J147" s="271"/>
      <c r="K147" s="271"/>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topLeftCell="D3" zoomScale="70" zoomScaleNormal="70" workbookViewId="0">
      <selection activeCell="O48" sqref="O48"/>
    </sheetView>
  </sheetViews>
  <sheetFormatPr defaultRowHeight="12.75" x14ac:dyDescent="0.2"/>
  <cols>
    <col min="1" max="1" width="28" customWidth="1"/>
    <col min="2" max="2" width="19.5703125" customWidth="1"/>
    <col min="3" max="3" width="11.140625" customWidth="1"/>
    <col min="4" max="4" width="10" customWidth="1"/>
    <col min="5" max="5" width="5.42578125" customWidth="1"/>
    <col min="6" max="6" width="4.42578125" customWidth="1"/>
  </cols>
  <sheetData>
    <row r="1" spans="1:57" ht="36" x14ac:dyDescent="0.2">
      <c r="A1" s="42" t="s">
        <v>75</v>
      </c>
      <c r="B1" s="42" t="s">
        <v>138</v>
      </c>
    </row>
    <row r="2" spans="1:57" ht="72" x14ac:dyDescent="0.2">
      <c r="A2" s="42" t="s">
        <v>76</v>
      </c>
      <c r="B2" s="42" t="s">
        <v>139</v>
      </c>
    </row>
    <row r="3" spans="1:57" x14ac:dyDescent="0.2">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5" x14ac:dyDescent="0.25">
      <c r="C4" s="2"/>
      <c r="D4" s="296" t="s">
        <v>77</v>
      </c>
      <c r="E4" s="297"/>
      <c r="G4" s="290" t="s">
        <v>78</v>
      </c>
      <c r="H4" s="291"/>
      <c r="I4" s="291"/>
      <c r="J4" s="291"/>
      <c r="K4" s="291"/>
      <c r="L4" s="291"/>
      <c r="M4" s="291"/>
      <c r="N4" s="291"/>
      <c r="O4" s="291"/>
      <c r="P4" s="291"/>
      <c r="Q4" s="291"/>
      <c r="R4" s="291"/>
      <c r="T4" s="290" t="s">
        <v>79</v>
      </c>
      <c r="U4" s="291"/>
      <c r="V4" s="291"/>
      <c r="W4" s="291"/>
      <c r="X4" s="291"/>
      <c r="Y4" s="291"/>
      <c r="Z4" s="291"/>
      <c r="AA4" s="291"/>
      <c r="AB4" s="291"/>
      <c r="AC4" s="291"/>
      <c r="AD4" s="291"/>
      <c r="AE4" s="291"/>
      <c r="AF4" s="3"/>
      <c r="AG4" s="290" t="s">
        <v>80</v>
      </c>
      <c r="AH4" s="291"/>
      <c r="AI4" s="291"/>
      <c r="AJ4" s="291"/>
      <c r="AK4" s="291"/>
      <c r="AL4" s="291"/>
      <c r="AM4" s="291"/>
      <c r="AN4" s="291"/>
      <c r="AO4" s="291"/>
      <c r="AP4" s="291"/>
      <c r="AQ4" s="291"/>
      <c r="AR4" s="291"/>
      <c r="AT4" s="290" t="s">
        <v>81</v>
      </c>
      <c r="AU4" s="291"/>
      <c r="AV4" s="291"/>
      <c r="AW4" s="291"/>
      <c r="AX4" s="291"/>
      <c r="AY4" s="291"/>
      <c r="AZ4" s="291"/>
      <c r="BA4" s="291"/>
      <c r="BB4" s="291"/>
      <c r="BC4" s="291"/>
      <c r="BD4" s="291"/>
      <c r="BE4" s="291"/>
    </row>
    <row r="5" spans="1:57" x14ac:dyDescent="0.2">
      <c r="A5" s="31"/>
      <c r="B5" s="31"/>
      <c r="C5" s="2"/>
      <c r="D5" s="298" t="s">
        <v>82</v>
      </c>
      <c r="E5" s="300" t="s">
        <v>83</v>
      </c>
      <c r="F5" s="4"/>
      <c r="G5" s="288" t="s">
        <v>63</v>
      </c>
      <c r="H5" s="284" t="s">
        <v>64</v>
      </c>
      <c r="I5" s="284" t="s">
        <v>84</v>
      </c>
      <c r="J5" s="284" t="s">
        <v>66</v>
      </c>
      <c r="K5" s="284" t="s">
        <v>85</v>
      </c>
      <c r="L5" s="286" t="s">
        <v>86</v>
      </c>
      <c r="M5" s="4"/>
      <c r="N5" s="288" t="s">
        <v>68</v>
      </c>
      <c r="O5" s="284" t="s">
        <v>69</v>
      </c>
      <c r="P5" s="286" t="s">
        <v>87</v>
      </c>
      <c r="Q5" s="2"/>
      <c r="R5" s="292" t="s">
        <v>88</v>
      </c>
      <c r="S5" s="2"/>
      <c r="T5" s="288" t="s">
        <v>63</v>
      </c>
      <c r="U5" s="284" t="s">
        <v>64</v>
      </c>
      <c r="V5" s="284" t="s">
        <v>84</v>
      </c>
      <c r="W5" s="284" t="s">
        <v>66</v>
      </c>
      <c r="X5" s="284" t="s">
        <v>85</v>
      </c>
      <c r="Y5" s="286" t="s">
        <v>86</v>
      </c>
      <c r="Z5" s="2"/>
      <c r="AA5" s="288" t="s">
        <v>68</v>
      </c>
      <c r="AB5" s="284" t="s">
        <v>69</v>
      </c>
      <c r="AC5" s="286" t="s">
        <v>87</v>
      </c>
      <c r="AD5" s="1"/>
      <c r="AE5" s="294" t="s">
        <v>88</v>
      </c>
      <c r="AF5" s="36"/>
      <c r="AG5" s="288" t="s">
        <v>63</v>
      </c>
      <c r="AH5" s="284" t="s">
        <v>64</v>
      </c>
      <c r="AI5" s="284" t="s">
        <v>84</v>
      </c>
      <c r="AJ5" s="284" t="s">
        <v>66</v>
      </c>
      <c r="AK5" s="284" t="s">
        <v>85</v>
      </c>
      <c r="AL5" s="286" t="s">
        <v>86</v>
      </c>
      <c r="AM5" s="4"/>
      <c r="AN5" s="288" t="s">
        <v>68</v>
      </c>
      <c r="AO5" s="284" t="s">
        <v>69</v>
      </c>
      <c r="AP5" s="286" t="s">
        <v>87</v>
      </c>
      <c r="AQ5" s="2"/>
      <c r="AR5" s="292" t="s">
        <v>88</v>
      </c>
      <c r="AS5" s="2"/>
      <c r="AT5" s="288" t="s">
        <v>63</v>
      </c>
      <c r="AU5" s="284" t="s">
        <v>64</v>
      </c>
      <c r="AV5" s="284" t="s">
        <v>84</v>
      </c>
      <c r="AW5" s="284" t="s">
        <v>66</v>
      </c>
      <c r="AX5" s="284" t="s">
        <v>85</v>
      </c>
      <c r="AY5" s="286" t="s">
        <v>86</v>
      </c>
      <c r="AZ5" s="2"/>
      <c r="BA5" s="288" t="s">
        <v>68</v>
      </c>
      <c r="BB5" s="284" t="s">
        <v>69</v>
      </c>
      <c r="BC5" s="286" t="s">
        <v>87</v>
      </c>
      <c r="BD5" s="1"/>
      <c r="BE5" s="294" t="s">
        <v>88</v>
      </c>
    </row>
    <row r="6" spans="1:57" x14ac:dyDescent="0.2">
      <c r="A6" s="31"/>
      <c r="B6" s="31"/>
      <c r="C6" s="2"/>
      <c r="D6" s="299"/>
      <c r="E6" s="301"/>
      <c r="F6" s="4"/>
      <c r="G6" s="289"/>
      <c r="H6" s="285"/>
      <c r="I6" s="285"/>
      <c r="J6" s="285"/>
      <c r="K6" s="285"/>
      <c r="L6" s="287"/>
      <c r="M6" s="4"/>
      <c r="N6" s="289"/>
      <c r="O6" s="285"/>
      <c r="P6" s="287"/>
      <c r="Q6" s="2"/>
      <c r="R6" s="293"/>
      <c r="S6" s="2"/>
      <c r="T6" s="289"/>
      <c r="U6" s="285"/>
      <c r="V6" s="285"/>
      <c r="W6" s="285"/>
      <c r="X6" s="285"/>
      <c r="Y6" s="287"/>
      <c r="Z6" s="2"/>
      <c r="AA6" s="289"/>
      <c r="AB6" s="285"/>
      <c r="AC6" s="287"/>
      <c r="AD6" s="1"/>
      <c r="AE6" s="295"/>
      <c r="AF6" s="37"/>
      <c r="AG6" s="289"/>
      <c r="AH6" s="285"/>
      <c r="AI6" s="285"/>
      <c r="AJ6" s="285"/>
      <c r="AK6" s="285"/>
      <c r="AL6" s="287"/>
      <c r="AM6" s="4"/>
      <c r="AN6" s="289"/>
      <c r="AO6" s="285"/>
      <c r="AP6" s="287"/>
      <c r="AQ6" s="2"/>
      <c r="AR6" s="293"/>
      <c r="AS6" s="2"/>
      <c r="AT6" s="289"/>
      <c r="AU6" s="285"/>
      <c r="AV6" s="285"/>
      <c r="AW6" s="285"/>
      <c r="AX6" s="285"/>
      <c r="AY6" s="287"/>
      <c r="AZ6" s="2"/>
      <c r="BA6" s="289"/>
      <c r="BB6" s="285"/>
      <c r="BC6" s="287"/>
      <c r="BD6" s="1"/>
      <c r="BE6" s="295"/>
    </row>
    <row r="7" spans="1:57" ht="14.25" x14ac:dyDescent="0.2">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x14ac:dyDescent="0.2">
      <c r="A8" s="18" t="s">
        <v>13</v>
      </c>
      <c r="B8" s="2" t="str">
        <f>TRIM(A8)</f>
        <v>United States</v>
      </c>
      <c r="C8" s="8"/>
      <c r="D8" s="22" t="s">
        <v>89</v>
      </c>
      <c r="E8" s="25" t="s">
        <v>90</v>
      </c>
      <c r="F8" s="2"/>
      <c r="G8" s="225">
        <v>59.425040905918799</v>
      </c>
      <c r="H8" s="226">
        <v>69.725393010957802</v>
      </c>
      <c r="I8" s="226">
        <v>74.201175180713193</v>
      </c>
      <c r="J8" s="226">
        <v>74.419919654969902</v>
      </c>
      <c r="K8" s="226">
        <v>72.446226204962798</v>
      </c>
      <c r="L8" s="227">
        <v>70.043556593433394</v>
      </c>
      <c r="M8" s="228"/>
      <c r="N8" s="229">
        <v>77.389021371465006</v>
      </c>
      <c r="O8" s="230">
        <v>79.204749780146301</v>
      </c>
      <c r="P8" s="231">
        <v>78.296885575805703</v>
      </c>
      <c r="Q8" s="228"/>
      <c r="R8" s="232">
        <v>72.401655130852504</v>
      </c>
      <c r="S8" s="233"/>
      <c r="T8" s="225">
        <v>1.21631097411942</v>
      </c>
      <c r="U8" s="226">
        <v>1.1071800328460999</v>
      </c>
      <c r="V8" s="226">
        <v>1.8005502266055899</v>
      </c>
      <c r="W8" s="226">
        <v>1.7653491932374299</v>
      </c>
      <c r="X8" s="226">
        <v>1.2088527529859601</v>
      </c>
      <c r="Y8" s="227">
        <v>1.43260494747106</v>
      </c>
      <c r="Z8" s="228"/>
      <c r="AA8" s="229">
        <v>0.42960239478535001</v>
      </c>
      <c r="AB8" s="230">
        <v>0.31789196321999702</v>
      </c>
      <c r="AC8" s="231">
        <v>0.37306845184211301</v>
      </c>
      <c r="AD8" s="228"/>
      <c r="AE8" s="232">
        <v>1.1028564554684199</v>
      </c>
      <c r="AF8" s="28"/>
      <c r="AG8" s="225">
        <v>56.581927386433698</v>
      </c>
      <c r="AH8" s="226">
        <v>65.178355176782503</v>
      </c>
      <c r="AI8" s="226">
        <v>68.988378386760203</v>
      </c>
      <c r="AJ8" s="226">
        <v>69.367804923030604</v>
      </c>
      <c r="AK8" s="226">
        <v>68.998019734470603</v>
      </c>
      <c r="AL8" s="227">
        <v>65.822906843000098</v>
      </c>
      <c r="AM8" s="228"/>
      <c r="AN8" s="229">
        <v>75.7904218951156</v>
      </c>
      <c r="AO8" s="230">
        <v>77.333775701101999</v>
      </c>
      <c r="AP8" s="231">
        <v>76.562098798108806</v>
      </c>
      <c r="AQ8" s="228"/>
      <c r="AR8" s="232">
        <v>68.891241279945405</v>
      </c>
      <c r="AS8" s="233"/>
      <c r="AT8" s="225">
        <v>0.57757532353839902</v>
      </c>
      <c r="AU8" s="226">
        <v>1.5619858848228301</v>
      </c>
      <c r="AV8" s="226">
        <v>1.6994766930021601</v>
      </c>
      <c r="AW8" s="226">
        <v>2.2197133627736401</v>
      </c>
      <c r="AX8" s="226">
        <v>1.1834328581299101</v>
      </c>
      <c r="AY8" s="227">
        <v>1.4775341109856901</v>
      </c>
      <c r="AZ8" s="228"/>
      <c r="BA8" s="229">
        <v>0.75148749381376201</v>
      </c>
      <c r="BB8" s="230">
        <v>1.7466887656896199</v>
      </c>
      <c r="BC8" s="231">
        <v>1.2516580824238701</v>
      </c>
      <c r="BD8" s="228"/>
      <c r="BE8" s="232">
        <v>1.4054679040197</v>
      </c>
    </row>
    <row r="9" spans="1:57" x14ac:dyDescent="0.2">
      <c r="A9" s="19" t="s">
        <v>91</v>
      </c>
      <c r="B9" s="2" t="str">
        <f>TRIM(A9)</f>
        <v>Virginia</v>
      </c>
      <c r="C9" s="9"/>
      <c r="D9" s="23" t="s">
        <v>89</v>
      </c>
      <c r="E9" s="26" t="s">
        <v>90</v>
      </c>
      <c r="F9" s="2"/>
      <c r="G9" s="234">
        <v>59.499200271423</v>
      </c>
      <c r="H9" s="228">
        <v>72.059545528933199</v>
      </c>
      <c r="I9" s="228">
        <v>77.523386002326404</v>
      </c>
      <c r="J9" s="228">
        <v>77.040519581232999</v>
      </c>
      <c r="K9" s="228">
        <v>75.268967105701705</v>
      </c>
      <c r="L9" s="235">
        <v>72.278323697923497</v>
      </c>
      <c r="M9" s="228"/>
      <c r="N9" s="236">
        <v>79.457883539516104</v>
      </c>
      <c r="O9" s="237">
        <v>80.7889443582784</v>
      </c>
      <c r="P9" s="238">
        <v>80.123413948897195</v>
      </c>
      <c r="Q9" s="228"/>
      <c r="R9" s="239">
        <v>74.519778055344602</v>
      </c>
      <c r="S9" s="233"/>
      <c r="T9" s="234">
        <v>2.5577324727651001</v>
      </c>
      <c r="U9" s="228">
        <v>1.66265280242475</v>
      </c>
      <c r="V9" s="228">
        <v>3.63939769506886</v>
      </c>
      <c r="W9" s="228">
        <v>0.89056012479750402</v>
      </c>
      <c r="X9" s="228">
        <v>2.71190303781716</v>
      </c>
      <c r="Y9" s="235">
        <v>2.27884304550218</v>
      </c>
      <c r="Z9" s="228"/>
      <c r="AA9" s="236">
        <v>1.7273589332600601</v>
      </c>
      <c r="AB9" s="237">
        <v>2.8621983058482301</v>
      </c>
      <c r="AC9" s="238">
        <v>2.2963444344394102</v>
      </c>
      <c r="AD9" s="228"/>
      <c r="AE9" s="239">
        <v>2.2842188180247698</v>
      </c>
      <c r="AF9" s="29"/>
      <c r="AG9" s="234">
        <v>58.397840885176898</v>
      </c>
      <c r="AH9" s="228">
        <v>68.875768868077998</v>
      </c>
      <c r="AI9" s="228">
        <v>72.802822467393</v>
      </c>
      <c r="AJ9" s="228">
        <v>72.9427686398041</v>
      </c>
      <c r="AK9" s="228">
        <v>72.036174187590404</v>
      </c>
      <c r="AL9" s="235">
        <v>69.011192313625401</v>
      </c>
      <c r="AM9" s="228"/>
      <c r="AN9" s="236">
        <v>77.862356431523594</v>
      </c>
      <c r="AO9" s="237">
        <v>78.586617759840607</v>
      </c>
      <c r="AP9" s="238">
        <v>78.224487095682093</v>
      </c>
      <c r="AQ9" s="228"/>
      <c r="AR9" s="239">
        <v>71.643547298012194</v>
      </c>
      <c r="AS9" s="233"/>
      <c r="AT9" s="234">
        <v>3.2669412387431498</v>
      </c>
      <c r="AU9" s="228">
        <v>3.9283658845407201</v>
      </c>
      <c r="AV9" s="228">
        <v>4.0241586516668502</v>
      </c>
      <c r="AW9" s="228">
        <v>3.6320439979471599</v>
      </c>
      <c r="AX9" s="228">
        <v>3.73122971611294</v>
      </c>
      <c r="AY9" s="235">
        <v>3.7323413038866402</v>
      </c>
      <c r="AZ9" s="228"/>
      <c r="BA9" s="236">
        <v>1.35682531675663</v>
      </c>
      <c r="BB9" s="237">
        <v>3.16714949829572</v>
      </c>
      <c r="BC9" s="238">
        <v>2.2581656330516702</v>
      </c>
      <c r="BD9" s="228"/>
      <c r="BE9" s="239">
        <v>3.2678832324481202</v>
      </c>
    </row>
    <row r="10" spans="1:57" x14ac:dyDescent="0.2">
      <c r="A10" s="20" t="s">
        <v>40</v>
      </c>
      <c r="B10" s="2" t="str">
        <f t="shared" ref="B10:B45" si="0">TRIM(A10)</f>
        <v>Norfolk/Virginia Beach, VA</v>
      </c>
      <c r="C10" s="2"/>
      <c r="D10" s="23" t="s">
        <v>89</v>
      </c>
      <c r="E10" s="26" t="s">
        <v>90</v>
      </c>
      <c r="F10" s="2"/>
      <c r="G10" s="234">
        <v>66.185597846406907</v>
      </c>
      <c r="H10" s="228">
        <v>75.2237094643435</v>
      </c>
      <c r="I10" s="228">
        <v>79.423714449512602</v>
      </c>
      <c r="J10" s="228">
        <v>80.463122211420995</v>
      </c>
      <c r="K10" s="228">
        <v>82.217901742316599</v>
      </c>
      <c r="L10" s="235">
        <v>76.702809142800106</v>
      </c>
      <c r="M10" s="228"/>
      <c r="N10" s="236">
        <v>90.139335476956006</v>
      </c>
      <c r="O10" s="237">
        <v>89.994765572421997</v>
      </c>
      <c r="P10" s="238">
        <v>90.067050524688995</v>
      </c>
      <c r="Q10" s="228"/>
      <c r="R10" s="239">
        <v>80.521163823339805</v>
      </c>
      <c r="S10" s="233"/>
      <c r="T10" s="234">
        <v>5.3352614829599601</v>
      </c>
      <c r="U10" s="228">
        <v>4.7503491828123297</v>
      </c>
      <c r="V10" s="228">
        <v>5.81475293360183</v>
      </c>
      <c r="W10" s="228">
        <v>4.12952630240878</v>
      </c>
      <c r="X10" s="228">
        <v>6.6429325687541096</v>
      </c>
      <c r="Y10" s="235">
        <v>5.3397477837215197</v>
      </c>
      <c r="Z10" s="228"/>
      <c r="AA10" s="236">
        <v>5.5455635520346798</v>
      </c>
      <c r="AB10" s="237">
        <v>2.94216280988759</v>
      </c>
      <c r="AC10" s="238">
        <v>4.2286533087955602</v>
      </c>
      <c r="AD10" s="228"/>
      <c r="AE10" s="239">
        <v>4.9820906170755697</v>
      </c>
      <c r="AF10" s="29"/>
      <c r="AG10" s="234">
        <v>67.573517923341299</v>
      </c>
      <c r="AH10" s="228">
        <v>72.7763741223132</v>
      </c>
      <c r="AI10" s="228">
        <v>75.453821059768401</v>
      </c>
      <c r="AJ10" s="228">
        <v>76.331357473016595</v>
      </c>
      <c r="AK10" s="228">
        <v>78.849093675367101</v>
      </c>
      <c r="AL10" s="235">
        <v>74.1976018596378</v>
      </c>
      <c r="AM10" s="228"/>
      <c r="AN10" s="236">
        <v>88.371555845455504</v>
      </c>
      <c r="AO10" s="237">
        <v>89.390891195103293</v>
      </c>
      <c r="AP10" s="238">
        <v>88.881223520279406</v>
      </c>
      <c r="AQ10" s="228"/>
      <c r="AR10" s="239">
        <v>78.393416113619296</v>
      </c>
      <c r="AS10" s="233"/>
      <c r="AT10" s="234">
        <v>5.81452521693903</v>
      </c>
      <c r="AU10" s="228">
        <v>5.7435873507502402</v>
      </c>
      <c r="AV10" s="228">
        <v>5.6794332615324103</v>
      </c>
      <c r="AW10" s="228">
        <v>5.8824982565703596</v>
      </c>
      <c r="AX10" s="228">
        <v>3.5952480683623298</v>
      </c>
      <c r="AY10" s="235">
        <v>5.3116672016379196</v>
      </c>
      <c r="AZ10" s="228"/>
      <c r="BA10" s="236">
        <v>1.6495571194547201</v>
      </c>
      <c r="BB10" s="237">
        <v>3.8873898566364402</v>
      </c>
      <c r="BC10" s="238">
        <v>2.7627068107842199</v>
      </c>
      <c r="BD10" s="228"/>
      <c r="BE10" s="239">
        <v>4.4749981393375204</v>
      </c>
    </row>
    <row r="11" spans="1:57" x14ac:dyDescent="0.2">
      <c r="A11" s="20" t="s">
        <v>92</v>
      </c>
      <c r="B11" s="2" t="s">
        <v>56</v>
      </c>
      <c r="C11" s="2"/>
      <c r="D11" s="23" t="s">
        <v>89</v>
      </c>
      <c r="E11" s="26" t="s">
        <v>90</v>
      </c>
      <c r="F11" s="2"/>
      <c r="G11" s="234">
        <v>54.5831451910841</v>
      </c>
      <c r="H11" s="228">
        <v>67.926548089591506</v>
      </c>
      <c r="I11" s="228">
        <v>74.668527564549805</v>
      </c>
      <c r="J11" s="228">
        <v>74.964081934239104</v>
      </c>
      <c r="K11" s="228">
        <v>73.509552042160706</v>
      </c>
      <c r="L11" s="235">
        <v>69.130370964324996</v>
      </c>
      <c r="M11" s="228"/>
      <c r="N11" s="236">
        <v>78.738471673254196</v>
      </c>
      <c r="O11" s="237">
        <v>79.614958335043696</v>
      </c>
      <c r="P11" s="238">
        <v>79.176715004148903</v>
      </c>
      <c r="Q11" s="228"/>
      <c r="R11" s="239">
        <v>72.000754975703302</v>
      </c>
      <c r="S11" s="233"/>
      <c r="T11" s="234">
        <v>-9.2997453635558909</v>
      </c>
      <c r="U11" s="228">
        <v>-11.446226126248799</v>
      </c>
      <c r="V11" s="228">
        <v>-8.2112216511372402</v>
      </c>
      <c r="W11" s="228">
        <v>-8.7837952193513598</v>
      </c>
      <c r="X11" s="228">
        <v>-4.7757717009013296</v>
      </c>
      <c r="Y11" s="235">
        <v>-8.4641386323514904</v>
      </c>
      <c r="Z11" s="228"/>
      <c r="AA11" s="236">
        <v>0.31007054212717899</v>
      </c>
      <c r="AB11" s="237">
        <v>3.2014830305714002</v>
      </c>
      <c r="AC11" s="238">
        <v>1.7432377598528499</v>
      </c>
      <c r="AD11" s="228"/>
      <c r="AE11" s="239">
        <v>-5.4849221901465102</v>
      </c>
      <c r="AF11" s="29"/>
      <c r="AG11" s="234">
        <v>51.876123376422697</v>
      </c>
      <c r="AH11" s="228">
        <v>64.156002399010404</v>
      </c>
      <c r="AI11" s="228">
        <v>69.068713247774994</v>
      </c>
      <c r="AJ11" s="228">
        <v>70.867529014562706</v>
      </c>
      <c r="AK11" s="228">
        <v>70.396738822025796</v>
      </c>
      <c r="AL11" s="235">
        <v>65.273021371959302</v>
      </c>
      <c r="AM11" s="228"/>
      <c r="AN11" s="236">
        <v>78.314455621184905</v>
      </c>
      <c r="AO11" s="237">
        <v>78.515891061080893</v>
      </c>
      <c r="AP11" s="238">
        <v>78.415173341132899</v>
      </c>
      <c r="AQ11" s="228"/>
      <c r="AR11" s="239">
        <v>69.027921934580306</v>
      </c>
      <c r="AS11" s="233"/>
      <c r="AT11" s="234">
        <v>-1.8313505330255899</v>
      </c>
      <c r="AU11" s="228">
        <v>-2.0342683633223499</v>
      </c>
      <c r="AV11" s="228">
        <v>-2.1857575869899999</v>
      </c>
      <c r="AW11" s="228">
        <v>-2.4893315390947199</v>
      </c>
      <c r="AX11" s="228">
        <v>-2.1802391471839702</v>
      </c>
      <c r="AY11" s="235">
        <v>-2.17006587985535</v>
      </c>
      <c r="AZ11" s="228"/>
      <c r="BA11" s="236">
        <v>-0.99522272300110304</v>
      </c>
      <c r="BB11" s="237">
        <v>0.274143653834929</v>
      </c>
      <c r="BC11" s="238">
        <v>-0.36376716701401302</v>
      </c>
      <c r="BD11" s="228"/>
      <c r="BE11" s="239">
        <v>-1.59264212607404</v>
      </c>
    </row>
    <row r="12" spans="1:57" x14ac:dyDescent="0.2">
      <c r="A12" s="20" t="s">
        <v>93</v>
      </c>
      <c r="B12" s="2" t="str">
        <f t="shared" si="0"/>
        <v>Virginia Area</v>
      </c>
      <c r="C12" s="2"/>
      <c r="D12" s="23" t="s">
        <v>89</v>
      </c>
      <c r="E12" s="26" t="s">
        <v>90</v>
      </c>
      <c r="F12" s="2"/>
      <c r="G12" s="234">
        <v>51.425983608368099</v>
      </c>
      <c r="H12" s="228">
        <v>64.002474208584601</v>
      </c>
      <c r="I12" s="228">
        <v>69.169593743786805</v>
      </c>
      <c r="J12" s="228">
        <v>67.1106987430136</v>
      </c>
      <c r="K12" s="228">
        <v>66.355181478781404</v>
      </c>
      <c r="L12" s="235">
        <v>63.612786356506902</v>
      </c>
      <c r="M12" s="228"/>
      <c r="N12" s="236">
        <v>72.090043519561704</v>
      </c>
      <c r="O12" s="237">
        <v>69.598162016479904</v>
      </c>
      <c r="P12" s="238">
        <v>70.844102768020804</v>
      </c>
      <c r="Q12" s="228"/>
      <c r="R12" s="239">
        <v>65.678876759796594</v>
      </c>
      <c r="S12" s="233"/>
      <c r="T12" s="234">
        <v>1.41969057120088</v>
      </c>
      <c r="U12" s="228">
        <v>1.70941109273743</v>
      </c>
      <c r="V12" s="228">
        <v>5.5000735906052798</v>
      </c>
      <c r="W12" s="228">
        <v>0.55033613938692105</v>
      </c>
      <c r="X12" s="228">
        <v>-1.0619350456977501</v>
      </c>
      <c r="Y12" s="235">
        <v>1.61551914398505</v>
      </c>
      <c r="Z12" s="228"/>
      <c r="AA12" s="236">
        <v>-1.4938894205543101</v>
      </c>
      <c r="AB12" s="237">
        <v>-2.5939158568453502</v>
      </c>
      <c r="AC12" s="238">
        <v>-2.03731712965318</v>
      </c>
      <c r="AD12" s="228"/>
      <c r="AE12" s="239">
        <v>0.46106350110805</v>
      </c>
      <c r="AF12" s="29"/>
      <c r="AG12" s="234">
        <v>48.534509405634502</v>
      </c>
      <c r="AH12" s="228">
        <v>59.718051753068899</v>
      </c>
      <c r="AI12" s="228">
        <v>63.573037180959098</v>
      </c>
      <c r="AJ12" s="228">
        <v>63.6850009386146</v>
      </c>
      <c r="AK12" s="228">
        <v>62.634856833666397</v>
      </c>
      <c r="AL12" s="235">
        <v>59.628701393335803</v>
      </c>
      <c r="AM12" s="228"/>
      <c r="AN12" s="236">
        <v>68.337216621208199</v>
      </c>
      <c r="AO12" s="237">
        <v>66.462748042712406</v>
      </c>
      <c r="AP12" s="238">
        <v>67.399982331960302</v>
      </c>
      <c r="AQ12" s="228"/>
      <c r="AR12" s="239">
        <v>61.848804709237299</v>
      </c>
      <c r="AS12" s="233"/>
      <c r="AT12" s="234">
        <v>-2.2688340737617501</v>
      </c>
      <c r="AU12" s="228">
        <v>-0.482152646554107</v>
      </c>
      <c r="AV12" s="228">
        <v>2.0439512168407101</v>
      </c>
      <c r="AW12" s="228">
        <v>1.72092246140229</v>
      </c>
      <c r="AX12" s="228">
        <v>2.0223768060925802</v>
      </c>
      <c r="AY12" s="235">
        <v>0.73367545156138603</v>
      </c>
      <c r="AZ12" s="228"/>
      <c r="BA12" s="236">
        <v>-0.98772354882292601</v>
      </c>
      <c r="BB12" s="237">
        <v>-3.0093959033524098</v>
      </c>
      <c r="BC12" s="238">
        <v>-1.9949292384602799</v>
      </c>
      <c r="BD12" s="228"/>
      <c r="BE12" s="239">
        <v>-0.13289018882992901</v>
      </c>
    </row>
    <row r="13" spans="1:57" x14ac:dyDescent="0.2">
      <c r="A13" s="33" t="s">
        <v>94</v>
      </c>
      <c r="B13" s="2" t="s">
        <v>33</v>
      </c>
      <c r="C13" s="2"/>
      <c r="D13" s="23" t="s">
        <v>89</v>
      </c>
      <c r="E13" s="26" t="s">
        <v>90</v>
      </c>
      <c r="F13" s="2"/>
      <c r="G13" s="234">
        <v>63.824090439773897</v>
      </c>
      <c r="H13" s="228">
        <v>79.8391754020614</v>
      </c>
      <c r="I13" s="228">
        <v>85.105787235531906</v>
      </c>
      <c r="J13" s="228">
        <v>83.066167334581607</v>
      </c>
      <c r="K13" s="228">
        <v>76.074059814850401</v>
      </c>
      <c r="L13" s="235">
        <v>77.5818560453598</v>
      </c>
      <c r="M13" s="228"/>
      <c r="N13" s="236">
        <v>77.571181072047295</v>
      </c>
      <c r="O13" s="237">
        <v>82.801917995205002</v>
      </c>
      <c r="P13" s="238">
        <v>80.186549533626106</v>
      </c>
      <c r="Q13" s="228"/>
      <c r="R13" s="239">
        <v>78.326054184864503</v>
      </c>
      <c r="S13" s="233"/>
      <c r="T13" s="234">
        <v>12.334671055859101</v>
      </c>
      <c r="U13" s="228">
        <v>11.2236228545488</v>
      </c>
      <c r="V13" s="228">
        <v>8.4454176616798993</v>
      </c>
      <c r="W13" s="228">
        <v>5.9462720110532103</v>
      </c>
      <c r="X13" s="228">
        <v>7.0019587069524203</v>
      </c>
      <c r="Y13" s="235">
        <v>8.7870872853509994</v>
      </c>
      <c r="Z13" s="228"/>
      <c r="AA13" s="236">
        <v>2.2295637975449298</v>
      </c>
      <c r="AB13" s="237">
        <v>3.7020879141754999</v>
      </c>
      <c r="AC13" s="238">
        <v>2.98457951227708</v>
      </c>
      <c r="AD13" s="228"/>
      <c r="AE13" s="239">
        <v>7.0232884364522103</v>
      </c>
      <c r="AF13" s="29"/>
      <c r="AG13" s="234">
        <v>63.567875470856102</v>
      </c>
      <c r="AH13" s="228">
        <v>76.278256836984198</v>
      </c>
      <c r="AI13" s="228">
        <v>80.465978046400906</v>
      </c>
      <c r="AJ13" s="228">
        <v>78.252243265827502</v>
      </c>
      <c r="AK13" s="228">
        <v>74.618556475516499</v>
      </c>
      <c r="AL13" s="235">
        <v>74.6365820270032</v>
      </c>
      <c r="AM13" s="228"/>
      <c r="AN13" s="236">
        <v>79.038379507596005</v>
      </c>
      <c r="AO13" s="237">
        <v>81.823928950332999</v>
      </c>
      <c r="AP13" s="238">
        <v>80.431154228964502</v>
      </c>
      <c r="AQ13" s="228"/>
      <c r="AR13" s="239">
        <v>76.292172015228601</v>
      </c>
      <c r="AS13" s="233"/>
      <c r="AT13" s="234">
        <v>8.8258113037856507</v>
      </c>
      <c r="AU13" s="228">
        <v>9.7781765073766707</v>
      </c>
      <c r="AV13" s="228">
        <v>7.5649547127010699</v>
      </c>
      <c r="AW13" s="228">
        <v>7.4222941270157703</v>
      </c>
      <c r="AX13" s="228">
        <v>7.5117696442956596</v>
      </c>
      <c r="AY13" s="235">
        <v>8.1831754353920996</v>
      </c>
      <c r="AZ13" s="228"/>
      <c r="BA13" s="236">
        <v>5.04158191032736</v>
      </c>
      <c r="BB13" s="237">
        <v>9.6709489745546993</v>
      </c>
      <c r="BC13" s="238">
        <v>7.3464373088848403</v>
      </c>
      <c r="BD13" s="228"/>
      <c r="BE13" s="239">
        <v>7.9297096622841003</v>
      </c>
    </row>
    <row r="14" spans="1:57" x14ac:dyDescent="0.2">
      <c r="A14" s="20" t="s">
        <v>95</v>
      </c>
      <c r="B14" s="2" t="str">
        <f t="shared" si="0"/>
        <v>Arlington, VA</v>
      </c>
      <c r="C14" s="2"/>
      <c r="D14" s="23" t="s">
        <v>89</v>
      </c>
      <c r="E14" s="26" t="s">
        <v>90</v>
      </c>
      <c r="F14" s="2"/>
      <c r="G14" s="234">
        <v>67.395754767805101</v>
      </c>
      <c r="H14" s="228">
        <v>89.031354379915896</v>
      </c>
      <c r="I14" s="228">
        <v>95.550048486154495</v>
      </c>
      <c r="J14" s="228">
        <v>90.658334231224998</v>
      </c>
      <c r="K14" s="228">
        <v>86.984161189526901</v>
      </c>
      <c r="L14" s="235">
        <v>85.923930610925495</v>
      </c>
      <c r="M14" s="228"/>
      <c r="N14" s="236">
        <v>81.424415472470599</v>
      </c>
      <c r="O14" s="237">
        <v>88.902057967891295</v>
      </c>
      <c r="P14" s="238">
        <v>85.163236720181004</v>
      </c>
      <c r="Q14" s="228"/>
      <c r="R14" s="239">
        <v>85.706589499284206</v>
      </c>
      <c r="S14" s="233"/>
      <c r="T14" s="234">
        <v>5.6685095448866099</v>
      </c>
      <c r="U14" s="228">
        <v>9.2133323805445695</v>
      </c>
      <c r="V14" s="228">
        <v>19.832996843316501</v>
      </c>
      <c r="W14" s="228">
        <v>4.6482722049855596</v>
      </c>
      <c r="X14" s="228">
        <v>12.625103426964801</v>
      </c>
      <c r="Y14" s="235">
        <v>10.4699588483891</v>
      </c>
      <c r="Z14" s="228"/>
      <c r="AA14" s="236">
        <v>1.83428612312426</v>
      </c>
      <c r="AB14" s="237">
        <v>6.0464150341266398</v>
      </c>
      <c r="AC14" s="238">
        <v>3.9901813861278002</v>
      </c>
      <c r="AD14" s="228"/>
      <c r="AE14" s="239">
        <v>8.5496717215810598</v>
      </c>
      <c r="AF14" s="29"/>
      <c r="AG14" s="234">
        <v>70.286068311604296</v>
      </c>
      <c r="AH14" s="228">
        <v>86.337679129404094</v>
      </c>
      <c r="AI14" s="228">
        <v>89.225298997952805</v>
      </c>
      <c r="AJ14" s="228">
        <v>87.601012821894102</v>
      </c>
      <c r="AK14" s="228">
        <v>86.073698954853995</v>
      </c>
      <c r="AL14" s="235">
        <v>83.904751643141907</v>
      </c>
      <c r="AM14" s="228"/>
      <c r="AN14" s="236">
        <v>83.829867471177593</v>
      </c>
      <c r="AO14" s="237">
        <v>85.354487662967301</v>
      </c>
      <c r="AP14" s="238">
        <v>84.592177567072497</v>
      </c>
      <c r="AQ14" s="228"/>
      <c r="AR14" s="239">
        <v>84.101159049979202</v>
      </c>
      <c r="AS14" s="233"/>
      <c r="AT14" s="234">
        <v>18.7237549317713</v>
      </c>
      <c r="AU14" s="228">
        <v>19.658222351928298</v>
      </c>
      <c r="AV14" s="228">
        <v>15.1090245145956</v>
      </c>
      <c r="AW14" s="228">
        <v>8.8209911631441802</v>
      </c>
      <c r="AX14" s="228">
        <v>10.4749085579093</v>
      </c>
      <c r="AY14" s="235">
        <v>14.2231942392963</v>
      </c>
      <c r="AZ14" s="228"/>
      <c r="BA14" s="236">
        <v>2.0279828025979598</v>
      </c>
      <c r="BB14" s="237">
        <v>11.068758822563799</v>
      </c>
      <c r="BC14" s="238">
        <v>6.3972683555626801</v>
      </c>
      <c r="BD14" s="228"/>
      <c r="BE14" s="239">
        <v>11.858638721575</v>
      </c>
    </row>
    <row r="15" spans="1:57" x14ac:dyDescent="0.2">
      <c r="A15" s="20" t="s">
        <v>37</v>
      </c>
      <c r="B15" s="2" t="str">
        <f t="shared" si="0"/>
        <v>Suburban Virginia Area</v>
      </c>
      <c r="C15" s="2"/>
      <c r="D15" s="23" t="s">
        <v>89</v>
      </c>
      <c r="E15" s="26" t="s">
        <v>90</v>
      </c>
      <c r="F15" s="2"/>
      <c r="G15" s="234">
        <v>59.140485104997502</v>
      </c>
      <c r="H15" s="228">
        <v>77.128438873514497</v>
      </c>
      <c r="I15" s="228">
        <v>81.556242878072595</v>
      </c>
      <c r="J15" s="228">
        <v>82.451570893700094</v>
      </c>
      <c r="K15" s="228">
        <v>75.581963210157895</v>
      </c>
      <c r="L15" s="235">
        <v>75.171740192088507</v>
      </c>
      <c r="M15" s="228"/>
      <c r="N15" s="236">
        <v>76.493569916978601</v>
      </c>
      <c r="O15" s="237">
        <v>81.035324759889306</v>
      </c>
      <c r="P15" s="238">
        <v>78.764447338433897</v>
      </c>
      <c r="Q15" s="228"/>
      <c r="R15" s="239">
        <v>76.198227948187196</v>
      </c>
      <c r="S15" s="233"/>
      <c r="T15" s="234">
        <v>6.3866971455918904</v>
      </c>
      <c r="U15" s="228">
        <v>7.6977447036115398</v>
      </c>
      <c r="V15" s="228">
        <v>4.6915502715161796</v>
      </c>
      <c r="W15" s="228">
        <v>5.46412198275004</v>
      </c>
      <c r="X15" s="228">
        <v>4.9864059233412004</v>
      </c>
      <c r="Y15" s="235">
        <v>5.7925177003015502</v>
      </c>
      <c r="Z15" s="228"/>
      <c r="AA15" s="236">
        <v>8.3466771673597702</v>
      </c>
      <c r="AB15" s="237">
        <v>8.0647891198785704</v>
      </c>
      <c r="AC15" s="238">
        <v>8.2014861233400502</v>
      </c>
      <c r="AD15" s="228"/>
      <c r="AE15" s="239">
        <v>6.4927387982329297</v>
      </c>
      <c r="AF15" s="29"/>
      <c r="AG15" s="234">
        <v>57.853829250427196</v>
      </c>
      <c r="AH15" s="228">
        <v>73.325465939610893</v>
      </c>
      <c r="AI15" s="228">
        <v>77.805811019776996</v>
      </c>
      <c r="AJ15" s="228">
        <v>77.651176039716702</v>
      </c>
      <c r="AK15" s="228">
        <v>71.529727749969396</v>
      </c>
      <c r="AL15" s="235">
        <v>71.633202842051205</v>
      </c>
      <c r="AM15" s="228"/>
      <c r="AN15" s="236">
        <v>74.663248280633198</v>
      </c>
      <c r="AO15" s="237">
        <v>78.541488625727396</v>
      </c>
      <c r="AP15" s="238">
        <v>76.602368453180304</v>
      </c>
      <c r="AQ15" s="228"/>
      <c r="AR15" s="239">
        <v>73.052931430398502</v>
      </c>
      <c r="AS15" s="233"/>
      <c r="AT15" s="234">
        <v>5.8408453667321201</v>
      </c>
      <c r="AU15" s="228">
        <v>7.3565659496904496</v>
      </c>
      <c r="AV15" s="228">
        <v>6.3703031262879399</v>
      </c>
      <c r="AW15" s="228">
        <v>8.6325148970355006</v>
      </c>
      <c r="AX15" s="228">
        <v>6.1907914518987903</v>
      </c>
      <c r="AY15" s="235">
        <v>6.9316870692237602</v>
      </c>
      <c r="AZ15" s="228"/>
      <c r="BA15" s="236">
        <v>4.36880813371965</v>
      </c>
      <c r="BB15" s="237">
        <v>10.155530968161299</v>
      </c>
      <c r="BC15" s="238">
        <v>7.2573616503503402</v>
      </c>
      <c r="BD15" s="228"/>
      <c r="BE15" s="239">
        <v>7.0290018760494499</v>
      </c>
    </row>
    <row r="16" spans="1:57" x14ac:dyDescent="0.2">
      <c r="A16" s="20" t="s">
        <v>96</v>
      </c>
      <c r="B16" s="2" t="str">
        <f t="shared" si="0"/>
        <v>Alexandria, VA</v>
      </c>
      <c r="C16" s="2"/>
      <c r="D16" s="23" t="s">
        <v>89</v>
      </c>
      <c r="E16" s="26" t="s">
        <v>90</v>
      </c>
      <c r="F16" s="2"/>
      <c r="G16" s="234">
        <v>66.160445165777801</v>
      </c>
      <c r="H16" s="228">
        <v>77.637375376767906</v>
      </c>
      <c r="I16" s="228">
        <v>85.068397866913898</v>
      </c>
      <c r="J16" s="228">
        <v>81.474611639230204</v>
      </c>
      <c r="K16" s="228">
        <v>79.399489914212793</v>
      </c>
      <c r="L16" s="235">
        <v>77.948063992580501</v>
      </c>
      <c r="M16" s="228"/>
      <c r="N16" s="236">
        <v>79.399489914212793</v>
      </c>
      <c r="O16" s="237">
        <v>83.399026199860799</v>
      </c>
      <c r="P16" s="238">
        <v>81.399258057036803</v>
      </c>
      <c r="Q16" s="228"/>
      <c r="R16" s="239">
        <v>78.934119439567993</v>
      </c>
      <c r="S16" s="233"/>
      <c r="T16" s="234">
        <v>25.2151451775769</v>
      </c>
      <c r="U16" s="228">
        <v>22.303704501208198</v>
      </c>
      <c r="V16" s="228">
        <v>16.317737927514699</v>
      </c>
      <c r="W16" s="228">
        <v>11.616332034220401</v>
      </c>
      <c r="X16" s="228">
        <v>23.0549288832323</v>
      </c>
      <c r="Y16" s="235">
        <v>19.197598478095198</v>
      </c>
      <c r="Z16" s="228"/>
      <c r="AA16" s="236">
        <v>11.7767365774827</v>
      </c>
      <c r="AB16" s="237">
        <v>8.9027744755570897</v>
      </c>
      <c r="AC16" s="238">
        <v>10.285755766900399</v>
      </c>
      <c r="AD16" s="228"/>
      <c r="AE16" s="239">
        <v>16.425654737139102</v>
      </c>
      <c r="AF16" s="29"/>
      <c r="AG16" s="234">
        <v>63.1520983074426</v>
      </c>
      <c r="AH16" s="228">
        <v>74.869580338511398</v>
      </c>
      <c r="AI16" s="228">
        <v>79.938557848365406</v>
      </c>
      <c r="AJ16" s="228">
        <v>78.457570136795695</v>
      </c>
      <c r="AK16" s="228">
        <v>77.066427080918103</v>
      </c>
      <c r="AL16" s="235">
        <v>74.696846742406606</v>
      </c>
      <c r="AM16" s="228"/>
      <c r="AN16" s="236">
        <v>80.973220496174307</v>
      </c>
      <c r="AO16" s="237">
        <v>83.807674472524894</v>
      </c>
      <c r="AP16" s="238">
        <v>82.390447484349593</v>
      </c>
      <c r="AQ16" s="228"/>
      <c r="AR16" s="239">
        <v>76.895018382961794</v>
      </c>
      <c r="AS16" s="233"/>
      <c r="AT16" s="234">
        <v>12.110519176849699</v>
      </c>
      <c r="AU16" s="228">
        <v>15.4454467492459</v>
      </c>
      <c r="AV16" s="228">
        <v>15.6222977980576</v>
      </c>
      <c r="AW16" s="228">
        <v>15.625744885063799</v>
      </c>
      <c r="AX16" s="228">
        <v>18.666798311457999</v>
      </c>
      <c r="AY16" s="235">
        <v>15.5859648058362</v>
      </c>
      <c r="AZ16" s="228"/>
      <c r="BA16" s="236">
        <v>12.0929912309022</v>
      </c>
      <c r="BB16" s="237">
        <v>14.348968698344599</v>
      </c>
      <c r="BC16" s="238">
        <v>13.229146459973199</v>
      </c>
      <c r="BD16" s="228"/>
      <c r="BE16" s="239">
        <v>14.853613477566901</v>
      </c>
    </row>
    <row r="17" spans="1:57" x14ac:dyDescent="0.2">
      <c r="A17" s="20" t="s">
        <v>36</v>
      </c>
      <c r="B17" s="2" t="str">
        <f t="shared" si="0"/>
        <v>Fairfax/Tysons Corner, VA</v>
      </c>
      <c r="C17" s="2"/>
      <c r="D17" s="23" t="s">
        <v>89</v>
      </c>
      <c r="E17" s="26" t="s">
        <v>90</v>
      </c>
      <c r="F17" s="2"/>
      <c r="G17" s="234">
        <v>63.8506876227897</v>
      </c>
      <c r="H17" s="228">
        <v>80.064717439038404</v>
      </c>
      <c r="I17" s="228">
        <v>86.212874147694393</v>
      </c>
      <c r="J17" s="228">
        <v>83.208135906621905</v>
      </c>
      <c r="K17" s="228">
        <v>72.749335490581302</v>
      </c>
      <c r="L17" s="235">
        <v>77.217150121345099</v>
      </c>
      <c r="M17" s="228"/>
      <c r="N17" s="236">
        <v>72.888015717092301</v>
      </c>
      <c r="O17" s="237">
        <v>79.013059054663103</v>
      </c>
      <c r="P17" s="238">
        <v>75.950537385877695</v>
      </c>
      <c r="Q17" s="228"/>
      <c r="R17" s="239">
        <v>76.855260768354398</v>
      </c>
      <c r="S17" s="233"/>
      <c r="T17" s="234">
        <v>6.0257148340049804</v>
      </c>
      <c r="U17" s="228">
        <v>2.5003698772007601</v>
      </c>
      <c r="V17" s="228">
        <v>-1.4400845554234301</v>
      </c>
      <c r="W17" s="228">
        <v>-4.3443603029095197</v>
      </c>
      <c r="X17" s="228">
        <v>-0.55292259083728201</v>
      </c>
      <c r="Y17" s="235">
        <v>3.5932446999640599E-2</v>
      </c>
      <c r="Z17" s="228"/>
      <c r="AA17" s="236">
        <v>-3.5774346430209398</v>
      </c>
      <c r="AB17" s="237">
        <v>0.36699941280093901</v>
      </c>
      <c r="AC17" s="238">
        <v>-1.56519134276941</v>
      </c>
      <c r="AD17" s="228"/>
      <c r="AE17" s="239">
        <v>-0.42139938822220702</v>
      </c>
      <c r="AF17" s="29"/>
      <c r="AG17" s="234">
        <v>60.843060210331601</v>
      </c>
      <c r="AH17" s="228">
        <v>74.214145383104096</v>
      </c>
      <c r="AI17" s="228">
        <v>80.506760661042406</v>
      </c>
      <c r="AJ17" s="228">
        <v>76.924188142840606</v>
      </c>
      <c r="AK17" s="228">
        <v>71.010054316422</v>
      </c>
      <c r="AL17" s="235">
        <v>72.699641742748099</v>
      </c>
      <c r="AM17" s="228"/>
      <c r="AN17" s="236">
        <v>75.228244539466004</v>
      </c>
      <c r="AO17" s="237">
        <v>78.611464232058196</v>
      </c>
      <c r="AP17" s="238">
        <v>76.919854385762093</v>
      </c>
      <c r="AQ17" s="228"/>
      <c r="AR17" s="239">
        <v>73.905416783609297</v>
      </c>
      <c r="AS17" s="233"/>
      <c r="AT17" s="234">
        <v>3.0888975915410199</v>
      </c>
      <c r="AU17" s="228">
        <v>1.8880647336480101</v>
      </c>
      <c r="AV17" s="228">
        <v>1.1250226819089</v>
      </c>
      <c r="AW17" s="228">
        <v>-0.50448430493273499</v>
      </c>
      <c r="AX17" s="228">
        <v>5.1510225036365096</v>
      </c>
      <c r="AY17" s="235">
        <v>2.0157628437986501</v>
      </c>
      <c r="AZ17" s="228"/>
      <c r="BA17" s="236">
        <v>3.63795573953192</v>
      </c>
      <c r="BB17" s="237">
        <v>7.63905372260463</v>
      </c>
      <c r="BC17" s="238">
        <v>5.6446172770921699</v>
      </c>
      <c r="BD17" s="228"/>
      <c r="BE17" s="239">
        <v>3.0685546537730901</v>
      </c>
    </row>
    <row r="18" spans="1:57" x14ac:dyDescent="0.2">
      <c r="A18" s="20" t="s">
        <v>38</v>
      </c>
      <c r="B18" s="2" t="str">
        <f t="shared" si="0"/>
        <v>I-95 Fredericksburg, VA</v>
      </c>
      <c r="C18" s="2"/>
      <c r="D18" s="23" t="s">
        <v>89</v>
      </c>
      <c r="E18" s="26" t="s">
        <v>90</v>
      </c>
      <c r="F18" s="2"/>
      <c r="G18" s="234">
        <v>60.3113282581524</v>
      </c>
      <c r="H18" s="228">
        <v>67.730939665947005</v>
      </c>
      <c r="I18" s="228">
        <v>71.378252471310006</v>
      </c>
      <c r="J18" s="228">
        <v>73.003067833200703</v>
      </c>
      <c r="K18" s="228">
        <v>74.230201113509807</v>
      </c>
      <c r="L18" s="235">
        <v>69.330757868424001</v>
      </c>
      <c r="M18" s="228"/>
      <c r="N18" s="236">
        <v>79.729576184524404</v>
      </c>
      <c r="O18" s="237">
        <v>82.331553232587197</v>
      </c>
      <c r="P18" s="238">
        <v>81.030564708555801</v>
      </c>
      <c r="Q18" s="228"/>
      <c r="R18" s="239">
        <v>72.673559822747407</v>
      </c>
      <c r="S18" s="233"/>
      <c r="T18" s="234">
        <v>11.397238400022401</v>
      </c>
      <c r="U18" s="228">
        <v>6.0287490242832202</v>
      </c>
      <c r="V18" s="228">
        <v>6.1618068599505103</v>
      </c>
      <c r="W18" s="228">
        <v>7.9075072464362099</v>
      </c>
      <c r="X18" s="228">
        <v>10.3108646836258</v>
      </c>
      <c r="Y18" s="235">
        <v>8.2612712842562299</v>
      </c>
      <c r="Z18" s="228"/>
      <c r="AA18" s="236">
        <v>2.6453060086147202</v>
      </c>
      <c r="AB18" s="237">
        <v>3.33473874952203</v>
      </c>
      <c r="AC18" s="238">
        <v>2.9944034229091301</v>
      </c>
      <c r="AD18" s="228"/>
      <c r="AE18" s="239">
        <v>6.5258764535336802</v>
      </c>
      <c r="AF18" s="29"/>
      <c r="AG18" s="234">
        <v>59.067151460061297</v>
      </c>
      <c r="AH18" s="228">
        <v>66.955459606862803</v>
      </c>
      <c r="AI18" s="228">
        <v>71.5628905806158</v>
      </c>
      <c r="AJ18" s="228">
        <v>71.506078854675593</v>
      </c>
      <c r="AK18" s="228">
        <v>71.710601068060399</v>
      </c>
      <c r="AL18" s="235">
        <v>68.160436314055204</v>
      </c>
      <c r="AM18" s="228"/>
      <c r="AN18" s="236">
        <v>78.167253721167995</v>
      </c>
      <c r="AO18" s="237">
        <v>80.277809339847707</v>
      </c>
      <c r="AP18" s="238">
        <v>79.222531530507794</v>
      </c>
      <c r="AQ18" s="228"/>
      <c r="AR18" s="239">
        <v>71.321034947327405</v>
      </c>
      <c r="AS18" s="233"/>
      <c r="AT18" s="234">
        <v>11.853521089645501</v>
      </c>
      <c r="AU18" s="228">
        <v>9.6434362590829092</v>
      </c>
      <c r="AV18" s="228">
        <v>12.695159599507299</v>
      </c>
      <c r="AW18" s="228">
        <v>11.6177071456697</v>
      </c>
      <c r="AX18" s="228">
        <v>11.626895894020899</v>
      </c>
      <c r="AY18" s="235">
        <v>11.4897982528118</v>
      </c>
      <c r="AZ18" s="228"/>
      <c r="BA18" s="236">
        <v>6.9374183988652396</v>
      </c>
      <c r="BB18" s="237">
        <v>7.808502896786</v>
      </c>
      <c r="BC18" s="238">
        <v>7.37699576226413</v>
      </c>
      <c r="BD18" s="228"/>
      <c r="BE18" s="239">
        <v>10.150808269256499</v>
      </c>
    </row>
    <row r="19" spans="1:57" x14ac:dyDescent="0.2">
      <c r="A19" s="20" t="s">
        <v>97</v>
      </c>
      <c r="B19" s="2" t="str">
        <f t="shared" si="0"/>
        <v>Dulles Airport Area, VA</v>
      </c>
      <c r="C19" s="2"/>
      <c r="D19" s="23" t="s">
        <v>89</v>
      </c>
      <c r="E19" s="26" t="s">
        <v>90</v>
      </c>
      <c r="F19" s="2"/>
      <c r="G19" s="234">
        <v>65.201857806359399</v>
      </c>
      <c r="H19" s="228">
        <v>80.841371918542293</v>
      </c>
      <c r="I19" s="228">
        <v>89.397999285458994</v>
      </c>
      <c r="J19" s="228">
        <v>92.220435869953505</v>
      </c>
      <c r="K19" s="228">
        <v>82.511611289746298</v>
      </c>
      <c r="L19" s="235">
        <v>82.034655234012106</v>
      </c>
      <c r="M19" s="228"/>
      <c r="N19" s="236">
        <v>79.528403001071794</v>
      </c>
      <c r="O19" s="237">
        <v>89.996427295462595</v>
      </c>
      <c r="P19" s="238">
        <v>84.762415148267195</v>
      </c>
      <c r="Q19" s="228"/>
      <c r="R19" s="239">
        <v>82.814015209513599</v>
      </c>
      <c r="S19" s="233"/>
      <c r="T19" s="234">
        <v>-5.2891337372159599</v>
      </c>
      <c r="U19" s="228">
        <v>-6.4893287810014604</v>
      </c>
      <c r="V19" s="228">
        <v>-3.1305174592976002</v>
      </c>
      <c r="W19" s="228">
        <v>-2.5144615248990299</v>
      </c>
      <c r="X19" s="228">
        <v>-5.5875076321664299</v>
      </c>
      <c r="Y19" s="235">
        <v>-4.5166063460308497</v>
      </c>
      <c r="Z19" s="228"/>
      <c r="AA19" s="236">
        <v>-4.32347333660553</v>
      </c>
      <c r="AB19" s="237">
        <v>14.9865731236958</v>
      </c>
      <c r="AC19" s="238">
        <v>5.04108589745156</v>
      </c>
      <c r="AD19" s="228"/>
      <c r="AE19" s="239">
        <v>-1.9064549033145901</v>
      </c>
      <c r="AF19" s="29"/>
      <c r="AG19" s="234">
        <v>65.739996427295395</v>
      </c>
      <c r="AH19" s="228">
        <v>80.1335298320828</v>
      </c>
      <c r="AI19" s="228">
        <v>84.219810646659496</v>
      </c>
      <c r="AJ19" s="228">
        <v>83.246248660235693</v>
      </c>
      <c r="AK19" s="228">
        <v>76.534030010718098</v>
      </c>
      <c r="AL19" s="235">
        <v>77.974723115398305</v>
      </c>
      <c r="AM19" s="228"/>
      <c r="AN19" s="236">
        <v>76.355394783851295</v>
      </c>
      <c r="AO19" s="237">
        <v>81.2991246873883</v>
      </c>
      <c r="AP19" s="238">
        <v>78.827259735619805</v>
      </c>
      <c r="AQ19" s="228"/>
      <c r="AR19" s="239">
        <v>78.218305006890205</v>
      </c>
      <c r="AS19" s="233"/>
      <c r="AT19" s="234">
        <v>-1.8303298759362101</v>
      </c>
      <c r="AU19" s="228">
        <v>0.18312615034249599</v>
      </c>
      <c r="AV19" s="228">
        <v>-3.4771655293113799</v>
      </c>
      <c r="AW19" s="228">
        <v>-2.8265795737856898</v>
      </c>
      <c r="AX19" s="228">
        <v>-1.6475067289544501</v>
      </c>
      <c r="AY19" s="235">
        <v>-1.96551563618154</v>
      </c>
      <c r="AZ19" s="228"/>
      <c r="BA19" s="236">
        <v>-1.2137376928258199</v>
      </c>
      <c r="BB19" s="237">
        <v>5.9843794375465897</v>
      </c>
      <c r="BC19" s="238">
        <v>2.3716506203374998</v>
      </c>
      <c r="BD19" s="228"/>
      <c r="BE19" s="239">
        <v>-0.75481775429301501</v>
      </c>
    </row>
    <row r="20" spans="1:57" x14ac:dyDescent="0.2">
      <c r="A20" s="20" t="s">
        <v>45</v>
      </c>
      <c r="B20" s="2" t="str">
        <f t="shared" si="0"/>
        <v>Williamsburg, VA</v>
      </c>
      <c r="C20" s="2"/>
      <c r="D20" s="23" t="s">
        <v>89</v>
      </c>
      <c r="E20" s="26" t="s">
        <v>90</v>
      </c>
      <c r="F20" s="2"/>
      <c r="G20" s="234">
        <v>56.540837336993803</v>
      </c>
      <c r="H20" s="228">
        <v>63.417982155113201</v>
      </c>
      <c r="I20" s="228">
        <v>65.655456417295795</v>
      </c>
      <c r="J20" s="228">
        <v>66.149622512010893</v>
      </c>
      <c r="K20" s="228">
        <v>72.779684282772806</v>
      </c>
      <c r="L20" s="235">
        <v>64.908716540837304</v>
      </c>
      <c r="M20" s="228"/>
      <c r="N20" s="236">
        <v>82.951269732326594</v>
      </c>
      <c r="O20" s="237">
        <v>83.170899107755602</v>
      </c>
      <c r="P20" s="238">
        <v>83.061084420041098</v>
      </c>
      <c r="Q20" s="228"/>
      <c r="R20" s="239">
        <v>70.095107363466994</v>
      </c>
      <c r="S20" s="233"/>
      <c r="T20" s="234">
        <v>8.9294997556383606</v>
      </c>
      <c r="U20" s="228">
        <v>11.307030282842801</v>
      </c>
      <c r="V20" s="228">
        <v>13.258511949020001</v>
      </c>
      <c r="W20" s="228">
        <v>10.7229625916983</v>
      </c>
      <c r="X20" s="228">
        <v>14.6730843139268</v>
      </c>
      <c r="Y20" s="235">
        <v>11.887797151215601</v>
      </c>
      <c r="Z20" s="228"/>
      <c r="AA20" s="236">
        <v>5.4669934584556801</v>
      </c>
      <c r="AB20" s="237">
        <v>1.60219409982323</v>
      </c>
      <c r="AC20" s="238">
        <v>3.4959730472462298</v>
      </c>
      <c r="AD20" s="228"/>
      <c r="AE20" s="239">
        <v>8.89831525087655</v>
      </c>
      <c r="AF20" s="29"/>
      <c r="AG20" s="234">
        <v>59.462696783025301</v>
      </c>
      <c r="AH20" s="228">
        <v>62.614647501711097</v>
      </c>
      <c r="AI20" s="228">
        <v>64.780971937029406</v>
      </c>
      <c r="AJ20" s="228">
        <v>66.279665357691599</v>
      </c>
      <c r="AK20" s="228">
        <v>72.774259798048902</v>
      </c>
      <c r="AL20" s="235">
        <v>65.182676518883397</v>
      </c>
      <c r="AM20" s="228"/>
      <c r="AN20" s="236">
        <v>83.724114324833096</v>
      </c>
      <c r="AO20" s="237">
        <v>85.069313708711206</v>
      </c>
      <c r="AP20" s="238">
        <v>84.396714016772194</v>
      </c>
      <c r="AQ20" s="228"/>
      <c r="AR20" s="239">
        <v>70.670120729263402</v>
      </c>
      <c r="AS20" s="233"/>
      <c r="AT20" s="234">
        <v>12.785242706994399</v>
      </c>
      <c r="AU20" s="228">
        <v>14.740403141638099</v>
      </c>
      <c r="AV20" s="228">
        <v>18.762031995357098</v>
      </c>
      <c r="AW20" s="228">
        <v>16.416469401726001</v>
      </c>
      <c r="AX20" s="228">
        <v>10.4378292954601</v>
      </c>
      <c r="AY20" s="235">
        <v>14.5134117388974</v>
      </c>
      <c r="AZ20" s="228"/>
      <c r="BA20" s="236">
        <v>4.6722627346764796</v>
      </c>
      <c r="BB20" s="237">
        <v>6.4369479920453401</v>
      </c>
      <c r="BC20" s="238">
        <v>5.5542615711814101</v>
      </c>
      <c r="BD20" s="228"/>
      <c r="BE20" s="239">
        <v>11.317878852712401</v>
      </c>
    </row>
    <row r="21" spans="1:57" x14ac:dyDescent="0.2">
      <c r="A21" s="20" t="s">
        <v>98</v>
      </c>
      <c r="B21" s="2" t="str">
        <f t="shared" si="0"/>
        <v>Virginia Beach, VA</v>
      </c>
      <c r="C21" s="2"/>
      <c r="D21" s="23" t="s">
        <v>89</v>
      </c>
      <c r="E21" s="26" t="s">
        <v>90</v>
      </c>
      <c r="F21" s="2"/>
      <c r="G21" s="234">
        <v>71.287743537995794</v>
      </c>
      <c r="H21" s="228">
        <v>79.375921757354604</v>
      </c>
      <c r="I21" s="228">
        <v>84.304897927501301</v>
      </c>
      <c r="J21" s="228">
        <v>86.594737250640307</v>
      </c>
      <c r="K21" s="228">
        <v>87.828921834976299</v>
      </c>
      <c r="L21" s="235">
        <v>81.878444461693704</v>
      </c>
      <c r="M21" s="228"/>
      <c r="N21" s="236">
        <v>93.5651633936194</v>
      </c>
      <c r="O21" s="237">
        <v>94.054179927035605</v>
      </c>
      <c r="P21" s="238">
        <v>93.809671660327496</v>
      </c>
      <c r="Q21" s="228"/>
      <c r="R21" s="239">
        <v>85.287366518446206</v>
      </c>
      <c r="S21" s="233"/>
      <c r="T21" s="234">
        <v>7.8038697123647696</v>
      </c>
      <c r="U21" s="228">
        <v>7.2215072125556796</v>
      </c>
      <c r="V21" s="228">
        <v>7.82692159319725</v>
      </c>
      <c r="W21" s="228">
        <v>7.5884252587011503</v>
      </c>
      <c r="X21" s="228">
        <v>6.1787440607073698</v>
      </c>
      <c r="Y21" s="235">
        <v>7.2978318335386199</v>
      </c>
      <c r="Z21" s="228"/>
      <c r="AA21" s="236">
        <v>3.7801280823190901</v>
      </c>
      <c r="AB21" s="237">
        <v>0.86855185098260701</v>
      </c>
      <c r="AC21" s="238">
        <v>2.2998346884798799</v>
      </c>
      <c r="AD21" s="228"/>
      <c r="AE21" s="239">
        <v>5.6753139750652597</v>
      </c>
      <c r="AF21" s="29"/>
      <c r="AG21" s="234">
        <v>73.095005564348199</v>
      </c>
      <c r="AH21" s="228">
        <v>76.635411701108893</v>
      </c>
      <c r="AI21" s="228">
        <v>79.358553420983895</v>
      </c>
      <c r="AJ21" s="228">
        <v>80.545027689935594</v>
      </c>
      <c r="AK21" s="228">
        <v>83.299823051336602</v>
      </c>
      <c r="AL21" s="235">
        <v>78.5867642855426</v>
      </c>
      <c r="AM21" s="228"/>
      <c r="AN21" s="236">
        <v>90.834793673263604</v>
      </c>
      <c r="AO21" s="237">
        <v>92.467562558657804</v>
      </c>
      <c r="AP21" s="238">
        <v>91.651178115960704</v>
      </c>
      <c r="AQ21" s="228"/>
      <c r="AR21" s="239">
        <v>82.319453951376403</v>
      </c>
      <c r="AS21" s="233"/>
      <c r="AT21" s="234">
        <v>5.4378915580682898</v>
      </c>
      <c r="AU21" s="228">
        <v>6.0561608097047896</v>
      </c>
      <c r="AV21" s="228">
        <v>5.1902025775860103</v>
      </c>
      <c r="AW21" s="228">
        <v>6.1865779111082002</v>
      </c>
      <c r="AX21" s="228">
        <v>3.06973428994307</v>
      </c>
      <c r="AY21" s="235">
        <v>5.1419963467900098</v>
      </c>
      <c r="AZ21" s="228"/>
      <c r="BA21" s="236">
        <v>0.89444667326538696</v>
      </c>
      <c r="BB21" s="237">
        <v>1.61930076754609</v>
      </c>
      <c r="BC21" s="238">
        <v>1.2588048780079399</v>
      </c>
      <c r="BD21" s="228"/>
      <c r="BE21" s="239">
        <v>3.8708412704697501</v>
      </c>
    </row>
    <row r="22" spans="1:57" x14ac:dyDescent="0.2">
      <c r="A22" s="33" t="s">
        <v>99</v>
      </c>
      <c r="B22" s="2" t="str">
        <f t="shared" si="0"/>
        <v>Norfolk/Portsmouth, VA</v>
      </c>
      <c r="C22" s="2"/>
      <c r="D22" s="23" t="s">
        <v>89</v>
      </c>
      <c r="E22" s="26" t="s">
        <v>90</v>
      </c>
      <c r="F22" s="2"/>
      <c r="G22" s="234">
        <v>66.615463389656895</v>
      </c>
      <c r="H22" s="228">
        <v>77.692438982761502</v>
      </c>
      <c r="I22" s="228">
        <v>84.246458440006805</v>
      </c>
      <c r="J22" s="228">
        <v>85.099846390168906</v>
      </c>
      <c r="K22" s="228">
        <v>83.922171018945207</v>
      </c>
      <c r="L22" s="235">
        <v>79.515275644307906</v>
      </c>
      <c r="M22" s="228"/>
      <c r="N22" s="236">
        <v>91.636798088410899</v>
      </c>
      <c r="O22" s="237">
        <v>91.9440177504693</v>
      </c>
      <c r="P22" s="238">
        <v>91.790407919440099</v>
      </c>
      <c r="Q22" s="228"/>
      <c r="R22" s="239">
        <v>83.022456294345602</v>
      </c>
      <c r="S22" s="233"/>
      <c r="T22" s="234">
        <v>2.6509441331717101</v>
      </c>
      <c r="U22" s="228">
        <v>3.9965885598421398</v>
      </c>
      <c r="V22" s="228">
        <v>8.1630705576171607</v>
      </c>
      <c r="W22" s="228">
        <v>3.2948728783367001</v>
      </c>
      <c r="X22" s="228">
        <v>8.9149098391201296</v>
      </c>
      <c r="Y22" s="235">
        <v>5.4779168100717301</v>
      </c>
      <c r="Z22" s="228"/>
      <c r="AA22" s="236">
        <v>11.735723026744701</v>
      </c>
      <c r="AB22" s="237">
        <v>7.4749727538210298</v>
      </c>
      <c r="AC22" s="238">
        <v>9.56037656831875</v>
      </c>
      <c r="AD22" s="228"/>
      <c r="AE22" s="239">
        <v>6.7342530533712699</v>
      </c>
      <c r="AF22" s="29"/>
      <c r="AG22" s="234">
        <v>67.242665568279506</v>
      </c>
      <c r="AH22" s="228">
        <v>73.614491462368605</v>
      </c>
      <c r="AI22" s="228">
        <v>76.496017959617802</v>
      </c>
      <c r="AJ22" s="228">
        <v>77.681974856439595</v>
      </c>
      <c r="AK22" s="228">
        <v>79.149593696815799</v>
      </c>
      <c r="AL22" s="235">
        <v>74.836948708704298</v>
      </c>
      <c r="AM22" s="228"/>
      <c r="AN22" s="236">
        <v>88.898383053156394</v>
      </c>
      <c r="AO22" s="237">
        <v>89.952159357366099</v>
      </c>
      <c r="AP22" s="238">
        <v>89.425271205261296</v>
      </c>
      <c r="AQ22" s="228"/>
      <c r="AR22" s="239">
        <v>79.0050408505777</v>
      </c>
      <c r="AS22" s="233"/>
      <c r="AT22" s="234">
        <v>3.1020607718582101</v>
      </c>
      <c r="AU22" s="228">
        <v>1.97725551672175</v>
      </c>
      <c r="AV22" s="228">
        <v>0.166786230841449</v>
      </c>
      <c r="AW22" s="228">
        <v>1.89759630271147</v>
      </c>
      <c r="AX22" s="228">
        <v>3.8772063074091099</v>
      </c>
      <c r="AY22" s="235">
        <v>2.1787560969216599</v>
      </c>
      <c r="AZ22" s="228"/>
      <c r="BA22" s="236">
        <v>2.4042389551716501</v>
      </c>
      <c r="BB22" s="237">
        <v>6.9182588167837702</v>
      </c>
      <c r="BC22" s="238">
        <v>4.6258703477189496</v>
      </c>
      <c r="BD22" s="228"/>
      <c r="BE22" s="239">
        <v>2.9575287484266299</v>
      </c>
    </row>
    <row r="23" spans="1:57" x14ac:dyDescent="0.2">
      <c r="A23" s="34" t="s">
        <v>42</v>
      </c>
      <c r="B23" s="2" t="str">
        <f t="shared" si="0"/>
        <v>Newport News/Hampton, VA</v>
      </c>
      <c r="C23" s="2"/>
      <c r="D23" s="23" t="s">
        <v>89</v>
      </c>
      <c r="E23" s="26" t="s">
        <v>90</v>
      </c>
      <c r="F23" s="2"/>
      <c r="G23" s="234">
        <v>63.682630823437201</v>
      </c>
      <c r="H23" s="228">
        <v>72.099699856453</v>
      </c>
      <c r="I23" s="228">
        <v>75.349079994780098</v>
      </c>
      <c r="J23" s="228">
        <v>75.466527469659397</v>
      </c>
      <c r="K23" s="228">
        <v>77.515333420331402</v>
      </c>
      <c r="L23" s="235">
        <v>72.822654312932201</v>
      </c>
      <c r="M23" s="228"/>
      <c r="N23" s="236">
        <v>88.216103353777797</v>
      </c>
      <c r="O23" s="237">
        <v>87.3287224324677</v>
      </c>
      <c r="P23" s="238">
        <v>87.772412893122706</v>
      </c>
      <c r="Q23" s="228"/>
      <c r="R23" s="239">
        <v>77.094013907272398</v>
      </c>
      <c r="S23" s="233"/>
      <c r="T23" s="234">
        <v>0.24887910079940001</v>
      </c>
      <c r="U23" s="228">
        <v>-3.4758709888043802</v>
      </c>
      <c r="V23" s="228">
        <v>-4.0674889376237902</v>
      </c>
      <c r="W23" s="228">
        <v>-6.8362186932034401</v>
      </c>
      <c r="X23" s="228">
        <v>-2.3058056712570201</v>
      </c>
      <c r="Y23" s="235">
        <v>-3.44728108372979</v>
      </c>
      <c r="Z23" s="228"/>
      <c r="AA23" s="236">
        <v>2.5983660865515299</v>
      </c>
      <c r="AB23" s="237">
        <v>2.9710066664499402</v>
      </c>
      <c r="AC23" s="238">
        <v>2.78340678991984</v>
      </c>
      <c r="AD23" s="228"/>
      <c r="AE23" s="239">
        <v>-1.5050710479273499</v>
      </c>
      <c r="AF23" s="29"/>
      <c r="AG23" s="234">
        <v>65.737439645047601</v>
      </c>
      <c r="AH23" s="228">
        <v>70.6224129977996</v>
      </c>
      <c r="AI23" s="228">
        <v>73.6527741819326</v>
      </c>
      <c r="AJ23" s="228">
        <v>74.015436350277696</v>
      </c>
      <c r="AK23" s="228">
        <v>74.763631092297402</v>
      </c>
      <c r="AL23" s="235">
        <v>71.761000185108301</v>
      </c>
      <c r="AM23" s="228"/>
      <c r="AN23" s="236">
        <v>87.409661691882405</v>
      </c>
      <c r="AO23" s="237">
        <v>87.592647334875394</v>
      </c>
      <c r="AP23" s="238">
        <v>87.501154513378907</v>
      </c>
      <c r="AQ23" s="228"/>
      <c r="AR23" s="239">
        <v>76.263058627344094</v>
      </c>
      <c r="AS23" s="233"/>
      <c r="AT23" s="234">
        <v>3.49520111665983</v>
      </c>
      <c r="AU23" s="228">
        <v>2.0770743304114601</v>
      </c>
      <c r="AV23" s="228">
        <v>2.2146986215168201</v>
      </c>
      <c r="AW23" s="228">
        <v>1.43930906190775</v>
      </c>
      <c r="AX23" s="228">
        <v>-2.08457381673822</v>
      </c>
      <c r="AY23" s="235">
        <v>1.3343740431434701</v>
      </c>
      <c r="AZ23" s="228"/>
      <c r="BA23" s="236">
        <v>-0.80659932019312297</v>
      </c>
      <c r="BB23" s="237">
        <v>1.4975672345939901</v>
      </c>
      <c r="BC23" s="238">
        <v>0.33346119168135202</v>
      </c>
      <c r="BD23" s="228"/>
      <c r="BE23" s="239">
        <v>1.01049597527143</v>
      </c>
    </row>
    <row r="24" spans="1:57" x14ac:dyDescent="0.2">
      <c r="A24" s="35" t="s">
        <v>100</v>
      </c>
      <c r="B24" s="2" t="str">
        <f t="shared" si="0"/>
        <v>Chesapeake/Suffolk, VA</v>
      </c>
      <c r="C24" s="2"/>
      <c r="D24" s="24" t="s">
        <v>89</v>
      </c>
      <c r="E24" s="27" t="s">
        <v>90</v>
      </c>
      <c r="F24" s="2"/>
      <c r="G24" s="240">
        <v>69.482034531031204</v>
      </c>
      <c r="H24" s="241">
        <v>81.754549696686794</v>
      </c>
      <c r="I24" s="241">
        <v>85.705397417949897</v>
      </c>
      <c r="J24" s="241">
        <v>86.125369419816394</v>
      </c>
      <c r="K24" s="241">
        <v>85.720951936537503</v>
      </c>
      <c r="L24" s="242">
        <v>81.757660600404407</v>
      </c>
      <c r="M24" s="228"/>
      <c r="N24" s="243">
        <v>92.347176854876295</v>
      </c>
      <c r="O24" s="244">
        <v>90.993933737750794</v>
      </c>
      <c r="P24" s="245">
        <v>91.670555296313495</v>
      </c>
      <c r="Q24" s="228"/>
      <c r="R24" s="246">
        <v>84.589916227806995</v>
      </c>
      <c r="S24" s="233"/>
      <c r="T24" s="240">
        <v>2.7776602907007701</v>
      </c>
      <c r="U24" s="241">
        <v>1.2691674281026</v>
      </c>
      <c r="V24" s="241">
        <v>1.5509499657637</v>
      </c>
      <c r="W24" s="241">
        <v>1.84653168571841</v>
      </c>
      <c r="X24" s="241">
        <v>6.2704952089951904</v>
      </c>
      <c r="Y24" s="242">
        <v>2.72160428401674</v>
      </c>
      <c r="Z24" s="228"/>
      <c r="AA24" s="243">
        <v>6.4228607667714401</v>
      </c>
      <c r="AB24" s="244">
        <v>4.2998975658387302</v>
      </c>
      <c r="AC24" s="245">
        <v>5.3585196815241503</v>
      </c>
      <c r="AD24" s="228"/>
      <c r="AE24" s="246">
        <v>3.52385515164617</v>
      </c>
      <c r="AF24" s="30"/>
      <c r="AG24" s="240">
        <v>68.157584026295496</v>
      </c>
      <c r="AH24" s="241">
        <v>78.570368990037494</v>
      </c>
      <c r="AI24" s="241">
        <v>81.177799230212401</v>
      </c>
      <c r="AJ24" s="241">
        <v>81.017672098118894</v>
      </c>
      <c r="AK24" s="241">
        <v>81.297677917854301</v>
      </c>
      <c r="AL24" s="242">
        <v>78.044220452503694</v>
      </c>
      <c r="AM24" s="228"/>
      <c r="AN24" s="243">
        <v>89.399967370305603</v>
      </c>
      <c r="AO24" s="244">
        <v>89.703744412068104</v>
      </c>
      <c r="AP24" s="245">
        <v>89.551855891186904</v>
      </c>
      <c r="AQ24" s="228"/>
      <c r="AR24" s="246">
        <v>81.332116292127495</v>
      </c>
      <c r="AS24" s="38"/>
      <c r="AT24" s="240">
        <v>2.5002201520898999</v>
      </c>
      <c r="AU24" s="241">
        <v>1.6793010459308799</v>
      </c>
      <c r="AV24" s="241">
        <v>1.4860540635359201</v>
      </c>
      <c r="AW24" s="241">
        <v>1.8722289231229301</v>
      </c>
      <c r="AX24" s="241">
        <v>2.2996850905027801</v>
      </c>
      <c r="AY24" s="242">
        <v>1.9504262012958</v>
      </c>
      <c r="AZ24" s="228"/>
      <c r="BA24" s="243">
        <v>1.09063469219285</v>
      </c>
      <c r="BB24" s="244">
        <v>5.2188061020734002</v>
      </c>
      <c r="BC24" s="245">
        <v>3.1169184515995001</v>
      </c>
      <c r="BD24" s="228"/>
      <c r="BE24" s="246">
        <v>2.3145371591516399</v>
      </c>
    </row>
    <row r="25" spans="1:57" x14ac:dyDescent="0.2">
      <c r="A25" s="34" t="s">
        <v>58</v>
      </c>
      <c r="B25" s="2" t="s">
        <v>58</v>
      </c>
      <c r="C25" s="8"/>
      <c r="D25" s="22" t="s">
        <v>89</v>
      </c>
      <c r="E25" s="25" t="s">
        <v>90</v>
      </c>
      <c r="F25" s="2"/>
      <c r="G25" s="28">
        <v>55.071027419887599</v>
      </c>
      <c r="H25" s="203">
        <v>65.098171970209805</v>
      </c>
      <c r="I25" s="203">
        <v>71.555996035678803</v>
      </c>
      <c r="J25" s="203">
        <v>72.481004294681199</v>
      </c>
      <c r="K25" s="203">
        <v>72.376438727149605</v>
      </c>
      <c r="L25" s="204">
        <v>67.316527689521394</v>
      </c>
      <c r="M25" s="205"/>
      <c r="N25" s="206">
        <v>74.306025727826594</v>
      </c>
      <c r="O25" s="207">
        <v>75.685497191939206</v>
      </c>
      <c r="P25" s="208">
        <v>74.9957614598829</v>
      </c>
      <c r="Q25" s="205"/>
      <c r="R25" s="209">
        <v>69.510594481053303</v>
      </c>
      <c r="S25" s="38"/>
      <c r="T25" s="28">
        <v>2.44320843724697</v>
      </c>
      <c r="U25" s="203">
        <v>-19.539748953974801</v>
      </c>
      <c r="V25" s="203">
        <v>-18.638794345883198</v>
      </c>
      <c r="W25" s="203">
        <v>-18.091474106163599</v>
      </c>
      <c r="X25" s="203">
        <v>0</v>
      </c>
      <c r="Y25" s="204">
        <v>-12.229421435890499</v>
      </c>
      <c r="Z25" s="205"/>
      <c r="AA25" s="206">
        <v>7.07317073170731</v>
      </c>
      <c r="AB25" s="207">
        <v>1.1651396855151299</v>
      </c>
      <c r="AC25" s="208">
        <v>4.00820626877662</v>
      </c>
      <c r="AD25" s="205"/>
      <c r="AE25" s="209">
        <v>-7.7918865358467801</v>
      </c>
      <c r="AG25" s="28">
        <v>45.732888879345602</v>
      </c>
      <c r="AH25" s="203">
        <v>60.671970209884897</v>
      </c>
      <c r="AI25" s="203">
        <v>67.499696368432197</v>
      </c>
      <c r="AJ25" s="203">
        <v>69.262769692492199</v>
      </c>
      <c r="AK25" s="203">
        <v>71.970209884901806</v>
      </c>
      <c r="AL25" s="204">
        <v>63.027507007011302</v>
      </c>
      <c r="AM25" s="205"/>
      <c r="AN25" s="206">
        <v>78.427555856465801</v>
      </c>
      <c r="AO25" s="207">
        <v>79.889553038675302</v>
      </c>
      <c r="AP25" s="208">
        <v>79.158554447570594</v>
      </c>
      <c r="AQ25" s="205"/>
      <c r="AR25" s="209">
        <v>67.636377704314</v>
      </c>
      <c r="AS25" s="38"/>
      <c r="AT25" s="28">
        <v>11.166388602828199</v>
      </c>
      <c r="AU25" s="203">
        <v>2.7518990970331001</v>
      </c>
      <c r="AV25" s="203">
        <v>1.7446628765653001</v>
      </c>
      <c r="AW25" s="203">
        <v>-8.4374717801456195E-2</v>
      </c>
      <c r="AX25" s="203">
        <v>6.5931311105540198</v>
      </c>
      <c r="AY25" s="204">
        <v>3.8795155379744402</v>
      </c>
      <c r="AZ25" s="205"/>
      <c r="BA25" s="206">
        <v>8.4620786516853901</v>
      </c>
      <c r="BB25" s="207">
        <v>8.5278177402837905</v>
      </c>
      <c r="BC25" s="208">
        <v>8.4952417761853791</v>
      </c>
      <c r="BD25" s="205"/>
      <c r="BE25" s="209">
        <v>5.37861800556096</v>
      </c>
    </row>
    <row r="26" spans="1:57" x14ac:dyDescent="0.2">
      <c r="A26" s="34" t="s">
        <v>101</v>
      </c>
      <c r="B26" s="2" t="str">
        <f t="shared" si="0"/>
        <v>Richmond North/Glen Allen, VA</v>
      </c>
      <c r="C26" s="9"/>
      <c r="D26" s="23" t="s">
        <v>89</v>
      </c>
      <c r="E26" s="26" t="s">
        <v>90</v>
      </c>
      <c r="F26" s="2"/>
      <c r="G26" s="29">
        <v>50.284948038887002</v>
      </c>
      <c r="H26" s="205">
        <v>67.806458822214694</v>
      </c>
      <c r="I26" s="205">
        <v>76.254330092747693</v>
      </c>
      <c r="J26" s="205">
        <v>76.433121019108199</v>
      </c>
      <c r="K26" s="205">
        <v>73.930048050061401</v>
      </c>
      <c r="L26" s="210">
        <v>68.941781204603799</v>
      </c>
      <c r="M26" s="205"/>
      <c r="N26" s="211">
        <v>79.729578723879698</v>
      </c>
      <c r="O26" s="212">
        <v>80.835847580735205</v>
      </c>
      <c r="P26" s="213">
        <v>80.282713152307494</v>
      </c>
      <c r="Q26" s="205"/>
      <c r="R26" s="214">
        <v>72.182047475376294</v>
      </c>
      <c r="S26" s="38"/>
      <c r="T26" s="29">
        <v>-18.0552044591822</v>
      </c>
      <c r="U26" s="205">
        <v>-8.4381456319751802</v>
      </c>
      <c r="V26" s="205">
        <v>-5.0012230479961302</v>
      </c>
      <c r="W26" s="205">
        <v>-7.5818379789785002</v>
      </c>
      <c r="X26" s="205">
        <v>-6.5327532493269702</v>
      </c>
      <c r="Y26" s="210">
        <v>-8.6838126827787097</v>
      </c>
      <c r="Z26" s="205"/>
      <c r="AA26" s="211">
        <v>-0.85612082993129102</v>
      </c>
      <c r="AB26" s="212">
        <v>2.0202529186058902</v>
      </c>
      <c r="AC26" s="213">
        <v>0.57140974277268897</v>
      </c>
      <c r="AD26" s="205"/>
      <c r="AE26" s="214">
        <v>-5.9329125793428803</v>
      </c>
      <c r="AG26" s="29">
        <v>49.5865459827913</v>
      </c>
      <c r="AH26" s="205">
        <v>63.783662979103802</v>
      </c>
      <c r="AI26" s="205">
        <v>69.717286847692407</v>
      </c>
      <c r="AJ26" s="205">
        <v>72.251089507207496</v>
      </c>
      <c r="AK26" s="205">
        <v>71.365515700078205</v>
      </c>
      <c r="AL26" s="210">
        <v>65.340820203374605</v>
      </c>
      <c r="AM26" s="205"/>
      <c r="AN26" s="211">
        <v>79.321711923119906</v>
      </c>
      <c r="AO26" s="212">
        <v>79.584311096211806</v>
      </c>
      <c r="AP26" s="213">
        <v>79.453011509665799</v>
      </c>
      <c r="AQ26" s="205"/>
      <c r="AR26" s="214">
        <v>69.372874862315001</v>
      </c>
      <c r="AS26" s="38"/>
      <c r="AT26" s="29">
        <v>-3.2384455687663598</v>
      </c>
      <c r="AU26" s="205">
        <v>0.31417540014574402</v>
      </c>
      <c r="AV26" s="205">
        <v>0.186238089265294</v>
      </c>
      <c r="AW26" s="205">
        <v>-1.2843377914941301</v>
      </c>
      <c r="AX26" s="205">
        <v>-3.0533512441561599</v>
      </c>
      <c r="AY26" s="210">
        <v>-1.36401090331258</v>
      </c>
      <c r="AZ26" s="205"/>
      <c r="BA26" s="211">
        <v>-2.1909512176165702</v>
      </c>
      <c r="BB26" s="212">
        <v>4.5565308026237497E-2</v>
      </c>
      <c r="BC26" s="213">
        <v>-1.08348579593767</v>
      </c>
      <c r="BD26" s="205"/>
      <c r="BE26" s="214">
        <v>-1.27239008141503</v>
      </c>
    </row>
    <row r="27" spans="1:57" x14ac:dyDescent="0.2">
      <c r="A27" s="20" t="s">
        <v>61</v>
      </c>
      <c r="B27" s="2" t="str">
        <f t="shared" si="0"/>
        <v>Richmond West/Midlothian, VA</v>
      </c>
      <c r="C27" s="2"/>
      <c r="D27" s="23" t="s">
        <v>89</v>
      </c>
      <c r="E27" s="26" t="s">
        <v>90</v>
      </c>
      <c r="F27" s="2"/>
      <c r="G27" s="29">
        <v>50.617962098324597</v>
      </c>
      <c r="H27" s="205">
        <v>61.521560010985901</v>
      </c>
      <c r="I27" s="205">
        <v>69.651194726723404</v>
      </c>
      <c r="J27" s="205">
        <v>70.585004119747296</v>
      </c>
      <c r="K27" s="205">
        <v>71.408953584180097</v>
      </c>
      <c r="L27" s="210">
        <v>64.756934907992303</v>
      </c>
      <c r="M27" s="205"/>
      <c r="N27" s="211">
        <v>84.537215050810204</v>
      </c>
      <c r="O27" s="212">
        <v>85.361164515243004</v>
      </c>
      <c r="P27" s="213">
        <v>84.949189783026597</v>
      </c>
      <c r="Q27" s="205"/>
      <c r="R27" s="214">
        <v>70.526150586573493</v>
      </c>
      <c r="S27" s="38"/>
      <c r="T27" s="29">
        <v>-9.1465836301682106</v>
      </c>
      <c r="U27" s="205">
        <v>-13.648338368579999</v>
      </c>
      <c r="V27" s="205">
        <v>-6.7508423135930897</v>
      </c>
      <c r="W27" s="205">
        <v>-6.4995170040795101</v>
      </c>
      <c r="X27" s="205">
        <v>-2.9159170372381902</v>
      </c>
      <c r="Y27" s="210">
        <v>-7.6742708466825</v>
      </c>
      <c r="Z27" s="205"/>
      <c r="AA27" s="211">
        <v>11.5611461501666</v>
      </c>
      <c r="AB27" s="212">
        <v>17.004814954682701</v>
      </c>
      <c r="AC27" s="213">
        <v>14.2313496641657</v>
      </c>
      <c r="AD27" s="205"/>
      <c r="AE27" s="214">
        <v>-1.15070831052747</v>
      </c>
      <c r="AG27" s="29">
        <v>50.450665231974803</v>
      </c>
      <c r="AH27" s="205">
        <v>60.1562963687185</v>
      </c>
      <c r="AI27" s="205">
        <v>63.608916295154998</v>
      </c>
      <c r="AJ27" s="205">
        <v>66.504372639985306</v>
      </c>
      <c r="AK27" s="205">
        <v>67.602452498243096</v>
      </c>
      <c r="AL27" s="210">
        <v>61.664540606815301</v>
      </c>
      <c r="AM27" s="205"/>
      <c r="AN27" s="211">
        <v>79.248777071295095</v>
      </c>
      <c r="AO27" s="212">
        <v>80.018566892441896</v>
      </c>
      <c r="AP27" s="213">
        <v>79.633671981868503</v>
      </c>
      <c r="AQ27" s="205"/>
      <c r="AR27" s="214">
        <v>66.798578142544798</v>
      </c>
      <c r="AS27" s="38"/>
      <c r="AT27" s="29">
        <v>-2.5694087512384902</v>
      </c>
      <c r="AU27" s="205">
        <v>-4.0725089943952302</v>
      </c>
      <c r="AV27" s="205">
        <v>-4.6036169335617103</v>
      </c>
      <c r="AW27" s="205">
        <v>-3.6979908826127499</v>
      </c>
      <c r="AX27" s="205">
        <v>-5.9968274950127798</v>
      </c>
      <c r="AY27" s="210">
        <v>-4.2901304895102799</v>
      </c>
      <c r="AZ27" s="205"/>
      <c r="BA27" s="211">
        <v>-1.02012502467527</v>
      </c>
      <c r="BB27" s="212">
        <v>-4.0886000149958697E-2</v>
      </c>
      <c r="BC27" s="213">
        <v>-0.530549084497003</v>
      </c>
      <c r="BD27" s="205"/>
      <c r="BE27" s="214">
        <v>-3.0418983651747999</v>
      </c>
    </row>
    <row r="28" spans="1:57" x14ac:dyDescent="0.2">
      <c r="A28" s="20" t="s">
        <v>57</v>
      </c>
      <c r="B28" s="2" t="str">
        <f t="shared" si="0"/>
        <v>Petersburg/Chester, VA</v>
      </c>
      <c r="C28" s="2"/>
      <c r="D28" s="23" t="s">
        <v>89</v>
      </c>
      <c r="E28" s="26" t="s">
        <v>90</v>
      </c>
      <c r="F28" s="2"/>
      <c r="G28" s="29">
        <v>58.821537419573303</v>
      </c>
      <c r="H28" s="205">
        <v>70.894006095496096</v>
      </c>
      <c r="I28" s="205">
        <v>74.009481882830997</v>
      </c>
      <c r="J28" s="205">
        <v>72.942770064341303</v>
      </c>
      <c r="K28" s="205">
        <v>71.249576701659294</v>
      </c>
      <c r="L28" s="210">
        <v>69.583474432780207</v>
      </c>
      <c r="M28" s="205"/>
      <c r="N28" s="211">
        <v>75.110057568574305</v>
      </c>
      <c r="O28" s="212">
        <v>73.636979343040906</v>
      </c>
      <c r="P28" s="213">
        <v>74.373518455807599</v>
      </c>
      <c r="Q28" s="205"/>
      <c r="R28" s="214">
        <v>70.952058439359405</v>
      </c>
      <c r="S28" s="38"/>
      <c r="T28" s="29">
        <v>-6.6316691002950003</v>
      </c>
      <c r="U28" s="205">
        <v>-6.9516169996613604</v>
      </c>
      <c r="V28" s="205">
        <v>-7.4079045423882999</v>
      </c>
      <c r="W28" s="205">
        <v>-7.2391362592447903</v>
      </c>
      <c r="X28" s="205">
        <v>-7.3501945665967199</v>
      </c>
      <c r="Y28" s="210">
        <v>-7.1373208263772998</v>
      </c>
      <c r="Z28" s="205"/>
      <c r="AA28" s="211">
        <v>-6.7123894100711698</v>
      </c>
      <c r="AB28" s="212">
        <v>-6.2475531291039204</v>
      </c>
      <c r="AC28" s="213">
        <v>-6.48285050326181</v>
      </c>
      <c r="AD28" s="205"/>
      <c r="AE28" s="214">
        <v>-6.9422751121968496</v>
      </c>
      <c r="AG28" s="29">
        <v>53.9639394879731</v>
      </c>
      <c r="AH28" s="205">
        <v>64.552053200334399</v>
      </c>
      <c r="AI28" s="205">
        <v>68.217199368046096</v>
      </c>
      <c r="AJ28" s="205">
        <v>68.477655875919396</v>
      </c>
      <c r="AK28" s="205">
        <v>66.866144607492203</v>
      </c>
      <c r="AL28" s="210">
        <v>64.415398507953</v>
      </c>
      <c r="AM28" s="205"/>
      <c r="AN28" s="211">
        <v>74.031575919969299</v>
      </c>
      <c r="AO28" s="212">
        <v>73.131851126807504</v>
      </c>
      <c r="AP28" s="213">
        <v>73.581713523388402</v>
      </c>
      <c r="AQ28" s="205"/>
      <c r="AR28" s="214">
        <v>67.034345655220307</v>
      </c>
      <c r="AS28" s="38"/>
      <c r="AT28" s="29">
        <v>-8.3574431189524407</v>
      </c>
      <c r="AU28" s="205">
        <v>-5.4237360088123197</v>
      </c>
      <c r="AV28" s="205">
        <v>-4.7756348564214903</v>
      </c>
      <c r="AW28" s="205">
        <v>-4.4728857582299897</v>
      </c>
      <c r="AX28" s="205">
        <v>-3.5162989091312098</v>
      </c>
      <c r="AY28" s="210">
        <v>-5.2058533435116301</v>
      </c>
      <c r="AZ28" s="205"/>
      <c r="BA28" s="211">
        <v>-4.1193129448600798</v>
      </c>
      <c r="BB28" s="212">
        <v>-5.0433696118371403</v>
      </c>
      <c r="BC28" s="213">
        <v>-4.58075371680897</v>
      </c>
      <c r="BD28" s="205"/>
      <c r="BE28" s="214">
        <v>-5.0106926030178602</v>
      </c>
    </row>
    <row r="29" spans="1:57" x14ac:dyDescent="0.2">
      <c r="A29" s="20" t="s">
        <v>102</v>
      </c>
      <c r="B29" s="41" t="s">
        <v>48</v>
      </c>
      <c r="C29" s="2"/>
      <c r="D29" s="23" t="s">
        <v>89</v>
      </c>
      <c r="E29" s="26" t="s">
        <v>90</v>
      </c>
      <c r="F29" s="2"/>
      <c r="G29" s="29">
        <v>50.417623721027297</v>
      </c>
      <c r="H29" s="205">
        <v>60.242221758195797</v>
      </c>
      <c r="I29" s="205">
        <v>63.541449154311898</v>
      </c>
      <c r="J29" s="205">
        <v>60.8582167467112</v>
      </c>
      <c r="K29" s="205">
        <v>61.348924618918304</v>
      </c>
      <c r="L29" s="210">
        <v>59.281687199832902</v>
      </c>
      <c r="M29" s="205"/>
      <c r="N29" s="211">
        <v>69.951973272081801</v>
      </c>
      <c r="O29" s="212">
        <v>67.832532887867998</v>
      </c>
      <c r="P29" s="213">
        <v>68.892253079974907</v>
      </c>
      <c r="Q29" s="205"/>
      <c r="R29" s="214">
        <v>62.0275631655878</v>
      </c>
      <c r="S29" s="38"/>
      <c r="T29" s="29">
        <v>5.3918467250344202</v>
      </c>
      <c r="U29" s="205">
        <v>3.6824105741968398</v>
      </c>
      <c r="V29" s="205">
        <v>7.7267142016767201</v>
      </c>
      <c r="W29" s="205">
        <v>0.25234850931334701</v>
      </c>
      <c r="X29" s="205">
        <v>-2.82306159476637</v>
      </c>
      <c r="Y29" s="210">
        <v>2.6483560810004598</v>
      </c>
      <c r="Z29" s="205"/>
      <c r="AA29" s="211">
        <v>-0.37111898859576398</v>
      </c>
      <c r="AB29" s="212">
        <v>-1.46915968320976</v>
      </c>
      <c r="AC29" s="213">
        <v>-0.91473591464981696</v>
      </c>
      <c r="AD29" s="205"/>
      <c r="AE29" s="214">
        <v>1.4902194974834699</v>
      </c>
      <c r="AG29" s="29">
        <v>46.985278763833698</v>
      </c>
      <c r="AH29" s="205">
        <v>57.128314888285601</v>
      </c>
      <c r="AI29" s="205">
        <v>60.354458133221897</v>
      </c>
      <c r="AJ29" s="205">
        <v>59.268636458550802</v>
      </c>
      <c r="AK29" s="205">
        <v>58.895385257882602</v>
      </c>
      <c r="AL29" s="210">
        <v>56.526414700354898</v>
      </c>
      <c r="AM29" s="205"/>
      <c r="AN29" s="211">
        <v>66.456984756734101</v>
      </c>
      <c r="AO29" s="212">
        <v>65.008352474420505</v>
      </c>
      <c r="AP29" s="213">
        <v>65.732668615577296</v>
      </c>
      <c r="AQ29" s="205"/>
      <c r="AR29" s="214">
        <v>59.156772961846997</v>
      </c>
      <c r="AS29" s="38"/>
      <c r="AT29" s="29">
        <v>-0.17116121220908301</v>
      </c>
      <c r="AU29" s="205">
        <v>-0.30711107336436699</v>
      </c>
      <c r="AV29" s="205">
        <v>2.2067858300282399</v>
      </c>
      <c r="AW29" s="205">
        <v>9.5604735199248198E-2</v>
      </c>
      <c r="AX29" s="205">
        <v>-0.242175736527525</v>
      </c>
      <c r="AY29" s="210">
        <v>0.34090122940742601</v>
      </c>
      <c r="AZ29" s="205"/>
      <c r="BA29" s="211">
        <v>-1.4449174739648301</v>
      </c>
      <c r="BB29" s="212">
        <v>-3.02663115403685</v>
      </c>
      <c r="BC29" s="213">
        <v>-2.2334571421807001</v>
      </c>
      <c r="BD29" s="205"/>
      <c r="BE29" s="214">
        <v>-0.49095837308436002</v>
      </c>
    </row>
    <row r="30" spans="1:57" x14ac:dyDescent="0.2">
      <c r="A30" s="20" t="s">
        <v>53</v>
      </c>
      <c r="B30" s="2" t="str">
        <f t="shared" si="0"/>
        <v>Roanoke, VA</v>
      </c>
      <c r="C30" s="2"/>
      <c r="D30" s="23" t="s">
        <v>89</v>
      </c>
      <c r="E30" s="26" t="s">
        <v>90</v>
      </c>
      <c r="F30" s="2"/>
      <c r="G30" s="29">
        <v>59.2637192499569</v>
      </c>
      <c r="H30" s="205">
        <v>71.443316703939402</v>
      </c>
      <c r="I30" s="205">
        <v>86.100120419748805</v>
      </c>
      <c r="J30" s="205">
        <v>82.332702563220295</v>
      </c>
      <c r="K30" s="205">
        <v>77.533115430930593</v>
      </c>
      <c r="L30" s="210">
        <v>75.334594873559197</v>
      </c>
      <c r="M30" s="205"/>
      <c r="N30" s="211">
        <v>75.279545845518598</v>
      </c>
      <c r="O30" s="212">
        <v>70.376741785652797</v>
      </c>
      <c r="P30" s="213">
        <v>72.828143815585705</v>
      </c>
      <c r="Q30" s="205"/>
      <c r="R30" s="214">
        <v>74.618465999852504</v>
      </c>
      <c r="S30" s="38"/>
      <c r="T30" s="29">
        <v>8.5169322939161098</v>
      </c>
      <c r="U30" s="205">
        <v>13.663446385564299</v>
      </c>
      <c r="V30" s="205">
        <v>24.509989001625101</v>
      </c>
      <c r="W30" s="205">
        <v>9.6103362165497401</v>
      </c>
      <c r="X30" s="205">
        <v>5.76407277204944</v>
      </c>
      <c r="Y30" s="210">
        <v>12.4261568176913</v>
      </c>
      <c r="Z30" s="205"/>
      <c r="AA30" s="211">
        <v>2.5672569680161099</v>
      </c>
      <c r="AB30" s="212">
        <v>-5.3788772313622797</v>
      </c>
      <c r="AC30" s="213">
        <v>-1.4322155147234701</v>
      </c>
      <c r="AD30" s="205"/>
      <c r="AE30" s="214">
        <v>8.1845787111556305</v>
      </c>
      <c r="AG30" s="29">
        <v>53.178221228281402</v>
      </c>
      <c r="AH30" s="205">
        <v>66.553414760020601</v>
      </c>
      <c r="AI30" s="205">
        <v>74.290383622914106</v>
      </c>
      <c r="AJ30" s="205">
        <v>76.122484087390305</v>
      </c>
      <c r="AK30" s="205">
        <v>74.569929468432804</v>
      </c>
      <c r="AL30" s="210">
        <v>68.942886633407795</v>
      </c>
      <c r="AM30" s="205"/>
      <c r="AN30" s="211">
        <v>75.103216927576099</v>
      </c>
      <c r="AO30" s="212">
        <v>73.198004472733501</v>
      </c>
      <c r="AP30" s="213">
        <v>74.1506107001548</v>
      </c>
      <c r="AQ30" s="205"/>
      <c r="AR30" s="214">
        <v>70.430807795335497</v>
      </c>
      <c r="AS30" s="38"/>
      <c r="AT30" s="29">
        <v>0.53986669570374701</v>
      </c>
      <c r="AU30" s="205">
        <v>7.9998812112878799</v>
      </c>
      <c r="AV30" s="205">
        <v>13.9533415212744</v>
      </c>
      <c r="AW30" s="205">
        <v>13.146438507255599</v>
      </c>
      <c r="AX30" s="205">
        <v>14.028367235969</v>
      </c>
      <c r="AY30" s="210">
        <v>10.3391213066693</v>
      </c>
      <c r="AZ30" s="205"/>
      <c r="BA30" s="211">
        <v>6.9684658431778397</v>
      </c>
      <c r="BB30" s="212">
        <v>2.02501781720773</v>
      </c>
      <c r="BC30" s="213">
        <v>4.470022558688</v>
      </c>
      <c r="BD30" s="205"/>
      <c r="BE30" s="214">
        <v>8.5021599404569699</v>
      </c>
    </row>
    <row r="31" spans="1:57" x14ac:dyDescent="0.2">
      <c r="A31" s="20" t="s">
        <v>54</v>
      </c>
      <c r="B31" s="2" t="str">
        <f t="shared" si="0"/>
        <v>Charlottesville, VA</v>
      </c>
      <c r="C31" s="2"/>
      <c r="D31" s="23" t="s">
        <v>89</v>
      </c>
      <c r="E31" s="26" t="s">
        <v>90</v>
      </c>
      <c r="F31" s="2"/>
      <c r="G31" s="29">
        <v>52.112939416604299</v>
      </c>
      <c r="H31" s="205">
        <v>76.851159311892204</v>
      </c>
      <c r="I31" s="205">
        <v>76.757666417352198</v>
      </c>
      <c r="J31" s="205">
        <v>75.560957367239993</v>
      </c>
      <c r="K31" s="205">
        <v>72.905759162303596</v>
      </c>
      <c r="L31" s="210">
        <v>70.837696335078505</v>
      </c>
      <c r="M31" s="205"/>
      <c r="N31" s="211">
        <v>69.109947643978998</v>
      </c>
      <c r="O31" s="212">
        <v>69.540014958863097</v>
      </c>
      <c r="P31" s="213">
        <v>69.324981301421005</v>
      </c>
      <c r="Q31" s="205"/>
      <c r="R31" s="214">
        <v>70.405492039747799</v>
      </c>
      <c r="S31" s="38"/>
      <c r="T31" s="29">
        <v>-5.7485047068745603</v>
      </c>
      <c r="U31" s="205">
        <v>-0.32272537175951099</v>
      </c>
      <c r="V31" s="205">
        <v>2.19086310000896</v>
      </c>
      <c r="W31" s="205">
        <v>2.5941445491688002</v>
      </c>
      <c r="X31" s="205">
        <v>-3.9097225117441199</v>
      </c>
      <c r="Y31" s="210">
        <v>-0.79474319141657301</v>
      </c>
      <c r="Z31" s="205"/>
      <c r="AA31" s="211">
        <v>-4.8811316091050001</v>
      </c>
      <c r="AB31" s="212">
        <v>-2.1902914599981602</v>
      </c>
      <c r="AC31" s="213">
        <v>-3.5503039431692902</v>
      </c>
      <c r="AD31" s="205"/>
      <c r="AE31" s="214">
        <v>-1.5857537422991601</v>
      </c>
      <c r="AG31" s="29">
        <v>47.513089005235599</v>
      </c>
      <c r="AH31" s="205">
        <v>61.658563949139797</v>
      </c>
      <c r="AI31" s="205">
        <v>64.626963350785303</v>
      </c>
      <c r="AJ31" s="205">
        <v>65.800299177262502</v>
      </c>
      <c r="AK31" s="205">
        <v>64.556843679880302</v>
      </c>
      <c r="AL31" s="210">
        <v>60.831151832460698</v>
      </c>
      <c r="AM31" s="205"/>
      <c r="AN31" s="211">
        <v>69.479244577412103</v>
      </c>
      <c r="AO31" s="212">
        <v>68.965033657442007</v>
      </c>
      <c r="AP31" s="213">
        <v>69.222139117427005</v>
      </c>
      <c r="AQ31" s="205"/>
      <c r="AR31" s="214">
        <v>63.228576771022503</v>
      </c>
      <c r="AS31" s="38"/>
      <c r="AT31" s="29">
        <v>-9.1861949391455102</v>
      </c>
      <c r="AU31" s="205">
        <v>-6.6341768856317902</v>
      </c>
      <c r="AV31" s="205">
        <v>-0.79253584057454496</v>
      </c>
      <c r="AW31" s="205">
        <v>2.0775011575310698</v>
      </c>
      <c r="AX31" s="205">
        <v>-0.83342117462286602</v>
      </c>
      <c r="AY31" s="210">
        <v>-2.8451153868749999</v>
      </c>
      <c r="AZ31" s="205"/>
      <c r="BA31" s="211">
        <v>-2.7821096463862598</v>
      </c>
      <c r="BB31" s="212">
        <v>-2.6186205170044499</v>
      </c>
      <c r="BC31" s="213">
        <v>-2.7007373731415698</v>
      </c>
      <c r="BD31" s="205"/>
      <c r="BE31" s="214">
        <v>-2.8000003473370598</v>
      </c>
    </row>
    <row r="32" spans="1:57" x14ac:dyDescent="0.2">
      <c r="A32" s="20" t="s">
        <v>103</v>
      </c>
      <c r="B32" t="s">
        <v>55</v>
      </c>
      <c r="C32" s="2"/>
      <c r="D32" s="23" t="s">
        <v>89</v>
      </c>
      <c r="E32" s="26" t="s">
        <v>90</v>
      </c>
      <c r="F32" s="2"/>
      <c r="G32" s="29">
        <v>51.551510136532798</v>
      </c>
      <c r="H32" s="205">
        <v>61.150186181216299</v>
      </c>
      <c r="I32" s="205">
        <v>65.632326575644697</v>
      </c>
      <c r="J32" s="205">
        <v>70.017928561577705</v>
      </c>
      <c r="K32" s="205">
        <v>64.818645704040804</v>
      </c>
      <c r="L32" s="210">
        <v>62.634119431802503</v>
      </c>
      <c r="M32" s="205"/>
      <c r="N32" s="211">
        <v>70.004137360363998</v>
      </c>
      <c r="O32" s="212">
        <v>65.521996965935699</v>
      </c>
      <c r="P32" s="213">
        <v>67.763067163149898</v>
      </c>
      <c r="Q32" s="205"/>
      <c r="R32" s="214">
        <v>64.099533069330306</v>
      </c>
      <c r="S32" s="38"/>
      <c r="T32" s="29">
        <v>2.0058803574724502</v>
      </c>
      <c r="U32" s="205">
        <v>-4.1372351521441297</v>
      </c>
      <c r="V32" s="205">
        <v>-3.3964618781052001</v>
      </c>
      <c r="W32" s="205">
        <v>-2.3706944955659299</v>
      </c>
      <c r="X32" s="205">
        <v>-10.566054291152099</v>
      </c>
      <c r="Y32" s="210">
        <v>-4.07124939399539</v>
      </c>
      <c r="Z32" s="205"/>
      <c r="AA32" s="211">
        <v>-7.1561806625163902</v>
      </c>
      <c r="AB32" s="212">
        <v>-10.379946813095801</v>
      </c>
      <c r="AC32" s="213">
        <v>-8.7432194861349704</v>
      </c>
      <c r="AD32" s="205"/>
      <c r="AE32" s="214">
        <v>-5.53204538448293</v>
      </c>
      <c r="AG32" s="29">
        <v>49.8000275824024</v>
      </c>
      <c r="AH32" s="205">
        <v>59.498689835884697</v>
      </c>
      <c r="AI32" s="205">
        <v>64.691077092814695</v>
      </c>
      <c r="AJ32" s="205">
        <v>68.6939732450696</v>
      </c>
      <c r="AK32" s="205">
        <v>68.990484071162498</v>
      </c>
      <c r="AL32" s="210">
        <v>62.334850365466799</v>
      </c>
      <c r="AM32" s="205"/>
      <c r="AN32" s="211">
        <v>72.938215418562905</v>
      </c>
      <c r="AO32" s="212">
        <v>70.259274582816104</v>
      </c>
      <c r="AP32" s="213">
        <v>71.598745000689505</v>
      </c>
      <c r="AQ32" s="205"/>
      <c r="AR32" s="214">
        <v>64.981677404101802</v>
      </c>
      <c r="AS32" s="38"/>
      <c r="AT32" s="29">
        <v>-0.762574698747708</v>
      </c>
      <c r="AU32" s="205">
        <v>-2.7202122218834601</v>
      </c>
      <c r="AV32" s="205">
        <v>-0.58493513941665198</v>
      </c>
      <c r="AW32" s="205">
        <v>3.6987289702841499</v>
      </c>
      <c r="AX32" s="205">
        <v>4.1409149157664897</v>
      </c>
      <c r="AY32" s="210">
        <v>0.89553049959054198</v>
      </c>
      <c r="AZ32" s="205"/>
      <c r="BA32" s="211">
        <v>1.97569659059544</v>
      </c>
      <c r="BB32" s="212">
        <v>-1.06882980931356</v>
      </c>
      <c r="BC32" s="213">
        <v>0.45884519480532798</v>
      </c>
      <c r="BD32" s="205"/>
      <c r="BE32" s="214">
        <v>0.75764935793668797</v>
      </c>
    </row>
    <row r="33" spans="1:57" x14ac:dyDescent="0.2">
      <c r="A33" s="20" t="s">
        <v>51</v>
      </c>
      <c r="B33" s="2" t="str">
        <f t="shared" si="0"/>
        <v>Staunton &amp; Harrisonburg, VA</v>
      </c>
      <c r="C33" s="2"/>
      <c r="D33" s="23" t="s">
        <v>89</v>
      </c>
      <c r="E33" s="26" t="s">
        <v>90</v>
      </c>
      <c r="F33" s="2"/>
      <c r="G33" s="29">
        <v>53.899275728482301</v>
      </c>
      <c r="H33" s="205">
        <v>62.1862893717365</v>
      </c>
      <c r="I33" s="205">
        <v>66.481387906349994</v>
      </c>
      <c r="J33" s="205">
        <v>63.853798214586398</v>
      </c>
      <c r="K33" s="205">
        <v>66.784571332322699</v>
      </c>
      <c r="L33" s="210">
        <v>62.6410645106956</v>
      </c>
      <c r="M33" s="205"/>
      <c r="N33" s="211">
        <v>72.578743473134494</v>
      </c>
      <c r="O33" s="212">
        <v>70.136432541687697</v>
      </c>
      <c r="P33" s="213">
        <v>71.357588007411096</v>
      </c>
      <c r="Q33" s="205"/>
      <c r="R33" s="214">
        <v>65.131499795471399</v>
      </c>
      <c r="S33" s="38"/>
      <c r="T33" s="29">
        <v>-4.3237763555749202</v>
      </c>
      <c r="U33" s="205">
        <v>-4.2645249596855104</v>
      </c>
      <c r="V33" s="205">
        <v>-2.6231204745946899</v>
      </c>
      <c r="W33" s="205">
        <v>-8.1851282886874195</v>
      </c>
      <c r="X33" s="205">
        <v>-10.2122023148265</v>
      </c>
      <c r="Y33" s="210">
        <v>-6.0826574791234398</v>
      </c>
      <c r="Z33" s="205"/>
      <c r="AA33" s="211">
        <v>-10.985402375629</v>
      </c>
      <c r="AB33" s="212">
        <v>-7.5496299830065201</v>
      </c>
      <c r="AC33" s="213">
        <v>-9.3294202722106903</v>
      </c>
      <c r="AD33" s="205"/>
      <c r="AE33" s="214">
        <v>-7.1237038966026001</v>
      </c>
      <c r="AG33" s="29">
        <v>51.604345629105602</v>
      </c>
      <c r="AH33" s="205">
        <v>59.849250463196903</v>
      </c>
      <c r="AI33" s="205">
        <v>62.0304867778339</v>
      </c>
      <c r="AJ33" s="205">
        <v>62.110493515243299</v>
      </c>
      <c r="AK33" s="205">
        <v>62.969513222166</v>
      </c>
      <c r="AL33" s="210">
        <v>59.7128179215091</v>
      </c>
      <c r="AM33" s="205"/>
      <c r="AN33" s="211">
        <v>69.2900454775138</v>
      </c>
      <c r="AO33" s="212">
        <v>64.468586828364394</v>
      </c>
      <c r="AP33" s="213">
        <v>66.879316152939097</v>
      </c>
      <c r="AQ33" s="205"/>
      <c r="AR33" s="214">
        <v>61.760388844774802</v>
      </c>
      <c r="AS33" s="38"/>
      <c r="AT33" s="29">
        <v>-6.7802961996295199</v>
      </c>
      <c r="AU33" s="205">
        <v>-7.4708384069832698</v>
      </c>
      <c r="AV33" s="205">
        <v>-9.1076104751340203</v>
      </c>
      <c r="AW33" s="205">
        <v>-8.8505243072494206</v>
      </c>
      <c r="AX33" s="205">
        <v>-6.0376794887990499</v>
      </c>
      <c r="AY33" s="210">
        <v>-7.6917306219233996</v>
      </c>
      <c r="AZ33" s="205"/>
      <c r="BA33" s="211">
        <v>-6.9092706714760501</v>
      </c>
      <c r="BB33" s="212">
        <v>-10.9438277419169</v>
      </c>
      <c r="BC33" s="213">
        <v>-8.8984948160367008</v>
      </c>
      <c r="BD33" s="205"/>
      <c r="BE33" s="214">
        <v>-8.0684994548806905</v>
      </c>
    </row>
    <row r="34" spans="1:57" x14ac:dyDescent="0.2">
      <c r="A34" s="20" t="s">
        <v>50</v>
      </c>
      <c r="B34" s="2" t="str">
        <f t="shared" si="0"/>
        <v>Blacksburg &amp; Wytheville, VA</v>
      </c>
      <c r="C34" s="2"/>
      <c r="D34" s="23" t="s">
        <v>89</v>
      </c>
      <c r="E34" s="26" t="s">
        <v>90</v>
      </c>
      <c r="F34" s="2"/>
      <c r="G34" s="29">
        <v>48.916285543845603</v>
      </c>
      <c r="H34" s="205">
        <v>56.233843706502199</v>
      </c>
      <c r="I34" s="205">
        <v>64.804136011135398</v>
      </c>
      <c r="J34" s="205">
        <v>64.744482004374603</v>
      </c>
      <c r="K34" s="205">
        <v>62.895207794790203</v>
      </c>
      <c r="L34" s="210">
        <v>59.518791012129597</v>
      </c>
      <c r="M34" s="205"/>
      <c r="N34" s="211">
        <v>77.470670113342607</v>
      </c>
      <c r="O34" s="212">
        <v>67.508450984291102</v>
      </c>
      <c r="P34" s="213">
        <v>72.489560548816797</v>
      </c>
      <c r="Q34" s="205"/>
      <c r="R34" s="214">
        <v>63.224725165468797</v>
      </c>
      <c r="S34" s="38"/>
      <c r="T34" s="29">
        <v>1.52436622307597</v>
      </c>
      <c r="U34" s="205">
        <v>-3.01866081973361</v>
      </c>
      <c r="V34" s="205">
        <v>4.16420845500165</v>
      </c>
      <c r="W34" s="205">
        <v>6.2624323522982799</v>
      </c>
      <c r="X34" s="205">
        <v>6.6163321412524203</v>
      </c>
      <c r="Y34" s="210">
        <v>3.2235681797971001</v>
      </c>
      <c r="Z34" s="205"/>
      <c r="AA34" s="211">
        <v>4.5895386268712901</v>
      </c>
      <c r="AB34" s="212">
        <v>2.08988702346474</v>
      </c>
      <c r="AC34" s="213">
        <v>3.4105374618024502</v>
      </c>
      <c r="AD34" s="205"/>
      <c r="AE34" s="214">
        <v>3.2847415072828401</v>
      </c>
      <c r="AG34" s="29">
        <v>48.135812288725297</v>
      </c>
      <c r="AH34" s="205">
        <v>56.238814873732302</v>
      </c>
      <c r="AI34" s="205">
        <v>60.7476635514018</v>
      </c>
      <c r="AJ34" s="205">
        <v>63.496719029628103</v>
      </c>
      <c r="AK34" s="205">
        <v>61.786637502485497</v>
      </c>
      <c r="AL34" s="210">
        <v>58.081129449194599</v>
      </c>
      <c r="AM34" s="205"/>
      <c r="AN34" s="211">
        <v>69.094253330681994</v>
      </c>
      <c r="AO34" s="212">
        <v>62.229071385961397</v>
      </c>
      <c r="AP34" s="213">
        <v>65.661662358321706</v>
      </c>
      <c r="AQ34" s="205"/>
      <c r="AR34" s="214">
        <v>60.2469959946595</v>
      </c>
      <c r="AS34" s="38"/>
      <c r="AT34" s="29">
        <v>1.4546330025827201</v>
      </c>
      <c r="AU34" s="205">
        <v>2.9366624203601699</v>
      </c>
      <c r="AV34" s="205">
        <v>7.2142230799070299</v>
      </c>
      <c r="AW34" s="205">
        <v>9.9284572029487492</v>
      </c>
      <c r="AX34" s="205">
        <v>12.5820618518462</v>
      </c>
      <c r="AY34" s="210">
        <v>7.0093631710329998</v>
      </c>
      <c r="AZ34" s="205"/>
      <c r="BA34" s="211">
        <v>5.0768417922461904</v>
      </c>
      <c r="BB34" s="212">
        <v>-1.24538146057243</v>
      </c>
      <c r="BC34" s="213">
        <v>1.9830446328075699</v>
      </c>
      <c r="BD34" s="205"/>
      <c r="BE34" s="214">
        <v>5.39188789523977</v>
      </c>
    </row>
    <row r="35" spans="1:57" x14ac:dyDescent="0.2">
      <c r="A35" s="20" t="s">
        <v>49</v>
      </c>
      <c r="B35" s="2" t="str">
        <f t="shared" si="0"/>
        <v>Lynchburg, VA</v>
      </c>
      <c r="C35" s="2"/>
      <c r="D35" s="23" t="s">
        <v>89</v>
      </c>
      <c r="E35" s="26" t="s">
        <v>90</v>
      </c>
      <c r="F35" s="2"/>
      <c r="G35" s="29">
        <v>43.987635239567197</v>
      </c>
      <c r="H35" s="205">
        <v>64.142194744976806</v>
      </c>
      <c r="I35" s="205">
        <v>67.573415765069498</v>
      </c>
      <c r="J35" s="205">
        <v>63.369397217928899</v>
      </c>
      <c r="K35" s="205">
        <v>65.595054095826796</v>
      </c>
      <c r="L35" s="210">
        <v>60.933539412673802</v>
      </c>
      <c r="M35" s="205"/>
      <c r="N35" s="211">
        <v>71.406491499227201</v>
      </c>
      <c r="O35" s="212">
        <v>70.726429675424995</v>
      </c>
      <c r="P35" s="213">
        <v>71.066460587326105</v>
      </c>
      <c r="Q35" s="205"/>
      <c r="R35" s="214">
        <v>63.8286597482888</v>
      </c>
      <c r="S35" s="38"/>
      <c r="T35" s="29">
        <v>5.1698591096300301</v>
      </c>
      <c r="U35" s="205">
        <v>2.53455188943395</v>
      </c>
      <c r="V35" s="205">
        <v>5.2732734306097599</v>
      </c>
      <c r="W35" s="205">
        <v>-2.5154182268123</v>
      </c>
      <c r="X35" s="205">
        <v>13.5219843112401</v>
      </c>
      <c r="Y35" s="210">
        <v>4.56855197414058</v>
      </c>
      <c r="Z35" s="205"/>
      <c r="AA35" s="211">
        <v>-0.59567506481160504</v>
      </c>
      <c r="AB35" s="212">
        <v>-1.2932282598138101</v>
      </c>
      <c r="AC35" s="213">
        <v>-0.94401091682302696</v>
      </c>
      <c r="AD35" s="205"/>
      <c r="AE35" s="214">
        <v>2.74954797064518</v>
      </c>
      <c r="AG35" s="29">
        <v>43.925811437403397</v>
      </c>
      <c r="AH35" s="205">
        <v>59.304482225656798</v>
      </c>
      <c r="AI35" s="205">
        <v>63.871715610510002</v>
      </c>
      <c r="AJ35" s="205">
        <v>61.522411128284297</v>
      </c>
      <c r="AK35" s="205">
        <v>57.751159196290502</v>
      </c>
      <c r="AL35" s="210">
        <v>57.275115919629002</v>
      </c>
      <c r="AM35" s="205"/>
      <c r="AN35" s="211">
        <v>62.480680061823797</v>
      </c>
      <c r="AO35" s="212">
        <v>61.978361669242602</v>
      </c>
      <c r="AP35" s="213">
        <v>62.229520865533203</v>
      </c>
      <c r="AQ35" s="205"/>
      <c r="AR35" s="214">
        <v>58.690660189887303</v>
      </c>
      <c r="AS35" s="38"/>
      <c r="AT35" s="29">
        <v>2.5943250724318601</v>
      </c>
      <c r="AU35" s="205">
        <v>4.6326481923212999</v>
      </c>
      <c r="AV35" s="205">
        <v>7.1490529557301601</v>
      </c>
      <c r="AW35" s="205">
        <v>3.36514771439098</v>
      </c>
      <c r="AX35" s="205">
        <v>5.7985249995988903</v>
      </c>
      <c r="AY35" s="210">
        <v>4.8190689552859602</v>
      </c>
      <c r="AZ35" s="205"/>
      <c r="BA35" s="211">
        <v>0.52197414589763502</v>
      </c>
      <c r="BB35" s="212">
        <v>0.37264101971073299</v>
      </c>
      <c r="BC35" s="213">
        <v>0.44755343612168702</v>
      </c>
      <c r="BD35" s="205"/>
      <c r="BE35" s="214">
        <v>3.45510155461068</v>
      </c>
    </row>
    <row r="36" spans="1:57" x14ac:dyDescent="0.2">
      <c r="A36" s="20" t="s">
        <v>23</v>
      </c>
      <c r="B36" s="2" t="str">
        <f t="shared" si="0"/>
        <v>Central Virginia</v>
      </c>
      <c r="C36" s="2"/>
      <c r="D36" s="23" t="s">
        <v>89</v>
      </c>
      <c r="E36" s="26" t="s">
        <v>90</v>
      </c>
      <c r="F36" s="2"/>
      <c r="G36" s="29">
        <v>53.263876626052102</v>
      </c>
      <c r="H36" s="205">
        <v>69.018188239449003</v>
      </c>
      <c r="I36" s="205">
        <v>74.3186767908646</v>
      </c>
      <c r="J36" s="205">
        <v>73.691800576843804</v>
      </c>
      <c r="K36" s="205">
        <v>72.337983401024104</v>
      </c>
      <c r="L36" s="210">
        <v>68.526105126846701</v>
      </c>
      <c r="M36" s="205"/>
      <c r="N36" s="211">
        <v>76.122785331685193</v>
      </c>
      <c r="O36" s="212">
        <v>76.935075637176894</v>
      </c>
      <c r="P36" s="213">
        <v>76.5289304844311</v>
      </c>
      <c r="Q36" s="205"/>
      <c r="R36" s="214">
        <v>70.812626657585099</v>
      </c>
      <c r="S36" s="38"/>
      <c r="T36" s="29">
        <v>-7.1462583687565004</v>
      </c>
      <c r="U36" s="205">
        <v>-7.8057375459224998</v>
      </c>
      <c r="V36" s="205">
        <v>-5.0205882780342304</v>
      </c>
      <c r="W36" s="205">
        <v>-6.2432374269058899</v>
      </c>
      <c r="X36" s="205">
        <v>-3.1689408009793998</v>
      </c>
      <c r="Y36" s="210">
        <v>-5.8128530597508901</v>
      </c>
      <c r="Z36" s="205"/>
      <c r="AA36" s="211">
        <v>-0.454358727221435</v>
      </c>
      <c r="AB36" s="212">
        <v>2.12973920145707</v>
      </c>
      <c r="AC36" s="213">
        <v>0.82799136097678505</v>
      </c>
      <c r="AD36" s="205"/>
      <c r="AE36" s="214">
        <v>-3.85759507806126</v>
      </c>
      <c r="AG36" s="29">
        <v>50.3884866678438</v>
      </c>
      <c r="AH36" s="205">
        <v>63.301253752428003</v>
      </c>
      <c r="AI36" s="205">
        <v>67.871122491023598</v>
      </c>
      <c r="AJ36" s="205">
        <v>68.924009653305006</v>
      </c>
      <c r="AK36" s="205">
        <v>67.974130319618496</v>
      </c>
      <c r="AL36" s="210">
        <v>63.691800576843796</v>
      </c>
      <c r="AM36" s="205"/>
      <c r="AN36" s="211">
        <v>75.046353522867705</v>
      </c>
      <c r="AO36" s="212">
        <v>75.103007828594897</v>
      </c>
      <c r="AP36" s="213">
        <v>75.074680675731301</v>
      </c>
      <c r="AQ36" s="205"/>
      <c r="AR36" s="214">
        <v>66.944052033668797</v>
      </c>
      <c r="AS36" s="38"/>
      <c r="AT36" s="29">
        <v>-2.4758390322672601</v>
      </c>
      <c r="AU36" s="205">
        <v>-1.9676792918859201</v>
      </c>
      <c r="AV36" s="205">
        <v>-0.92855246075070097</v>
      </c>
      <c r="AW36" s="205">
        <v>-1.2449509112994701</v>
      </c>
      <c r="AX36" s="205">
        <v>-1.12779391980809</v>
      </c>
      <c r="AY36" s="210">
        <v>-1.49739019340919</v>
      </c>
      <c r="AZ36" s="205"/>
      <c r="BA36" s="211">
        <v>-0.66578980312778802</v>
      </c>
      <c r="BB36" s="212">
        <v>0.206445252813478</v>
      </c>
      <c r="BC36" s="213">
        <v>-0.231414085683503</v>
      </c>
      <c r="BD36" s="205"/>
      <c r="BE36" s="214">
        <v>-1.09631907784623</v>
      </c>
    </row>
    <row r="37" spans="1:57" x14ac:dyDescent="0.2">
      <c r="A37" s="20" t="s">
        <v>24</v>
      </c>
      <c r="B37" s="2" t="str">
        <f t="shared" si="0"/>
        <v>Chesapeake Bay</v>
      </c>
      <c r="C37" s="2"/>
      <c r="D37" s="23" t="s">
        <v>89</v>
      </c>
      <c r="E37" s="26" t="s">
        <v>90</v>
      </c>
      <c r="F37" s="2"/>
      <c r="G37" s="29">
        <v>56.293436293436201</v>
      </c>
      <c r="H37" s="205">
        <v>68.571428571428498</v>
      </c>
      <c r="I37" s="205">
        <v>68.571428571428498</v>
      </c>
      <c r="J37" s="205">
        <v>69.806949806949802</v>
      </c>
      <c r="K37" s="205">
        <v>63.629343629343602</v>
      </c>
      <c r="L37" s="210">
        <v>65.374517374517296</v>
      </c>
      <c r="M37" s="205"/>
      <c r="N37" s="211">
        <v>69.343629343629303</v>
      </c>
      <c r="O37" s="212">
        <v>72.972972972972897</v>
      </c>
      <c r="P37" s="213">
        <v>71.1583011583011</v>
      </c>
      <c r="Q37" s="205"/>
      <c r="R37" s="214">
        <v>67.027027027027003</v>
      </c>
      <c r="S37" s="38"/>
      <c r="T37" s="29">
        <v>10.6221547799696</v>
      </c>
      <c r="U37" s="205">
        <v>3.6172695449241501</v>
      </c>
      <c r="V37" s="205">
        <v>3.9812646370023401</v>
      </c>
      <c r="W37" s="205">
        <v>4.1474654377880098</v>
      </c>
      <c r="X37" s="205">
        <v>-2.71546635182998</v>
      </c>
      <c r="Y37" s="210">
        <v>3.62301101591187</v>
      </c>
      <c r="Z37" s="205"/>
      <c r="AA37" s="211">
        <v>-5.9685863874345504</v>
      </c>
      <c r="AB37" s="212">
        <v>-5.1204819277108404</v>
      </c>
      <c r="AC37" s="213">
        <v>-5.5356227575602199</v>
      </c>
      <c r="AD37" s="205"/>
      <c r="AE37" s="214">
        <v>0.66269052352551305</v>
      </c>
      <c r="AG37" s="29">
        <v>47.355212355212302</v>
      </c>
      <c r="AH37" s="205">
        <v>62.181467181467099</v>
      </c>
      <c r="AI37" s="205">
        <v>63.938223938223899</v>
      </c>
      <c r="AJ37" s="205">
        <v>63.861003861003802</v>
      </c>
      <c r="AK37" s="205">
        <v>61.911196911196903</v>
      </c>
      <c r="AL37" s="210">
        <v>59.849420849420802</v>
      </c>
      <c r="AM37" s="205"/>
      <c r="AN37" s="211">
        <v>70.945945945945894</v>
      </c>
      <c r="AO37" s="212">
        <v>75.115830115830093</v>
      </c>
      <c r="AP37" s="213">
        <v>73.030888030887994</v>
      </c>
      <c r="AQ37" s="205"/>
      <c r="AR37" s="214">
        <v>63.615554329840002</v>
      </c>
      <c r="AS37" s="38"/>
      <c r="AT37" s="29">
        <v>-3.6527886881382501</v>
      </c>
      <c r="AU37" s="205">
        <v>-2.3643528341921698</v>
      </c>
      <c r="AV37" s="205">
        <v>-1.9538188277087001</v>
      </c>
      <c r="AW37" s="205">
        <v>-3.27485380116959</v>
      </c>
      <c r="AX37" s="205">
        <v>-1.89660446619761</v>
      </c>
      <c r="AY37" s="210">
        <v>-2.5829562594268398</v>
      </c>
      <c r="AZ37" s="205"/>
      <c r="BA37" s="211">
        <v>-3.3403471856917402</v>
      </c>
      <c r="BB37" s="212">
        <v>2.57069408740359E-2</v>
      </c>
      <c r="BC37" s="213">
        <v>-1.6380655226209</v>
      </c>
      <c r="BD37" s="205"/>
      <c r="BE37" s="214">
        <v>-2.2750381291306501</v>
      </c>
    </row>
    <row r="38" spans="1:57" x14ac:dyDescent="0.2">
      <c r="A38" s="20" t="s">
        <v>25</v>
      </c>
      <c r="B38" s="2" t="str">
        <f t="shared" si="0"/>
        <v>Coastal Virginia - Eastern Shore</v>
      </c>
      <c r="C38" s="2"/>
      <c r="D38" s="23" t="s">
        <v>89</v>
      </c>
      <c r="E38" s="26" t="s">
        <v>90</v>
      </c>
      <c r="F38" s="2"/>
      <c r="G38" s="29">
        <v>51.152073732718797</v>
      </c>
      <c r="H38" s="205">
        <v>63.265306122448898</v>
      </c>
      <c r="I38" s="205">
        <v>69.848584595128301</v>
      </c>
      <c r="J38" s="205">
        <v>68.268597761685299</v>
      </c>
      <c r="K38" s="205">
        <v>67.412771560236905</v>
      </c>
      <c r="L38" s="210">
        <v>63.989466754443697</v>
      </c>
      <c r="M38" s="205"/>
      <c r="N38" s="211">
        <v>76.826859776168504</v>
      </c>
      <c r="O38" s="212">
        <v>73.930217248189507</v>
      </c>
      <c r="P38" s="213">
        <v>75.378538512179006</v>
      </c>
      <c r="Q38" s="205"/>
      <c r="R38" s="214">
        <v>67.243487256653793</v>
      </c>
      <c r="S38" s="38"/>
      <c r="T38" s="29">
        <v>-6.4981949458483701</v>
      </c>
      <c r="U38" s="205">
        <v>-5.8765915768854002</v>
      </c>
      <c r="V38" s="205">
        <v>-0.56232427366447901</v>
      </c>
      <c r="W38" s="205">
        <v>-4.2474607571560403</v>
      </c>
      <c r="X38" s="205">
        <v>-3.7593984962406002</v>
      </c>
      <c r="Y38" s="210">
        <v>-4.0663245163837303</v>
      </c>
      <c r="Z38" s="205"/>
      <c r="AA38" s="211">
        <v>-2.9925187032418901</v>
      </c>
      <c r="AB38" s="212">
        <v>-6.1821219715956497</v>
      </c>
      <c r="AC38" s="213">
        <v>-4.5833333333333304</v>
      </c>
      <c r="AD38" s="205"/>
      <c r="AE38" s="214">
        <v>-4.2325207607822097</v>
      </c>
      <c r="AG38" s="29">
        <v>51.777485187623398</v>
      </c>
      <c r="AH38" s="205">
        <v>62.5576036866359</v>
      </c>
      <c r="AI38" s="205">
        <v>65.898617511520698</v>
      </c>
      <c r="AJ38" s="205">
        <v>65.569453587886699</v>
      </c>
      <c r="AK38" s="205">
        <v>64.845292955892006</v>
      </c>
      <c r="AL38" s="210">
        <v>62.129690585911703</v>
      </c>
      <c r="AM38" s="205"/>
      <c r="AN38" s="211">
        <v>75.608953258722806</v>
      </c>
      <c r="AO38" s="212">
        <v>72.481895984200094</v>
      </c>
      <c r="AP38" s="213">
        <v>74.045424621461393</v>
      </c>
      <c r="AQ38" s="205"/>
      <c r="AR38" s="214">
        <v>65.534186024640206</v>
      </c>
      <c r="AS38" s="38"/>
      <c r="AT38" s="29">
        <v>-1.3483850736908101</v>
      </c>
      <c r="AU38" s="205">
        <v>-3.7721518987341698</v>
      </c>
      <c r="AV38" s="205">
        <v>-2.1026894865525598</v>
      </c>
      <c r="AW38" s="205">
        <v>-4.4833373291776502</v>
      </c>
      <c r="AX38" s="205">
        <v>-4.6466602129719199</v>
      </c>
      <c r="AY38" s="210">
        <v>-3.36371083350399</v>
      </c>
      <c r="AZ38" s="205"/>
      <c r="BA38" s="211">
        <v>-2.2345179825494701</v>
      </c>
      <c r="BB38" s="212">
        <v>-5.8974358974358898</v>
      </c>
      <c r="BC38" s="213">
        <v>-4.0622667661797598</v>
      </c>
      <c r="BD38" s="205"/>
      <c r="BE38" s="214">
        <v>-3.5903289405416601</v>
      </c>
    </row>
    <row r="39" spans="1:57" x14ac:dyDescent="0.2">
      <c r="A39" s="20" t="s">
        <v>26</v>
      </c>
      <c r="B39" s="2" t="str">
        <f t="shared" si="0"/>
        <v>Coastal Virginia - Hampton Roads</v>
      </c>
      <c r="C39" s="2"/>
      <c r="D39" s="23" t="s">
        <v>89</v>
      </c>
      <c r="E39" s="26" t="s">
        <v>90</v>
      </c>
      <c r="F39" s="2"/>
      <c r="G39" s="29">
        <v>66.209377007064802</v>
      </c>
      <c r="H39" s="205">
        <v>75.460500963391098</v>
      </c>
      <c r="I39" s="205">
        <v>79.853564547206105</v>
      </c>
      <c r="J39" s="205">
        <v>80.824662813102094</v>
      </c>
      <c r="K39" s="205">
        <v>82.584457289659596</v>
      </c>
      <c r="L39" s="210">
        <v>76.986512524084702</v>
      </c>
      <c r="M39" s="205"/>
      <c r="N39" s="211">
        <v>90.327552986512501</v>
      </c>
      <c r="O39" s="212">
        <v>90.083493898522804</v>
      </c>
      <c r="P39" s="213">
        <v>90.205523442517602</v>
      </c>
      <c r="Q39" s="205"/>
      <c r="R39" s="214">
        <v>80.763372786494102</v>
      </c>
      <c r="S39" s="38"/>
      <c r="T39" s="29">
        <v>5.4814922976289697</v>
      </c>
      <c r="U39" s="205">
        <v>5.2552830124510796</v>
      </c>
      <c r="V39" s="205">
        <v>6.5129195766930303</v>
      </c>
      <c r="W39" s="205">
        <v>4.7202798560222803</v>
      </c>
      <c r="X39" s="205">
        <v>7.2404385988670201</v>
      </c>
      <c r="Y39" s="210">
        <v>5.8604896531387904</v>
      </c>
      <c r="Z39" s="205"/>
      <c r="AA39" s="211">
        <v>6.0170152171552003</v>
      </c>
      <c r="AB39" s="212">
        <v>3.2937798689567899</v>
      </c>
      <c r="AC39" s="213">
        <v>4.6395239438428302</v>
      </c>
      <c r="AD39" s="205"/>
      <c r="AE39" s="214">
        <v>5.4677740730209399</v>
      </c>
      <c r="AG39" s="29">
        <v>67.568331641372893</v>
      </c>
      <c r="AH39" s="205">
        <v>72.813194721083505</v>
      </c>
      <c r="AI39" s="205">
        <v>75.549672959045907</v>
      </c>
      <c r="AJ39" s="205">
        <v>76.386303234172502</v>
      </c>
      <c r="AK39" s="205">
        <v>78.828418023942803</v>
      </c>
      <c r="AL39" s="210">
        <v>74.229950975857903</v>
      </c>
      <c r="AM39" s="205"/>
      <c r="AN39" s="211">
        <v>88.280326773878599</v>
      </c>
      <c r="AO39" s="212">
        <v>89.273878641524902</v>
      </c>
      <c r="AP39" s="213">
        <v>88.777102707701701</v>
      </c>
      <c r="AQ39" s="205"/>
      <c r="AR39" s="214">
        <v>78.386768214351207</v>
      </c>
      <c r="AS39" s="38"/>
      <c r="AT39" s="29">
        <v>5.9284855832350001</v>
      </c>
      <c r="AU39" s="205">
        <v>5.9532005559480501</v>
      </c>
      <c r="AV39" s="205">
        <v>5.9339559118891101</v>
      </c>
      <c r="AW39" s="205">
        <v>6.1045056620279299</v>
      </c>
      <c r="AX39" s="205">
        <v>3.7391328308243601</v>
      </c>
      <c r="AY39" s="210">
        <v>5.5015078518189204</v>
      </c>
      <c r="AZ39" s="205"/>
      <c r="BA39" s="211">
        <v>1.7574654362483999</v>
      </c>
      <c r="BB39" s="212">
        <v>3.98493751081417</v>
      </c>
      <c r="BC39" s="213">
        <v>2.8653754535810099</v>
      </c>
      <c r="BD39" s="205"/>
      <c r="BE39" s="214">
        <v>4.6365831236006398</v>
      </c>
    </row>
    <row r="40" spans="1:57" x14ac:dyDescent="0.2">
      <c r="A40" s="19" t="s">
        <v>27</v>
      </c>
      <c r="B40" s="2" t="str">
        <f t="shared" si="0"/>
        <v>Northern Virginia</v>
      </c>
      <c r="C40" s="2"/>
      <c r="D40" s="23" t="s">
        <v>89</v>
      </c>
      <c r="E40" s="26" t="s">
        <v>90</v>
      </c>
      <c r="F40" s="2"/>
      <c r="G40" s="29">
        <v>63.890769577973302</v>
      </c>
      <c r="H40" s="205">
        <v>78.746332656285205</v>
      </c>
      <c r="I40" s="205">
        <v>85.031595576619196</v>
      </c>
      <c r="J40" s="205">
        <v>84.046114496351393</v>
      </c>
      <c r="K40" s="205">
        <v>78.678627849243895</v>
      </c>
      <c r="L40" s="210">
        <v>78.078688031294604</v>
      </c>
      <c r="M40" s="205"/>
      <c r="N40" s="211">
        <v>78.065523207703293</v>
      </c>
      <c r="O40" s="212">
        <v>84.341382682614906</v>
      </c>
      <c r="P40" s="213">
        <v>81.2034529451591</v>
      </c>
      <c r="Q40" s="205"/>
      <c r="R40" s="214">
        <v>78.971478006684507</v>
      </c>
      <c r="S40" s="38"/>
      <c r="T40" s="29">
        <v>7.0570957935839704</v>
      </c>
      <c r="U40" s="205">
        <v>5.5121999745416401</v>
      </c>
      <c r="V40" s="205">
        <v>6.4854429597535299</v>
      </c>
      <c r="W40" s="205">
        <v>3.0376310555353401</v>
      </c>
      <c r="X40" s="205">
        <v>6.2734110840031398</v>
      </c>
      <c r="Y40" s="210">
        <v>5.57825055349217</v>
      </c>
      <c r="Z40" s="205"/>
      <c r="AA40" s="211">
        <v>1.71150434406667</v>
      </c>
      <c r="AB40" s="212">
        <v>7.1610033436849703</v>
      </c>
      <c r="AC40" s="213">
        <v>4.4704914300101999</v>
      </c>
      <c r="AD40" s="205"/>
      <c r="AE40" s="214">
        <v>5.2503731190098399</v>
      </c>
      <c r="AG40" s="29">
        <v>63.073017067092898</v>
      </c>
      <c r="AH40" s="205">
        <v>76.110771545441693</v>
      </c>
      <c r="AI40" s="205">
        <v>80.621561897597402</v>
      </c>
      <c r="AJ40" s="205">
        <v>79.278762518218997</v>
      </c>
      <c r="AK40" s="205">
        <v>75.743926578243304</v>
      </c>
      <c r="AL40" s="210">
        <v>74.965607189437307</v>
      </c>
      <c r="AM40" s="205"/>
      <c r="AN40" s="211">
        <v>78.067036847227598</v>
      </c>
      <c r="AO40" s="212">
        <v>81.214355232287502</v>
      </c>
      <c r="AP40" s="213">
        <v>79.640696039757501</v>
      </c>
      <c r="AQ40" s="205"/>
      <c r="AR40" s="214">
        <v>76.301343272253902</v>
      </c>
      <c r="AS40" s="38"/>
      <c r="AT40" s="29">
        <v>7.7779882616920002</v>
      </c>
      <c r="AU40" s="205">
        <v>8.5462889988167596</v>
      </c>
      <c r="AV40" s="205">
        <v>7.0138333301169196</v>
      </c>
      <c r="AW40" s="205">
        <v>5.8954032509732999</v>
      </c>
      <c r="AX40" s="205">
        <v>7.7674691240497902</v>
      </c>
      <c r="AY40" s="210">
        <v>7.3612145961556399</v>
      </c>
      <c r="AZ40" s="205"/>
      <c r="BA40" s="211">
        <v>4.0918384206899701</v>
      </c>
      <c r="BB40" s="212">
        <v>9.2042722937079908</v>
      </c>
      <c r="BC40" s="213">
        <v>6.6372905533814999</v>
      </c>
      <c r="BD40" s="205"/>
      <c r="BE40" s="214">
        <v>7.1442419649737303</v>
      </c>
    </row>
    <row r="41" spans="1:57" x14ac:dyDescent="0.2">
      <c r="A41" s="21" t="s">
        <v>28</v>
      </c>
      <c r="B41" s="2" t="str">
        <f t="shared" si="0"/>
        <v>Shenandoah Valley</v>
      </c>
      <c r="C41" s="2"/>
      <c r="D41" s="24" t="s">
        <v>89</v>
      </c>
      <c r="E41" s="27" t="s">
        <v>90</v>
      </c>
      <c r="F41" s="2"/>
      <c r="G41" s="30">
        <v>52.683313515655897</v>
      </c>
      <c r="H41" s="215">
        <v>61.2683313515655</v>
      </c>
      <c r="I41" s="215">
        <v>64.669044787950796</v>
      </c>
      <c r="J41" s="215">
        <v>63.154974237019402</v>
      </c>
      <c r="K41" s="215">
        <v>64.383670233848505</v>
      </c>
      <c r="L41" s="216">
        <v>61.231866825208002</v>
      </c>
      <c r="M41" s="205"/>
      <c r="N41" s="217">
        <v>72.199762187871499</v>
      </c>
      <c r="O41" s="218">
        <v>70.828378913991202</v>
      </c>
      <c r="P41" s="219">
        <v>71.514070550931393</v>
      </c>
      <c r="Q41" s="205"/>
      <c r="R41" s="220">
        <v>64.169639318271805</v>
      </c>
      <c r="S41" s="38"/>
      <c r="T41" s="30">
        <v>-0.74847236590215105</v>
      </c>
      <c r="U41" s="215">
        <v>-0.58422366702626605</v>
      </c>
      <c r="V41" s="215">
        <v>-0.43020088204392598</v>
      </c>
      <c r="W41" s="215">
        <v>-2.2113967287779901</v>
      </c>
      <c r="X41" s="215">
        <v>-4.4406706493035104</v>
      </c>
      <c r="Y41" s="216">
        <v>-1.75115043506585</v>
      </c>
      <c r="Z41" s="205"/>
      <c r="AA41" s="217">
        <v>-2.9749241417704702</v>
      </c>
      <c r="AB41" s="218">
        <v>-2.5862677412684398</v>
      </c>
      <c r="AC41" s="219">
        <v>-2.7828475924824199</v>
      </c>
      <c r="AD41" s="205"/>
      <c r="AE41" s="220">
        <v>-2.08202669640889</v>
      </c>
      <c r="AG41" s="30">
        <v>50.140427215189803</v>
      </c>
      <c r="AH41" s="215">
        <v>58.738132911392398</v>
      </c>
      <c r="AI41" s="215">
        <v>60.992879746835399</v>
      </c>
      <c r="AJ41" s="215">
        <v>60.900811720451301</v>
      </c>
      <c r="AK41" s="215">
        <v>61.617501484854401</v>
      </c>
      <c r="AL41" s="216">
        <v>58.476850019786298</v>
      </c>
      <c r="AM41" s="205"/>
      <c r="AN41" s="217">
        <v>68.162740051474898</v>
      </c>
      <c r="AO41" s="218">
        <v>65.802811324490094</v>
      </c>
      <c r="AP41" s="219">
        <v>66.982775687982496</v>
      </c>
      <c r="AQ41" s="205"/>
      <c r="AR41" s="220">
        <v>60.906083908175901</v>
      </c>
      <c r="AS41" s="38"/>
      <c r="AT41" s="30">
        <v>-3.9108369341376399</v>
      </c>
      <c r="AU41" s="215">
        <v>-2.5689893760008702</v>
      </c>
      <c r="AV41" s="215">
        <v>-3.6698360156460099</v>
      </c>
      <c r="AW41" s="215">
        <v>-3.83065552436666</v>
      </c>
      <c r="AX41" s="215">
        <v>-2.7705776095829799</v>
      </c>
      <c r="AY41" s="216">
        <v>-3.3388138856423102</v>
      </c>
      <c r="AZ41" s="205"/>
      <c r="BA41" s="217">
        <v>-4.5837809266656002</v>
      </c>
      <c r="BB41" s="218">
        <v>-7.3927422428477101</v>
      </c>
      <c r="BC41" s="219">
        <v>-5.9845014759058497</v>
      </c>
      <c r="BD41" s="205"/>
      <c r="BE41" s="220">
        <v>-4.18751860101316</v>
      </c>
    </row>
    <row r="42" spans="1:57" x14ac:dyDescent="0.2">
      <c r="A42" s="18" t="s">
        <v>29</v>
      </c>
      <c r="B42" s="2" t="str">
        <f t="shared" si="0"/>
        <v>Southern Virginia</v>
      </c>
      <c r="C42" s="8"/>
      <c r="D42" s="22" t="s">
        <v>89</v>
      </c>
      <c r="E42" s="25" t="s">
        <v>90</v>
      </c>
      <c r="F42" s="2"/>
      <c r="G42" s="28">
        <v>44.648454993282499</v>
      </c>
      <c r="H42" s="203">
        <v>58.508732646663603</v>
      </c>
      <c r="I42" s="203">
        <v>63.9274518584863</v>
      </c>
      <c r="J42" s="203">
        <v>63.278101209135599</v>
      </c>
      <c r="K42" s="203">
        <v>61.195700850873202</v>
      </c>
      <c r="L42" s="204">
        <v>58.3116883116883</v>
      </c>
      <c r="M42" s="205"/>
      <c r="N42" s="206">
        <v>69.055082848186203</v>
      </c>
      <c r="O42" s="207">
        <v>68.831168831168796</v>
      </c>
      <c r="P42" s="208">
        <v>68.943125839677506</v>
      </c>
      <c r="Q42" s="205"/>
      <c r="R42" s="209">
        <v>61.349241891113799</v>
      </c>
      <c r="S42" s="38"/>
      <c r="T42" s="28">
        <v>-4.2439613563452498</v>
      </c>
      <c r="U42" s="203">
        <v>-7.0656746597185398</v>
      </c>
      <c r="V42" s="203">
        <v>-5.0041948927049003</v>
      </c>
      <c r="W42" s="203">
        <v>-12.4682753302467</v>
      </c>
      <c r="X42" s="203">
        <v>-12.2615855270612</v>
      </c>
      <c r="Y42" s="204">
        <v>-8.5791327316751005</v>
      </c>
      <c r="Z42" s="205"/>
      <c r="AA42" s="206">
        <v>-7.89169046332497</v>
      </c>
      <c r="AB42" s="207">
        <v>-7.4049384773491003</v>
      </c>
      <c r="AC42" s="208">
        <v>-7.64935105807717</v>
      </c>
      <c r="AD42" s="205"/>
      <c r="AE42" s="209">
        <v>-8.2826453082063001</v>
      </c>
      <c r="AF42" s="28"/>
      <c r="AG42" s="28">
        <v>44.127854903716901</v>
      </c>
      <c r="AH42" s="203">
        <v>57.484326018808702</v>
      </c>
      <c r="AI42" s="203">
        <v>62.197716077026399</v>
      </c>
      <c r="AJ42" s="203">
        <v>61.055754590237299</v>
      </c>
      <c r="AK42" s="203">
        <v>57.366771159874602</v>
      </c>
      <c r="AL42" s="204">
        <v>56.446484549932798</v>
      </c>
      <c r="AM42" s="205"/>
      <c r="AN42" s="206">
        <v>64.095387371249402</v>
      </c>
      <c r="AO42" s="207">
        <v>65.673981191222495</v>
      </c>
      <c r="AP42" s="208">
        <v>64.884684281236005</v>
      </c>
      <c r="AQ42" s="205"/>
      <c r="AR42" s="209">
        <v>58.857398758876499</v>
      </c>
      <c r="AS42" s="38"/>
      <c r="AT42" s="28">
        <v>-5.05988510087181</v>
      </c>
      <c r="AU42" s="203">
        <v>-7.1179862529118996</v>
      </c>
      <c r="AV42" s="203">
        <v>-4.9109222614071699</v>
      </c>
      <c r="AW42" s="203">
        <v>-6.20898823870386</v>
      </c>
      <c r="AX42" s="203">
        <v>-6.3716454760715697</v>
      </c>
      <c r="AY42" s="204">
        <v>-5.9687974449115604</v>
      </c>
      <c r="AZ42" s="205"/>
      <c r="BA42" s="206">
        <v>-6.3818243172628</v>
      </c>
      <c r="BB42" s="207">
        <v>-2.1860332566755201</v>
      </c>
      <c r="BC42" s="208">
        <v>-4.3043956319450203</v>
      </c>
      <c r="BD42" s="205"/>
      <c r="BE42" s="209">
        <v>-5.4508365549632902</v>
      </c>
    </row>
    <row r="43" spans="1:57" x14ac:dyDescent="0.2">
      <c r="A43" s="19" t="s">
        <v>30</v>
      </c>
      <c r="B43" s="2" t="str">
        <f t="shared" si="0"/>
        <v>Southwest Virginia - Blue Ridge Highlands</v>
      </c>
      <c r="C43" s="9"/>
      <c r="D43" s="23" t="s">
        <v>89</v>
      </c>
      <c r="E43" s="26" t="s">
        <v>90</v>
      </c>
      <c r="F43" s="2"/>
      <c r="G43" s="29">
        <v>49.468205476352097</v>
      </c>
      <c r="H43" s="205">
        <v>57.626159764652598</v>
      </c>
      <c r="I43" s="205">
        <v>63.543788187372698</v>
      </c>
      <c r="J43" s="205">
        <v>65.614392396469697</v>
      </c>
      <c r="K43" s="205">
        <v>63.204344874405898</v>
      </c>
      <c r="L43" s="210">
        <v>59.891378139850602</v>
      </c>
      <c r="M43" s="205"/>
      <c r="N43" s="211">
        <v>75.763747454175103</v>
      </c>
      <c r="O43" s="212">
        <v>68.318624123104698</v>
      </c>
      <c r="P43" s="213">
        <v>72.041185788639893</v>
      </c>
      <c r="Q43" s="205"/>
      <c r="R43" s="214">
        <v>63.362751753790398</v>
      </c>
      <c r="S43" s="38"/>
      <c r="T43" s="29">
        <v>-1.49674127306535</v>
      </c>
      <c r="U43" s="205">
        <v>-1.9592536058499399</v>
      </c>
      <c r="V43" s="205">
        <v>3.1423604381055101</v>
      </c>
      <c r="W43" s="205">
        <v>6.1729695610820201</v>
      </c>
      <c r="X43" s="205">
        <v>2.19860249609965</v>
      </c>
      <c r="Y43" s="210">
        <v>1.76967328090113</v>
      </c>
      <c r="Z43" s="205"/>
      <c r="AA43" s="211">
        <v>2.9175488085586498</v>
      </c>
      <c r="AB43" s="212">
        <v>0.23455373826571499</v>
      </c>
      <c r="AC43" s="213">
        <v>1.62768836638266</v>
      </c>
      <c r="AD43" s="205"/>
      <c r="AE43" s="214">
        <v>1.7235064293804701</v>
      </c>
      <c r="AF43" s="29"/>
      <c r="AG43" s="29">
        <v>49.386173342385099</v>
      </c>
      <c r="AH43" s="205">
        <v>57.592215433355904</v>
      </c>
      <c r="AI43" s="205">
        <v>61.492984838198602</v>
      </c>
      <c r="AJ43" s="205">
        <v>64.267933921701697</v>
      </c>
      <c r="AK43" s="205">
        <v>63.159085766010399</v>
      </c>
      <c r="AL43" s="210">
        <v>59.179678660330303</v>
      </c>
      <c r="AM43" s="205"/>
      <c r="AN43" s="211">
        <v>69.8206607829825</v>
      </c>
      <c r="AO43" s="212">
        <v>64.349966055668702</v>
      </c>
      <c r="AP43" s="213">
        <v>67.085313419325601</v>
      </c>
      <c r="AQ43" s="205"/>
      <c r="AR43" s="214">
        <v>61.438431448614701</v>
      </c>
      <c r="AS43" s="38"/>
      <c r="AT43" s="29">
        <v>-0.76330300229647297</v>
      </c>
      <c r="AU43" s="205">
        <v>1.8819903617101801</v>
      </c>
      <c r="AV43" s="205">
        <v>5.1540118634886998</v>
      </c>
      <c r="AW43" s="205">
        <v>8.3429587438838109</v>
      </c>
      <c r="AX43" s="205">
        <v>9.8079748412146603</v>
      </c>
      <c r="AY43" s="210">
        <v>5.0737848411415403</v>
      </c>
      <c r="AZ43" s="205"/>
      <c r="BA43" s="211">
        <v>3.09488728615207</v>
      </c>
      <c r="BB43" s="212">
        <v>-2.9305469941787998</v>
      </c>
      <c r="BC43" s="213">
        <v>0.114360544505989</v>
      </c>
      <c r="BD43" s="205"/>
      <c r="BE43" s="214">
        <v>3.4746389133619799</v>
      </c>
    </row>
    <row r="44" spans="1:57" x14ac:dyDescent="0.2">
      <c r="A44" s="20" t="s">
        <v>31</v>
      </c>
      <c r="B44" s="2" t="str">
        <f t="shared" si="0"/>
        <v>Southwest Virginia - Heart of Appalachia</v>
      </c>
      <c r="C44" s="2"/>
      <c r="D44" s="23" t="s">
        <v>89</v>
      </c>
      <c r="E44" s="26" t="s">
        <v>90</v>
      </c>
      <c r="F44" s="2"/>
      <c r="G44" s="29">
        <v>43.904208998548597</v>
      </c>
      <c r="H44" s="205">
        <v>57.1843251088534</v>
      </c>
      <c r="I44" s="205">
        <v>56.386066763425198</v>
      </c>
      <c r="J44" s="205">
        <v>55.1523947750362</v>
      </c>
      <c r="K44" s="205">
        <v>55.224963715529697</v>
      </c>
      <c r="L44" s="210">
        <v>53.570391872278599</v>
      </c>
      <c r="M44" s="205"/>
      <c r="N44" s="211">
        <v>58.853410740203103</v>
      </c>
      <c r="O44" s="212">
        <v>54.063860667634202</v>
      </c>
      <c r="P44" s="213">
        <v>56.458635703918702</v>
      </c>
      <c r="Q44" s="205"/>
      <c r="R44" s="214">
        <v>54.395604395604302</v>
      </c>
      <c r="S44" s="38"/>
      <c r="T44" s="29">
        <v>-7.7115606765202402</v>
      </c>
      <c r="U44" s="205">
        <v>-1.00864729055628</v>
      </c>
      <c r="V44" s="205">
        <v>2.1466184332402198</v>
      </c>
      <c r="W44" s="205">
        <v>-0.46338765256280001</v>
      </c>
      <c r="X44" s="205">
        <v>-9.3002304353144503</v>
      </c>
      <c r="Y44" s="210">
        <v>-3.2458603709596199</v>
      </c>
      <c r="Z44" s="205"/>
      <c r="AA44" s="211">
        <v>-8.8435893798356506</v>
      </c>
      <c r="AB44" s="212">
        <v>-11.004466800538101</v>
      </c>
      <c r="AC44" s="213">
        <v>-9.8911425732697307</v>
      </c>
      <c r="AD44" s="205"/>
      <c r="AE44" s="214">
        <v>-5.3165665167734399</v>
      </c>
      <c r="AF44" s="29"/>
      <c r="AG44" s="29">
        <v>41.545718432510803</v>
      </c>
      <c r="AH44" s="205">
        <v>54.444847605224901</v>
      </c>
      <c r="AI44" s="205">
        <v>54.390420899854803</v>
      </c>
      <c r="AJ44" s="205">
        <v>55.3156748911465</v>
      </c>
      <c r="AK44" s="205">
        <v>55.370101596516598</v>
      </c>
      <c r="AL44" s="210">
        <v>52.213352685050701</v>
      </c>
      <c r="AM44" s="205"/>
      <c r="AN44" s="211">
        <v>60.232220609579102</v>
      </c>
      <c r="AO44" s="212">
        <v>56.404208998548597</v>
      </c>
      <c r="AP44" s="213">
        <v>58.3182148040638</v>
      </c>
      <c r="AQ44" s="205"/>
      <c r="AR44" s="214">
        <v>53.957599004768802</v>
      </c>
      <c r="AS44" s="38"/>
      <c r="AT44" s="29">
        <v>-3.6446707202562099</v>
      </c>
      <c r="AU44" s="205">
        <v>1.66328293523392</v>
      </c>
      <c r="AV44" s="205">
        <v>-0.87710971552516703</v>
      </c>
      <c r="AW44" s="205">
        <v>1.7413306033589</v>
      </c>
      <c r="AX44" s="205">
        <v>-4.5217500721350401</v>
      </c>
      <c r="AY44" s="210">
        <v>-1.07521406931644</v>
      </c>
      <c r="AZ44" s="205"/>
      <c r="BA44" s="211">
        <v>-6.2042525712601897</v>
      </c>
      <c r="BB44" s="212">
        <v>-8.4066786307352306</v>
      </c>
      <c r="BC44" s="213">
        <v>-7.2823971913339696</v>
      </c>
      <c r="BD44" s="205"/>
      <c r="BE44" s="214">
        <v>-3.0789208374167698</v>
      </c>
    </row>
    <row r="45" spans="1:57" x14ac:dyDescent="0.2">
      <c r="A45" s="21" t="s">
        <v>32</v>
      </c>
      <c r="B45" s="2" t="str">
        <f t="shared" si="0"/>
        <v>Virginia Mountains</v>
      </c>
      <c r="C45" s="2"/>
      <c r="D45" s="24" t="s">
        <v>89</v>
      </c>
      <c r="E45" s="27" t="s">
        <v>90</v>
      </c>
      <c r="F45" s="2"/>
      <c r="G45" s="29">
        <v>58.8006960246285</v>
      </c>
      <c r="H45" s="205">
        <v>71.034667380537996</v>
      </c>
      <c r="I45" s="205">
        <v>83.094632579306605</v>
      </c>
      <c r="J45" s="205">
        <v>77.405969749698798</v>
      </c>
      <c r="K45" s="205">
        <v>75.558827466202601</v>
      </c>
      <c r="L45" s="210">
        <v>73.178958640074896</v>
      </c>
      <c r="M45" s="205"/>
      <c r="N45" s="211">
        <v>75.237585329942405</v>
      </c>
      <c r="O45" s="212">
        <v>70.338642751974305</v>
      </c>
      <c r="P45" s="213">
        <v>72.788114040958305</v>
      </c>
      <c r="Q45" s="205"/>
      <c r="R45" s="214">
        <v>73.067288754613003</v>
      </c>
      <c r="S45" s="38"/>
      <c r="T45" s="29">
        <v>14.095282777496999</v>
      </c>
      <c r="U45" s="205">
        <v>18.556956154549201</v>
      </c>
      <c r="V45" s="205">
        <v>28.441107106787602</v>
      </c>
      <c r="W45" s="205">
        <v>10.109358471216099</v>
      </c>
      <c r="X45" s="205">
        <v>5.9314971518009001</v>
      </c>
      <c r="Y45" s="210">
        <v>15.142917158182099</v>
      </c>
      <c r="Z45" s="205"/>
      <c r="AA45" s="211">
        <v>2.5046187444273</v>
      </c>
      <c r="AB45" s="212">
        <v>-4.1520837467562801</v>
      </c>
      <c r="AC45" s="213">
        <v>-0.82342554264327195</v>
      </c>
      <c r="AD45" s="205"/>
      <c r="AE45" s="214">
        <v>10.098098149963199</v>
      </c>
      <c r="AF45" s="30"/>
      <c r="AG45" s="29">
        <v>53.1622272788114</v>
      </c>
      <c r="AH45" s="205">
        <v>65.118458037745896</v>
      </c>
      <c r="AI45" s="205">
        <v>72.105474501405396</v>
      </c>
      <c r="AJ45" s="205">
        <v>72.737919957167705</v>
      </c>
      <c r="AK45" s="205">
        <v>71.811002543166893</v>
      </c>
      <c r="AL45" s="210">
        <v>66.987016463659401</v>
      </c>
      <c r="AM45" s="205"/>
      <c r="AN45" s="211">
        <v>73.367019140677201</v>
      </c>
      <c r="AO45" s="212">
        <v>71.7875786373979</v>
      </c>
      <c r="AP45" s="213">
        <v>72.577298889037607</v>
      </c>
      <c r="AQ45" s="205"/>
      <c r="AR45" s="214">
        <v>68.584240013767499</v>
      </c>
      <c r="AS45" s="38"/>
      <c r="AT45" s="29">
        <v>3.3044720317110601</v>
      </c>
      <c r="AU45" s="205">
        <v>8.0886305114489794</v>
      </c>
      <c r="AV45" s="205">
        <v>14.9562377507671</v>
      </c>
      <c r="AW45" s="205">
        <v>13.0247756981751</v>
      </c>
      <c r="AX45" s="205">
        <v>12.068800972908599</v>
      </c>
      <c r="AY45" s="210">
        <v>10.5813958580388</v>
      </c>
      <c r="AZ45" s="205"/>
      <c r="BA45" s="211">
        <v>4.8816827639928402</v>
      </c>
      <c r="BB45" s="212">
        <v>1.0606494277994201</v>
      </c>
      <c r="BC45" s="213">
        <v>2.95650410881208</v>
      </c>
      <c r="BD45" s="205"/>
      <c r="BE45" s="214">
        <v>8.1564676199618003</v>
      </c>
    </row>
    <row r="46" spans="1:57" x14ac:dyDescent="0.2">
      <c r="A46" s="20" t="s">
        <v>104</v>
      </c>
      <c r="B46" s="2" t="s">
        <v>16</v>
      </c>
      <c r="D46" s="24" t="s">
        <v>89</v>
      </c>
      <c r="E46" s="27" t="s">
        <v>90</v>
      </c>
      <c r="G46" s="29">
        <v>59.599180141197898</v>
      </c>
      <c r="H46" s="205">
        <v>80.163971760419003</v>
      </c>
      <c r="I46" s="205">
        <v>84.422682760191293</v>
      </c>
      <c r="J46" s="205">
        <v>76.4973810066044</v>
      </c>
      <c r="K46" s="205">
        <v>76.634024140286897</v>
      </c>
      <c r="L46" s="210">
        <v>75.463447961739902</v>
      </c>
      <c r="M46" s="205"/>
      <c r="N46" s="211">
        <v>77.795490776588395</v>
      </c>
      <c r="O46" s="212">
        <v>82.714643589159607</v>
      </c>
      <c r="P46" s="213">
        <v>80.255067182874001</v>
      </c>
      <c r="Q46" s="205"/>
      <c r="R46" s="214">
        <v>76.832482024921106</v>
      </c>
      <c r="S46" s="38"/>
      <c r="T46" s="29">
        <v>25.749394909367901</v>
      </c>
      <c r="U46" s="205">
        <v>14.9936431891725</v>
      </c>
      <c r="V46" s="205">
        <v>12.173989617292101</v>
      </c>
      <c r="W46" s="205">
        <v>7.8594777636680604</v>
      </c>
      <c r="X46" s="205">
        <v>4.8288424351886698</v>
      </c>
      <c r="Y46" s="210">
        <v>12.165111913167401</v>
      </c>
      <c r="Z46" s="205"/>
      <c r="AA46" s="211">
        <v>3.6687085679627498</v>
      </c>
      <c r="AB46" s="212">
        <v>7.2121024159741998</v>
      </c>
      <c r="AC46" s="213">
        <v>5.4649457932562404</v>
      </c>
      <c r="AD46" s="205"/>
      <c r="AE46" s="214">
        <v>10.078038743203001</v>
      </c>
      <c r="AG46" s="29">
        <v>58.494648143930704</v>
      </c>
      <c r="AH46" s="205">
        <v>68.236164882714604</v>
      </c>
      <c r="AI46" s="205">
        <v>71.225233432020005</v>
      </c>
      <c r="AJ46" s="205">
        <v>68.378501480300599</v>
      </c>
      <c r="AK46" s="205">
        <v>72.1361876565702</v>
      </c>
      <c r="AL46" s="210">
        <v>67.6941471191072</v>
      </c>
      <c r="AM46" s="205"/>
      <c r="AN46" s="211">
        <v>79.053746299248402</v>
      </c>
      <c r="AO46" s="212">
        <v>83.358005010248206</v>
      </c>
      <c r="AP46" s="213">
        <v>81.205875654748297</v>
      </c>
      <c r="AQ46" s="205"/>
      <c r="AR46" s="214">
        <v>71.554640986433199</v>
      </c>
      <c r="AS46" s="38"/>
      <c r="AT46" s="29">
        <v>15.810704192853001</v>
      </c>
      <c r="AU46" s="205">
        <v>7.3722819448911698</v>
      </c>
      <c r="AV46" s="205">
        <v>8.5474661646775107</v>
      </c>
      <c r="AW46" s="205">
        <v>6.30931460131875</v>
      </c>
      <c r="AX46" s="205">
        <v>5.8604485585084696</v>
      </c>
      <c r="AY46" s="210">
        <v>8.4357029811192596</v>
      </c>
      <c r="AZ46" s="205"/>
      <c r="BA46" s="211">
        <v>4.9135174779317898</v>
      </c>
      <c r="BB46" s="212">
        <v>9.9539709715683404</v>
      </c>
      <c r="BC46" s="213">
        <v>7.4414198371872802</v>
      </c>
      <c r="BD46" s="205"/>
      <c r="BE46" s="214">
        <v>8.1112953875197409</v>
      </c>
    </row>
    <row r="47" spans="1:57" x14ac:dyDescent="0.2">
      <c r="A47" s="20" t="s">
        <v>105</v>
      </c>
      <c r="B47" s="2" t="s">
        <v>17</v>
      </c>
      <c r="D47" s="24" t="s">
        <v>89</v>
      </c>
      <c r="E47" s="27" t="s">
        <v>90</v>
      </c>
      <c r="G47" s="29">
        <v>59.173155776247903</v>
      </c>
      <c r="H47" s="205">
        <v>78.576533875032894</v>
      </c>
      <c r="I47" s="205">
        <v>87.796712184478807</v>
      </c>
      <c r="J47" s="205">
        <v>85.095737877590906</v>
      </c>
      <c r="K47" s="205">
        <v>78.557724861753698</v>
      </c>
      <c r="L47" s="210">
        <v>77.839972915020795</v>
      </c>
      <c r="M47" s="205"/>
      <c r="N47" s="211">
        <v>78.708196967987007</v>
      </c>
      <c r="O47" s="212">
        <v>83.034270022194605</v>
      </c>
      <c r="P47" s="213">
        <v>80.871233495090806</v>
      </c>
      <c r="Q47" s="205"/>
      <c r="R47" s="214">
        <v>78.706047366469406</v>
      </c>
      <c r="S47" s="38"/>
      <c r="T47" s="29">
        <v>-0.93247550674117197</v>
      </c>
      <c r="U47" s="205">
        <v>2.33991584004387</v>
      </c>
      <c r="V47" s="205">
        <v>5.2961444669031499</v>
      </c>
      <c r="W47" s="205">
        <v>-0.26537200721386001</v>
      </c>
      <c r="X47" s="205">
        <v>1.5274774732418399</v>
      </c>
      <c r="Y47" s="210">
        <v>1.72798035880199</v>
      </c>
      <c r="Z47" s="205"/>
      <c r="AA47" s="211">
        <v>-1.57880879092013</v>
      </c>
      <c r="AB47" s="212">
        <v>1.69919162902942</v>
      </c>
      <c r="AC47" s="213">
        <v>7.7189613430215298E-2</v>
      </c>
      <c r="AD47" s="205"/>
      <c r="AE47" s="214">
        <v>1.2377307601510401</v>
      </c>
      <c r="AG47" s="29">
        <v>57.534890719632799</v>
      </c>
      <c r="AH47" s="205">
        <v>72.620659820185807</v>
      </c>
      <c r="AI47" s="205">
        <v>79.469021555129203</v>
      </c>
      <c r="AJ47" s="205">
        <v>77.826994695858204</v>
      </c>
      <c r="AK47" s="205">
        <v>74.495918444118402</v>
      </c>
      <c r="AL47" s="210">
        <v>72.3894970469849</v>
      </c>
      <c r="AM47" s="205"/>
      <c r="AN47" s="211">
        <v>79.129518865440303</v>
      </c>
      <c r="AO47" s="212">
        <v>80.838317721852306</v>
      </c>
      <c r="AP47" s="213">
        <v>79.983918293646298</v>
      </c>
      <c r="AQ47" s="205"/>
      <c r="AR47" s="214">
        <v>74.559331688888093</v>
      </c>
      <c r="AS47" s="38"/>
      <c r="AT47" s="29">
        <v>1.3388015252433201</v>
      </c>
      <c r="AU47" s="205">
        <v>4.8083997221718198</v>
      </c>
      <c r="AV47" s="205">
        <v>5.12035703135221</v>
      </c>
      <c r="AW47" s="205">
        <v>3.7583553008883599</v>
      </c>
      <c r="AX47" s="205">
        <v>4.13912770084616</v>
      </c>
      <c r="AY47" s="210">
        <v>3.9461529765245098</v>
      </c>
      <c r="AZ47" s="205"/>
      <c r="BA47" s="211">
        <v>0.35329614570531498</v>
      </c>
      <c r="BB47" s="212">
        <v>4.2836752586362401</v>
      </c>
      <c r="BC47" s="213">
        <v>2.30173009796105</v>
      </c>
      <c r="BD47" s="205"/>
      <c r="BE47" s="214">
        <v>3.4363995991267999</v>
      </c>
    </row>
    <row r="48" spans="1:57" x14ac:dyDescent="0.2">
      <c r="A48" s="20" t="s">
        <v>106</v>
      </c>
      <c r="B48" s="2" t="s">
        <v>18</v>
      </c>
      <c r="D48" s="24" t="s">
        <v>89</v>
      </c>
      <c r="E48" s="27" t="s">
        <v>90</v>
      </c>
      <c r="G48" s="29">
        <v>65.745412844036593</v>
      </c>
      <c r="H48" s="205">
        <v>81.462155963302706</v>
      </c>
      <c r="I48" s="205">
        <v>87.408256880733902</v>
      </c>
      <c r="J48" s="205">
        <v>86.470756880733902</v>
      </c>
      <c r="K48" s="205">
        <v>82.608944954128404</v>
      </c>
      <c r="L48" s="210">
        <v>80.739105504587101</v>
      </c>
      <c r="M48" s="205"/>
      <c r="N48" s="211">
        <v>85.653669724770594</v>
      </c>
      <c r="O48" s="212">
        <v>87.580275229357696</v>
      </c>
      <c r="P48" s="213">
        <v>86.616972477064195</v>
      </c>
      <c r="Q48" s="205"/>
      <c r="R48" s="214">
        <v>82.418496068151995</v>
      </c>
      <c r="S48" s="38"/>
      <c r="T48" s="29">
        <v>3.7855720407603402</v>
      </c>
      <c r="U48" s="205">
        <v>1.77603199372553</v>
      </c>
      <c r="V48" s="205">
        <v>2.9905210691856401</v>
      </c>
      <c r="W48" s="205">
        <v>0.68832855281868299</v>
      </c>
      <c r="X48" s="205">
        <v>3.5653433686162299</v>
      </c>
      <c r="Y48" s="210">
        <v>2.4860698342627301</v>
      </c>
      <c r="Z48" s="205"/>
      <c r="AA48" s="211">
        <v>1.9229001712504401</v>
      </c>
      <c r="AB48" s="212">
        <v>5.7558664984977197</v>
      </c>
      <c r="AC48" s="213">
        <v>3.8253233944156602</v>
      </c>
      <c r="AD48" s="205"/>
      <c r="AE48" s="214">
        <v>2.8845621955658398</v>
      </c>
      <c r="AG48" s="29">
        <v>63.732798165137602</v>
      </c>
      <c r="AH48" s="205">
        <v>76.934489678898998</v>
      </c>
      <c r="AI48" s="205">
        <v>81.017058486238497</v>
      </c>
      <c r="AJ48" s="205">
        <v>80.476634174311897</v>
      </c>
      <c r="AK48" s="205">
        <v>78.949971330275204</v>
      </c>
      <c r="AL48" s="210">
        <v>76.222190366972399</v>
      </c>
      <c r="AM48" s="205"/>
      <c r="AN48" s="211">
        <v>84.428038990825598</v>
      </c>
      <c r="AO48" s="212">
        <v>84.823681192660501</v>
      </c>
      <c r="AP48" s="213">
        <v>84.625860091743107</v>
      </c>
      <c r="AQ48" s="205"/>
      <c r="AR48" s="214">
        <v>78.623238859764001</v>
      </c>
      <c r="AS48" s="38"/>
      <c r="AT48" s="29">
        <v>5.9240659794175201</v>
      </c>
      <c r="AU48" s="205">
        <v>6.71393215344815</v>
      </c>
      <c r="AV48" s="205">
        <v>5.0826186872681198</v>
      </c>
      <c r="AW48" s="205">
        <v>4.5282823315943999</v>
      </c>
      <c r="AX48" s="205">
        <v>5.2398947374920297</v>
      </c>
      <c r="AY48" s="210">
        <v>5.4596240486647201</v>
      </c>
      <c r="AZ48" s="205"/>
      <c r="BA48" s="211">
        <v>3.4062229113993099</v>
      </c>
      <c r="BB48" s="212">
        <v>5.7033565631616003</v>
      </c>
      <c r="BC48" s="213">
        <v>4.5448570046530996</v>
      </c>
      <c r="BD48" s="205"/>
      <c r="BE48" s="214">
        <v>5.1757765510356304</v>
      </c>
    </row>
    <row r="49" spans="1:57" x14ac:dyDescent="0.2">
      <c r="A49" s="20" t="s">
        <v>107</v>
      </c>
      <c r="B49" s="2" t="s">
        <v>19</v>
      </c>
      <c r="D49" s="24" t="s">
        <v>89</v>
      </c>
      <c r="E49" s="27" t="s">
        <v>90</v>
      </c>
      <c r="G49" s="29">
        <v>59.980770653058201</v>
      </c>
      <c r="H49" s="205">
        <v>74.984591869437594</v>
      </c>
      <c r="I49" s="205">
        <v>80.770653058205696</v>
      </c>
      <c r="J49" s="205">
        <v>80.736138845746098</v>
      </c>
      <c r="K49" s="205">
        <v>79.498557798979306</v>
      </c>
      <c r="L49" s="210">
        <v>75.194142445085404</v>
      </c>
      <c r="M49" s="205"/>
      <c r="N49" s="211">
        <v>83.588491975445606</v>
      </c>
      <c r="O49" s="212">
        <v>84.508049207405705</v>
      </c>
      <c r="P49" s="213">
        <v>84.048270591425606</v>
      </c>
      <c r="Q49" s="205"/>
      <c r="R49" s="214">
        <v>77.723893344039695</v>
      </c>
      <c r="S49" s="38"/>
      <c r="T49" s="29">
        <v>0.59079924661734096</v>
      </c>
      <c r="U49" s="205">
        <v>-0.42885597708189499</v>
      </c>
      <c r="V49" s="205">
        <v>1.7449919334797801</v>
      </c>
      <c r="W49" s="205">
        <v>-7.5253814391376697E-2</v>
      </c>
      <c r="X49" s="205">
        <v>2.05486990106496</v>
      </c>
      <c r="Y49" s="210">
        <v>0.79205378693527295</v>
      </c>
      <c r="Z49" s="205"/>
      <c r="AA49" s="211">
        <v>0.92650028257880401</v>
      </c>
      <c r="AB49" s="212">
        <v>1.2577946898461201</v>
      </c>
      <c r="AC49" s="213">
        <v>1.09278222465709</v>
      </c>
      <c r="AD49" s="205"/>
      <c r="AE49" s="214">
        <v>0.884776509568589</v>
      </c>
      <c r="AG49" s="29">
        <v>58.461566870198901</v>
      </c>
      <c r="AH49" s="205">
        <v>71.513073665550493</v>
      </c>
      <c r="AI49" s="205">
        <v>75.7072336025211</v>
      </c>
      <c r="AJ49" s="205">
        <v>76.168258814260298</v>
      </c>
      <c r="AK49" s="205">
        <v>74.824653772022103</v>
      </c>
      <c r="AL49" s="210">
        <v>71.334652304896593</v>
      </c>
      <c r="AM49" s="205"/>
      <c r="AN49" s="211">
        <v>81.335402388033899</v>
      </c>
      <c r="AO49" s="212">
        <v>81.829266039792302</v>
      </c>
      <c r="AP49" s="213">
        <v>81.5823342139131</v>
      </c>
      <c r="AQ49" s="205"/>
      <c r="AR49" s="214">
        <v>74.261830110770504</v>
      </c>
      <c r="AS49" s="38"/>
      <c r="AT49" s="29">
        <v>1.63816293063956</v>
      </c>
      <c r="AU49" s="205">
        <v>2.6447877593635498</v>
      </c>
      <c r="AV49" s="205">
        <v>3.35774475756235</v>
      </c>
      <c r="AW49" s="205">
        <v>3.1667929021432299</v>
      </c>
      <c r="AX49" s="205">
        <v>2.8850005024773502</v>
      </c>
      <c r="AY49" s="210">
        <v>2.7941089346650401</v>
      </c>
      <c r="AZ49" s="205"/>
      <c r="BA49" s="211">
        <v>0.53700606907136605</v>
      </c>
      <c r="BB49" s="212">
        <v>1.09700050395686</v>
      </c>
      <c r="BC49" s="213">
        <v>0.81707314609930404</v>
      </c>
      <c r="BD49" s="205"/>
      <c r="BE49" s="214">
        <v>2.1660719589049102</v>
      </c>
    </row>
    <row r="50" spans="1:57" x14ac:dyDescent="0.2">
      <c r="A50" s="20" t="s">
        <v>108</v>
      </c>
      <c r="B50" s="2" t="s">
        <v>20</v>
      </c>
      <c r="D50" s="24" t="s">
        <v>89</v>
      </c>
      <c r="E50" s="27" t="s">
        <v>90</v>
      </c>
      <c r="G50" s="29">
        <v>58.076988443235798</v>
      </c>
      <c r="H50" s="205">
        <v>65.474167233174697</v>
      </c>
      <c r="I50" s="205">
        <v>70.763936097892497</v>
      </c>
      <c r="J50" s="205">
        <v>71.222807613868099</v>
      </c>
      <c r="K50" s="205">
        <v>70.683208701563501</v>
      </c>
      <c r="L50" s="210">
        <v>67.244221617946906</v>
      </c>
      <c r="M50" s="205"/>
      <c r="N50" s="211">
        <v>76.903467029231805</v>
      </c>
      <c r="O50" s="212">
        <v>77.018184908225606</v>
      </c>
      <c r="P50" s="213">
        <v>76.960825968728699</v>
      </c>
      <c r="Q50" s="205"/>
      <c r="R50" s="214">
        <v>70.020394289598897</v>
      </c>
      <c r="S50" s="38"/>
      <c r="T50" s="29">
        <v>4.5126599509047196</v>
      </c>
      <c r="U50" s="205">
        <v>2.5272413178611899</v>
      </c>
      <c r="V50" s="205">
        <v>5.8291452565170703</v>
      </c>
      <c r="W50" s="205">
        <v>3.1705049034087098</v>
      </c>
      <c r="X50" s="205">
        <v>2.3254844879892902</v>
      </c>
      <c r="Y50" s="210">
        <v>3.6418439006001</v>
      </c>
      <c r="Z50" s="205"/>
      <c r="AA50" s="211">
        <v>2.1318218860104698</v>
      </c>
      <c r="AB50" s="212">
        <v>2.6221678696829001</v>
      </c>
      <c r="AC50" s="213">
        <v>2.37659046303733</v>
      </c>
      <c r="AD50" s="205"/>
      <c r="AE50" s="214">
        <v>3.2411554318699101</v>
      </c>
      <c r="AG50" s="29">
        <v>57.346652198889302</v>
      </c>
      <c r="AH50" s="205">
        <v>64.723090998063796</v>
      </c>
      <c r="AI50" s="205">
        <v>68.099614901810497</v>
      </c>
      <c r="AJ50" s="205">
        <v>69.333390026893994</v>
      </c>
      <c r="AK50" s="205">
        <v>68.8752351896931</v>
      </c>
      <c r="AL50" s="210">
        <v>65.676632238084693</v>
      </c>
      <c r="AM50" s="205"/>
      <c r="AN50" s="211">
        <v>74.417739415135003</v>
      </c>
      <c r="AO50" s="212">
        <v>75.048100942884702</v>
      </c>
      <c r="AP50" s="213">
        <v>74.732920179009895</v>
      </c>
      <c r="AQ50" s="205"/>
      <c r="AR50" s="214">
        <v>68.264980297676701</v>
      </c>
      <c r="AS50" s="38"/>
      <c r="AT50" s="29">
        <v>4.3192828299958901</v>
      </c>
      <c r="AU50" s="205">
        <v>3.86815604322214</v>
      </c>
      <c r="AV50" s="205">
        <v>4.8557426397203303</v>
      </c>
      <c r="AW50" s="205">
        <v>5.2293924787249599</v>
      </c>
      <c r="AX50" s="205">
        <v>4.5612129251538898</v>
      </c>
      <c r="AY50" s="210">
        <v>4.58068877893185</v>
      </c>
      <c r="AZ50" s="205"/>
      <c r="BA50" s="211">
        <v>1.4706397381071099</v>
      </c>
      <c r="BB50" s="212">
        <v>3.5649604968031401</v>
      </c>
      <c r="BC50" s="213">
        <v>2.5115200300293399</v>
      </c>
      <c r="BD50" s="205"/>
      <c r="BE50" s="214">
        <v>3.92422271389766</v>
      </c>
    </row>
    <row r="51" spans="1:57" x14ac:dyDescent="0.2">
      <c r="A51" s="21" t="s">
        <v>109</v>
      </c>
      <c r="B51" s="2" t="s">
        <v>21</v>
      </c>
      <c r="D51" s="24" t="s">
        <v>89</v>
      </c>
      <c r="E51" s="27" t="s">
        <v>90</v>
      </c>
      <c r="G51" s="29">
        <v>53.9122906528942</v>
      </c>
      <c r="H51" s="205">
        <v>57.772337821297398</v>
      </c>
      <c r="I51" s="205">
        <v>59.784458309699303</v>
      </c>
      <c r="J51" s="205">
        <v>61.235334507567799</v>
      </c>
      <c r="K51" s="205">
        <v>63.4773263277308</v>
      </c>
      <c r="L51" s="210">
        <v>59.236349523837902</v>
      </c>
      <c r="M51" s="205"/>
      <c r="N51" s="211">
        <v>71.000388094456198</v>
      </c>
      <c r="O51" s="212">
        <v>70.304803415231206</v>
      </c>
      <c r="P51" s="213">
        <v>70.652595754843702</v>
      </c>
      <c r="Q51" s="205"/>
      <c r="R51" s="214">
        <v>62.498134161268098</v>
      </c>
      <c r="S51" s="38"/>
      <c r="T51" s="29">
        <v>3.0789098592397002</v>
      </c>
      <c r="U51" s="205">
        <v>1.95703662153409</v>
      </c>
      <c r="V51" s="205">
        <v>3.36659486583451</v>
      </c>
      <c r="W51" s="205">
        <v>1.8200392207796201</v>
      </c>
      <c r="X51" s="205">
        <v>4.2612772742850504</v>
      </c>
      <c r="Y51" s="210">
        <v>2.9029229785635802</v>
      </c>
      <c r="Z51" s="205"/>
      <c r="AA51" s="211">
        <v>5.5548674593992802</v>
      </c>
      <c r="AB51" s="212">
        <v>2.71462531102922</v>
      </c>
      <c r="AC51" s="213">
        <v>4.1223695238391</v>
      </c>
      <c r="AD51" s="205"/>
      <c r="AE51" s="214">
        <v>3.29366077242801</v>
      </c>
      <c r="AG51" s="29">
        <v>54.237895459770897</v>
      </c>
      <c r="AH51" s="205">
        <v>57.472491377894499</v>
      </c>
      <c r="AI51" s="205">
        <v>59.1394317621941</v>
      </c>
      <c r="AJ51" s="205">
        <v>60.6226627753353</v>
      </c>
      <c r="AK51" s="205">
        <v>61.8452971867465</v>
      </c>
      <c r="AL51" s="210">
        <v>58.663670836941201</v>
      </c>
      <c r="AM51" s="205"/>
      <c r="AN51" s="211">
        <v>68.168959417196007</v>
      </c>
      <c r="AO51" s="212">
        <v>68.351832085569399</v>
      </c>
      <c r="AP51" s="213">
        <v>68.260395751382703</v>
      </c>
      <c r="AQ51" s="205"/>
      <c r="AR51" s="214">
        <v>61.405723815962602</v>
      </c>
      <c r="AS51" s="38"/>
      <c r="AT51" s="29">
        <v>1.6638388486368501</v>
      </c>
      <c r="AU51" s="205">
        <v>0.86068526692494096</v>
      </c>
      <c r="AV51" s="205">
        <v>1.0887669063936201</v>
      </c>
      <c r="AW51" s="205">
        <v>1.3874953256745399</v>
      </c>
      <c r="AX51" s="205">
        <v>1.67884232880391</v>
      </c>
      <c r="AY51" s="210">
        <v>1.3359619024612299</v>
      </c>
      <c r="AZ51" s="205"/>
      <c r="BA51" s="211">
        <v>0.25522626727013598</v>
      </c>
      <c r="BB51" s="212">
        <v>0.75527743360966404</v>
      </c>
      <c r="BC51" s="213">
        <v>0.50496477904099102</v>
      </c>
      <c r="BD51" s="205"/>
      <c r="BE51" s="214">
        <v>1.0709019435612299</v>
      </c>
    </row>
    <row r="52" spans="1:57" x14ac:dyDescent="0.2">
      <c r="A52" s="33" t="s">
        <v>47</v>
      </c>
      <c r="B52" t="s">
        <v>47</v>
      </c>
      <c r="D52" s="24" t="s">
        <v>89</v>
      </c>
      <c r="E52" s="27" t="s">
        <v>90</v>
      </c>
      <c r="G52" s="29">
        <v>46.286653877774697</v>
      </c>
      <c r="H52" s="205">
        <v>63.222800767333503</v>
      </c>
      <c r="I52" s="205">
        <v>68.840778295423405</v>
      </c>
      <c r="J52" s="205">
        <v>67.141682652781498</v>
      </c>
      <c r="K52" s="205">
        <v>64.346396272951395</v>
      </c>
      <c r="L52" s="210">
        <v>61.967662373252899</v>
      </c>
      <c r="M52" s="205"/>
      <c r="N52" s="211">
        <v>69.799945190463106</v>
      </c>
      <c r="O52" s="212">
        <v>70.704302548643398</v>
      </c>
      <c r="P52" s="213">
        <v>70.252123869553301</v>
      </c>
      <c r="Q52" s="205"/>
      <c r="R52" s="214">
        <v>64.334651372195907</v>
      </c>
      <c r="S52" s="38"/>
      <c r="T52" s="29">
        <v>-6.0113585471686299</v>
      </c>
      <c r="U52" s="205">
        <v>-6.35400101129368</v>
      </c>
      <c r="V52" s="205">
        <v>-4.3907703457055201</v>
      </c>
      <c r="W52" s="205">
        <v>-12.827634325534101</v>
      </c>
      <c r="X52" s="205">
        <v>-13.0899521526161</v>
      </c>
      <c r="Y52" s="210">
        <v>-8.8232244910203992</v>
      </c>
      <c r="Z52" s="205"/>
      <c r="AA52" s="211">
        <v>-9.7683477098050293</v>
      </c>
      <c r="AB52" s="212">
        <v>-8.5663076309284296</v>
      </c>
      <c r="AC52" s="213">
        <v>-9.1674360208335504</v>
      </c>
      <c r="AD52" s="205"/>
      <c r="AE52" s="214">
        <v>-8.9308961402548004</v>
      </c>
      <c r="AG52" s="29">
        <v>45.772814469717702</v>
      </c>
      <c r="AH52" s="205">
        <v>61.338722937791097</v>
      </c>
      <c r="AI52" s="205">
        <v>65.970128802411594</v>
      </c>
      <c r="AJ52" s="205">
        <v>64.175116470265806</v>
      </c>
      <c r="AK52" s="205">
        <v>59.639627295149303</v>
      </c>
      <c r="AL52" s="210">
        <v>59.379281995067103</v>
      </c>
      <c r="AM52" s="205"/>
      <c r="AN52" s="211">
        <v>65.572759660180793</v>
      </c>
      <c r="AO52" s="212">
        <v>67.977528089887599</v>
      </c>
      <c r="AP52" s="213">
        <v>66.775143875034203</v>
      </c>
      <c r="AQ52" s="205"/>
      <c r="AR52" s="214">
        <v>61.492385389343397</v>
      </c>
      <c r="AS52" s="38"/>
      <c r="AT52" s="29">
        <v>-5.6523565521438197</v>
      </c>
      <c r="AU52" s="205">
        <v>-6.7568204938875898</v>
      </c>
      <c r="AV52" s="205">
        <v>-4.8395487186451804</v>
      </c>
      <c r="AW52" s="205">
        <v>-6.8574450420425901</v>
      </c>
      <c r="AX52" s="205">
        <v>-7.8851282522211301</v>
      </c>
      <c r="AY52" s="210">
        <v>-6.4211012176445204</v>
      </c>
      <c r="AZ52" s="205"/>
      <c r="BA52" s="211">
        <v>-7.0209900587549896</v>
      </c>
      <c r="BB52" s="212">
        <v>-2.1505606702109001</v>
      </c>
      <c r="BC52" s="213">
        <v>-4.6040870730051902</v>
      </c>
      <c r="BD52" s="205"/>
      <c r="BE52" s="214">
        <v>-5.8648051200914999</v>
      </c>
    </row>
    <row r="53" spans="1:57" x14ac:dyDescent="0.2">
      <c r="A53" s="109" t="s">
        <v>52</v>
      </c>
      <c r="B53" t="s">
        <v>52</v>
      </c>
      <c r="D53" s="24" t="s">
        <v>89</v>
      </c>
      <c r="E53" s="27" t="s">
        <v>90</v>
      </c>
      <c r="G53" s="29">
        <v>51.602276130577998</v>
      </c>
      <c r="H53" s="205">
        <v>60.452231206948099</v>
      </c>
      <c r="I53" s="205">
        <v>63.057801737047001</v>
      </c>
      <c r="J53" s="205">
        <v>62.533692722371903</v>
      </c>
      <c r="K53" s="205">
        <v>62.249176400119701</v>
      </c>
      <c r="L53" s="210">
        <v>59.979035639412899</v>
      </c>
      <c r="M53" s="205"/>
      <c r="N53" s="211">
        <v>71.862833183587895</v>
      </c>
      <c r="O53" s="212">
        <v>71.443545971847797</v>
      </c>
      <c r="P53" s="213">
        <v>71.653189577717797</v>
      </c>
      <c r="Q53" s="205"/>
      <c r="R53" s="214">
        <v>63.314508193214301</v>
      </c>
      <c r="S53" s="38"/>
      <c r="T53" s="29">
        <v>2.69024386118349</v>
      </c>
      <c r="U53" s="205">
        <v>2.9250003675921401</v>
      </c>
      <c r="V53" s="205">
        <v>1.6111165677189501</v>
      </c>
      <c r="W53" s="205">
        <v>3.7608918024953102</v>
      </c>
      <c r="X53" s="205">
        <v>1.57499338791216</v>
      </c>
      <c r="Y53" s="210">
        <v>2.49542658542773</v>
      </c>
      <c r="Z53" s="205"/>
      <c r="AA53" s="211">
        <v>5.3402019681113799</v>
      </c>
      <c r="AB53" s="212">
        <v>2.1131289389382899</v>
      </c>
      <c r="AC53" s="213">
        <v>3.7062858050704199</v>
      </c>
      <c r="AD53" s="205"/>
      <c r="AE53" s="214">
        <v>2.8838451731830399</v>
      </c>
      <c r="AG53" s="29">
        <v>48.8438012830076</v>
      </c>
      <c r="AH53" s="205">
        <v>57.753990750410203</v>
      </c>
      <c r="AI53" s="205">
        <v>60.073847530956201</v>
      </c>
      <c r="AJ53" s="205">
        <v>59.827367162394403</v>
      </c>
      <c r="AK53" s="205">
        <v>60.417756520439397</v>
      </c>
      <c r="AL53" s="210">
        <v>57.381307853090398</v>
      </c>
      <c r="AM53" s="205"/>
      <c r="AN53" s="211">
        <v>67.162394439877403</v>
      </c>
      <c r="AO53" s="212">
        <v>66.986772289066494</v>
      </c>
      <c r="AP53" s="213">
        <v>67.074583364472005</v>
      </c>
      <c r="AQ53" s="205"/>
      <c r="AR53" s="214">
        <v>60.148599347144199</v>
      </c>
      <c r="AS53" s="38"/>
      <c r="AT53" s="29">
        <v>-1.16533655964861</v>
      </c>
      <c r="AU53" s="205">
        <v>2.2798038773050102</v>
      </c>
      <c r="AV53" s="205">
        <v>1.76766883642045</v>
      </c>
      <c r="AW53" s="205">
        <v>1.1615924161564899</v>
      </c>
      <c r="AX53" s="205">
        <v>0.35111080809676598</v>
      </c>
      <c r="AY53" s="210">
        <v>0.930305506473457</v>
      </c>
      <c r="AZ53" s="205"/>
      <c r="BA53" s="211">
        <v>-2.4266806376627601</v>
      </c>
      <c r="BB53" s="212">
        <v>-4.1607433209180797</v>
      </c>
      <c r="BC53" s="213">
        <v>-3.3003504473149099</v>
      </c>
      <c r="BD53" s="205"/>
      <c r="BE53" s="214">
        <v>-0.46056786186022902</v>
      </c>
    </row>
    <row r="54" spans="1:57" x14ac:dyDescent="0.2">
      <c r="A54" s="110" t="s">
        <v>59</v>
      </c>
      <c r="B54" t="s">
        <v>59</v>
      </c>
      <c r="D54" s="24" t="s">
        <v>89</v>
      </c>
      <c r="E54" s="27" t="s">
        <v>90</v>
      </c>
      <c r="G54" s="30">
        <v>63.883016208597603</v>
      </c>
      <c r="H54" s="215">
        <v>73.291050035235997</v>
      </c>
      <c r="I54" s="215">
        <v>80.796335447498194</v>
      </c>
      <c r="J54" s="215">
        <v>82.804792107117606</v>
      </c>
      <c r="K54" s="215">
        <v>80.761099365750496</v>
      </c>
      <c r="L54" s="216">
        <v>76.307258632840004</v>
      </c>
      <c r="M54" s="205"/>
      <c r="N54" s="217">
        <v>80.338266384777995</v>
      </c>
      <c r="O54" s="218">
        <v>85.024665257223305</v>
      </c>
      <c r="P54" s="219">
        <v>82.6814658210007</v>
      </c>
      <c r="Q54" s="205"/>
      <c r="R54" s="220">
        <v>78.128460686600206</v>
      </c>
      <c r="S54" s="38"/>
      <c r="T54" s="30">
        <v>0.90167423466169205</v>
      </c>
      <c r="U54" s="215">
        <v>-16.942675590320601</v>
      </c>
      <c r="V54" s="215">
        <v>-8.9836030281165407</v>
      </c>
      <c r="W54" s="215">
        <v>-7.1274569317396796</v>
      </c>
      <c r="X54" s="215">
        <v>-0.86023692942978003</v>
      </c>
      <c r="Y54" s="216">
        <v>-7.1566607457454197</v>
      </c>
      <c r="Z54" s="205"/>
      <c r="AA54" s="217">
        <v>-1.4647161534468001</v>
      </c>
      <c r="AB54" s="218">
        <v>12.4135630291581</v>
      </c>
      <c r="AC54" s="219">
        <v>5.2140692900804204</v>
      </c>
      <c r="AD54" s="205"/>
      <c r="AE54" s="220">
        <v>-3.7343150816605801</v>
      </c>
      <c r="AG54" s="30">
        <v>62.993305144467897</v>
      </c>
      <c r="AH54" s="215">
        <v>73.132487667371294</v>
      </c>
      <c r="AI54" s="215">
        <v>77.219873150105698</v>
      </c>
      <c r="AJ54" s="215">
        <v>78.523608174770899</v>
      </c>
      <c r="AK54" s="215">
        <v>76.400634249471395</v>
      </c>
      <c r="AL54" s="216">
        <v>73.653981677237397</v>
      </c>
      <c r="AM54" s="205"/>
      <c r="AN54" s="217">
        <v>82.566948555320593</v>
      </c>
      <c r="AO54" s="218">
        <v>82.857646229739203</v>
      </c>
      <c r="AP54" s="219">
        <v>82.712297392529905</v>
      </c>
      <c r="AQ54" s="205"/>
      <c r="AR54" s="220">
        <v>76.242071881606705</v>
      </c>
      <c r="AS54" s="38"/>
      <c r="AT54" s="30">
        <v>5.4731866326640803</v>
      </c>
      <c r="AU54" s="215">
        <v>-4.2318820853877304</v>
      </c>
      <c r="AV54" s="215">
        <v>-4.9099443270682004</v>
      </c>
      <c r="AW54" s="215">
        <v>-3.1556555364039598</v>
      </c>
      <c r="AX54" s="215">
        <v>-0.52397975898765403</v>
      </c>
      <c r="AY54" s="216">
        <v>-1.8784160819517299</v>
      </c>
      <c r="AZ54" s="205"/>
      <c r="BA54" s="217">
        <v>2.7374656553808399E-2</v>
      </c>
      <c r="BB54" s="218">
        <v>3.9729519810924199</v>
      </c>
      <c r="BC54" s="219">
        <v>1.9654731126506699</v>
      </c>
      <c r="BD54" s="205"/>
      <c r="BE54" s="220">
        <v>-0.724659458280006</v>
      </c>
    </row>
  </sheetData>
  <sheetProtection formatCells="0" formatColumns="0" formatRows="0"/>
  <mergeCells count="47">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 ref="T5:T6"/>
    <mergeCell ref="U5:U6"/>
    <mergeCell ref="V5:V6"/>
    <mergeCell ref="W5:W6"/>
    <mergeCell ref="X5:X6"/>
    <mergeCell ref="Y5:Y6"/>
    <mergeCell ref="AT5:AT6"/>
    <mergeCell ref="AB5:AB6"/>
    <mergeCell ref="AC5:AC6"/>
    <mergeCell ref="AE5:AE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AV5:AV6"/>
    <mergeCell ref="AW5:AW6"/>
    <mergeCell ref="AX5:AX6"/>
    <mergeCell ref="AY5:AY6"/>
    <mergeCell ref="BA5:BA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zoomScale="70" zoomScaleNormal="70" workbookViewId="0">
      <selection activeCell="O48" sqref="O48"/>
    </sheetView>
  </sheetViews>
  <sheetFormatPr defaultRowHeight="12.75" x14ac:dyDescent="0.2"/>
  <cols>
    <col min="1" max="1" width="38" bestFit="1" customWidth="1"/>
    <col min="2" max="2" width="22.5703125" customWidth="1"/>
    <col min="3" max="3" width="5.5703125" customWidth="1"/>
    <col min="4" max="4" width="8.42578125" customWidth="1"/>
    <col min="5" max="5" width="5.85546875" customWidth="1"/>
    <col min="33" max="33" width="10.42578125"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96" t="s">
        <v>77</v>
      </c>
      <c r="E2" s="297"/>
      <c r="G2" s="290" t="s">
        <v>110</v>
      </c>
      <c r="H2" s="291"/>
      <c r="I2" s="291"/>
      <c r="J2" s="291"/>
      <c r="K2" s="291"/>
      <c r="L2" s="291"/>
      <c r="M2" s="291"/>
      <c r="N2" s="291"/>
      <c r="O2" s="291"/>
      <c r="P2" s="291"/>
      <c r="Q2" s="291"/>
      <c r="R2" s="291"/>
      <c r="T2" s="290" t="s">
        <v>111</v>
      </c>
      <c r="U2" s="291"/>
      <c r="V2" s="291"/>
      <c r="W2" s="291"/>
      <c r="X2" s="291"/>
      <c r="Y2" s="291"/>
      <c r="Z2" s="291"/>
      <c r="AA2" s="291"/>
      <c r="AB2" s="291"/>
      <c r="AC2" s="291"/>
      <c r="AD2" s="291"/>
      <c r="AE2" s="291"/>
      <c r="AF2" s="3"/>
      <c r="AG2" s="290" t="s">
        <v>112</v>
      </c>
      <c r="AH2" s="291"/>
      <c r="AI2" s="291"/>
      <c r="AJ2" s="291"/>
      <c r="AK2" s="291"/>
      <c r="AL2" s="291"/>
      <c r="AM2" s="291"/>
      <c r="AN2" s="291"/>
      <c r="AO2" s="291"/>
      <c r="AP2" s="291"/>
      <c r="AQ2" s="291"/>
      <c r="AR2" s="291"/>
      <c r="AT2" s="290" t="s">
        <v>113</v>
      </c>
      <c r="AU2" s="291"/>
      <c r="AV2" s="291"/>
      <c r="AW2" s="291"/>
      <c r="AX2" s="291"/>
      <c r="AY2" s="291"/>
      <c r="AZ2" s="291"/>
      <c r="BA2" s="291"/>
      <c r="BB2" s="291"/>
      <c r="BC2" s="291"/>
      <c r="BD2" s="291"/>
      <c r="BE2" s="291"/>
    </row>
    <row r="3" spans="1:57" x14ac:dyDescent="0.2">
      <c r="A3" s="31"/>
      <c r="B3" s="31"/>
      <c r="C3" s="2"/>
      <c r="D3" s="298" t="s">
        <v>82</v>
      </c>
      <c r="E3" s="300" t="s">
        <v>83</v>
      </c>
      <c r="F3" s="4"/>
      <c r="G3" s="288" t="s">
        <v>63</v>
      </c>
      <c r="H3" s="284" t="s">
        <v>64</v>
      </c>
      <c r="I3" s="284" t="s">
        <v>84</v>
      </c>
      <c r="J3" s="284" t="s">
        <v>66</v>
      </c>
      <c r="K3" s="284" t="s">
        <v>85</v>
      </c>
      <c r="L3" s="286" t="s">
        <v>86</v>
      </c>
      <c r="M3" s="4"/>
      <c r="N3" s="288" t="s">
        <v>68</v>
      </c>
      <c r="O3" s="284" t="s">
        <v>69</v>
      </c>
      <c r="P3" s="286" t="s">
        <v>87</v>
      </c>
      <c r="Q3" s="2"/>
      <c r="R3" s="292" t="s">
        <v>88</v>
      </c>
      <c r="S3" s="2"/>
      <c r="T3" s="288" t="s">
        <v>63</v>
      </c>
      <c r="U3" s="284" t="s">
        <v>64</v>
      </c>
      <c r="V3" s="284" t="s">
        <v>84</v>
      </c>
      <c r="W3" s="284" t="s">
        <v>66</v>
      </c>
      <c r="X3" s="284" t="s">
        <v>85</v>
      </c>
      <c r="Y3" s="286" t="s">
        <v>86</v>
      </c>
      <c r="Z3" s="2"/>
      <c r="AA3" s="288" t="s">
        <v>68</v>
      </c>
      <c r="AB3" s="284" t="s">
        <v>69</v>
      </c>
      <c r="AC3" s="286" t="s">
        <v>87</v>
      </c>
      <c r="AD3" s="1"/>
      <c r="AE3" s="294" t="s">
        <v>88</v>
      </c>
      <c r="AF3" s="36"/>
      <c r="AG3" s="288" t="s">
        <v>63</v>
      </c>
      <c r="AH3" s="284" t="s">
        <v>64</v>
      </c>
      <c r="AI3" s="284" t="s">
        <v>84</v>
      </c>
      <c r="AJ3" s="284" t="s">
        <v>66</v>
      </c>
      <c r="AK3" s="284" t="s">
        <v>85</v>
      </c>
      <c r="AL3" s="286" t="s">
        <v>86</v>
      </c>
      <c r="AM3" s="4"/>
      <c r="AN3" s="288" t="s">
        <v>68</v>
      </c>
      <c r="AO3" s="284" t="s">
        <v>69</v>
      </c>
      <c r="AP3" s="286" t="s">
        <v>87</v>
      </c>
      <c r="AQ3" s="2"/>
      <c r="AR3" s="292" t="s">
        <v>88</v>
      </c>
      <c r="AS3" s="2"/>
      <c r="AT3" s="288" t="s">
        <v>63</v>
      </c>
      <c r="AU3" s="284" t="s">
        <v>64</v>
      </c>
      <c r="AV3" s="284" t="s">
        <v>84</v>
      </c>
      <c r="AW3" s="284" t="s">
        <v>66</v>
      </c>
      <c r="AX3" s="284" t="s">
        <v>85</v>
      </c>
      <c r="AY3" s="286" t="s">
        <v>86</v>
      </c>
      <c r="AZ3" s="2"/>
      <c r="BA3" s="288" t="s">
        <v>68</v>
      </c>
      <c r="BB3" s="284" t="s">
        <v>69</v>
      </c>
      <c r="BC3" s="286" t="s">
        <v>87</v>
      </c>
      <c r="BD3" s="1"/>
      <c r="BE3" s="294" t="s">
        <v>88</v>
      </c>
    </row>
    <row r="4" spans="1:57" x14ac:dyDescent="0.2">
      <c r="A4" s="31"/>
      <c r="B4" s="31"/>
      <c r="C4" s="2"/>
      <c r="D4" s="299"/>
      <c r="E4" s="301"/>
      <c r="F4" s="4"/>
      <c r="G4" s="289"/>
      <c r="H4" s="285"/>
      <c r="I4" s="285"/>
      <c r="J4" s="285"/>
      <c r="K4" s="285"/>
      <c r="L4" s="287"/>
      <c r="M4" s="4"/>
      <c r="N4" s="289"/>
      <c r="O4" s="285"/>
      <c r="P4" s="287"/>
      <c r="Q4" s="2"/>
      <c r="R4" s="293"/>
      <c r="S4" s="2"/>
      <c r="T4" s="289"/>
      <c r="U4" s="285"/>
      <c r="V4" s="285"/>
      <c r="W4" s="285"/>
      <c r="X4" s="285"/>
      <c r="Y4" s="287"/>
      <c r="Z4" s="2"/>
      <c r="AA4" s="289"/>
      <c r="AB4" s="285"/>
      <c r="AC4" s="287"/>
      <c r="AD4" s="1"/>
      <c r="AE4" s="295"/>
      <c r="AF4" s="37"/>
      <c r="AG4" s="289"/>
      <c r="AH4" s="285"/>
      <c r="AI4" s="285"/>
      <c r="AJ4" s="285"/>
      <c r="AK4" s="285"/>
      <c r="AL4" s="287"/>
      <c r="AM4" s="4"/>
      <c r="AN4" s="289"/>
      <c r="AO4" s="285"/>
      <c r="AP4" s="287"/>
      <c r="AQ4" s="2"/>
      <c r="AR4" s="293"/>
      <c r="AS4" s="2"/>
      <c r="AT4" s="289"/>
      <c r="AU4" s="285"/>
      <c r="AV4" s="285"/>
      <c r="AW4" s="285"/>
      <c r="AX4" s="285"/>
      <c r="AY4" s="287"/>
      <c r="AZ4" s="2"/>
      <c r="BA4" s="289"/>
      <c r="BB4" s="285"/>
      <c r="BC4" s="287"/>
      <c r="BD4" s="1"/>
      <c r="BE4" s="295"/>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89</v>
      </c>
      <c r="E6" s="25" t="s">
        <v>90</v>
      </c>
      <c r="F6" s="2"/>
      <c r="G6" s="247">
        <v>157.84410210843799</v>
      </c>
      <c r="H6" s="248">
        <v>165.263323490701</v>
      </c>
      <c r="I6" s="248">
        <v>171.899353716349</v>
      </c>
      <c r="J6" s="248">
        <v>170.16318576625901</v>
      </c>
      <c r="K6" s="248">
        <v>167.920856891228</v>
      </c>
      <c r="L6" s="249">
        <v>167.001358612676</v>
      </c>
      <c r="M6" s="250"/>
      <c r="N6" s="251">
        <v>188.58653650519199</v>
      </c>
      <c r="O6" s="252">
        <v>193.84042871228399</v>
      </c>
      <c r="P6" s="253">
        <v>191.24394244525101</v>
      </c>
      <c r="Q6" s="250"/>
      <c r="R6" s="254">
        <v>174.49180485164399</v>
      </c>
      <c r="S6" s="38"/>
      <c r="T6" s="28">
        <v>4.0469835301377497</v>
      </c>
      <c r="U6" s="203">
        <v>4.1564275381043503</v>
      </c>
      <c r="V6" s="203">
        <v>4.5234180062367599</v>
      </c>
      <c r="W6" s="203">
        <v>4.7096910957240699</v>
      </c>
      <c r="X6" s="203">
        <v>5.3939655976202596</v>
      </c>
      <c r="Y6" s="204">
        <v>4.6001011541046601</v>
      </c>
      <c r="Z6" s="205"/>
      <c r="AA6" s="206">
        <v>5.7459067763110099</v>
      </c>
      <c r="AB6" s="207">
        <v>7.1199022923566604</v>
      </c>
      <c r="AC6" s="208">
        <v>6.4454421268272899</v>
      </c>
      <c r="AD6" s="205"/>
      <c r="AE6" s="209">
        <v>5.1893032267126404</v>
      </c>
      <c r="AF6" s="28"/>
      <c r="AG6" s="247">
        <v>156.98005803472401</v>
      </c>
      <c r="AH6" s="248">
        <v>161.21473407750801</v>
      </c>
      <c r="AI6" s="248">
        <v>165.501056993866</v>
      </c>
      <c r="AJ6" s="248">
        <v>165.541087321943</v>
      </c>
      <c r="AK6" s="248">
        <v>166.95684612804001</v>
      </c>
      <c r="AL6" s="249">
        <v>163.50088787327201</v>
      </c>
      <c r="AM6" s="250"/>
      <c r="AN6" s="251">
        <v>189.34095782858299</v>
      </c>
      <c r="AO6" s="252">
        <v>193.19623035318099</v>
      </c>
      <c r="AP6" s="253">
        <v>191.288022925832</v>
      </c>
      <c r="AQ6" s="250"/>
      <c r="AR6" s="254">
        <v>172.32405857048201</v>
      </c>
      <c r="AS6" s="38"/>
      <c r="AT6" s="28">
        <v>6.2664245692576097</v>
      </c>
      <c r="AU6" s="203">
        <v>6.14596286750837</v>
      </c>
      <c r="AV6" s="203">
        <v>5.46177240027591</v>
      </c>
      <c r="AW6" s="203">
        <v>5.78870863425312</v>
      </c>
      <c r="AX6" s="203">
        <v>5.7823485145289197</v>
      </c>
      <c r="AY6" s="204">
        <v>5.8739548684854404</v>
      </c>
      <c r="AZ6" s="205"/>
      <c r="BA6" s="206">
        <v>6.6192488416183997</v>
      </c>
      <c r="BB6" s="207">
        <v>9.1480823760714909</v>
      </c>
      <c r="BC6" s="208">
        <v>7.89346276345767</v>
      </c>
      <c r="BD6" s="205"/>
      <c r="BE6" s="209">
        <v>6.5695724623190204</v>
      </c>
    </row>
    <row r="7" spans="1:57" x14ac:dyDescent="0.2">
      <c r="A7" s="19" t="s">
        <v>91</v>
      </c>
      <c r="B7" s="2" t="str">
        <f>TRIM(A7)</f>
        <v>Virginia</v>
      </c>
      <c r="C7" s="9"/>
      <c r="D7" s="23" t="s">
        <v>89</v>
      </c>
      <c r="E7" s="26" t="s">
        <v>90</v>
      </c>
      <c r="F7" s="2"/>
      <c r="G7" s="255">
        <v>129.41970745771599</v>
      </c>
      <c r="H7" s="250">
        <v>139.71537986810799</v>
      </c>
      <c r="I7" s="250">
        <v>146.72641069187301</v>
      </c>
      <c r="J7" s="250">
        <v>144.51655150125799</v>
      </c>
      <c r="K7" s="250">
        <v>139.75996587722699</v>
      </c>
      <c r="L7" s="256">
        <v>140.55705759016399</v>
      </c>
      <c r="M7" s="250"/>
      <c r="N7" s="257">
        <v>155.42065598663501</v>
      </c>
      <c r="O7" s="258">
        <v>157.125455011361</v>
      </c>
      <c r="P7" s="259">
        <v>156.28013579885601</v>
      </c>
      <c r="Q7" s="250"/>
      <c r="R7" s="260">
        <v>145.38717205964201</v>
      </c>
      <c r="S7" s="38"/>
      <c r="T7" s="29">
        <v>4.4809662689274896</v>
      </c>
      <c r="U7" s="205">
        <v>4.3574042439912999</v>
      </c>
      <c r="V7" s="205">
        <v>3.9729260219646698</v>
      </c>
      <c r="W7" s="205">
        <v>1.87935884755503</v>
      </c>
      <c r="X7" s="205">
        <v>2.9974737818516601</v>
      </c>
      <c r="Y7" s="210">
        <v>3.4513665612714699</v>
      </c>
      <c r="Z7" s="205"/>
      <c r="AA7" s="211">
        <v>3.4071853234087399</v>
      </c>
      <c r="AB7" s="212">
        <v>4.2517780252571304</v>
      </c>
      <c r="AC7" s="213">
        <v>3.83437427949191</v>
      </c>
      <c r="AD7" s="205"/>
      <c r="AE7" s="214">
        <v>3.5779222351777502</v>
      </c>
      <c r="AF7" s="29"/>
      <c r="AG7" s="255">
        <v>133.51233289695099</v>
      </c>
      <c r="AH7" s="250">
        <v>140.81596123230301</v>
      </c>
      <c r="AI7" s="250">
        <v>145.890985189551</v>
      </c>
      <c r="AJ7" s="250">
        <v>143.84638685460001</v>
      </c>
      <c r="AK7" s="250">
        <v>141.63534175329499</v>
      </c>
      <c r="AL7" s="256">
        <v>141.46239595031901</v>
      </c>
      <c r="AM7" s="250"/>
      <c r="AN7" s="257">
        <v>160.88497920627799</v>
      </c>
      <c r="AO7" s="258">
        <v>164.17618364916899</v>
      </c>
      <c r="AP7" s="259">
        <v>162.538199541278</v>
      </c>
      <c r="AQ7" s="250"/>
      <c r="AR7" s="260">
        <v>148.03714641577599</v>
      </c>
      <c r="AS7" s="38"/>
      <c r="AT7" s="29">
        <v>6.3249806233239596</v>
      </c>
      <c r="AU7" s="205">
        <v>5.6327401197263596</v>
      </c>
      <c r="AV7" s="205">
        <v>5.14793184520504</v>
      </c>
      <c r="AW7" s="205">
        <v>4.1057353479791203</v>
      </c>
      <c r="AX7" s="205">
        <v>4.4864811599233096</v>
      </c>
      <c r="AY7" s="210">
        <v>5.07077903557055</v>
      </c>
      <c r="AZ7" s="205"/>
      <c r="BA7" s="211">
        <v>5.0545212140434703</v>
      </c>
      <c r="BB7" s="212">
        <v>8.8845083253733392</v>
      </c>
      <c r="BC7" s="213">
        <v>6.9561188264968203</v>
      </c>
      <c r="BD7" s="205"/>
      <c r="BE7" s="214">
        <v>5.6686872666369696</v>
      </c>
    </row>
    <row r="8" spans="1:57" x14ac:dyDescent="0.2">
      <c r="A8" s="20" t="s">
        <v>40</v>
      </c>
      <c r="B8" s="2" t="str">
        <f t="shared" ref="B8:B43" si="0">TRIM(A8)</f>
        <v>Norfolk/Virginia Beach, VA</v>
      </c>
      <c r="C8" s="2"/>
      <c r="D8" s="23" t="s">
        <v>89</v>
      </c>
      <c r="E8" s="26" t="s">
        <v>90</v>
      </c>
      <c r="F8" s="2"/>
      <c r="G8" s="255">
        <v>145.910548875833</v>
      </c>
      <c r="H8" s="250">
        <v>150.556443188972</v>
      </c>
      <c r="I8" s="250">
        <v>158.31084849673601</v>
      </c>
      <c r="J8" s="250">
        <v>156.707086425451</v>
      </c>
      <c r="K8" s="250">
        <v>158.42582859481499</v>
      </c>
      <c r="L8" s="256">
        <v>154.33804313540699</v>
      </c>
      <c r="M8" s="250"/>
      <c r="N8" s="257">
        <v>203.30888987639199</v>
      </c>
      <c r="O8" s="258">
        <v>208.229125697271</v>
      </c>
      <c r="P8" s="259">
        <v>205.767033374384</v>
      </c>
      <c r="Q8" s="250"/>
      <c r="R8" s="260">
        <v>170.77403246274201</v>
      </c>
      <c r="S8" s="38"/>
      <c r="T8" s="29">
        <v>3.0436544898716802</v>
      </c>
      <c r="U8" s="205">
        <v>3.3082071607820001</v>
      </c>
      <c r="V8" s="205">
        <v>4.4249780391794999</v>
      </c>
      <c r="W8" s="205">
        <v>1.2691656301154699</v>
      </c>
      <c r="X8" s="205">
        <v>1.80319023013698</v>
      </c>
      <c r="Y8" s="210">
        <v>2.7301884787401698</v>
      </c>
      <c r="Z8" s="205"/>
      <c r="AA8" s="211">
        <v>3.7390791145481899</v>
      </c>
      <c r="AB8" s="212">
        <v>4.9372652493264404</v>
      </c>
      <c r="AC8" s="213">
        <v>4.3333181054842402</v>
      </c>
      <c r="AD8" s="205"/>
      <c r="AE8" s="214">
        <v>3.2738072408451102</v>
      </c>
      <c r="AF8" s="29"/>
      <c r="AG8" s="255">
        <v>152.381333930827</v>
      </c>
      <c r="AH8" s="250">
        <v>149.40116712437199</v>
      </c>
      <c r="AI8" s="250">
        <v>153.04201588474899</v>
      </c>
      <c r="AJ8" s="250">
        <v>153.67638596817099</v>
      </c>
      <c r="AK8" s="250">
        <v>159.655397860335</v>
      </c>
      <c r="AL8" s="256">
        <v>153.744101567862</v>
      </c>
      <c r="AM8" s="250"/>
      <c r="AN8" s="257">
        <v>210.74196556951</v>
      </c>
      <c r="AO8" s="258">
        <v>219.06523429608399</v>
      </c>
      <c r="AP8" s="259">
        <v>214.927463808939</v>
      </c>
      <c r="AQ8" s="250"/>
      <c r="AR8" s="260">
        <v>173.56607281729001</v>
      </c>
      <c r="AS8" s="38"/>
      <c r="AT8" s="29">
        <v>5.0446824836285202</v>
      </c>
      <c r="AU8" s="205">
        <v>3.8559650117247402</v>
      </c>
      <c r="AV8" s="205">
        <v>2.8743570546048098</v>
      </c>
      <c r="AW8" s="205">
        <v>3.9699701223780401</v>
      </c>
      <c r="AX8" s="205">
        <v>2.3273677040476799</v>
      </c>
      <c r="AY8" s="210">
        <v>3.5274599079596101</v>
      </c>
      <c r="AZ8" s="205"/>
      <c r="BA8" s="211">
        <v>4.5043050847547699</v>
      </c>
      <c r="BB8" s="212">
        <v>9.9521272197296007</v>
      </c>
      <c r="BC8" s="213">
        <v>7.2203287909074296</v>
      </c>
      <c r="BD8" s="205"/>
      <c r="BE8" s="214">
        <v>4.8051031297282396</v>
      </c>
    </row>
    <row r="9" spans="1:57" ht="14.25" x14ac:dyDescent="0.25">
      <c r="A9" s="20" t="s">
        <v>92</v>
      </c>
      <c r="B9" s="40" t="s">
        <v>56</v>
      </c>
      <c r="C9" s="2"/>
      <c r="D9" s="23" t="s">
        <v>89</v>
      </c>
      <c r="E9" s="26" t="s">
        <v>90</v>
      </c>
      <c r="F9" s="2"/>
      <c r="G9" s="255">
        <v>102.595284349853</v>
      </c>
      <c r="H9" s="250">
        <v>111.736359679961</v>
      </c>
      <c r="I9" s="250">
        <v>116.851977262231</v>
      </c>
      <c r="J9" s="250">
        <v>119.327470813711</v>
      </c>
      <c r="K9" s="250">
        <v>115.086163683208</v>
      </c>
      <c r="L9" s="256">
        <v>113.75668808113799</v>
      </c>
      <c r="M9" s="250"/>
      <c r="N9" s="257">
        <v>125.90864254340001</v>
      </c>
      <c r="O9" s="258">
        <v>126.871657958236</v>
      </c>
      <c r="P9" s="259">
        <v>126.392815397276</v>
      </c>
      <c r="Q9" s="250"/>
      <c r="R9" s="260">
        <v>117.726833162468</v>
      </c>
      <c r="S9" s="38"/>
      <c r="T9" s="29">
        <v>-5.8054705555008104</v>
      </c>
      <c r="U9" s="205">
        <v>-4.4527149656708804</v>
      </c>
      <c r="V9" s="205">
        <v>-6.9377849172285302</v>
      </c>
      <c r="W9" s="205">
        <v>-5.40479887791727</v>
      </c>
      <c r="X9" s="205">
        <v>-1.10660865186173</v>
      </c>
      <c r="Y9" s="210">
        <v>-4.7325779175211897</v>
      </c>
      <c r="Z9" s="205"/>
      <c r="AA9" s="211">
        <v>3.1097283793375401</v>
      </c>
      <c r="AB9" s="212">
        <v>3.7663498457348301</v>
      </c>
      <c r="AC9" s="213">
        <v>3.4409993405313299</v>
      </c>
      <c r="AD9" s="205"/>
      <c r="AE9" s="214">
        <v>-2.0732775183533101</v>
      </c>
      <c r="AF9" s="29"/>
      <c r="AG9" s="255">
        <v>100.992067766811</v>
      </c>
      <c r="AH9" s="250">
        <v>109.877632772081</v>
      </c>
      <c r="AI9" s="250">
        <v>114.485748501926</v>
      </c>
      <c r="AJ9" s="250">
        <v>116.850209997967</v>
      </c>
      <c r="AK9" s="250">
        <v>115.191645757353</v>
      </c>
      <c r="AL9" s="256">
        <v>112.100745615051</v>
      </c>
      <c r="AM9" s="250"/>
      <c r="AN9" s="257">
        <v>127.96915031439799</v>
      </c>
      <c r="AO9" s="258">
        <v>128.15414079524601</v>
      </c>
      <c r="AP9" s="259">
        <v>128.06176435720801</v>
      </c>
      <c r="AQ9" s="250"/>
      <c r="AR9" s="260">
        <v>117.281200200013</v>
      </c>
      <c r="AS9" s="38"/>
      <c r="AT9" s="29">
        <v>-0.48488973128596902</v>
      </c>
      <c r="AU9" s="205">
        <v>1.1016218811309999</v>
      </c>
      <c r="AV9" s="205">
        <v>0.17224783187485099</v>
      </c>
      <c r="AW9" s="205">
        <v>-2.9941307701245999E-2</v>
      </c>
      <c r="AX9" s="205">
        <v>0.58938921016319101</v>
      </c>
      <c r="AY9" s="210">
        <v>0.28974417470115099</v>
      </c>
      <c r="AZ9" s="205"/>
      <c r="BA9" s="211">
        <v>2.7755205617468599</v>
      </c>
      <c r="BB9" s="212">
        <v>3.4434942555401702</v>
      </c>
      <c r="BC9" s="213">
        <v>3.10744274269492</v>
      </c>
      <c r="BD9" s="205"/>
      <c r="BE9" s="214">
        <v>1.31289229529165</v>
      </c>
    </row>
    <row r="10" spans="1:57" x14ac:dyDescent="0.2">
      <c r="A10" s="20" t="s">
        <v>93</v>
      </c>
      <c r="B10" s="2" t="str">
        <f t="shared" si="0"/>
        <v>Virginia Area</v>
      </c>
      <c r="C10" s="2"/>
      <c r="D10" s="23" t="s">
        <v>89</v>
      </c>
      <c r="E10" s="26" t="s">
        <v>90</v>
      </c>
      <c r="F10" s="2"/>
      <c r="G10" s="255">
        <v>115.315905751965</v>
      </c>
      <c r="H10" s="250">
        <v>119.651610520502</v>
      </c>
      <c r="I10" s="250">
        <v>123.26642649548</v>
      </c>
      <c r="J10" s="250">
        <v>118.245292142598</v>
      </c>
      <c r="K10" s="250">
        <v>121.01226287578601</v>
      </c>
      <c r="L10" s="256">
        <v>119.723843781688</v>
      </c>
      <c r="M10" s="250"/>
      <c r="N10" s="257">
        <v>138.11989703674101</v>
      </c>
      <c r="O10" s="258">
        <v>137.80286494207201</v>
      </c>
      <c r="P10" s="259">
        <v>137.96416882347401</v>
      </c>
      <c r="Q10" s="250"/>
      <c r="R10" s="260">
        <v>125.345218243671</v>
      </c>
      <c r="S10" s="38"/>
      <c r="T10" s="29">
        <v>5.2632111065329399</v>
      </c>
      <c r="U10" s="205">
        <v>3.7986528467343601</v>
      </c>
      <c r="V10" s="205">
        <v>5.0508604276210898</v>
      </c>
      <c r="W10" s="205">
        <v>-1.03653151503309</v>
      </c>
      <c r="X10" s="205">
        <v>-1.75764982341829</v>
      </c>
      <c r="Y10" s="210">
        <v>2.0052444501769</v>
      </c>
      <c r="Z10" s="205"/>
      <c r="AA10" s="211">
        <v>-3.21097673767727</v>
      </c>
      <c r="AB10" s="212">
        <v>-2.9031225260560301</v>
      </c>
      <c r="AC10" s="213">
        <v>-3.0586885822853298</v>
      </c>
      <c r="AD10" s="205"/>
      <c r="AE10" s="214">
        <v>7.2347309862306003E-2</v>
      </c>
      <c r="AF10" s="29"/>
      <c r="AG10" s="255">
        <v>112.390229389621</v>
      </c>
      <c r="AH10" s="250">
        <v>114.732884554949</v>
      </c>
      <c r="AI10" s="250">
        <v>116.86130272457299</v>
      </c>
      <c r="AJ10" s="250">
        <v>115.894190558758</v>
      </c>
      <c r="AK10" s="250">
        <v>120.791928545613</v>
      </c>
      <c r="AL10" s="256">
        <v>116.326086457401</v>
      </c>
      <c r="AM10" s="250"/>
      <c r="AN10" s="257">
        <v>139.225919399536</v>
      </c>
      <c r="AO10" s="258">
        <v>139.89647504485899</v>
      </c>
      <c r="AP10" s="259">
        <v>139.556534997358</v>
      </c>
      <c r="AQ10" s="250"/>
      <c r="AR10" s="260">
        <v>123.558223437571</v>
      </c>
      <c r="AS10" s="38"/>
      <c r="AT10" s="29">
        <v>2.27888136023634</v>
      </c>
      <c r="AU10" s="205">
        <v>1.03933683862051</v>
      </c>
      <c r="AV10" s="205">
        <v>1.93123143736633</v>
      </c>
      <c r="AW10" s="205">
        <v>0.308579340120398</v>
      </c>
      <c r="AX10" s="205">
        <v>-0.16182390260183599</v>
      </c>
      <c r="AY10" s="210">
        <v>1.03855403129821</v>
      </c>
      <c r="AZ10" s="205"/>
      <c r="BA10" s="211">
        <v>-1.06573310313355</v>
      </c>
      <c r="BB10" s="212">
        <v>0.63933781793108502</v>
      </c>
      <c r="BC10" s="213">
        <v>-0.22396743186686399</v>
      </c>
      <c r="BD10" s="205"/>
      <c r="BE10" s="214">
        <v>0.46992015377846502</v>
      </c>
    </row>
    <row r="11" spans="1:57" x14ac:dyDescent="0.2">
      <c r="A11" s="33" t="s">
        <v>94</v>
      </c>
      <c r="B11" s="2" t="str">
        <f t="shared" si="0"/>
        <v>Washington, DC</v>
      </c>
      <c r="C11" s="2"/>
      <c r="D11" s="23" t="s">
        <v>89</v>
      </c>
      <c r="E11" s="26" t="s">
        <v>90</v>
      </c>
      <c r="F11" s="2"/>
      <c r="G11" s="255">
        <v>162.05106303638499</v>
      </c>
      <c r="H11" s="250">
        <v>184.07134308729201</v>
      </c>
      <c r="I11" s="250">
        <v>195.726876645007</v>
      </c>
      <c r="J11" s="250">
        <v>190.16626252198901</v>
      </c>
      <c r="K11" s="250">
        <v>170.16074118377699</v>
      </c>
      <c r="L11" s="256">
        <v>181.58255150836999</v>
      </c>
      <c r="M11" s="250"/>
      <c r="N11" s="257">
        <v>163.33192266477101</v>
      </c>
      <c r="O11" s="258">
        <v>165.29229311747699</v>
      </c>
      <c r="P11" s="259">
        <v>164.344077660897</v>
      </c>
      <c r="Q11" s="250"/>
      <c r="R11" s="260">
        <v>176.54028208933701</v>
      </c>
      <c r="S11" s="38"/>
      <c r="T11" s="29">
        <v>7.7753436840728902</v>
      </c>
      <c r="U11" s="205">
        <v>6.9164791298051798</v>
      </c>
      <c r="V11" s="205">
        <v>6.4196952847379096</v>
      </c>
      <c r="W11" s="205">
        <v>6.2108191823172998</v>
      </c>
      <c r="X11" s="205">
        <v>5.7197654493220398</v>
      </c>
      <c r="Y11" s="210">
        <v>6.4655174116105103</v>
      </c>
      <c r="Z11" s="205"/>
      <c r="AA11" s="211">
        <v>4.6919999484375596</v>
      </c>
      <c r="AB11" s="212">
        <v>3.9412686435166</v>
      </c>
      <c r="AC11" s="213">
        <v>4.3079313557441496</v>
      </c>
      <c r="AD11" s="205"/>
      <c r="AE11" s="214">
        <v>5.9639767392422103</v>
      </c>
      <c r="AF11" s="29"/>
      <c r="AG11" s="255">
        <v>176.73020090606201</v>
      </c>
      <c r="AH11" s="250">
        <v>197.62512669205501</v>
      </c>
      <c r="AI11" s="250">
        <v>208.85881916367401</v>
      </c>
      <c r="AJ11" s="250">
        <v>199.59099836719</v>
      </c>
      <c r="AK11" s="250">
        <v>184.893520375533</v>
      </c>
      <c r="AL11" s="256">
        <v>194.35462681756599</v>
      </c>
      <c r="AM11" s="250"/>
      <c r="AN11" s="257">
        <v>190.92927580233501</v>
      </c>
      <c r="AO11" s="258">
        <v>197.21336449523301</v>
      </c>
      <c r="AP11" s="259">
        <v>194.12572891589801</v>
      </c>
      <c r="AQ11" s="250"/>
      <c r="AR11" s="260">
        <v>194.28567947274499</v>
      </c>
      <c r="AS11" s="38"/>
      <c r="AT11" s="29">
        <v>9.7243181792334106</v>
      </c>
      <c r="AU11" s="205">
        <v>8.1137627029650794</v>
      </c>
      <c r="AV11" s="205">
        <v>8.5425221562943197</v>
      </c>
      <c r="AW11" s="205">
        <v>7.1424155715335003</v>
      </c>
      <c r="AX11" s="205">
        <v>9.2274963261335703</v>
      </c>
      <c r="AY11" s="210">
        <v>8.4447559166649508</v>
      </c>
      <c r="AZ11" s="205"/>
      <c r="BA11" s="211">
        <v>15.583663180291399</v>
      </c>
      <c r="BB11" s="212">
        <v>22.9124848913862</v>
      </c>
      <c r="BC11" s="213">
        <v>19.2208233231297</v>
      </c>
      <c r="BD11" s="205"/>
      <c r="BE11" s="214">
        <v>11.494573774336301</v>
      </c>
    </row>
    <row r="12" spans="1:57" x14ac:dyDescent="0.2">
      <c r="A12" s="20" t="s">
        <v>95</v>
      </c>
      <c r="B12" s="2" t="str">
        <f t="shared" si="0"/>
        <v>Arlington, VA</v>
      </c>
      <c r="C12" s="2"/>
      <c r="D12" s="23" t="s">
        <v>89</v>
      </c>
      <c r="E12" s="26" t="s">
        <v>90</v>
      </c>
      <c r="F12" s="2"/>
      <c r="G12" s="255">
        <v>173.52491446842501</v>
      </c>
      <c r="H12" s="250">
        <v>199.72001089192699</v>
      </c>
      <c r="I12" s="250">
        <v>211.45293640054101</v>
      </c>
      <c r="J12" s="250">
        <v>204.32757309246401</v>
      </c>
      <c r="K12" s="250">
        <v>186.21081010776601</v>
      </c>
      <c r="L12" s="256">
        <v>196.45728939382499</v>
      </c>
      <c r="M12" s="250"/>
      <c r="N12" s="257">
        <v>158.97858541749301</v>
      </c>
      <c r="O12" s="258">
        <v>162.284456429523</v>
      </c>
      <c r="P12" s="259">
        <v>160.70408780364301</v>
      </c>
      <c r="Q12" s="250"/>
      <c r="R12" s="260">
        <v>186.306850092491</v>
      </c>
      <c r="S12" s="38"/>
      <c r="T12" s="29">
        <v>12.259371671628401</v>
      </c>
      <c r="U12" s="205">
        <v>10.3075689375717</v>
      </c>
      <c r="V12" s="205">
        <v>12.2967438145218</v>
      </c>
      <c r="W12" s="205">
        <v>11.764840696194099</v>
      </c>
      <c r="X12" s="205">
        <v>14.9597133861258</v>
      </c>
      <c r="Y12" s="210">
        <v>12.3881438754289</v>
      </c>
      <c r="Z12" s="205"/>
      <c r="AA12" s="211">
        <v>15.0537170673751</v>
      </c>
      <c r="AB12" s="212">
        <v>17.935316615830899</v>
      </c>
      <c r="AC12" s="213">
        <v>16.549879435271201</v>
      </c>
      <c r="AD12" s="205"/>
      <c r="AE12" s="214">
        <v>13.6975549691641</v>
      </c>
      <c r="AF12" s="29"/>
      <c r="AG12" s="255">
        <v>197.44577281263099</v>
      </c>
      <c r="AH12" s="250">
        <v>220.11904405341301</v>
      </c>
      <c r="AI12" s="250">
        <v>230.36684850863401</v>
      </c>
      <c r="AJ12" s="250">
        <v>219.71511269641101</v>
      </c>
      <c r="AK12" s="250">
        <v>203.983042811541</v>
      </c>
      <c r="AL12" s="256">
        <v>215.104973353708</v>
      </c>
      <c r="AM12" s="250"/>
      <c r="AN12" s="257">
        <v>189.80758362520399</v>
      </c>
      <c r="AO12" s="258">
        <v>194.960610029349</v>
      </c>
      <c r="AP12" s="259">
        <v>192.40731531015101</v>
      </c>
      <c r="AQ12" s="250"/>
      <c r="AR12" s="260">
        <v>208.58206573263999</v>
      </c>
      <c r="AS12" s="38"/>
      <c r="AT12" s="29">
        <v>20.130589055033699</v>
      </c>
      <c r="AU12" s="205">
        <v>12.5780587347611</v>
      </c>
      <c r="AV12" s="205">
        <v>14.169665798691801</v>
      </c>
      <c r="AW12" s="205">
        <v>10.1177782717334</v>
      </c>
      <c r="AX12" s="205">
        <v>19.035836976219901</v>
      </c>
      <c r="AY12" s="210">
        <v>14.6778600322455</v>
      </c>
      <c r="AZ12" s="205"/>
      <c r="BA12" s="211">
        <v>28.094593700300699</v>
      </c>
      <c r="BB12" s="212">
        <v>40.367836865555098</v>
      </c>
      <c r="BC12" s="213">
        <v>33.904136321067298</v>
      </c>
      <c r="BD12" s="205"/>
      <c r="BE12" s="214">
        <v>19.658585167148001</v>
      </c>
    </row>
    <row r="13" spans="1:57" x14ac:dyDescent="0.2">
      <c r="A13" s="20" t="s">
        <v>37</v>
      </c>
      <c r="B13" s="2" t="str">
        <f t="shared" si="0"/>
        <v>Suburban Virginia Area</v>
      </c>
      <c r="C13" s="2"/>
      <c r="D13" s="23" t="s">
        <v>89</v>
      </c>
      <c r="E13" s="26" t="s">
        <v>90</v>
      </c>
      <c r="F13" s="2"/>
      <c r="G13" s="255">
        <v>143.997365813377</v>
      </c>
      <c r="H13" s="250">
        <v>159.064525116082</v>
      </c>
      <c r="I13" s="250">
        <v>164.85157684630701</v>
      </c>
      <c r="J13" s="250">
        <v>163.98084896347399</v>
      </c>
      <c r="K13" s="250">
        <v>161.758944647856</v>
      </c>
      <c r="L13" s="256">
        <v>159.56976612239501</v>
      </c>
      <c r="M13" s="250"/>
      <c r="N13" s="257">
        <v>168.33613321983401</v>
      </c>
      <c r="O13" s="258">
        <v>173.15709521896301</v>
      </c>
      <c r="P13" s="259">
        <v>170.81611139815999</v>
      </c>
      <c r="Q13" s="250"/>
      <c r="R13" s="260">
        <v>162.89122382957899</v>
      </c>
      <c r="S13" s="38"/>
      <c r="T13" s="29">
        <v>12.969652088261601</v>
      </c>
      <c r="U13" s="205">
        <v>13.957862165531999</v>
      </c>
      <c r="V13" s="205">
        <v>12.202748727006799</v>
      </c>
      <c r="W13" s="205">
        <v>18.3509177677774</v>
      </c>
      <c r="X13" s="205">
        <v>9.1186777799906604</v>
      </c>
      <c r="Y13" s="210">
        <v>13.311163775008399</v>
      </c>
      <c r="Z13" s="205"/>
      <c r="AA13" s="211">
        <v>6.7074701247878599</v>
      </c>
      <c r="AB13" s="212">
        <v>13.926589313630499</v>
      </c>
      <c r="AC13" s="213">
        <v>10.3566138805083</v>
      </c>
      <c r="AD13" s="205"/>
      <c r="AE13" s="214">
        <v>12.4298598370519</v>
      </c>
      <c r="AF13" s="29"/>
      <c r="AG13" s="255">
        <v>148.21566082858499</v>
      </c>
      <c r="AH13" s="250">
        <v>155.94362284255499</v>
      </c>
      <c r="AI13" s="250">
        <v>159.964365585774</v>
      </c>
      <c r="AJ13" s="250">
        <v>161.625203857038</v>
      </c>
      <c r="AK13" s="250">
        <v>161.66666894236701</v>
      </c>
      <c r="AL13" s="256">
        <v>157.943487360109</v>
      </c>
      <c r="AM13" s="250"/>
      <c r="AN13" s="257">
        <v>179.11196598898999</v>
      </c>
      <c r="AO13" s="258">
        <v>184.94767202072501</v>
      </c>
      <c r="AP13" s="259">
        <v>182.103681833877</v>
      </c>
      <c r="AQ13" s="250"/>
      <c r="AR13" s="260">
        <v>165.18162491445301</v>
      </c>
      <c r="AS13" s="38"/>
      <c r="AT13" s="29">
        <v>12.6122849290846</v>
      </c>
      <c r="AU13" s="205">
        <v>9.45598602740424</v>
      </c>
      <c r="AV13" s="205">
        <v>8.3175286330773801</v>
      </c>
      <c r="AW13" s="205">
        <v>12.955402637792099</v>
      </c>
      <c r="AX13" s="205">
        <v>9.5651846243828107</v>
      </c>
      <c r="AY13" s="210">
        <v>10.4569555300464</v>
      </c>
      <c r="AZ13" s="205"/>
      <c r="BA13" s="211">
        <v>8.6919817274231708</v>
      </c>
      <c r="BB13" s="212">
        <v>17.030807787991701</v>
      </c>
      <c r="BC13" s="213">
        <v>12.815985029573801</v>
      </c>
      <c r="BD13" s="205"/>
      <c r="BE13" s="214">
        <v>11.233817535715501</v>
      </c>
    </row>
    <row r="14" spans="1:57" x14ac:dyDescent="0.2">
      <c r="A14" s="20" t="s">
        <v>96</v>
      </c>
      <c r="B14" s="2" t="str">
        <f t="shared" si="0"/>
        <v>Alexandria, VA</v>
      </c>
      <c r="C14" s="2"/>
      <c r="D14" s="23" t="s">
        <v>89</v>
      </c>
      <c r="E14" s="26" t="s">
        <v>90</v>
      </c>
      <c r="F14" s="2"/>
      <c r="G14" s="255">
        <v>133.83579463816301</v>
      </c>
      <c r="H14" s="250">
        <v>145.61738987606299</v>
      </c>
      <c r="I14" s="250">
        <v>151.14848596347699</v>
      </c>
      <c r="J14" s="250">
        <v>149.315438247011</v>
      </c>
      <c r="K14" s="250">
        <v>143.33180902321499</v>
      </c>
      <c r="L14" s="256">
        <v>145.132115470418</v>
      </c>
      <c r="M14" s="250"/>
      <c r="N14" s="257">
        <v>143.63752226602401</v>
      </c>
      <c r="O14" s="258">
        <v>141.48956074506501</v>
      </c>
      <c r="P14" s="259">
        <v>142.53715659047199</v>
      </c>
      <c r="Q14" s="250"/>
      <c r="R14" s="260">
        <v>144.36754395535201</v>
      </c>
      <c r="S14" s="38"/>
      <c r="T14" s="29">
        <v>5.7588207295865903</v>
      </c>
      <c r="U14" s="205">
        <v>2.2779053286655699</v>
      </c>
      <c r="V14" s="205">
        <v>-5.1040369661126102</v>
      </c>
      <c r="W14" s="205">
        <v>-1.46794933564881</v>
      </c>
      <c r="X14" s="205">
        <v>6.3656967045568598</v>
      </c>
      <c r="Y14" s="210">
        <v>0.68819526951580301</v>
      </c>
      <c r="Z14" s="205"/>
      <c r="AA14" s="211">
        <v>10.930562135401299</v>
      </c>
      <c r="AB14" s="212">
        <v>8.74220052320827</v>
      </c>
      <c r="AC14" s="213">
        <v>9.8033747330466401</v>
      </c>
      <c r="AD14" s="205"/>
      <c r="AE14" s="214">
        <v>3.3534829642031001</v>
      </c>
      <c r="AF14" s="29"/>
      <c r="AG14" s="255">
        <v>144.333569527306</v>
      </c>
      <c r="AH14" s="250">
        <v>160.00227886811399</v>
      </c>
      <c r="AI14" s="250">
        <v>168.144116090203</v>
      </c>
      <c r="AJ14" s="250">
        <v>162.58006095083201</v>
      </c>
      <c r="AK14" s="250">
        <v>155.114104772291</v>
      </c>
      <c r="AL14" s="256">
        <v>158.628371499297</v>
      </c>
      <c r="AM14" s="250"/>
      <c r="AN14" s="257">
        <v>157.76703854826499</v>
      </c>
      <c r="AO14" s="258">
        <v>158.50392917660801</v>
      </c>
      <c r="AP14" s="259">
        <v>158.14182161952999</v>
      </c>
      <c r="AQ14" s="250"/>
      <c r="AR14" s="260">
        <v>158.479422365565</v>
      </c>
      <c r="AS14" s="38"/>
      <c r="AT14" s="29">
        <v>7.2541492613139598</v>
      </c>
      <c r="AU14" s="205">
        <v>8.5583477646675696</v>
      </c>
      <c r="AV14" s="205">
        <v>8.6183471324871501</v>
      </c>
      <c r="AW14" s="205">
        <v>7.8500041355658796</v>
      </c>
      <c r="AX14" s="205">
        <v>11.7808307074807</v>
      </c>
      <c r="AY14" s="210">
        <v>8.8633114291427901</v>
      </c>
      <c r="AZ14" s="205"/>
      <c r="BA14" s="211">
        <v>16.2275234221628</v>
      </c>
      <c r="BB14" s="212">
        <v>19.252417111399801</v>
      </c>
      <c r="BC14" s="213">
        <v>17.7377474062591</v>
      </c>
      <c r="BD14" s="205"/>
      <c r="BE14" s="214">
        <v>11.4685969702603</v>
      </c>
    </row>
    <row r="15" spans="1:57" x14ac:dyDescent="0.2">
      <c r="A15" s="20" t="s">
        <v>36</v>
      </c>
      <c r="B15" s="2" t="str">
        <f t="shared" si="0"/>
        <v>Fairfax/Tysons Corner, VA</v>
      </c>
      <c r="C15" s="2"/>
      <c r="D15" s="23" t="s">
        <v>89</v>
      </c>
      <c r="E15" s="26" t="s">
        <v>90</v>
      </c>
      <c r="F15" s="2"/>
      <c r="G15" s="255">
        <v>150.24228054298601</v>
      </c>
      <c r="H15" s="250">
        <v>179.74636547344099</v>
      </c>
      <c r="I15" s="250">
        <v>196.53807506702401</v>
      </c>
      <c r="J15" s="250">
        <v>188.84941388888799</v>
      </c>
      <c r="K15" s="250">
        <v>159.79235107227899</v>
      </c>
      <c r="L15" s="256">
        <v>176.81854914990399</v>
      </c>
      <c r="M15" s="250"/>
      <c r="N15" s="257">
        <v>143.652489297605</v>
      </c>
      <c r="O15" s="258">
        <v>144.717775340061</v>
      </c>
      <c r="P15" s="259">
        <v>144.20660986001201</v>
      </c>
      <c r="Q15" s="250"/>
      <c r="R15" s="260">
        <v>167.610538107922</v>
      </c>
      <c r="S15" s="38"/>
      <c r="T15" s="29">
        <v>11.2985234977295</v>
      </c>
      <c r="U15" s="205">
        <v>11.6733035388798</v>
      </c>
      <c r="V15" s="205">
        <v>8.9172858342332599</v>
      </c>
      <c r="W15" s="205">
        <v>8.2570819177962704</v>
      </c>
      <c r="X15" s="205">
        <v>9.14836497708378</v>
      </c>
      <c r="Y15" s="210">
        <v>9.4151327181575901</v>
      </c>
      <c r="Z15" s="205"/>
      <c r="AA15" s="211">
        <v>7.7692106912575101</v>
      </c>
      <c r="AB15" s="212">
        <v>9.7449084649850093</v>
      </c>
      <c r="AC15" s="213">
        <v>8.7798328927271108</v>
      </c>
      <c r="AD15" s="205"/>
      <c r="AE15" s="214">
        <v>9.3280123354138595</v>
      </c>
      <c r="AF15" s="29"/>
      <c r="AG15" s="255">
        <v>154.76942637352201</v>
      </c>
      <c r="AH15" s="250">
        <v>185.03928018063601</v>
      </c>
      <c r="AI15" s="250">
        <v>200.095827023147</v>
      </c>
      <c r="AJ15" s="250">
        <v>189.63672938967099</v>
      </c>
      <c r="AK15" s="250">
        <v>160.38781796728699</v>
      </c>
      <c r="AL15" s="256">
        <v>179.46455299092301</v>
      </c>
      <c r="AM15" s="250"/>
      <c r="AN15" s="257">
        <v>149.593778323988</v>
      </c>
      <c r="AO15" s="258">
        <v>150.73951927670899</v>
      </c>
      <c r="AP15" s="259">
        <v>150.17924728153599</v>
      </c>
      <c r="AQ15" s="250"/>
      <c r="AR15" s="260">
        <v>170.75604207504699</v>
      </c>
      <c r="AS15" s="38"/>
      <c r="AT15" s="29">
        <v>11.2588040653725</v>
      </c>
      <c r="AU15" s="205">
        <v>9.2436292577492303</v>
      </c>
      <c r="AV15" s="205">
        <v>8.17052350375657</v>
      </c>
      <c r="AW15" s="205">
        <v>7.0935066716270896</v>
      </c>
      <c r="AX15" s="205">
        <v>10.4663661870103</v>
      </c>
      <c r="AY15" s="210">
        <v>8.80758994827554</v>
      </c>
      <c r="AZ15" s="205"/>
      <c r="BA15" s="211">
        <v>12.784967280615801</v>
      </c>
      <c r="BB15" s="212">
        <v>15.3798012563421</v>
      </c>
      <c r="BC15" s="213">
        <v>14.0847831979753</v>
      </c>
      <c r="BD15" s="205"/>
      <c r="BE15" s="214">
        <v>9.9687644399634401</v>
      </c>
    </row>
    <row r="16" spans="1:57" x14ac:dyDescent="0.2">
      <c r="A16" s="20" t="s">
        <v>38</v>
      </c>
      <c r="B16" s="2" t="str">
        <f t="shared" si="0"/>
        <v>I-95 Fredericksburg, VA</v>
      </c>
      <c r="C16" s="2"/>
      <c r="D16" s="23" t="s">
        <v>89</v>
      </c>
      <c r="E16" s="26" t="s">
        <v>90</v>
      </c>
      <c r="F16" s="2"/>
      <c r="G16" s="255">
        <v>98.695904295403096</v>
      </c>
      <c r="H16" s="250">
        <v>103.651524911927</v>
      </c>
      <c r="I16" s="250">
        <v>105.112776185928</v>
      </c>
      <c r="J16" s="250">
        <v>106.321814785992</v>
      </c>
      <c r="K16" s="250">
        <v>106.344357875401</v>
      </c>
      <c r="L16" s="256">
        <v>104.22919171392</v>
      </c>
      <c r="M16" s="250"/>
      <c r="N16" s="257">
        <v>117.060286447199</v>
      </c>
      <c r="O16" s="258">
        <v>116.448941484957</v>
      </c>
      <c r="P16" s="259">
        <v>116.74970623291</v>
      </c>
      <c r="Q16" s="250"/>
      <c r="R16" s="260">
        <v>108.21784753864</v>
      </c>
      <c r="S16" s="38"/>
      <c r="T16" s="29">
        <v>3.0277189276787002</v>
      </c>
      <c r="U16" s="205">
        <v>3.4938002870719198</v>
      </c>
      <c r="V16" s="205">
        <v>2.5380342567732899</v>
      </c>
      <c r="W16" s="205">
        <v>4.0570822488079399</v>
      </c>
      <c r="X16" s="205">
        <v>2.75902042942749</v>
      </c>
      <c r="Y16" s="210">
        <v>3.1565301408608502</v>
      </c>
      <c r="Z16" s="205"/>
      <c r="AA16" s="211">
        <v>0.92744978687044699</v>
      </c>
      <c r="AB16" s="212">
        <v>-0.80260757020083695</v>
      </c>
      <c r="AC16" s="213">
        <v>4.5338558198714199E-2</v>
      </c>
      <c r="AD16" s="205"/>
      <c r="AE16" s="214">
        <v>1.90129853525503</v>
      </c>
      <c r="AF16" s="29"/>
      <c r="AG16" s="255">
        <v>99.337905164951394</v>
      </c>
      <c r="AH16" s="250">
        <v>103.900134063043</v>
      </c>
      <c r="AI16" s="250">
        <v>105.55057039653801</v>
      </c>
      <c r="AJ16" s="250">
        <v>105.90944067055899</v>
      </c>
      <c r="AK16" s="250">
        <v>106.11817191522999</v>
      </c>
      <c r="AL16" s="256">
        <v>104.344282023071</v>
      </c>
      <c r="AM16" s="250"/>
      <c r="AN16" s="257">
        <v>117.030696271531</v>
      </c>
      <c r="AO16" s="258">
        <v>118.038724036658</v>
      </c>
      <c r="AP16" s="259">
        <v>117.54142383334199</v>
      </c>
      <c r="AQ16" s="250"/>
      <c r="AR16" s="260">
        <v>108.532631560979</v>
      </c>
      <c r="AS16" s="38"/>
      <c r="AT16" s="29">
        <v>3.1005639979709101</v>
      </c>
      <c r="AU16" s="205">
        <v>3.51318912219641</v>
      </c>
      <c r="AV16" s="205">
        <v>3.7198703948272498</v>
      </c>
      <c r="AW16" s="205">
        <v>4.1611187267970502</v>
      </c>
      <c r="AX16" s="205">
        <v>3.8222490550735699</v>
      </c>
      <c r="AY16" s="210">
        <v>3.6937183672162299</v>
      </c>
      <c r="AZ16" s="205"/>
      <c r="BA16" s="211">
        <v>2.2996861462676099</v>
      </c>
      <c r="BB16" s="212">
        <v>3.20606592152533</v>
      </c>
      <c r="BC16" s="213">
        <v>2.75880635250379</v>
      </c>
      <c r="BD16" s="205"/>
      <c r="BE16" s="214">
        <v>3.2595327027552901</v>
      </c>
    </row>
    <row r="17" spans="1:57" x14ac:dyDescent="0.2">
      <c r="A17" s="20" t="s">
        <v>97</v>
      </c>
      <c r="B17" s="2" t="str">
        <f t="shared" si="0"/>
        <v>Dulles Airport Area, VA</v>
      </c>
      <c r="C17" s="2"/>
      <c r="D17" s="23" t="s">
        <v>89</v>
      </c>
      <c r="E17" s="26" t="s">
        <v>90</v>
      </c>
      <c r="F17" s="2"/>
      <c r="G17" s="255">
        <v>125.72224109589</v>
      </c>
      <c r="H17" s="250">
        <v>147.63525798254301</v>
      </c>
      <c r="I17" s="250">
        <v>162.81069437506201</v>
      </c>
      <c r="J17" s="250">
        <v>164.26642615012099</v>
      </c>
      <c r="K17" s="250">
        <v>143.077342498376</v>
      </c>
      <c r="L17" s="256">
        <v>150.281790388258</v>
      </c>
      <c r="M17" s="250"/>
      <c r="N17" s="257">
        <v>131.21468890386299</v>
      </c>
      <c r="O17" s="258">
        <v>134.31490174672399</v>
      </c>
      <c r="P17" s="259">
        <v>132.86051317175901</v>
      </c>
      <c r="Q17" s="250"/>
      <c r="R17" s="260">
        <v>145.18717470687</v>
      </c>
      <c r="S17" s="38"/>
      <c r="T17" s="29">
        <v>5.5278413717166401</v>
      </c>
      <c r="U17" s="205">
        <v>2.91066728848411</v>
      </c>
      <c r="V17" s="205">
        <v>3.8258104466929299</v>
      </c>
      <c r="W17" s="205">
        <v>6.7186433617621499E-2</v>
      </c>
      <c r="X17" s="205">
        <v>2.4742998431953298</v>
      </c>
      <c r="Y17" s="210">
        <v>2.7869090181926599</v>
      </c>
      <c r="Z17" s="205"/>
      <c r="AA17" s="211">
        <v>2.8913036169236799</v>
      </c>
      <c r="AB17" s="212">
        <v>8.5519680323190403</v>
      </c>
      <c r="AC17" s="213">
        <v>5.7070639659974498</v>
      </c>
      <c r="AD17" s="205"/>
      <c r="AE17" s="214">
        <v>3.26013080110621</v>
      </c>
      <c r="AF17" s="29"/>
      <c r="AG17" s="255">
        <v>126.263057640705</v>
      </c>
      <c r="AH17" s="250">
        <v>150.96951960319799</v>
      </c>
      <c r="AI17" s="250">
        <v>162.887729405838</v>
      </c>
      <c r="AJ17" s="250">
        <v>157.835589978809</v>
      </c>
      <c r="AK17" s="250">
        <v>138.050749234135</v>
      </c>
      <c r="AL17" s="256">
        <v>148.30813328675001</v>
      </c>
      <c r="AM17" s="250"/>
      <c r="AN17" s="257">
        <v>127.423533557537</v>
      </c>
      <c r="AO17" s="258">
        <v>127.52409157076499</v>
      </c>
      <c r="AP17" s="259">
        <v>127.475389213075</v>
      </c>
      <c r="AQ17" s="250"/>
      <c r="AR17" s="260">
        <v>142.309580799738</v>
      </c>
      <c r="AS17" s="38"/>
      <c r="AT17" s="29">
        <v>5.2700903376556596</v>
      </c>
      <c r="AU17" s="205">
        <v>7.49798774381338</v>
      </c>
      <c r="AV17" s="205">
        <v>7.1115117751453996</v>
      </c>
      <c r="AW17" s="205">
        <v>2.5594006245810199</v>
      </c>
      <c r="AX17" s="205">
        <v>3.6774155910153699</v>
      </c>
      <c r="AY17" s="210">
        <v>5.1728329680284197</v>
      </c>
      <c r="AZ17" s="205"/>
      <c r="BA17" s="211">
        <v>1.75711349695522</v>
      </c>
      <c r="BB17" s="212">
        <v>3.33098085833028</v>
      </c>
      <c r="BC17" s="213">
        <v>2.5367515930518301</v>
      </c>
      <c r="BD17" s="205"/>
      <c r="BE17" s="214">
        <v>4.3675646673158601</v>
      </c>
    </row>
    <row r="18" spans="1:57" x14ac:dyDescent="0.2">
      <c r="A18" s="20" t="s">
        <v>45</v>
      </c>
      <c r="B18" s="2" t="str">
        <f t="shared" si="0"/>
        <v>Williamsburg, VA</v>
      </c>
      <c r="C18" s="2"/>
      <c r="D18" s="23" t="s">
        <v>89</v>
      </c>
      <c r="E18" s="26" t="s">
        <v>90</v>
      </c>
      <c r="F18" s="2"/>
      <c r="G18" s="255">
        <v>135.80781257586699</v>
      </c>
      <c r="H18" s="250">
        <v>135.07686580086499</v>
      </c>
      <c r="I18" s="250">
        <v>143.80099100982599</v>
      </c>
      <c r="J18" s="250">
        <v>134.63682091720199</v>
      </c>
      <c r="K18" s="250">
        <v>140.65820822331099</v>
      </c>
      <c r="L18" s="256">
        <v>138.13104512963599</v>
      </c>
      <c r="M18" s="250"/>
      <c r="N18" s="257">
        <v>187.39605659440599</v>
      </c>
      <c r="O18" s="258">
        <v>196.53614292787501</v>
      </c>
      <c r="P18" s="259">
        <v>191.972141794744</v>
      </c>
      <c r="Q18" s="250"/>
      <c r="R18" s="260">
        <v>156.35974709749601</v>
      </c>
      <c r="S18" s="38"/>
      <c r="T18" s="29">
        <v>3.2024912357887199</v>
      </c>
      <c r="U18" s="205">
        <v>1.8508783980913199</v>
      </c>
      <c r="V18" s="205">
        <v>6.4905894306741301</v>
      </c>
      <c r="W18" s="205">
        <v>0.51388032871523204</v>
      </c>
      <c r="X18" s="205">
        <v>3.1623816253563599</v>
      </c>
      <c r="Y18" s="210">
        <v>3.0762201377532299</v>
      </c>
      <c r="Z18" s="205"/>
      <c r="AA18" s="211">
        <v>8.1457944166270799</v>
      </c>
      <c r="AB18" s="212">
        <v>11.4458825442529</v>
      </c>
      <c r="AC18" s="213">
        <v>9.7945150332446005</v>
      </c>
      <c r="AD18" s="205"/>
      <c r="AE18" s="214">
        <v>5.2525670374993796</v>
      </c>
      <c r="AF18" s="29"/>
      <c r="AG18" s="255">
        <v>141.59710388489199</v>
      </c>
      <c r="AH18" s="250">
        <v>136.09122267162201</v>
      </c>
      <c r="AI18" s="250">
        <v>140.02820064451299</v>
      </c>
      <c r="AJ18" s="250">
        <v>138.297556414219</v>
      </c>
      <c r="AK18" s="250">
        <v>149.45339871125501</v>
      </c>
      <c r="AL18" s="256">
        <v>141.30903191947101</v>
      </c>
      <c r="AM18" s="250"/>
      <c r="AN18" s="257">
        <v>206.484611201962</v>
      </c>
      <c r="AO18" s="258">
        <v>215.63125699110699</v>
      </c>
      <c r="AP18" s="259">
        <v>211.094381197655</v>
      </c>
      <c r="AQ18" s="250"/>
      <c r="AR18" s="260">
        <v>165.11059315000199</v>
      </c>
      <c r="AS18" s="38"/>
      <c r="AT18" s="29">
        <v>4.96795000208453</v>
      </c>
      <c r="AU18" s="205">
        <v>1.66440491816417</v>
      </c>
      <c r="AV18" s="205">
        <v>0.43115324181046699</v>
      </c>
      <c r="AW18" s="205">
        <v>3.3678445166180899</v>
      </c>
      <c r="AX18" s="205">
        <v>5.4340167995615403</v>
      </c>
      <c r="AY18" s="210">
        <v>3.20332909899837</v>
      </c>
      <c r="AZ18" s="205"/>
      <c r="BA18" s="211">
        <v>9.5800970354675794</v>
      </c>
      <c r="BB18" s="212">
        <v>16.756121431713801</v>
      </c>
      <c r="BC18" s="213">
        <v>13.1511668012746</v>
      </c>
      <c r="BD18" s="205"/>
      <c r="BE18" s="214">
        <v>6.7045574984466896</v>
      </c>
    </row>
    <row r="19" spans="1:57" x14ac:dyDescent="0.2">
      <c r="A19" s="20" t="s">
        <v>98</v>
      </c>
      <c r="B19" s="2" t="str">
        <f t="shared" si="0"/>
        <v>Virginia Beach, VA</v>
      </c>
      <c r="C19" s="2"/>
      <c r="D19" s="23" t="s">
        <v>89</v>
      </c>
      <c r="E19" s="26" t="s">
        <v>90</v>
      </c>
      <c r="F19" s="2"/>
      <c r="G19" s="255">
        <v>210.484522658972</v>
      </c>
      <c r="H19" s="250">
        <v>216.567767220809</v>
      </c>
      <c r="I19" s="250">
        <v>226.537518037013</v>
      </c>
      <c r="J19" s="250">
        <v>222.056931355324</v>
      </c>
      <c r="K19" s="250">
        <v>227.11638463102</v>
      </c>
      <c r="L19" s="256">
        <v>220.985644181108</v>
      </c>
      <c r="M19" s="250"/>
      <c r="N19" s="257">
        <v>293.77286192964903</v>
      </c>
      <c r="O19" s="258">
        <v>301.27397450689102</v>
      </c>
      <c r="P19" s="259">
        <v>297.53319377766701</v>
      </c>
      <c r="Q19" s="250"/>
      <c r="R19" s="260">
        <v>245.04179621390401</v>
      </c>
      <c r="S19" s="38"/>
      <c r="T19" s="29">
        <v>4.8152657081353398</v>
      </c>
      <c r="U19" s="205">
        <v>6.2735250087204104</v>
      </c>
      <c r="V19" s="205">
        <v>5.0823184058655997</v>
      </c>
      <c r="W19" s="205">
        <v>0.58753681202577401</v>
      </c>
      <c r="X19" s="205">
        <v>-8.2270949550947797E-2</v>
      </c>
      <c r="Y19" s="210">
        <v>3.0877101171847801</v>
      </c>
      <c r="Z19" s="205"/>
      <c r="AA19" s="211">
        <v>4.7410854595424796</v>
      </c>
      <c r="AB19" s="212">
        <v>6.1099703874290396</v>
      </c>
      <c r="AC19" s="213">
        <v>5.4223266535399999</v>
      </c>
      <c r="AD19" s="205"/>
      <c r="AE19" s="214">
        <v>3.6567733237708899</v>
      </c>
      <c r="AF19" s="29"/>
      <c r="AG19" s="255">
        <v>218.923759662387</v>
      </c>
      <c r="AH19" s="250">
        <v>210.58538743094999</v>
      </c>
      <c r="AI19" s="250">
        <v>214.43405248119899</v>
      </c>
      <c r="AJ19" s="250">
        <v>215.10900622857201</v>
      </c>
      <c r="AK19" s="250">
        <v>226.47688066097299</v>
      </c>
      <c r="AL19" s="256">
        <v>217.20999261658099</v>
      </c>
      <c r="AM19" s="250"/>
      <c r="AN19" s="257">
        <v>298.342445475842</v>
      </c>
      <c r="AO19" s="258">
        <v>310.07419607115099</v>
      </c>
      <c r="AP19" s="259">
        <v>304.26057115842599</v>
      </c>
      <c r="AQ19" s="250"/>
      <c r="AR19" s="260">
        <v>244.901027606573</v>
      </c>
      <c r="AS19" s="38"/>
      <c r="AT19" s="29">
        <v>5.5864457251598001</v>
      </c>
      <c r="AU19" s="205">
        <v>4.0407144666681098</v>
      </c>
      <c r="AV19" s="205">
        <v>2.3203310000346198</v>
      </c>
      <c r="AW19" s="205">
        <v>3.2387889155652401</v>
      </c>
      <c r="AX19" s="205">
        <v>-9.2380895852577902E-2</v>
      </c>
      <c r="AY19" s="210">
        <v>2.8292942692043699</v>
      </c>
      <c r="AZ19" s="205"/>
      <c r="BA19" s="211">
        <v>4.1933098514122902</v>
      </c>
      <c r="BB19" s="212">
        <v>9.4494141916376897</v>
      </c>
      <c r="BC19" s="213">
        <v>6.8287491995993701</v>
      </c>
      <c r="BD19" s="205"/>
      <c r="BE19" s="214">
        <v>4.09852067353442</v>
      </c>
    </row>
    <row r="20" spans="1:57" x14ac:dyDescent="0.2">
      <c r="A20" s="33" t="s">
        <v>99</v>
      </c>
      <c r="B20" s="2" t="str">
        <f t="shared" si="0"/>
        <v>Norfolk/Portsmouth, VA</v>
      </c>
      <c r="C20" s="2"/>
      <c r="D20" s="23" t="s">
        <v>89</v>
      </c>
      <c r="E20" s="26" t="s">
        <v>90</v>
      </c>
      <c r="F20" s="2"/>
      <c r="G20" s="255">
        <v>119.711675941583</v>
      </c>
      <c r="H20" s="250">
        <v>130.583654503514</v>
      </c>
      <c r="I20" s="250">
        <v>140.90612169772999</v>
      </c>
      <c r="J20" s="250">
        <v>143.376905836341</v>
      </c>
      <c r="K20" s="250">
        <v>140.98591468375</v>
      </c>
      <c r="L20" s="256">
        <v>135.883449738129</v>
      </c>
      <c r="M20" s="250"/>
      <c r="N20" s="257">
        <v>181.02768981188299</v>
      </c>
      <c r="O20" s="258">
        <v>183.49152795619</v>
      </c>
      <c r="P20" s="259">
        <v>182.26167048159101</v>
      </c>
      <c r="Q20" s="250"/>
      <c r="R20" s="260">
        <v>150.533791656387</v>
      </c>
      <c r="S20" s="38"/>
      <c r="T20" s="29">
        <v>-0.103308862340128</v>
      </c>
      <c r="U20" s="205">
        <v>2.5762457578913098</v>
      </c>
      <c r="V20" s="205">
        <v>7.1093120912597696</v>
      </c>
      <c r="W20" s="205">
        <v>7.73170250609052</v>
      </c>
      <c r="X20" s="205">
        <v>13.477063246992</v>
      </c>
      <c r="Y20" s="210">
        <v>6.5466010136089903</v>
      </c>
      <c r="Z20" s="205"/>
      <c r="AA20" s="211">
        <v>14.9234922846709</v>
      </c>
      <c r="AB20" s="212">
        <v>12.4349543500016</v>
      </c>
      <c r="AC20" s="213">
        <v>13.616022006294401</v>
      </c>
      <c r="AD20" s="205"/>
      <c r="AE20" s="214">
        <v>9.3564621587724002</v>
      </c>
      <c r="AF20" s="29"/>
      <c r="AG20" s="255">
        <v>124.519207699904</v>
      </c>
      <c r="AH20" s="250">
        <v>130.88730580141399</v>
      </c>
      <c r="AI20" s="250">
        <v>135.273852362833</v>
      </c>
      <c r="AJ20" s="250">
        <v>137.12364558916099</v>
      </c>
      <c r="AK20" s="250">
        <v>134.261186886686</v>
      </c>
      <c r="AL20" s="256">
        <v>132.648034886803</v>
      </c>
      <c r="AM20" s="250"/>
      <c r="AN20" s="257">
        <v>174.573466803261</v>
      </c>
      <c r="AO20" s="258">
        <v>184.37140391737901</v>
      </c>
      <c r="AP20" s="259">
        <v>179.501299779242</v>
      </c>
      <c r="AQ20" s="250"/>
      <c r="AR20" s="260">
        <v>147.80029018143699</v>
      </c>
      <c r="AS20" s="38"/>
      <c r="AT20" s="29">
        <v>5.0142708380401704</v>
      </c>
      <c r="AU20" s="205">
        <v>4.3644251169409403</v>
      </c>
      <c r="AV20" s="205">
        <v>4.6851111390142801</v>
      </c>
      <c r="AW20" s="205">
        <v>5.1189803425227298</v>
      </c>
      <c r="AX20" s="205">
        <v>5.7770220377663497</v>
      </c>
      <c r="AY20" s="210">
        <v>4.9828953517826102</v>
      </c>
      <c r="AZ20" s="205"/>
      <c r="BA20" s="211">
        <v>6.1047835892622304</v>
      </c>
      <c r="BB20" s="212">
        <v>14.7067496895448</v>
      </c>
      <c r="BC20" s="213">
        <v>10.353123601234801</v>
      </c>
      <c r="BD20" s="205"/>
      <c r="BE20" s="214">
        <v>7.1738891412952102</v>
      </c>
    </row>
    <row r="21" spans="1:57" x14ac:dyDescent="0.2">
      <c r="A21" s="34" t="s">
        <v>42</v>
      </c>
      <c r="B21" s="2" t="str">
        <f t="shared" si="0"/>
        <v>Newport News/Hampton, VA</v>
      </c>
      <c r="C21" s="2"/>
      <c r="D21" s="23" t="s">
        <v>89</v>
      </c>
      <c r="E21" s="26" t="s">
        <v>90</v>
      </c>
      <c r="F21" s="2"/>
      <c r="G21" s="255">
        <v>89.594814651639297</v>
      </c>
      <c r="H21" s="250">
        <v>95.4617349683257</v>
      </c>
      <c r="I21" s="250">
        <v>97.461147523380603</v>
      </c>
      <c r="J21" s="250">
        <v>97.816920629430996</v>
      </c>
      <c r="K21" s="250">
        <v>99.263040101010105</v>
      </c>
      <c r="L21" s="256">
        <v>96.146769306859696</v>
      </c>
      <c r="M21" s="250"/>
      <c r="N21" s="257">
        <v>123.533626745562</v>
      </c>
      <c r="O21" s="258">
        <v>122.099818290496</v>
      </c>
      <c r="P21" s="259">
        <v>122.82034647636</v>
      </c>
      <c r="Q21" s="250"/>
      <c r="R21" s="260">
        <v>104.823389708371</v>
      </c>
      <c r="S21" s="38"/>
      <c r="T21" s="29">
        <v>-0.571657455323626</v>
      </c>
      <c r="U21" s="205">
        <v>-2.9519062799955802</v>
      </c>
      <c r="V21" s="205">
        <v>-1.9978496586878001</v>
      </c>
      <c r="W21" s="205">
        <v>-7.2896845456098003</v>
      </c>
      <c r="X21" s="205">
        <v>-0.92642729211043595</v>
      </c>
      <c r="Y21" s="210">
        <v>-2.9983186821823602</v>
      </c>
      <c r="Z21" s="205"/>
      <c r="AA21" s="211">
        <v>-6.8201802081937402</v>
      </c>
      <c r="AB21" s="212">
        <v>-4.92453485520267</v>
      </c>
      <c r="AC21" s="213">
        <v>-5.8949360676575697</v>
      </c>
      <c r="AD21" s="205"/>
      <c r="AE21" s="214">
        <v>-3.7479846064337701</v>
      </c>
      <c r="AF21" s="29"/>
      <c r="AG21" s="255">
        <v>94.410285686611999</v>
      </c>
      <c r="AH21" s="250">
        <v>94.448834322309906</v>
      </c>
      <c r="AI21" s="250">
        <v>97.822923028285402</v>
      </c>
      <c r="AJ21" s="250">
        <v>98.472459884283197</v>
      </c>
      <c r="AK21" s="250">
        <v>99.974862821706594</v>
      </c>
      <c r="AL21" s="256">
        <v>97.118148058526998</v>
      </c>
      <c r="AM21" s="250"/>
      <c r="AN21" s="257">
        <v>134.22178754004</v>
      </c>
      <c r="AO21" s="258">
        <v>135.77856329018201</v>
      </c>
      <c r="AP21" s="259">
        <v>135.00098931183399</v>
      </c>
      <c r="AQ21" s="250"/>
      <c r="AR21" s="260">
        <v>109.550241059917</v>
      </c>
      <c r="AS21" s="38"/>
      <c r="AT21" s="29">
        <v>3.65266538855278</v>
      </c>
      <c r="AU21" s="205">
        <v>2.6459124223842201</v>
      </c>
      <c r="AV21" s="205">
        <v>5.0174665757674797</v>
      </c>
      <c r="AW21" s="205">
        <v>4.0453281098073299</v>
      </c>
      <c r="AX21" s="205">
        <v>2.9594646927286301</v>
      </c>
      <c r="AY21" s="210">
        <v>3.6291100448561</v>
      </c>
      <c r="AZ21" s="205"/>
      <c r="BA21" s="211">
        <v>-0.44522128878267903</v>
      </c>
      <c r="BB21" s="212">
        <v>3.1307258549227299</v>
      </c>
      <c r="BC21" s="213">
        <v>1.3095671508898801</v>
      </c>
      <c r="BD21" s="205"/>
      <c r="BE21" s="214">
        <v>2.6077710957442499</v>
      </c>
    </row>
    <row r="22" spans="1:57" x14ac:dyDescent="0.2">
      <c r="A22" s="35" t="s">
        <v>100</v>
      </c>
      <c r="B22" s="2" t="str">
        <f t="shared" si="0"/>
        <v>Chesapeake/Suffolk, VA</v>
      </c>
      <c r="C22" s="2"/>
      <c r="D22" s="24" t="s">
        <v>89</v>
      </c>
      <c r="E22" s="27" t="s">
        <v>90</v>
      </c>
      <c r="F22" s="2"/>
      <c r="G22" s="261">
        <v>106.87781542422201</v>
      </c>
      <c r="H22" s="262">
        <v>110.944237138508</v>
      </c>
      <c r="I22" s="262">
        <v>115.778488312159</v>
      </c>
      <c r="J22" s="262">
        <v>117.758169803142</v>
      </c>
      <c r="K22" s="262">
        <v>113.81492349845701</v>
      </c>
      <c r="L22" s="263">
        <v>113.304159358471</v>
      </c>
      <c r="M22" s="250"/>
      <c r="N22" s="264">
        <v>146.81858741788699</v>
      </c>
      <c r="O22" s="265">
        <v>148.92350411965799</v>
      </c>
      <c r="P22" s="266">
        <v>147.86327756002299</v>
      </c>
      <c r="Q22" s="250"/>
      <c r="R22" s="267">
        <v>124.0047038116</v>
      </c>
      <c r="S22" s="38"/>
      <c r="T22" s="30">
        <v>2.0882034305733699</v>
      </c>
      <c r="U22" s="215">
        <v>-0.91441417349594301</v>
      </c>
      <c r="V22" s="215">
        <v>0.97197093323186401</v>
      </c>
      <c r="W22" s="215">
        <v>1.9975530049800401</v>
      </c>
      <c r="X22" s="215">
        <v>2.3699196903285502</v>
      </c>
      <c r="Y22" s="216">
        <v>1.26905729931417</v>
      </c>
      <c r="Z22" s="205"/>
      <c r="AA22" s="217">
        <v>1.93194027013679</v>
      </c>
      <c r="AB22" s="218">
        <v>3.8109065971920102</v>
      </c>
      <c r="AC22" s="219">
        <v>2.86468441183154</v>
      </c>
      <c r="AD22" s="205"/>
      <c r="AE22" s="220">
        <v>1.9962862187813799</v>
      </c>
      <c r="AF22" s="30"/>
      <c r="AG22" s="261">
        <v>105.88884779075499</v>
      </c>
      <c r="AH22" s="262">
        <v>111.76934226904901</v>
      </c>
      <c r="AI22" s="262">
        <v>114.85104177966301</v>
      </c>
      <c r="AJ22" s="262">
        <v>115.537709576735</v>
      </c>
      <c r="AK22" s="262">
        <v>115.41581785510699</v>
      </c>
      <c r="AL22" s="263">
        <v>112.92540387011201</v>
      </c>
      <c r="AM22" s="250"/>
      <c r="AN22" s="264">
        <v>151.462749571156</v>
      </c>
      <c r="AO22" s="265">
        <v>155.37237187618899</v>
      </c>
      <c r="AP22" s="266">
        <v>153.42087627053201</v>
      </c>
      <c r="AQ22" s="250"/>
      <c r="AR22" s="267">
        <v>125.664861624932</v>
      </c>
      <c r="AS22" s="38"/>
      <c r="AT22" s="30">
        <v>2.7115101965400399</v>
      </c>
      <c r="AU22" s="215">
        <v>3.6531899518456501</v>
      </c>
      <c r="AV22" s="215">
        <v>2.9118408513578902</v>
      </c>
      <c r="AW22" s="215">
        <v>3.8450917764277901</v>
      </c>
      <c r="AX22" s="215">
        <v>3.3550615461530802</v>
      </c>
      <c r="AY22" s="216">
        <v>3.3121554728343798</v>
      </c>
      <c r="AZ22" s="205"/>
      <c r="BA22" s="217">
        <v>3.2316023408459298</v>
      </c>
      <c r="BB22" s="218">
        <v>8.9234953850062801</v>
      </c>
      <c r="BC22" s="219">
        <v>6.0123755491634601</v>
      </c>
      <c r="BD22" s="205"/>
      <c r="BE22" s="220">
        <v>4.4079579758482303</v>
      </c>
    </row>
    <row r="23" spans="1:57" x14ac:dyDescent="0.2">
      <c r="A23" s="34" t="s">
        <v>58</v>
      </c>
      <c r="B23" s="2" t="s">
        <v>58</v>
      </c>
      <c r="C23" s="8"/>
      <c r="D23" s="22" t="s">
        <v>89</v>
      </c>
      <c r="E23" s="25" t="s">
        <v>90</v>
      </c>
      <c r="F23" s="2"/>
      <c r="G23" s="247">
        <v>156.38312537492499</v>
      </c>
      <c r="H23" s="248">
        <v>168.12468538741501</v>
      </c>
      <c r="I23" s="248">
        <v>171.59339335179999</v>
      </c>
      <c r="J23" s="248">
        <v>190.10888787602499</v>
      </c>
      <c r="K23" s="248">
        <v>182.50710009354501</v>
      </c>
      <c r="L23" s="249">
        <v>174.76784476717401</v>
      </c>
      <c r="M23" s="250"/>
      <c r="N23" s="251">
        <v>182.83094305239101</v>
      </c>
      <c r="O23" s="252">
        <v>187.32650807507599</v>
      </c>
      <c r="P23" s="253">
        <v>185.099398410916</v>
      </c>
      <c r="Q23" s="250"/>
      <c r="R23" s="254">
        <v>177.95265314416901</v>
      </c>
      <c r="S23" s="38"/>
      <c r="T23" s="28">
        <v>-8.0004079932477303</v>
      </c>
      <c r="U23" s="203">
        <v>-7.2853132587131801</v>
      </c>
      <c r="V23" s="203">
        <v>-21.362251763599701</v>
      </c>
      <c r="W23" s="203">
        <v>-11.812618715448901</v>
      </c>
      <c r="X23" s="203">
        <v>7.9462244359210601</v>
      </c>
      <c r="Y23" s="204">
        <v>-9.8142217143994905</v>
      </c>
      <c r="Z23" s="205"/>
      <c r="AA23" s="206">
        <v>6.31625774779104</v>
      </c>
      <c r="AB23" s="207">
        <v>4.9348978124757501</v>
      </c>
      <c r="AC23" s="208">
        <v>5.5504072920571401</v>
      </c>
      <c r="AD23" s="205"/>
      <c r="AE23" s="209">
        <v>-5.7216304153609601</v>
      </c>
      <c r="AF23" s="28"/>
      <c r="AG23" s="247">
        <v>157.679240674666</v>
      </c>
      <c r="AH23" s="248">
        <v>167.95383456549001</v>
      </c>
      <c r="AI23" s="248">
        <v>178.858554066046</v>
      </c>
      <c r="AJ23" s="248">
        <v>183.86098780227999</v>
      </c>
      <c r="AK23" s="248">
        <v>178.929266227657</v>
      </c>
      <c r="AL23" s="249">
        <v>174.801181409615</v>
      </c>
      <c r="AM23" s="250"/>
      <c r="AN23" s="251">
        <v>191.73188086759399</v>
      </c>
      <c r="AO23" s="252">
        <v>192.60664346082001</v>
      </c>
      <c r="AP23" s="253">
        <v>192.17330121107801</v>
      </c>
      <c r="AQ23" s="250"/>
      <c r="AR23" s="254">
        <v>180.61019356654899</v>
      </c>
      <c r="AS23" s="38"/>
      <c r="AT23" s="28">
        <v>-1.1227287662757801</v>
      </c>
      <c r="AU23" s="203">
        <v>1.91704450630406E-3</v>
      </c>
      <c r="AV23" s="203">
        <v>-4.9779620662049897</v>
      </c>
      <c r="AW23" s="203">
        <v>-5.2942906206623297</v>
      </c>
      <c r="AX23" s="203">
        <v>2.0148341861240899</v>
      </c>
      <c r="AY23" s="204">
        <v>-2.2781110889348</v>
      </c>
      <c r="AZ23" s="205"/>
      <c r="BA23" s="206">
        <v>4.84698143417042</v>
      </c>
      <c r="BB23" s="207">
        <v>4.7134352133721498</v>
      </c>
      <c r="BC23" s="208">
        <v>4.7794896616187899</v>
      </c>
      <c r="BD23" s="205"/>
      <c r="BE23" s="209">
        <v>0.145479338661758</v>
      </c>
    </row>
    <row r="24" spans="1:57" x14ac:dyDescent="0.2">
      <c r="A24" s="34" t="s">
        <v>101</v>
      </c>
      <c r="B24" s="2" t="str">
        <f t="shared" si="0"/>
        <v>Richmond North/Glen Allen, VA</v>
      </c>
      <c r="C24" s="9"/>
      <c r="D24" s="23" t="s">
        <v>89</v>
      </c>
      <c r="E24" s="26" t="s">
        <v>90</v>
      </c>
      <c r="F24" s="2"/>
      <c r="G24" s="255">
        <v>98.210459999999898</v>
      </c>
      <c r="H24" s="250">
        <v>111.886573829927</v>
      </c>
      <c r="I24" s="250">
        <v>119.99092467760801</v>
      </c>
      <c r="J24" s="250">
        <v>119.57981725146099</v>
      </c>
      <c r="K24" s="250">
        <v>114.465462515114</v>
      </c>
      <c r="L24" s="256">
        <v>113.943280601659</v>
      </c>
      <c r="M24" s="250"/>
      <c r="N24" s="257">
        <v>128.704968465311</v>
      </c>
      <c r="O24" s="258">
        <v>129.58504285319299</v>
      </c>
      <c r="P24" s="259">
        <v>129.148037441714</v>
      </c>
      <c r="Q24" s="250"/>
      <c r="R24" s="260">
        <v>118.77502863967</v>
      </c>
      <c r="S24" s="38"/>
      <c r="T24" s="29">
        <v>-10.4968298586465</v>
      </c>
      <c r="U24" s="205">
        <v>-2.5153315283922799</v>
      </c>
      <c r="V24" s="205">
        <v>0.114731240809514</v>
      </c>
      <c r="W24" s="205">
        <v>-2.5663021124223699</v>
      </c>
      <c r="X24" s="205">
        <v>-4.4781384677216201</v>
      </c>
      <c r="Y24" s="210">
        <v>-3.3039085677602098</v>
      </c>
      <c r="Z24" s="205"/>
      <c r="AA24" s="211">
        <v>-0.78705662864367798</v>
      </c>
      <c r="AB24" s="212">
        <v>1.8346678116914701</v>
      </c>
      <c r="AC24" s="213">
        <v>0.50636299433545195</v>
      </c>
      <c r="AD24" s="205"/>
      <c r="AE24" s="214">
        <v>-1.84303018452131</v>
      </c>
      <c r="AF24" s="29"/>
      <c r="AG24" s="255">
        <v>96.783786478873196</v>
      </c>
      <c r="AH24" s="250">
        <v>108.47562368605401</v>
      </c>
      <c r="AI24" s="250">
        <v>112.83221710209899</v>
      </c>
      <c r="AJ24" s="250">
        <v>115.661251208289</v>
      </c>
      <c r="AK24" s="250">
        <v>113.753869881781</v>
      </c>
      <c r="AL24" s="256">
        <v>110.372833505776</v>
      </c>
      <c r="AM24" s="250"/>
      <c r="AN24" s="257">
        <v>128.341649996478</v>
      </c>
      <c r="AO24" s="258">
        <v>128.36914700926701</v>
      </c>
      <c r="AP24" s="259">
        <v>128.355421222882</v>
      </c>
      <c r="AQ24" s="250"/>
      <c r="AR24" s="260">
        <v>116.257269097791</v>
      </c>
      <c r="AS24" s="38"/>
      <c r="AT24" s="29">
        <v>-2.31825956404341</v>
      </c>
      <c r="AU24" s="205">
        <v>1.7486869469311901</v>
      </c>
      <c r="AV24" s="205">
        <v>1.6177193850700999</v>
      </c>
      <c r="AW24" s="205">
        <v>0.63438067860234004</v>
      </c>
      <c r="AX24" s="205">
        <v>-1.4256322966214101</v>
      </c>
      <c r="AY24" s="210">
        <v>0.18636925659726</v>
      </c>
      <c r="AZ24" s="205"/>
      <c r="BA24" s="211">
        <v>0.43141767508953499</v>
      </c>
      <c r="BB24" s="212">
        <v>1.62667350096492</v>
      </c>
      <c r="BC24" s="213">
        <v>1.01992922990006</v>
      </c>
      <c r="BD24" s="205"/>
      <c r="BE24" s="214">
        <v>0.495097142675614</v>
      </c>
    </row>
    <row r="25" spans="1:57" x14ac:dyDescent="0.2">
      <c r="A25" s="34" t="s">
        <v>61</v>
      </c>
      <c r="B25" s="2" t="str">
        <f t="shared" si="0"/>
        <v>Richmond West/Midlothian, VA</v>
      </c>
      <c r="C25" s="2"/>
      <c r="D25" s="23" t="s">
        <v>89</v>
      </c>
      <c r="E25" s="26" t="s">
        <v>90</v>
      </c>
      <c r="F25" s="2"/>
      <c r="G25" s="255">
        <v>82.616236299511598</v>
      </c>
      <c r="H25" s="250">
        <v>88.203751607142806</v>
      </c>
      <c r="I25" s="250">
        <v>94.095521411671896</v>
      </c>
      <c r="J25" s="250">
        <v>95.6077062645914</v>
      </c>
      <c r="K25" s="250">
        <v>96.053865192307597</v>
      </c>
      <c r="L25" s="256">
        <v>91.943016710492799</v>
      </c>
      <c r="M25" s="250"/>
      <c r="N25" s="257">
        <v>119.131042949967</v>
      </c>
      <c r="O25" s="258">
        <v>121.006659909909</v>
      </c>
      <c r="P25" s="259">
        <v>120.073399482702</v>
      </c>
      <c r="Q25" s="250"/>
      <c r="R25" s="260">
        <v>101.623937312934</v>
      </c>
      <c r="S25" s="38"/>
      <c r="T25" s="29">
        <v>-11.0654915671916</v>
      </c>
      <c r="U25" s="205">
        <v>-9.90923902543169</v>
      </c>
      <c r="V25" s="205">
        <v>-6.37304538140926</v>
      </c>
      <c r="W25" s="205">
        <v>-6.0768766797816198</v>
      </c>
      <c r="X25" s="205">
        <v>-5.9874634355979399</v>
      </c>
      <c r="Y25" s="210">
        <v>-7.4963370802628697</v>
      </c>
      <c r="Z25" s="205"/>
      <c r="AA25" s="211">
        <v>10.926142711855301</v>
      </c>
      <c r="AB25" s="212">
        <v>15.2841001144972</v>
      </c>
      <c r="AC25" s="213">
        <v>13.059872346808101</v>
      </c>
      <c r="AD25" s="205"/>
      <c r="AE25" s="214">
        <v>0.199306703419145</v>
      </c>
      <c r="AF25" s="29"/>
      <c r="AG25" s="255">
        <v>83.437439831343795</v>
      </c>
      <c r="AH25" s="250">
        <v>89.041696655802596</v>
      </c>
      <c r="AI25" s="250">
        <v>91.699754582049195</v>
      </c>
      <c r="AJ25" s="250">
        <v>96.106446424727594</v>
      </c>
      <c r="AK25" s="250">
        <v>97.099284301832796</v>
      </c>
      <c r="AL25" s="256">
        <v>91.963593511532906</v>
      </c>
      <c r="AM25" s="250"/>
      <c r="AN25" s="257">
        <v>117.953060058608</v>
      </c>
      <c r="AO25" s="258">
        <v>118.75429277488399</v>
      </c>
      <c r="AP25" s="259">
        <v>118.355612723254</v>
      </c>
      <c r="AQ25" s="250"/>
      <c r="AR25" s="260">
        <v>100.95306372947</v>
      </c>
      <c r="AS25" s="38"/>
      <c r="AT25" s="29">
        <v>-4.0907714486676499</v>
      </c>
      <c r="AU25" s="205">
        <v>-2.5303526952708402</v>
      </c>
      <c r="AV25" s="205">
        <v>-2.02877905439267</v>
      </c>
      <c r="AW25" s="205">
        <v>-0.27572816962391899</v>
      </c>
      <c r="AX25" s="205">
        <v>-1.3354917641870001</v>
      </c>
      <c r="AY25" s="210">
        <v>-1.92614459964269</v>
      </c>
      <c r="AZ25" s="205"/>
      <c r="BA25" s="211">
        <v>3.2099788663295801</v>
      </c>
      <c r="BB25" s="212">
        <v>5.2572732552902099</v>
      </c>
      <c r="BC25" s="213">
        <v>4.2286833543783802</v>
      </c>
      <c r="BD25" s="205"/>
      <c r="BE25" s="214">
        <v>0.61268375641082296</v>
      </c>
    </row>
    <row r="26" spans="1:57" x14ac:dyDescent="0.2">
      <c r="A26" s="34" t="s">
        <v>57</v>
      </c>
      <c r="B26" s="2" t="str">
        <f t="shared" si="0"/>
        <v>Petersburg/Chester, VA</v>
      </c>
      <c r="C26" s="2"/>
      <c r="D26" s="23" t="s">
        <v>89</v>
      </c>
      <c r="E26" s="26" t="s">
        <v>90</v>
      </c>
      <c r="F26" s="2"/>
      <c r="G26" s="255">
        <v>92.798385866436305</v>
      </c>
      <c r="H26" s="250">
        <v>99.801501886792394</v>
      </c>
      <c r="I26" s="250">
        <v>100.166299267902</v>
      </c>
      <c r="J26" s="250">
        <v>100.210821007428</v>
      </c>
      <c r="K26" s="250">
        <v>95.882287761406801</v>
      </c>
      <c r="L26" s="256">
        <v>97.978307319447097</v>
      </c>
      <c r="M26" s="250"/>
      <c r="N26" s="257">
        <v>104.532416546438</v>
      </c>
      <c r="O26" s="258">
        <v>103.154014049206</v>
      </c>
      <c r="P26" s="259">
        <v>103.850040626067</v>
      </c>
      <c r="Q26" s="250"/>
      <c r="R26" s="260">
        <v>99.736844703917001</v>
      </c>
      <c r="S26" s="38"/>
      <c r="T26" s="29">
        <v>0.71528050795820697</v>
      </c>
      <c r="U26" s="205">
        <v>1.64182442744162</v>
      </c>
      <c r="V26" s="205">
        <v>-0.42388495659763098</v>
      </c>
      <c r="W26" s="205">
        <v>0.67815200690569499</v>
      </c>
      <c r="X26" s="205">
        <v>-0.816422414136596</v>
      </c>
      <c r="Y26" s="210">
        <v>0.33021360497552499</v>
      </c>
      <c r="Z26" s="205"/>
      <c r="AA26" s="211">
        <v>2.1537043683518502</v>
      </c>
      <c r="AB26" s="212">
        <v>0.679406360762007</v>
      </c>
      <c r="AC26" s="213">
        <v>1.4235491648699601</v>
      </c>
      <c r="AD26" s="205"/>
      <c r="AE26" s="214">
        <v>0.67570683339221804</v>
      </c>
      <c r="AF26" s="29"/>
      <c r="AG26" s="255">
        <v>91.521485838588902</v>
      </c>
      <c r="AH26" s="250">
        <v>97.585605468952807</v>
      </c>
      <c r="AI26" s="250">
        <v>99.1834263463616</v>
      </c>
      <c r="AJ26" s="250">
        <v>99.411834667907996</v>
      </c>
      <c r="AK26" s="250">
        <v>97.297704854604106</v>
      </c>
      <c r="AL26" s="256">
        <v>97.236496928102</v>
      </c>
      <c r="AM26" s="250"/>
      <c r="AN26" s="257">
        <v>107.12355065481</v>
      </c>
      <c r="AO26" s="258">
        <v>105.949847039814</v>
      </c>
      <c r="AP26" s="259">
        <v>106.540286730061</v>
      </c>
      <c r="AQ26" s="250"/>
      <c r="AR26" s="260">
        <v>100.15435637632601</v>
      </c>
      <c r="AS26" s="38"/>
      <c r="AT26" s="29">
        <v>-1.89404800606284</v>
      </c>
      <c r="AU26" s="205">
        <v>1.2708802437812501</v>
      </c>
      <c r="AV26" s="205">
        <v>1.36644742002848</v>
      </c>
      <c r="AW26" s="205">
        <v>2.4386717748001998</v>
      </c>
      <c r="AX26" s="205">
        <v>1.37270891981976</v>
      </c>
      <c r="AY26" s="210">
        <v>1.0686647009328301</v>
      </c>
      <c r="AZ26" s="205"/>
      <c r="BA26" s="211">
        <v>3.9171275310170399</v>
      </c>
      <c r="BB26" s="212">
        <v>2.7040732899430799</v>
      </c>
      <c r="BC26" s="213">
        <v>3.31390741260119</v>
      </c>
      <c r="BD26" s="205"/>
      <c r="BE26" s="214">
        <v>1.81690206576744</v>
      </c>
    </row>
    <row r="27" spans="1:57" x14ac:dyDescent="0.2">
      <c r="A27" s="34" t="s">
        <v>102</v>
      </c>
      <c r="B27" s="2" t="s">
        <v>48</v>
      </c>
      <c r="C27" s="2"/>
      <c r="D27" s="23" t="s">
        <v>89</v>
      </c>
      <c r="E27" s="26" t="s">
        <v>90</v>
      </c>
      <c r="F27" s="2"/>
      <c r="G27" s="255">
        <v>142.99752122592599</v>
      </c>
      <c r="H27" s="250">
        <v>144.71018197573599</v>
      </c>
      <c r="I27" s="250">
        <v>143.67897305290799</v>
      </c>
      <c r="J27" s="250">
        <v>132.45707840109699</v>
      </c>
      <c r="K27" s="250">
        <v>143.14690946221901</v>
      </c>
      <c r="L27" s="256">
        <v>141.35845579429301</v>
      </c>
      <c r="M27" s="250"/>
      <c r="N27" s="257">
        <v>164.07845970149199</v>
      </c>
      <c r="O27" s="258">
        <v>166.71647529629001</v>
      </c>
      <c r="P27" s="259">
        <v>165.377178146548</v>
      </c>
      <c r="Q27" s="250"/>
      <c r="R27" s="260">
        <v>148.98043090388799</v>
      </c>
      <c r="S27" s="38"/>
      <c r="T27" s="29">
        <v>16.4593772367387</v>
      </c>
      <c r="U27" s="205">
        <v>15.452427279807999</v>
      </c>
      <c r="V27" s="205">
        <v>12.7039108155266</v>
      </c>
      <c r="W27" s="205">
        <v>0.46187949982196802</v>
      </c>
      <c r="X27" s="205">
        <v>-0.138790394934832</v>
      </c>
      <c r="Y27" s="210">
        <v>8.1879243668235908</v>
      </c>
      <c r="Z27" s="205"/>
      <c r="AA27" s="211">
        <v>1.65271242016482</v>
      </c>
      <c r="AB27" s="212">
        <v>3.0591908930847</v>
      </c>
      <c r="AC27" s="213">
        <v>2.3452844684830501</v>
      </c>
      <c r="AD27" s="205"/>
      <c r="AE27" s="214">
        <v>5.8756494946019204</v>
      </c>
      <c r="AF27" s="29"/>
      <c r="AG27" s="255">
        <v>139.275481362146</v>
      </c>
      <c r="AH27" s="250">
        <v>133.35392241970101</v>
      </c>
      <c r="AI27" s="250">
        <v>135.63263374129599</v>
      </c>
      <c r="AJ27" s="250">
        <v>131.61250495441899</v>
      </c>
      <c r="AK27" s="250">
        <v>146.615769810317</v>
      </c>
      <c r="AL27" s="256">
        <v>137.22328743466099</v>
      </c>
      <c r="AM27" s="250"/>
      <c r="AN27" s="257">
        <v>174.196167471819</v>
      </c>
      <c r="AO27" s="258">
        <v>178.54030514735399</v>
      </c>
      <c r="AP27" s="259">
        <v>176.34430202314999</v>
      </c>
      <c r="AQ27" s="250"/>
      <c r="AR27" s="260">
        <v>149.64320903377799</v>
      </c>
      <c r="AS27" s="38"/>
      <c r="AT27" s="29">
        <v>10.7699416498196</v>
      </c>
      <c r="AU27" s="205">
        <v>4.6864166169711599</v>
      </c>
      <c r="AV27" s="205">
        <v>5.6642866431377703</v>
      </c>
      <c r="AW27" s="205">
        <v>0.486328154278729</v>
      </c>
      <c r="AX27" s="205">
        <v>-0.75108906438466205</v>
      </c>
      <c r="AY27" s="210">
        <v>3.6963288364343301</v>
      </c>
      <c r="AZ27" s="205"/>
      <c r="BA27" s="211">
        <v>2.3252492103028599</v>
      </c>
      <c r="BB27" s="212">
        <v>8.0947574014510799</v>
      </c>
      <c r="BC27" s="213">
        <v>5.1474924176546804</v>
      </c>
      <c r="BD27" s="205"/>
      <c r="BE27" s="214">
        <v>4.0893814488360896</v>
      </c>
    </row>
    <row r="28" spans="1:57" x14ac:dyDescent="0.2">
      <c r="A28" s="34" t="s">
        <v>53</v>
      </c>
      <c r="B28" s="2" t="str">
        <f t="shared" si="0"/>
        <v>Roanoke, VA</v>
      </c>
      <c r="C28" s="2"/>
      <c r="D28" s="23" t="s">
        <v>89</v>
      </c>
      <c r="E28" s="26" t="s">
        <v>90</v>
      </c>
      <c r="F28" s="2"/>
      <c r="G28" s="255">
        <v>99.412603773584905</v>
      </c>
      <c r="H28" s="250">
        <v>107.16276426679499</v>
      </c>
      <c r="I28" s="250">
        <v>125.839082917082</v>
      </c>
      <c r="J28" s="250">
        <v>115.516711241119</v>
      </c>
      <c r="K28" s="250">
        <v>113.286438872864</v>
      </c>
      <c r="L28" s="256">
        <v>113.298910759956</v>
      </c>
      <c r="M28" s="250"/>
      <c r="N28" s="257">
        <v>118.246432815356</v>
      </c>
      <c r="O28" s="258">
        <v>113.87393057932</v>
      </c>
      <c r="P28" s="259">
        <v>116.13377111137299</v>
      </c>
      <c r="Q28" s="250"/>
      <c r="R28" s="260">
        <v>114.08943747324</v>
      </c>
      <c r="S28" s="38"/>
      <c r="T28" s="29">
        <v>0.87113429419640298</v>
      </c>
      <c r="U28" s="205">
        <v>0.41923442209663903</v>
      </c>
      <c r="V28" s="205">
        <v>11.6051997295784</v>
      </c>
      <c r="W28" s="205">
        <v>-1.2234330317750699</v>
      </c>
      <c r="X28" s="205">
        <v>-1.2481655996004</v>
      </c>
      <c r="Y28" s="210">
        <v>2.36952469522662</v>
      </c>
      <c r="Z28" s="205"/>
      <c r="AA28" s="211">
        <v>-3.6709771484662999</v>
      </c>
      <c r="AB28" s="212">
        <v>-7.2725875365235702</v>
      </c>
      <c r="AC28" s="213">
        <v>-5.4123640041844698</v>
      </c>
      <c r="AD28" s="205"/>
      <c r="AE28" s="214">
        <v>-0.25456068070473298</v>
      </c>
      <c r="AF28" s="29"/>
      <c r="AG28" s="255">
        <v>96.852877476748802</v>
      </c>
      <c r="AH28" s="250">
        <v>104.552614539579</v>
      </c>
      <c r="AI28" s="250">
        <v>112.176539886534</v>
      </c>
      <c r="AJ28" s="250">
        <v>110.21175480225899</v>
      </c>
      <c r="AK28" s="250">
        <v>110.999686256416</v>
      </c>
      <c r="AL28" s="256">
        <v>107.65219904432701</v>
      </c>
      <c r="AM28" s="250"/>
      <c r="AN28" s="257">
        <v>114.142385042661</v>
      </c>
      <c r="AO28" s="258">
        <v>113.35108519388901</v>
      </c>
      <c r="AP28" s="259">
        <v>113.751817997274</v>
      </c>
      <c r="AQ28" s="250"/>
      <c r="AR28" s="260">
        <v>109.486990561429</v>
      </c>
      <c r="AS28" s="38"/>
      <c r="AT28" s="29">
        <v>-1.07895436833424</v>
      </c>
      <c r="AU28" s="205">
        <v>1.1798706143981299</v>
      </c>
      <c r="AV28" s="205">
        <v>3.7563564244253098</v>
      </c>
      <c r="AW28" s="205">
        <v>0.88556085411480101</v>
      </c>
      <c r="AX28" s="205">
        <v>4.4170739836908197</v>
      </c>
      <c r="AY28" s="210">
        <v>2.2215618674915101</v>
      </c>
      <c r="AZ28" s="205"/>
      <c r="BA28" s="211">
        <v>-1.34746854095719</v>
      </c>
      <c r="BB28" s="212">
        <v>-2.41819851426947</v>
      </c>
      <c r="BC28" s="213">
        <v>-1.88160617925114</v>
      </c>
      <c r="BD28" s="205"/>
      <c r="BE28" s="214">
        <v>0.78579511725565498</v>
      </c>
    </row>
    <row r="29" spans="1:57" x14ac:dyDescent="0.2">
      <c r="A29" s="34" t="s">
        <v>54</v>
      </c>
      <c r="B29" s="2" t="str">
        <f t="shared" si="0"/>
        <v>Charlottesville, VA</v>
      </c>
      <c r="C29" s="2"/>
      <c r="D29" s="23" t="s">
        <v>89</v>
      </c>
      <c r="E29" s="26" t="s">
        <v>90</v>
      </c>
      <c r="F29" s="2"/>
      <c r="G29" s="255">
        <v>144.02036598493001</v>
      </c>
      <c r="H29" s="250">
        <v>144.38466180048599</v>
      </c>
      <c r="I29" s="250">
        <v>145.344959805115</v>
      </c>
      <c r="J29" s="250">
        <v>145.41762187577299</v>
      </c>
      <c r="K29" s="250">
        <v>143.44232880225599</v>
      </c>
      <c r="L29" s="256">
        <v>144.565570161545</v>
      </c>
      <c r="M29" s="250"/>
      <c r="N29" s="257">
        <v>182.73147186147099</v>
      </c>
      <c r="O29" s="258">
        <v>183.06333422963101</v>
      </c>
      <c r="P29" s="259">
        <v>182.89791773432199</v>
      </c>
      <c r="Q29" s="250"/>
      <c r="R29" s="260">
        <v>155.349587965246</v>
      </c>
      <c r="S29" s="38"/>
      <c r="T29" s="29">
        <v>0.158130409455712</v>
      </c>
      <c r="U29" s="205">
        <v>0.45669226653815098</v>
      </c>
      <c r="V29" s="205">
        <v>-0.569008460372604</v>
      </c>
      <c r="W29" s="205">
        <v>-1.12162454095677</v>
      </c>
      <c r="X29" s="205">
        <v>-5.35493066650141</v>
      </c>
      <c r="Y29" s="210">
        <v>-1.3918592158993399</v>
      </c>
      <c r="Z29" s="205"/>
      <c r="AA29" s="211">
        <v>-2.7134608834849798</v>
      </c>
      <c r="AB29" s="212">
        <v>-3.1844967527094901</v>
      </c>
      <c r="AC29" s="213">
        <v>-2.9459814258877</v>
      </c>
      <c r="AD29" s="205"/>
      <c r="AE29" s="214">
        <v>-2.0603712588368501</v>
      </c>
      <c r="AF29" s="29"/>
      <c r="AG29" s="255">
        <v>140.122349468713</v>
      </c>
      <c r="AH29" s="250">
        <v>138.91615314632199</v>
      </c>
      <c r="AI29" s="250">
        <v>138.62044195298299</v>
      </c>
      <c r="AJ29" s="250">
        <v>141.811301506109</v>
      </c>
      <c r="AK29" s="250">
        <v>148.58842795076001</v>
      </c>
      <c r="AL29" s="256">
        <v>141.721006685622</v>
      </c>
      <c r="AM29" s="250"/>
      <c r="AN29" s="257">
        <v>190.45260849088299</v>
      </c>
      <c r="AO29" s="258">
        <v>193.22249847488601</v>
      </c>
      <c r="AP29" s="259">
        <v>191.83240950837299</v>
      </c>
      <c r="AQ29" s="250"/>
      <c r="AR29" s="260">
        <v>157.39573874378101</v>
      </c>
      <c r="AS29" s="38"/>
      <c r="AT29" s="29">
        <v>-2.75215066551322</v>
      </c>
      <c r="AU29" s="205">
        <v>-2.5426818227560899</v>
      </c>
      <c r="AV29" s="205">
        <v>-2.9526786703358301</v>
      </c>
      <c r="AW29" s="205">
        <v>-1.04186873644184</v>
      </c>
      <c r="AX29" s="205">
        <v>-4.5644503534003604</v>
      </c>
      <c r="AY29" s="210">
        <v>-2.7667755854848601</v>
      </c>
      <c r="AZ29" s="205"/>
      <c r="BA29" s="211">
        <v>-2.7533017867440499</v>
      </c>
      <c r="BB29" s="212">
        <v>-0.300407200769227</v>
      </c>
      <c r="BC29" s="213">
        <v>-1.5382640157571199</v>
      </c>
      <c r="BD29" s="205"/>
      <c r="BE29" s="214">
        <v>-2.29255939437392</v>
      </c>
    </row>
    <row r="30" spans="1:57" x14ac:dyDescent="0.2">
      <c r="A30" s="20" t="s">
        <v>103</v>
      </c>
      <c r="B30" t="s">
        <v>55</v>
      </c>
      <c r="C30" s="2"/>
      <c r="D30" s="23" t="s">
        <v>89</v>
      </c>
      <c r="E30" s="26" t="s">
        <v>90</v>
      </c>
      <c r="F30" s="2"/>
      <c r="G30" s="255">
        <v>102.597276618512</v>
      </c>
      <c r="H30" s="250">
        <v>107.416066756878</v>
      </c>
      <c r="I30" s="250">
        <v>110.62689430552599</v>
      </c>
      <c r="J30" s="250">
        <v>115.47454008272599</v>
      </c>
      <c r="K30" s="250">
        <v>107.605559574468</v>
      </c>
      <c r="L30" s="256">
        <v>109.136657565615</v>
      </c>
      <c r="M30" s="250"/>
      <c r="N30" s="257">
        <v>118.57177107958999</v>
      </c>
      <c r="O30" s="258">
        <v>117.25800252578399</v>
      </c>
      <c r="P30" s="259">
        <v>117.93661137681801</v>
      </c>
      <c r="Q30" s="250"/>
      <c r="R30" s="260">
        <v>111.794630398032</v>
      </c>
      <c r="S30" s="38"/>
      <c r="T30" s="29">
        <v>-7.0532695493489204</v>
      </c>
      <c r="U30" s="205">
        <v>-4.39689914272543</v>
      </c>
      <c r="V30" s="205">
        <v>-3.7232483464873898</v>
      </c>
      <c r="W30" s="205">
        <v>-1.1209077464586199</v>
      </c>
      <c r="X30" s="205">
        <v>-4.6791169119020202</v>
      </c>
      <c r="Y30" s="210">
        <v>-3.9896817352116001</v>
      </c>
      <c r="Z30" s="205"/>
      <c r="AA30" s="211">
        <v>-5.7235975014146696</v>
      </c>
      <c r="AB30" s="212">
        <v>-7.2073224536273397</v>
      </c>
      <c r="AC30" s="213">
        <v>-6.4465748376960201</v>
      </c>
      <c r="AD30" s="205"/>
      <c r="AE30" s="214">
        <v>-4.8931144813354503</v>
      </c>
      <c r="AF30" s="29"/>
      <c r="AG30" s="255">
        <v>100.000697867626</v>
      </c>
      <c r="AH30" s="250">
        <v>105.32982152170101</v>
      </c>
      <c r="AI30" s="250">
        <v>108.456445664339</v>
      </c>
      <c r="AJ30" s="250">
        <v>110.879264203975</v>
      </c>
      <c r="AK30" s="250">
        <v>109.663556721639</v>
      </c>
      <c r="AL30" s="256">
        <v>107.30968970552399</v>
      </c>
      <c r="AM30" s="250"/>
      <c r="AN30" s="257">
        <v>119.868186244386</v>
      </c>
      <c r="AO30" s="258">
        <v>119.343042987535</v>
      </c>
      <c r="AP30" s="259">
        <v>119.61052681000599</v>
      </c>
      <c r="AQ30" s="250"/>
      <c r="AR30" s="260">
        <v>111.18209776322399</v>
      </c>
      <c r="AS30" s="38"/>
      <c r="AT30" s="29">
        <v>-4.8236480312812597</v>
      </c>
      <c r="AU30" s="205">
        <v>-4.5726043472816</v>
      </c>
      <c r="AV30" s="205">
        <v>-3.4400656399880098</v>
      </c>
      <c r="AW30" s="205">
        <v>-1.5638690476805399</v>
      </c>
      <c r="AX30" s="205">
        <v>-0.79957938059662104</v>
      </c>
      <c r="AY30" s="210">
        <v>-2.8397254048659302</v>
      </c>
      <c r="AZ30" s="205"/>
      <c r="BA30" s="211">
        <v>-2.1806590596056399</v>
      </c>
      <c r="BB30" s="212">
        <v>-3.49380935779363</v>
      </c>
      <c r="BC30" s="213">
        <v>-2.83466336727989</v>
      </c>
      <c r="BD30" s="205"/>
      <c r="BE30" s="214">
        <v>-2.8480707570919201</v>
      </c>
    </row>
    <row r="31" spans="1:57" x14ac:dyDescent="0.2">
      <c r="A31" s="20" t="s">
        <v>51</v>
      </c>
      <c r="B31" s="2" t="str">
        <f t="shared" si="0"/>
        <v>Staunton &amp; Harrisonburg, VA</v>
      </c>
      <c r="C31" s="2"/>
      <c r="D31" s="23" t="s">
        <v>89</v>
      </c>
      <c r="E31" s="26" t="s">
        <v>90</v>
      </c>
      <c r="F31" s="2"/>
      <c r="G31" s="255">
        <v>102.66555937499901</v>
      </c>
      <c r="H31" s="250">
        <v>103.61850216684699</v>
      </c>
      <c r="I31" s="250">
        <v>106.1318875095</v>
      </c>
      <c r="J31" s="250">
        <v>104.93</v>
      </c>
      <c r="K31" s="250">
        <v>113.158580075662</v>
      </c>
      <c r="L31" s="256">
        <v>106.28960795912801</v>
      </c>
      <c r="M31" s="250"/>
      <c r="N31" s="257">
        <v>123.145511719656</v>
      </c>
      <c r="O31" s="258">
        <v>116.399562920268</v>
      </c>
      <c r="P31" s="259">
        <v>119.830259648294</v>
      </c>
      <c r="Q31" s="250"/>
      <c r="R31" s="260">
        <v>110.52819011378701</v>
      </c>
      <c r="S31" s="38"/>
      <c r="T31" s="29">
        <v>4.5756755564691103</v>
      </c>
      <c r="U31" s="205">
        <v>1.0968342156701201</v>
      </c>
      <c r="V31" s="205">
        <v>4.4994969147382999</v>
      </c>
      <c r="W31" s="205">
        <v>5.0991133084960403</v>
      </c>
      <c r="X31" s="205">
        <v>5.2318008542515502</v>
      </c>
      <c r="Y31" s="210">
        <v>4.0590137735568597</v>
      </c>
      <c r="Z31" s="205"/>
      <c r="AA31" s="211">
        <v>-4.54172874329781</v>
      </c>
      <c r="AB31" s="212">
        <v>-6.2470481505325104</v>
      </c>
      <c r="AC31" s="213">
        <v>-5.3977500036244397</v>
      </c>
      <c r="AD31" s="205"/>
      <c r="AE31" s="214">
        <v>0.47382339996770501</v>
      </c>
      <c r="AF31" s="29"/>
      <c r="AG31" s="255">
        <v>98.888830681354506</v>
      </c>
      <c r="AH31" s="250">
        <v>101.37130303243499</v>
      </c>
      <c r="AI31" s="250">
        <v>101.706379743398</v>
      </c>
      <c r="AJ31" s="250">
        <v>103.815642033898</v>
      </c>
      <c r="AK31" s="250">
        <v>109.581412331148</v>
      </c>
      <c r="AL31" s="256">
        <v>103.25191867763</v>
      </c>
      <c r="AM31" s="250"/>
      <c r="AN31" s="257">
        <v>119.334554846551</v>
      </c>
      <c r="AO31" s="258">
        <v>114.043828870019</v>
      </c>
      <c r="AP31" s="259">
        <v>116.784546513458</v>
      </c>
      <c r="AQ31" s="250"/>
      <c r="AR31" s="260">
        <v>107.438850566875</v>
      </c>
      <c r="AS31" s="38"/>
      <c r="AT31" s="29">
        <v>1.77644038274016</v>
      </c>
      <c r="AU31" s="205">
        <v>1.5994511963509199</v>
      </c>
      <c r="AV31" s="205">
        <v>1.0801326827670801</v>
      </c>
      <c r="AW31" s="205">
        <v>3.8795534336286401</v>
      </c>
      <c r="AX31" s="205">
        <v>6.4784992315154302</v>
      </c>
      <c r="AY31" s="210">
        <v>3.0550259291241399</v>
      </c>
      <c r="AZ31" s="205"/>
      <c r="BA31" s="211">
        <v>0.29866142110848798</v>
      </c>
      <c r="BB31" s="212">
        <v>-2.1482719353392201</v>
      </c>
      <c r="BC31" s="213">
        <v>-0.84543908252145705</v>
      </c>
      <c r="BD31" s="205"/>
      <c r="BE31" s="214">
        <v>1.6617500760936099</v>
      </c>
    </row>
    <row r="32" spans="1:57" x14ac:dyDescent="0.2">
      <c r="A32" s="20" t="s">
        <v>50</v>
      </c>
      <c r="B32" s="2" t="str">
        <f t="shared" si="0"/>
        <v>Blacksburg &amp; Wytheville, VA</v>
      </c>
      <c r="C32" s="2"/>
      <c r="D32" s="23" t="s">
        <v>89</v>
      </c>
      <c r="E32" s="26" t="s">
        <v>90</v>
      </c>
      <c r="F32" s="2"/>
      <c r="G32" s="255">
        <v>92.965069105691001</v>
      </c>
      <c r="H32" s="250">
        <v>93.555300565770807</v>
      </c>
      <c r="I32" s="250">
        <v>96.883007057379501</v>
      </c>
      <c r="J32" s="250">
        <v>96.307739557739495</v>
      </c>
      <c r="K32" s="250">
        <v>97.549607967119798</v>
      </c>
      <c r="L32" s="256">
        <v>95.625924762795606</v>
      </c>
      <c r="M32" s="250"/>
      <c r="N32" s="257">
        <v>120.349956365503</v>
      </c>
      <c r="O32" s="258">
        <v>114.727266568483</v>
      </c>
      <c r="P32" s="259">
        <v>117.73179262103901</v>
      </c>
      <c r="Q32" s="250"/>
      <c r="R32" s="260">
        <v>102.86741654311</v>
      </c>
      <c r="S32" s="38"/>
      <c r="T32" s="29">
        <v>-0.47070004008647198</v>
      </c>
      <c r="U32" s="205">
        <v>-4.4313607082304998</v>
      </c>
      <c r="V32" s="205">
        <v>-1.1937039073112701</v>
      </c>
      <c r="W32" s="205">
        <v>-0.43198441216032801</v>
      </c>
      <c r="X32" s="205">
        <v>0.96534857892648596</v>
      </c>
      <c r="Y32" s="210">
        <v>-1.0797964837573699</v>
      </c>
      <c r="Z32" s="205"/>
      <c r="AA32" s="211">
        <v>-2.62424695639961</v>
      </c>
      <c r="AB32" s="212">
        <v>-1.41035805344192</v>
      </c>
      <c r="AC32" s="213">
        <v>-2.0417004781362902</v>
      </c>
      <c r="AD32" s="205"/>
      <c r="AE32" s="214">
        <v>-1.43378757672652</v>
      </c>
      <c r="AF32" s="29"/>
      <c r="AG32" s="255">
        <v>93.024667974801105</v>
      </c>
      <c r="AH32" s="250">
        <v>94.139193847785705</v>
      </c>
      <c r="AI32" s="250">
        <v>95.931116202945901</v>
      </c>
      <c r="AJ32" s="250">
        <v>97.130529241368507</v>
      </c>
      <c r="AK32" s="250">
        <v>97.732968058572595</v>
      </c>
      <c r="AL32" s="256">
        <v>95.747956280598402</v>
      </c>
      <c r="AM32" s="250"/>
      <c r="AN32" s="257">
        <v>115.78276638606999</v>
      </c>
      <c r="AO32" s="258">
        <v>111.582572295893</v>
      </c>
      <c r="AP32" s="259">
        <v>113.792455994246</v>
      </c>
      <c r="AQ32" s="250"/>
      <c r="AR32" s="260">
        <v>101.366881829433</v>
      </c>
      <c r="AS32" s="38"/>
      <c r="AT32" s="29">
        <v>1.6703103912842202E-2</v>
      </c>
      <c r="AU32" s="205">
        <v>-1.70750838525934</v>
      </c>
      <c r="AV32" s="205">
        <v>-0.31925813858095797</v>
      </c>
      <c r="AW32" s="205">
        <v>1.5591192715015001</v>
      </c>
      <c r="AX32" s="205">
        <v>1.58208785293773</v>
      </c>
      <c r="AY32" s="210">
        <v>0.31491974720025301</v>
      </c>
      <c r="AZ32" s="205"/>
      <c r="BA32" s="211">
        <v>-1.63302300322358</v>
      </c>
      <c r="BB32" s="212">
        <v>-1.6427213688011</v>
      </c>
      <c r="BC32" s="213">
        <v>-1.5814043435746801</v>
      </c>
      <c r="BD32" s="205"/>
      <c r="BE32" s="214">
        <v>-0.56146514166026795</v>
      </c>
    </row>
    <row r="33" spans="1:64" x14ac:dyDescent="0.2">
      <c r="A33" s="20" t="s">
        <v>49</v>
      </c>
      <c r="B33" s="2" t="str">
        <f t="shared" si="0"/>
        <v>Lynchburg, VA</v>
      </c>
      <c r="C33" s="2"/>
      <c r="D33" s="23" t="s">
        <v>89</v>
      </c>
      <c r="E33" s="26" t="s">
        <v>90</v>
      </c>
      <c r="F33" s="2"/>
      <c r="G33" s="255">
        <v>102.64714687280301</v>
      </c>
      <c r="H33" s="250">
        <v>108.24909397590299</v>
      </c>
      <c r="I33" s="250">
        <v>115.37459286367699</v>
      </c>
      <c r="J33" s="250">
        <v>108.007063414634</v>
      </c>
      <c r="K33" s="250">
        <v>113.559222431668</v>
      </c>
      <c r="L33" s="256">
        <v>110.113613027597</v>
      </c>
      <c r="M33" s="250"/>
      <c r="N33" s="257">
        <v>122.840073593073</v>
      </c>
      <c r="O33" s="258">
        <v>122.518968531468</v>
      </c>
      <c r="P33" s="259">
        <v>122.68028925619799</v>
      </c>
      <c r="Q33" s="250"/>
      <c r="R33" s="260">
        <v>114.111231493012</v>
      </c>
      <c r="S33" s="38"/>
      <c r="T33" s="29">
        <v>2.5992647448424502</v>
      </c>
      <c r="U33" s="205">
        <v>0.23835459255251401</v>
      </c>
      <c r="V33" s="205">
        <v>4.4780577642942898</v>
      </c>
      <c r="W33" s="205">
        <v>-3.0102628089013801</v>
      </c>
      <c r="X33" s="205">
        <v>3.56558246883277</v>
      </c>
      <c r="Y33" s="210">
        <v>1.5168083198712801</v>
      </c>
      <c r="Z33" s="205"/>
      <c r="AA33" s="211">
        <v>-10.8484676827218</v>
      </c>
      <c r="AB33" s="212">
        <v>-8.7686484184857196</v>
      </c>
      <c r="AC33" s="213">
        <v>-9.8228073321143992</v>
      </c>
      <c r="AD33" s="205"/>
      <c r="AE33" s="214">
        <v>-2.93979462260703</v>
      </c>
      <c r="AF33" s="29"/>
      <c r="AG33" s="255">
        <v>101.583502814919</v>
      </c>
      <c r="AH33" s="250">
        <v>107.89900573364601</v>
      </c>
      <c r="AI33" s="250">
        <v>110.580774349667</v>
      </c>
      <c r="AJ33" s="250">
        <v>107.570646903655</v>
      </c>
      <c r="AK33" s="250">
        <v>108.346590392078</v>
      </c>
      <c r="AL33" s="256">
        <v>107.54814717867001</v>
      </c>
      <c r="AM33" s="250"/>
      <c r="AN33" s="257">
        <v>118.13166728509501</v>
      </c>
      <c r="AO33" s="258">
        <v>117.222450124688</v>
      </c>
      <c r="AP33" s="259">
        <v>117.678893511331</v>
      </c>
      <c r="AQ33" s="250"/>
      <c r="AR33" s="260">
        <v>110.617175237951</v>
      </c>
      <c r="AS33" s="38"/>
      <c r="AT33" s="29">
        <v>0.170133517581431</v>
      </c>
      <c r="AU33" s="205">
        <v>0.97063419692423403</v>
      </c>
      <c r="AV33" s="205">
        <v>4.0211976272903396</v>
      </c>
      <c r="AW33" s="205">
        <v>-1.82256232018209</v>
      </c>
      <c r="AX33" s="205">
        <v>0.95329374029478897</v>
      </c>
      <c r="AY33" s="210">
        <v>0.91971611219489002</v>
      </c>
      <c r="AZ33" s="205"/>
      <c r="BA33" s="211">
        <v>-3.6872761358674899</v>
      </c>
      <c r="BB33" s="212">
        <v>-4.2448599308055499</v>
      </c>
      <c r="BC33" s="213">
        <v>-3.9646066103773601</v>
      </c>
      <c r="BD33" s="205"/>
      <c r="BE33" s="214">
        <v>-0.83672351702196501</v>
      </c>
    </row>
    <row r="34" spans="1:64" x14ac:dyDescent="0.2">
      <c r="A34" s="20" t="s">
        <v>23</v>
      </c>
      <c r="B34" s="2" t="str">
        <f t="shared" si="0"/>
        <v>Central Virginia</v>
      </c>
      <c r="C34" s="2"/>
      <c r="D34" s="23" t="s">
        <v>89</v>
      </c>
      <c r="E34" s="26" t="s">
        <v>90</v>
      </c>
      <c r="F34" s="2"/>
      <c r="G34" s="255">
        <v>110.704603823626</v>
      </c>
      <c r="H34" s="250">
        <v>118.81314997228201</v>
      </c>
      <c r="I34" s="250">
        <v>122.779118089656</v>
      </c>
      <c r="J34" s="250">
        <v>123.370928152082</v>
      </c>
      <c r="K34" s="250">
        <v>121.038033687294</v>
      </c>
      <c r="L34" s="256">
        <v>119.862873671823</v>
      </c>
      <c r="M34" s="250"/>
      <c r="N34" s="257">
        <v>135.711094142663</v>
      </c>
      <c r="O34" s="258">
        <v>136.21921349604</v>
      </c>
      <c r="P34" s="259">
        <v>135.96650213436899</v>
      </c>
      <c r="Q34" s="250"/>
      <c r="R34" s="260">
        <v>124.835326109544</v>
      </c>
      <c r="S34" s="38"/>
      <c r="T34" s="29">
        <v>-2.70972422534228</v>
      </c>
      <c r="U34" s="205">
        <v>-1.54457664997335</v>
      </c>
      <c r="V34" s="205">
        <v>-3.54012532068259</v>
      </c>
      <c r="W34" s="205">
        <v>-3.6296931613241301</v>
      </c>
      <c r="X34" s="205">
        <v>-0.94692881199046197</v>
      </c>
      <c r="Y34" s="210">
        <v>-2.47906789740885</v>
      </c>
      <c r="Z34" s="205"/>
      <c r="AA34" s="211">
        <v>0.72493094053773399</v>
      </c>
      <c r="AB34" s="212">
        <v>1.00458780408419</v>
      </c>
      <c r="AC34" s="213">
        <v>0.86619220132432095</v>
      </c>
      <c r="AD34" s="205"/>
      <c r="AE34" s="214">
        <v>-1.24596793151507</v>
      </c>
      <c r="AF34" s="29"/>
      <c r="AG34" s="255">
        <v>108.452347847672</v>
      </c>
      <c r="AH34" s="250">
        <v>115.32142687774601</v>
      </c>
      <c r="AI34" s="250">
        <v>118.836629410808</v>
      </c>
      <c r="AJ34" s="250">
        <v>120.51191500490999</v>
      </c>
      <c r="AK34" s="250">
        <v>121.00732185960899</v>
      </c>
      <c r="AL34" s="256">
        <v>117.320746284864</v>
      </c>
      <c r="AM34" s="250"/>
      <c r="AN34" s="257">
        <v>138.17965783307301</v>
      </c>
      <c r="AO34" s="258">
        <v>138.62800370319499</v>
      </c>
      <c r="AP34" s="259">
        <v>138.403915352989</v>
      </c>
      <c r="AQ34" s="250"/>
      <c r="AR34" s="260">
        <v>124.076119454541</v>
      </c>
      <c r="AS34" s="38"/>
      <c r="AT34" s="29">
        <v>-0.42495063243067999</v>
      </c>
      <c r="AU34" s="205">
        <v>0.59327007810877097</v>
      </c>
      <c r="AV34" s="205">
        <v>0.43803882092006302</v>
      </c>
      <c r="AW34" s="205">
        <v>-5.3591667479367902E-2</v>
      </c>
      <c r="AX34" s="205">
        <v>-0.14804911759959599</v>
      </c>
      <c r="AY34" s="210">
        <v>0.120003152961226</v>
      </c>
      <c r="AZ34" s="205"/>
      <c r="BA34" s="211">
        <v>1.2531924347957499</v>
      </c>
      <c r="BB34" s="212">
        <v>2.27326478549262</v>
      </c>
      <c r="BC34" s="213">
        <v>1.76018189294329</v>
      </c>
      <c r="BD34" s="205"/>
      <c r="BE34" s="214">
        <v>0.74171952022129894</v>
      </c>
    </row>
    <row r="35" spans="1:64" x14ac:dyDescent="0.2">
      <c r="A35" s="20" t="s">
        <v>24</v>
      </c>
      <c r="B35" s="2" t="str">
        <f t="shared" si="0"/>
        <v>Chesapeake Bay</v>
      </c>
      <c r="C35" s="2"/>
      <c r="D35" s="23" t="s">
        <v>89</v>
      </c>
      <c r="E35" s="26" t="s">
        <v>90</v>
      </c>
      <c r="F35" s="2"/>
      <c r="G35" s="255">
        <v>128.42887517146701</v>
      </c>
      <c r="H35" s="250">
        <v>119.95688063063</v>
      </c>
      <c r="I35" s="250">
        <v>120.134346846846</v>
      </c>
      <c r="J35" s="250">
        <v>126.320442477876</v>
      </c>
      <c r="K35" s="250">
        <v>127.777172330097</v>
      </c>
      <c r="L35" s="256">
        <v>124.334450744153</v>
      </c>
      <c r="M35" s="250"/>
      <c r="N35" s="257">
        <v>144.453608017817</v>
      </c>
      <c r="O35" s="258">
        <v>150.17356613756601</v>
      </c>
      <c r="P35" s="259">
        <v>147.38652197504001</v>
      </c>
      <c r="Q35" s="250"/>
      <c r="R35" s="260">
        <v>131.326710006583</v>
      </c>
      <c r="S35" s="38"/>
      <c r="T35" s="29">
        <v>10.4141455158722</v>
      </c>
      <c r="U35" s="205">
        <v>-9.18518374483802E-2</v>
      </c>
      <c r="V35" s="205">
        <v>-4.7329342182353598</v>
      </c>
      <c r="W35" s="205">
        <v>-2.7174987422953398</v>
      </c>
      <c r="X35" s="205">
        <v>-2.27323194680358</v>
      </c>
      <c r="Y35" s="210">
        <v>-0.54607518294229096</v>
      </c>
      <c r="Z35" s="205"/>
      <c r="AA35" s="211">
        <v>1.6335291501089</v>
      </c>
      <c r="AB35" s="212">
        <v>11.092043359168001</v>
      </c>
      <c r="AC35" s="213">
        <v>6.3528542893098603</v>
      </c>
      <c r="AD35" s="205"/>
      <c r="AE35" s="214">
        <v>1.48750014736031</v>
      </c>
      <c r="AF35" s="29"/>
      <c r="AG35" s="255">
        <v>122.645862209539</v>
      </c>
      <c r="AH35" s="250">
        <v>121.55891959018901</v>
      </c>
      <c r="AI35" s="250">
        <v>123.57025362318799</v>
      </c>
      <c r="AJ35" s="250">
        <v>123.840105804111</v>
      </c>
      <c r="AK35" s="250">
        <v>130.67565949485501</v>
      </c>
      <c r="AL35" s="256">
        <v>124.53365395780899</v>
      </c>
      <c r="AM35" s="250"/>
      <c r="AN35" s="257">
        <v>161.65006258503399</v>
      </c>
      <c r="AO35" s="258">
        <v>166.951043433564</v>
      </c>
      <c r="AP35" s="259">
        <v>164.37622125297301</v>
      </c>
      <c r="AQ35" s="250"/>
      <c r="AR35" s="260">
        <v>137.60205748471799</v>
      </c>
      <c r="AS35" s="38"/>
      <c r="AT35" s="29">
        <v>4.8276136005985704</v>
      </c>
      <c r="AU35" s="205">
        <v>1.0168760421424301</v>
      </c>
      <c r="AV35" s="205">
        <v>-1.38100119278989</v>
      </c>
      <c r="AW35" s="205">
        <v>1.37994271705229</v>
      </c>
      <c r="AX35" s="205">
        <v>3.0279673570988002</v>
      </c>
      <c r="AY35" s="210">
        <v>1.59237293505557</v>
      </c>
      <c r="AZ35" s="205"/>
      <c r="BA35" s="211">
        <v>6.5945330006944101</v>
      </c>
      <c r="BB35" s="212">
        <v>14.355138017234401</v>
      </c>
      <c r="BC35" s="213">
        <v>10.475961783111901</v>
      </c>
      <c r="BD35" s="205"/>
      <c r="BE35" s="214">
        <v>4.9419302685889699</v>
      </c>
    </row>
    <row r="36" spans="1:64" x14ac:dyDescent="0.2">
      <c r="A36" s="20" t="s">
        <v>25</v>
      </c>
      <c r="B36" s="2" t="str">
        <f t="shared" si="0"/>
        <v>Coastal Virginia - Eastern Shore</v>
      </c>
      <c r="C36" s="2"/>
      <c r="D36" s="23" t="s">
        <v>89</v>
      </c>
      <c r="E36" s="26" t="s">
        <v>90</v>
      </c>
      <c r="F36" s="2"/>
      <c r="G36" s="255">
        <v>144.65676962676901</v>
      </c>
      <c r="H36" s="250">
        <v>150.652892819979</v>
      </c>
      <c r="I36" s="250">
        <v>148.65268614514599</v>
      </c>
      <c r="J36" s="250">
        <v>147.28175506267999</v>
      </c>
      <c r="K36" s="250">
        <v>146.64892578125</v>
      </c>
      <c r="L36" s="256">
        <v>147.694633744855</v>
      </c>
      <c r="M36" s="250"/>
      <c r="N36" s="257">
        <v>182.474764353041</v>
      </c>
      <c r="O36" s="258">
        <v>178.65371326803199</v>
      </c>
      <c r="P36" s="259">
        <v>180.60094759825299</v>
      </c>
      <c r="Q36" s="250"/>
      <c r="R36" s="260">
        <v>158.23385874125799</v>
      </c>
      <c r="S36" s="38"/>
      <c r="T36" s="29">
        <v>-3.4301709421351401</v>
      </c>
      <c r="U36" s="205">
        <v>-2.35325251459337</v>
      </c>
      <c r="V36" s="205">
        <v>-2.92704907383626</v>
      </c>
      <c r="W36" s="205">
        <v>-5.2217136877314596</v>
      </c>
      <c r="X36" s="205">
        <v>-6.9301855376932098</v>
      </c>
      <c r="Y36" s="210">
        <v>-4.2393963018400598</v>
      </c>
      <c r="Z36" s="205"/>
      <c r="AA36" s="211">
        <v>3.3936661775720897E-2</v>
      </c>
      <c r="AB36" s="212">
        <v>-1.63321078367287</v>
      </c>
      <c r="AC36" s="213">
        <v>-0.77819388009322299</v>
      </c>
      <c r="AD36" s="205"/>
      <c r="AE36" s="214">
        <v>-3.02195787001504</v>
      </c>
      <c r="AF36" s="29"/>
      <c r="AG36" s="255">
        <v>141.60092816274599</v>
      </c>
      <c r="AH36" s="250">
        <v>137.428871349644</v>
      </c>
      <c r="AI36" s="250">
        <v>139.258186813186</v>
      </c>
      <c r="AJ36" s="250">
        <v>139.83324548192701</v>
      </c>
      <c r="AK36" s="250">
        <v>145.803672588832</v>
      </c>
      <c r="AL36" s="256">
        <v>140.76797668874099</v>
      </c>
      <c r="AM36" s="250"/>
      <c r="AN36" s="257">
        <v>184.361003482803</v>
      </c>
      <c r="AO36" s="258">
        <v>181.29441189827401</v>
      </c>
      <c r="AP36" s="259">
        <v>182.86008446321401</v>
      </c>
      <c r="AQ36" s="250"/>
      <c r="AR36" s="260">
        <v>154.35620851720299</v>
      </c>
      <c r="AS36" s="38"/>
      <c r="AT36" s="29">
        <v>0.14276315366613099</v>
      </c>
      <c r="AU36" s="205">
        <v>-4.5963463169906502</v>
      </c>
      <c r="AV36" s="205">
        <v>-4.6576731410359802</v>
      </c>
      <c r="AW36" s="205">
        <v>-5.7178603677203999</v>
      </c>
      <c r="AX36" s="205">
        <v>-6.1950129559651899</v>
      </c>
      <c r="AY36" s="210">
        <v>-4.4713528680503103</v>
      </c>
      <c r="AZ36" s="205"/>
      <c r="BA36" s="211">
        <v>2.3979193254308901</v>
      </c>
      <c r="BB36" s="212">
        <v>0.85050711234936205</v>
      </c>
      <c r="BC36" s="213">
        <v>1.64264887918608</v>
      </c>
      <c r="BD36" s="205"/>
      <c r="BE36" s="214">
        <v>-2.2540553484314998</v>
      </c>
    </row>
    <row r="37" spans="1:64" x14ac:dyDescent="0.2">
      <c r="A37" s="20" t="s">
        <v>26</v>
      </c>
      <c r="B37" s="2" t="str">
        <f t="shared" si="0"/>
        <v>Coastal Virginia - Hampton Roads</v>
      </c>
      <c r="C37" s="2"/>
      <c r="D37" s="23" t="s">
        <v>89</v>
      </c>
      <c r="E37" s="26" t="s">
        <v>90</v>
      </c>
      <c r="F37" s="2"/>
      <c r="G37" s="255">
        <v>147.86440322830899</v>
      </c>
      <c r="H37" s="250">
        <v>152.405702856364</v>
      </c>
      <c r="I37" s="250">
        <v>160.131595405848</v>
      </c>
      <c r="J37" s="250">
        <v>160.13717046502001</v>
      </c>
      <c r="K37" s="250">
        <v>162.00005692776699</v>
      </c>
      <c r="L37" s="256">
        <v>156.909092268161</v>
      </c>
      <c r="M37" s="250"/>
      <c r="N37" s="257">
        <v>205.895784982935</v>
      </c>
      <c r="O37" s="258">
        <v>210.999021531441</v>
      </c>
      <c r="P37" s="259">
        <v>208.44395144179401</v>
      </c>
      <c r="Q37" s="250"/>
      <c r="R37" s="260">
        <v>173.35476838135</v>
      </c>
      <c r="S37" s="38"/>
      <c r="T37" s="29">
        <v>4.6135131673887599</v>
      </c>
      <c r="U37" s="205">
        <v>4.7636708676434703</v>
      </c>
      <c r="V37" s="205">
        <v>5.8382131420737204</v>
      </c>
      <c r="W37" s="205">
        <v>3.6867295591762299</v>
      </c>
      <c r="X37" s="205">
        <v>4.3027388592009199</v>
      </c>
      <c r="Y37" s="210">
        <v>4.6405231731554899</v>
      </c>
      <c r="Z37" s="205"/>
      <c r="AA37" s="211">
        <v>5.20817128842359</v>
      </c>
      <c r="AB37" s="212">
        <v>6.47289768570469</v>
      </c>
      <c r="AC37" s="213">
        <v>5.83501254245704</v>
      </c>
      <c r="AD37" s="205"/>
      <c r="AE37" s="214">
        <v>5.0200729624148401</v>
      </c>
      <c r="AF37" s="29"/>
      <c r="AG37" s="255">
        <v>152.61295734200499</v>
      </c>
      <c r="AH37" s="250">
        <v>149.63130686079799</v>
      </c>
      <c r="AI37" s="250">
        <v>153.27616563478</v>
      </c>
      <c r="AJ37" s="250">
        <v>154.36032473316999</v>
      </c>
      <c r="AK37" s="250">
        <v>160.37415328461199</v>
      </c>
      <c r="AL37" s="256">
        <v>154.17164169262699</v>
      </c>
      <c r="AM37" s="250"/>
      <c r="AN37" s="257">
        <v>211.08066726807101</v>
      </c>
      <c r="AO37" s="258">
        <v>219.400885448515</v>
      </c>
      <c r="AP37" s="259">
        <v>215.26405535721301</v>
      </c>
      <c r="AQ37" s="250"/>
      <c r="AR37" s="260">
        <v>173.942633381679</v>
      </c>
      <c r="AS37" s="38"/>
      <c r="AT37" s="29">
        <v>5.39848464418671</v>
      </c>
      <c r="AU37" s="205">
        <v>4.24799590084905</v>
      </c>
      <c r="AV37" s="205">
        <v>3.26072515237284</v>
      </c>
      <c r="AW37" s="205">
        <v>4.6536033701257802</v>
      </c>
      <c r="AX37" s="205">
        <v>2.9807180624824299</v>
      </c>
      <c r="AY37" s="210">
        <v>4.0291800817941104</v>
      </c>
      <c r="AZ37" s="205"/>
      <c r="BA37" s="211">
        <v>4.8671468899170103</v>
      </c>
      <c r="BB37" s="212">
        <v>10.2876026542595</v>
      </c>
      <c r="BC37" s="213">
        <v>7.5698008725762298</v>
      </c>
      <c r="BD37" s="205"/>
      <c r="BE37" s="214">
        <v>5.2392393942745601</v>
      </c>
    </row>
    <row r="38" spans="1:64" x14ac:dyDescent="0.2">
      <c r="A38" s="19" t="s">
        <v>27</v>
      </c>
      <c r="B38" s="2" t="str">
        <f t="shared" si="0"/>
        <v>Northern Virginia</v>
      </c>
      <c r="C38" s="2"/>
      <c r="D38" s="23" t="s">
        <v>89</v>
      </c>
      <c r="E38" s="26" t="s">
        <v>90</v>
      </c>
      <c r="F38" s="2"/>
      <c r="G38" s="255">
        <v>137.084403037795</v>
      </c>
      <c r="H38" s="250">
        <v>157.43585655943201</v>
      </c>
      <c r="I38" s="250">
        <v>167.650709972795</v>
      </c>
      <c r="J38" s="250">
        <v>164.55569625634899</v>
      </c>
      <c r="K38" s="250">
        <v>149.75260069319901</v>
      </c>
      <c r="L38" s="256">
        <v>156.31442913575401</v>
      </c>
      <c r="M38" s="250"/>
      <c r="N38" s="257">
        <v>141.571449083331</v>
      </c>
      <c r="O38" s="258">
        <v>143.17881973866099</v>
      </c>
      <c r="P38" s="259">
        <v>142.40619107173799</v>
      </c>
      <c r="Q38" s="250"/>
      <c r="R38" s="260">
        <v>152.22833561841901</v>
      </c>
      <c r="S38" s="38"/>
      <c r="T38" s="29">
        <v>8.2971556149172496</v>
      </c>
      <c r="U38" s="205">
        <v>7.4250489396689803</v>
      </c>
      <c r="V38" s="205">
        <v>6.2344356741896299</v>
      </c>
      <c r="W38" s="205">
        <v>5.66573754377794</v>
      </c>
      <c r="X38" s="205">
        <v>7.5647615083988802</v>
      </c>
      <c r="Y38" s="210">
        <v>6.8318125825625602</v>
      </c>
      <c r="Z38" s="205"/>
      <c r="AA38" s="211">
        <v>7.5641427479296501</v>
      </c>
      <c r="AB38" s="212">
        <v>9.7961186745956699</v>
      </c>
      <c r="AC38" s="213">
        <v>8.7049919591794502</v>
      </c>
      <c r="AD38" s="205"/>
      <c r="AE38" s="214">
        <v>7.3655910353030096</v>
      </c>
      <c r="AF38" s="29"/>
      <c r="AG38" s="255">
        <v>145.29357771151601</v>
      </c>
      <c r="AH38" s="250">
        <v>164.756173956016</v>
      </c>
      <c r="AI38" s="250">
        <v>173.556019221572</v>
      </c>
      <c r="AJ38" s="250">
        <v>167.74253555373599</v>
      </c>
      <c r="AK38" s="250">
        <v>154.482889837925</v>
      </c>
      <c r="AL38" s="256">
        <v>161.929574935933</v>
      </c>
      <c r="AM38" s="250"/>
      <c r="AN38" s="257">
        <v>151.34340381835699</v>
      </c>
      <c r="AO38" s="258">
        <v>153.28674632672201</v>
      </c>
      <c r="AP38" s="259">
        <v>152.33427479676701</v>
      </c>
      <c r="AQ38" s="250"/>
      <c r="AR38" s="260">
        <v>159.068085044388</v>
      </c>
      <c r="AS38" s="38"/>
      <c r="AT38" s="29">
        <v>11.134747770011799</v>
      </c>
      <c r="AU38" s="205">
        <v>9.4885281559538193</v>
      </c>
      <c r="AV38" s="205">
        <v>8.9965262645724007</v>
      </c>
      <c r="AW38" s="205">
        <v>6.8737660712415103</v>
      </c>
      <c r="AX38" s="205">
        <v>10.416176847379599</v>
      </c>
      <c r="AY38" s="210">
        <v>9.1765460610088905</v>
      </c>
      <c r="AZ38" s="205"/>
      <c r="BA38" s="211">
        <v>12.3091809069187</v>
      </c>
      <c r="BB38" s="212">
        <v>17.097482802963398</v>
      </c>
      <c r="BC38" s="213">
        <v>14.6760825315838</v>
      </c>
      <c r="BD38" s="205"/>
      <c r="BE38" s="214">
        <v>10.7096281840213</v>
      </c>
    </row>
    <row r="39" spans="1:64" x14ac:dyDescent="0.2">
      <c r="A39" s="21" t="s">
        <v>28</v>
      </c>
      <c r="B39" s="2" t="str">
        <f t="shared" si="0"/>
        <v>Shenandoah Valley</v>
      </c>
      <c r="C39" s="2"/>
      <c r="D39" s="24" t="s">
        <v>89</v>
      </c>
      <c r="E39" s="27" t="s">
        <v>90</v>
      </c>
      <c r="F39" s="2"/>
      <c r="G39" s="261">
        <v>99.818129702076405</v>
      </c>
      <c r="H39" s="262">
        <v>102.649118902833</v>
      </c>
      <c r="I39" s="262">
        <v>104.269660455994</v>
      </c>
      <c r="J39" s="262">
        <v>103.577777080456</v>
      </c>
      <c r="K39" s="262">
        <v>107.98840187146</v>
      </c>
      <c r="L39" s="263">
        <v>103.81865698306601</v>
      </c>
      <c r="M39" s="250"/>
      <c r="N39" s="264">
        <v>118.83464975845401</v>
      </c>
      <c r="O39" s="265">
        <v>118.130015668718</v>
      </c>
      <c r="P39" s="266">
        <v>118.485710801973</v>
      </c>
      <c r="Q39" s="250"/>
      <c r="R39" s="267">
        <v>108.48887055501601</v>
      </c>
      <c r="S39" s="38"/>
      <c r="T39" s="30">
        <v>3.4095649249084601</v>
      </c>
      <c r="U39" s="215">
        <v>0.91764096090694303</v>
      </c>
      <c r="V39" s="215">
        <v>3.0145833547715801</v>
      </c>
      <c r="W39" s="215">
        <v>3.82051691322016</v>
      </c>
      <c r="X39" s="215">
        <v>4.1321366749707398</v>
      </c>
      <c r="Y39" s="216">
        <v>3.0418298140114701</v>
      </c>
      <c r="Z39" s="205"/>
      <c r="AA39" s="217">
        <v>-2.4827088148145</v>
      </c>
      <c r="AB39" s="218">
        <v>-1.43502694285054</v>
      </c>
      <c r="AC39" s="219">
        <v>-1.9698756626815599</v>
      </c>
      <c r="AD39" s="205"/>
      <c r="AE39" s="220">
        <v>1.19827913302833</v>
      </c>
      <c r="AF39" s="30"/>
      <c r="AG39" s="261">
        <v>97.669317186698706</v>
      </c>
      <c r="AH39" s="262">
        <v>100.95404572698401</v>
      </c>
      <c r="AI39" s="262">
        <v>101.433991828263</v>
      </c>
      <c r="AJ39" s="262">
        <v>102.327731543187</v>
      </c>
      <c r="AK39" s="262">
        <v>105.43789287665</v>
      </c>
      <c r="AL39" s="263">
        <v>101.72101724966301</v>
      </c>
      <c r="AM39" s="250"/>
      <c r="AN39" s="264">
        <v>117.379315983618</v>
      </c>
      <c r="AO39" s="265">
        <v>115.586389264975</v>
      </c>
      <c r="AP39" s="266">
        <v>116.498644666449</v>
      </c>
      <c r="AQ39" s="250"/>
      <c r="AR39" s="267">
        <v>106.362480585971</v>
      </c>
      <c r="AS39" s="38"/>
      <c r="AT39" s="30">
        <v>1.39141380735</v>
      </c>
      <c r="AU39" s="215">
        <v>1.61497671677916</v>
      </c>
      <c r="AV39" s="215">
        <v>1.5231195810959499</v>
      </c>
      <c r="AW39" s="215">
        <v>2.8880925096236898</v>
      </c>
      <c r="AX39" s="215">
        <v>3.9802398038263802</v>
      </c>
      <c r="AY39" s="216">
        <v>2.3367428730661</v>
      </c>
      <c r="AZ39" s="205"/>
      <c r="BA39" s="217">
        <v>0.49426134358020701</v>
      </c>
      <c r="BB39" s="218">
        <v>-0.84929893430353498</v>
      </c>
      <c r="BC39" s="219">
        <v>-0.163594473379024</v>
      </c>
      <c r="BD39" s="205"/>
      <c r="BE39" s="220">
        <v>1.3600830467698399</v>
      </c>
    </row>
    <row r="40" spans="1:64" x14ac:dyDescent="0.2">
      <c r="A40" s="18" t="s">
        <v>29</v>
      </c>
      <c r="B40" s="2" t="str">
        <f t="shared" si="0"/>
        <v>Southern Virginia</v>
      </c>
      <c r="C40" s="8"/>
      <c r="D40" s="22" t="s">
        <v>89</v>
      </c>
      <c r="E40" s="25" t="s">
        <v>90</v>
      </c>
      <c r="F40" s="2"/>
      <c r="G40" s="247">
        <v>97.292783350050101</v>
      </c>
      <c r="H40" s="248">
        <v>108.07228473019499</v>
      </c>
      <c r="I40" s="248">
        <v>111.577506129597</v>
      </c>
      <c r="J40" s="248">
        <v>108.824617834394</v>
      </c>
      <c r="K40" s="248">
        <v>106.09639956092199</v>
      </c>
      <c r="L40" s="249">
        <v>106.938660625143</v>
      </c>
      <c r="M40" s="250"/>
      <c r="N40" s="251">
        <v>121.171293774319</v>
      </c>
      <c r="O40" s="252">
        <v>122.203077423552</v>
      </c>
      <c r="P40" s="253">
        <v>121.68634784020701</v>
      </c>
      <c r="Q40" s="250"/>
      <c r="R40" s="254">
        <v>111.673853172741</v>
      </c>
      <c r="S40" s="38"/>
      <c r="T40" s="28">
        <v>-3.3923731857224899</v>
      </c>
      <c r="U40" s="203">
        <v>-2.3873889704687001</v>
      </c>
      <c r="V40" s="203">
        <v>-6.4087805177583199</v>
      </c>
      <c r="W40" s="203">
        <v>-15.0809113303222</v>
      </c>
      <c r="X40" s="203">
        <v>-17.877053466816601</v>
      </c>
      <c r="Y40" s="204">
        <v>-10.165558025832899</v>
      </c>
      <c r="Z40" s="205"/>
      <c r="AA40" s="206">
        <v>-14.211598399763099</v>
      </c>
      <c r="AB40" s="207">
        <v>-16.508404242074999</v>
      </c>
      <c r="AC40" s="208">
        <v>-15.3746148507217</v>
      </c>
      <c r="AD40" s="205"/>
      <c r="AE40" s="209">
        <v>-12.0216738286619</v>
      </c>
      <c r="AF40" s="28"/>
      <c r="AG40" s="247">
        <v>96.959568692122204</v>
      </c>
      <c r="AH40" s="248">
        <v>106.89064660629001</v>
      </c>
      <c r="AI40" s="248">
        <v>109.356457564575</v>
      </c>
      <c r="AJ40" s="248">
        <v>107.300444668561</v>
      </c>
      <c r="AK40" s="248">
        <v>104.997679547228</v>
      </c>
      <c r="AL40" s="249">
        <v>105.58518981316099</v>
      </c>
      <c r="AM40" s="250"/>
      <c r="AN40" s="251">
        <v>117.539219213973</v>
      </c>
      <c r="AO40" s="252">
        <v>119.827371292192</v>
      </c>
      <c r="AP40" s="253">
        <v>118.697212492451</v>
      </c>
      <c r="AQ40" s="250"/>
      <c r="AR40" s="254">
        <v>109.715120652173</v>
      </c>
      <c r="AS40" s="38"/>
      <c r="AT40" s="28">
        <v>-2.9697601991872098</v>
      </c>
      <c r="AU40" s="203">
        <v>-1.9848063274819101</v>
      </c>
      <c r="AV40" s="203">
        <v>-2.7566021366428899</v>
      </c>
      <c r="AW40" s="203">
        <v>-6.3571327046254797</v>
      </c>
      <c r="AX40" s="203">
        <v>-8.2745383008728304</v>
      </c>
      <c r="AY40" s="204">
        <v>-4.6095767672705703</v>
      </c>
      <c r="AZ40" s="205"/>
      <c r="BA40" s="206">
        <v>-7.8373894798693904</v>
      </c>
      <c r="BB40" s="207">
        <v>-6.6540252505148398</v>
      </c>
      <c r="BC40" s="208">
        <v>-7.2299497008653004</v>
      </c>
      <c r="BD40" s="205"/>
      <c r="BE40" s="209">
        <v>-5.4659391765971703</v>
      </c>
      <c r="BF40" s="39"/>
      <c r="BG40" s="39"/>
      <c r="BH40" s="39"/>
      <c r="BI40" s="39"/>
      <c r="BJ40" s="39"/>
      <c r="BK40" s="39"/>
      <c r="BL40" s="39"/>
    </row>
    <row r="41" spans="1:64" x14ac:dyDescent="0.2">
      <c r="A41" s="19" t="s">
        <v>30</v>
      </c>
      <c r="B41" s="2" t="str">
        <f t="shared" si="0"/>
        <v>Southwest Virginia - Blue Ridge Highlands</v>
      </c>
      <c r="C41" s="9"/>
      <c r="D41" s="23" t="s">
        <v>89</v>
      </c>
      <c r="E41" s="26" t="s">
        <v>90</v>
      </c>
      <c r="F41" s="2"/>
      <c r="G41" s="255">
        <v>106.945050320219</v>
      </c>
      <c r="H41" s="250">
        <v>109.894264677007</v>
      </c>
      <c r="I41" s="250">
        <v>110.384050925925</v>
      </c>
      <c r="J41" s="250">
        <v>110.612983272978</v>
      </c>
      <c r="K41" s="250">
        <v>108.00798245614</v>
      </c>
      <c r="L41" s="256">
        <v>109.27036046248</v>
      </c>
      <c r="M41" s="250"/>
      <c r="N41" s="257">
        <v>132.505518219832</v>
      </c>
      <c r="O41" s="258">
        <v>130.40879430274899</v>
      </c>
      <c r="P41" s="259">
        <v>131.51132794094499</v>
      </c>
      <c r="Q41" s="250"/>
      <c r="R41" s="260">
        <v>116.495270663265</v>
      </c>
      <c r="S41" s="38"/>
      <c r="T41" s="29">
        <v>-1.80662493160483</v>
      </c>
      <c r="U41" s="205">
        <v>-0.86370106798596002</v>
      </c>
      <c r="V41" s="205">
        <v>-0.61724532996591597</v>
      </c>
      <c r="W41" s="205">
        <v>3.4920960912620702E-2</v>
      </c>
      <c r="X41" s="205">
        <v>-1.5199784782365799</v>
      </c>
      <c r="Y41" s="210">
        <v>-0.89830197569483905</v>
      </c>
      <c r="Z41" s="205"/>
      <c r="AA41" s="211">
        <v>-1.7334429994857501</v>
      </c>
      <c r="AB41" s="212">
        <v>-1.2124500299958401</v>
      </c>
      <c r="AC41" s="213">
        <v>-1.47538240505223</v>
      </c>
      <c r="AD41" s="205"/>
      <c r="AE41" s="214">
        <v>-1.11668123662898</v>
      </c>
      <c r="AF41" s="29"/>
      <c r="AG41" s="255">
        <v>105.467523913167</v>
      </c>
      <c r="AH41" s="250">
        <v>107.848823182711</v>
      </c>
      <c r="AI41" s="250">
        <v>108.544933069598</v>
      </c>
      <c r="AJ41" s="250">
        <v>109.15267209507</v>
      </c>
      <c r="AK41" s="250">
        <v>109.777401021139</v>
      </c>
      <c r="AL41" s="256">
        <v>108.290885417662</v>
      </c>
      <c r="AM41" s="250"/>
      <c r="AN41" s="257">
        <v>129.527580115869</v>
      </c>
      <c r="AO41" s="258">
        <v>128.16055299134001</v>
      </c>
      <c r="AP41" s="259">
        <v>128.87193624557199</v>
      </c>
      <c r="AQ41" s="250"/>
      <c r="AR41" s="260">
        <v>114.711651297701</v>
      </c>
      <c r="AS41" s="38"/>
      <c r="AT41" s="29">
        <v>-0.28855811184115099</v>
      </c>
      <c r="AU41" s="205">
        <v>7.0957003353786505E-2</v>
      </c>
      <c r="AV41" s="205">
        <v>0.21085165490180899</v>
      </c>
      <c r="AW41" s="205">
        <v>1.29188646239459</v>
      </c>
      <c r="AX41" s="205">
        <v>0.29059625779710102</v>
      </c>
      <c r="AY41" s="210">
        <v>0.38640628935847499</v>
      </c>
      <c r="AZ41" s="205"/>
      <c r="BA41" s="211">
        <v>-2.2299944629818702</v>
      </c>
      <c r="BB41" s="212">
        <v>-2.3689888342902901</v>
      </c>
      <c r="BC41" s="213">
        <v>-2.2828353674741</v>
      </c>
      <c r="BD41" s="205"/>
      <c r="BE41" s="214">
        <v>-0.78177969196832797</v>
      </c>
      <c r="BF41" s="39"/>
      <c r="BG41" s="39"/>
      <c r="BH41" s="39"/>
      <c r="BI41" s="39"/>
      <c r="BJ41" s="39"/>
      <c r="BK41" s="39"/>
      <c r="BL41" s="39"/>
    </row>
    <row r="42" spans="1:64" x14ac:dyDescent="0.2">
      <c r="A42" s="20" t="s">
        <v>31</v>
      </c>
      <c r="B42" s="2" t="str">
        <f t="shared" si="0"/>
        <v>Southwest Virginia - Heart of Appalachia</v>
      </c>
      <c r="C42" s="2"/>
      <c r="D42" s="23" t="s">
        <v>89</v>
      </c>
      <c r="E42" s="26" t="s">
        <v>90</v>
      </c>
      <c r="F42" s="2"/>
      <c r="G42" s="255">
        <v>88.223785123966906</v>
      </c>
      <c r="H42" s="250">
        <v>94.916535532994899</v>
      </c>
      <c r="I42" s="250">
        <v>95.327052767052706</v>
      </c>
      <c r="J42" s="250">
        <v>91.437105263157804</v>
      </c>
      <c r="K42" s="250">
        <v>89.724402102496697</v>
      </c>
      <c r="L42" s="256">
        <v>92.118994852343505</v>
      </c>
      <c r="M42" s="250"/>
      <c r="N42" s="257">
        <v>97.290419235511706</v>
      </c>
      <c r="O42" s="258">
        <v>96.098402684563695</v>
      </c>
      <c r="P42" s="259">
        <v>96.719691516709503</v>
      </c>
      <c r="Q42" s="250"/>
      <c r="R42" s="260">
        <v>93.483333333333306</v>
      </c>
      <c r="S42" s="38"/>
      <c r="T42" s="29">
        <v>-6.3763406704453596</v>
      </c>
      <c r="U42" s="205">
        <v>0.94115956457204397</v>
      </c>
      <c r="V42" s="205">
        <v>2.4557736133985801</v>
      </c>
      <c r="W42" s="205">
        <v>0.20506060763518499</v>
      </c>
      <c r="X42" s="205">
        <v>-5.7511936076793102</v>
      </c>
      <c r="Y42" s="210">
        <v>-1.5495828628261299</v>
      </c>
      <c r="Z42" s="205"/>
      <c r="AA42" s="211">
        <v>-4.6130072021880304</v>
      </c>
      <c r="AB42" s="212">
        <v>-4.2947862353194699</v>
      </c>
      <c r="AC42" s="213">
        <v>-4.4529306457997402</v>
      </c>
      <c r="AD42" s="205"/>
      <c r="AE42" s="214">
        <v>-2.5761709849325198</v>
      </c>
      <c r="AF42" s="29"/>
      <c r="AG42" s="255">
        <v>91.431720524017393</v>
      </c>
      <c r="AH42" s="250">
        <v>93.842529156947606</v>
      </c>
      <c r="AI42" s="250">
        <v>96.849312875250106</v>
      </c>
      <c r="AJ42" s="250">
        <v>92.841079042308905</v>
      </c>
      <c r="AK42" s="250">
        <v>93.845098296199197</v>
      </c>
      <c r="AL42" s="256">
        <v>93.873662265462102</v>
      </c>
      <c r="AM42" s="250"/>
      <c r="AN42" s="257">
        <v>98.599253012048095</v>
      </c>
      <c r="AO42" s="258">
        <v>98.4388227725956</v>
      </c>
      <c r="AP42" s="259">
        <v>98.521670555296296</v>
      </c>
      <c r="AQ42" s="250"/>
      <c r="AR42" s="260">
        <v>95.308987943705205</v>
      </c>
      <c r="AS42" s="38"/>
      <c r="AT42" s="29">
        <v>1.23509601354746</v>
      </c>
      <c r="AU42" s="205">
        <v>2.5484148470185302</v>
      </c>
      <c r="AV42" s="205">
        <v>4.70213152995965</v>
      </c>
      <c r="AW42" s="205">
        <v>0.93605401563797597</v>
      </c>
      <c r="AX42" s="205">
        <v>-2.7798150641536399</v>
      </c>
      <c r="AY42" s="210">
        <v>1.2437001444457201</v>
      </c>
      <c r="AZ42" s="205"/>
      <c r="BA42" s="211">
        <v>-3.9347506373059402</v>
      </c>
      <c r="BB42" s="212">
        <v>-4.0876126589867603</v>
      </c>
      <c r="BC42" s="213">
        <v>-4.0086513411308298</v>
      </c>
      <c r="BD42" s="205"/>
      <c r="BE42" s="214">
        <v>-0.63831005742393798</v>
      </c>
      <c r="BF42" s="39"/>
      <c r="BG42" s="39"/>
      <c r="BH42" s="39"/>
      <c r="BI42" s="39"/>
      <c r="BJ42" s="39"/>
      <c r="BK42" s="39"/>
      <c r="BL42" s="39"/>
    </row>
    <row r="43" spans="1:64" x14ac:dyDescent="0.2">
      <c r="A43" s="21" t="s">
        <v>32</v>
      </c>
      <c r="B43" s="2" t="str">
        <f t="shared" si="0"/>
        <v>Virginia Mountains</v>
      </c>
      <c r="C43" s="2"/>
      <c r="D43" s="24" t="s">
        <v>89</v>
      </c>
      <c r="E43" s="27" t="s">
        <v>90</v>
      </c>
      <c r="F43" s="2"/>
      <c r="G43" s="255">
        <v>132.98375597541499</v>
      </c>
      <c r="H43" s="250">
        <v>138.33816091954</v>
      </c>
      <c r="I43" s="250">
        <v>147.88963595360801</v>
      </c>
      <c r="J43" s="250">
        <v>131.54142486598599</v>
      </c>
      <c r="K43" s="250">
        <v>139.76273870681999</v>
      </c>
      <c r="L43" s="256">
        <v>138.50314018144499</v>
      </c>
      <c r="M43" s="250"/>
      <c r="N43" s="257">
        <v>152.857030777441</v>
      </c>
      <c r="O43" s="258">
        <v>152.52410275927599</v>
      </c>
      <c r="P43" s="259">
        <v>152.69616862817199</v>
      </c>
      <c r="Q43" s="250"/>
      <c r="R43" s="260">
        <v>142.542797288809</v>
      </c>
      <c r="S43" s="38"/>
      <c r="T43" s="29">
        <v>15.504083407836401</v>
      </c>
      <c r="U43" s="205">
        <v>13.579144350157099</v>
      </c>
      <c r="V43" s="205">
        <v>16.679864559764301</v>
      </c>
      <c r="W43" s="205">
        <v>-1.45275745189245</v>
      </c>
      <c r="X43" s="205">
        <v>-2.2950665831176398</v>
      </c>
      <c r="Y43" s="210">
        <v>7.3011848008067703</v>
      </c>
      <c r="Z43" s="205"/>
      <c r="AA43" s="211">
        <v>-1.97080941826244</v>
      </c>
      <c r="AB43" s="212">
        <v>-2.7390594848969299</v>
      </c>
      <c r="AC43" s="213">
        <v>-2.3524188490269902</v>
      </c>
      <c r="AD43" s="205"/>
      <c r="AE43" s="214">
        <v>3.51434210520455</v>
      </c>
      <c r="AF43" s="30"/>
      <c r="AG43" s="255">
        <v>128.96707685529</v>
      </c>
      <c r="AH43" s="250">
        <v>128.54474871531301</v>
      </c>
      <c r="AI43" s="250">
        <v>133.78022183033201</v>
      </c>
      <c r="AJ43" s="250">
        <v>129.18236647191401</v>
      </c>
      <c r="AK43" s="250">
        <v>141.23390354147199</v>
      </c>
      <c r="AL43" s="256">
        <v>132.59794638932101</v>
      </c>
      <c r="AM43" s="250"/>
      <c r="AN43" s="257">
        <v>155.723999087799</v>
      </c>
      <c r="AO43" s="258">
        <v>159.24562205752099</v>
      </c>
      <c r="AP43" s="259">
        <v>157.46565102125501</v>
      </c>
      <c r="AQ43" s="250"/>
      <c r="AR43" s="260">
        <v>140.11667010524801</v>
      </c>
      <c r="AS43" s="38"/>
      <c r="AT43" s="29">
        <v>7.4836456272157097</v>
      </c>
      <c r="AU43" s="205">
        <v>4.1371658138699798</v>
      </c>
      <c r="AV43" s="205">
        <v>5.7051807537811499</v>
      </c>
      <c r="AW43" s="205">
        <v>-0.40425742913233198</v>
      </c>
      <c r="AX43" s="205">
        <v>-0.54828393896802297</v>
      </c>
      <c r="AY43" s="210">
        <v>2.97610283019401</v>
      </c>
      <c r="AZ43" s="205"/>
      <c r="BA43" s="211">
        <v>-2.2564474063243498</v>
      </c>
      <c r="BB43" s="212">
        <v>3.1753201881042998</v>
      </c>
      <c r="BC43" s="213">
        <v>0.41637080116406699</v>
      </c>
      <c r="BD43" s="205"/>
      <c r="BE43" s="214">
        <v>1.7700814358354</v>
      </c>
      <c r="BF43" s="39"/>
      <c r="BG43" s="39"/>
      <c r="BH43" s="39"/>
      <c r="BI43" s="39"/>
      <c r="BJ43" s="39"/>
      <c r="BK43" s="39"/>
      <c r="BL43" s="39"/>
    </row>
    <row r="44" spans="1:64" x14ac:dyDescent="0.2">
      <c r="A44" s="20" t="s">
        <v>104</v>
      </c>
      <c r="B44" s="2" t="s">
        <v>16</v>
      </c>
      <c r="D44" s="24" t="s">
        <v>89</v>
      </c>
      <c r="E44" s="27" t="s">
        <v>90</v>
      </c>
      <c r="G44" s="255">
        <v>322.78719447080903</v>
      </c>
      <c r="H44" s="250">
        <v>314.19621590908997</v>
      </c>
      <c r="I44" s="250">
        <v>318.16347018935397</v>
      </c>
      <c r="J44" s="250">
        <v>317.59704092066301</v>
      </c>
      <c r="K44" s="250">
        <v>319.94366121842398</v>
      </c>
      <c r="L44" s="256">
        <v>318.29766009020699</v>
      </c>
      <c r="M44" s="250"/>
      <c r="N44" s="257">
        <v>363.67776346604199</v>
      </c>
      <c r="O44" s="258">
        <v>364.79881636116301</v>
      </c>
      <c r="P44" s="259">
        <v>364.25546836318699</v>
      </c>
      <c r="Q44" s="250"/>
      <c r="R44" s="260">
        <v>332.01338810121501</v>
      </c>
      <c r="S44" s="38"/>
      <c r="T44" s="29">
        <v>10.987572612509</v>
      </c>
      <c r="U44" s="205">
        <v>11.7315161663357</v>
      </c>
      <c r="V44" s="205">
        <v>6.0205266297643103</v>
      </c>
      <c r="W44" s="205">
        <v>3.6375023326671401</v>
      </c>
      <c r="X44" s="205">
        <v>1.76798995863483</v>
      </c>
      <c r="Y44" s="210">
        <v>6.3398364743387896</v>
      </c>
      <c r="Z44" s="205"/>
      <c r="AA44" s="211">
        <v>-0.60954902663371602</v>
      </c>
      <c r="AB44" s="212">
        <v>1.8067393052928</v>
      </c>
      <c r="AC44" s="213">
        <v>0.60528001642815998</v>
      </c>
      <c r="AD44" s="205"/>
      <c r="AE44" s="214">
        <v>4.1234004527087702</v>
      </c>
      <c r="AG44" s="255">
        <v>322.50915008079602</v>
      </c>
      <c r="AH44" s="250">
        <v>319.77369128076703</v>
      </c>
      <c r="AI44" s="250">
        <v>327.91666059088197</v>
      </c>
      <c r="AJ44" s="250">
        <v>324.83267780620298</v>
      </c>
      <c r="AK44" s="250">
        <v>342.22328255722101</v>
      </c>
      <c r="AL44" s="256">
        <v>327.76654901469402</v>
      </c>
      <c r="AM44" s="250"/>
      <c r="AN44" s="257">
        <v>401.69354339214902</v>
      </c>
      <c r="AO44" s="258">
        <v>406.76721815611899</v>
      </c>
      <c r="AP44" s="259">
        <v>404.29761238953</v>
      </c>
      <c r="AQ44" s="250"/>
      <c r="AR44" s="260">
        <v>352.58183874280502</v>
      </c>
      <c r="AS44" s="38"/>
      <c r="AT44" s="29">
        <v>6.71606999246952</v>
      </c>
      <c r="AU44" s="205">
        <v>7.1914939378323997</v>
      </c>
      <c r="AV44" s="205">
        <v>6.1401292947131401</v>
      </c>
      <c r="AW44" s="205">
        <v>4.9905070219871899</v>
      </c>
      <c r="AX44" s="205">
        <v>3.0951394587227101</v>
      </c>
      <c r="AY44" s="210">
        <v>5.4566502211901797</v>
      </c>
      <c r="AZ44" s="205"/>
      <c r="BA44" s="211">
        <v>3.0307685442444101</v>
      </c>
      <c r="BB44" s="212">
        <v>8.7881742804347898</v>
      </c>
      <c r="BC44" s="213">
        <v>5.8736284994856698</v>
      </c>
      <c r="BD44" s="205"/>
      <c r="BE44" s="214">
        <v>5.5658767790398498</v>
      </c>
    </row>
    <row r="45" spans="1:64" x14ac:dyDescent="0.2">
      <c r="A45" s="20" t="s">
        <v>105</v>
      </c>
      <c r="B45" s="2" t="s">
        <v>17</v>
      </c>
      <c r="D45" s="24" t="s">
        <v>89</v>
      </c>
      <c r="E45" s="27" t="s">
        <v>90</v>
      </c>
      <c r="G45" s="255">
        <v>175.60569739351499</v>
      </c>
      <c r="H45" s="250">
        <v>198.353806013021</v>
      </c>
      <c r="I45" s="250">
        <v>210.89074724709701</v>
      </c>
      <c r="J45" s="250">
        <v>205.79540736483699</v>
      </c>
      <c r="K45" s="250">
        <v>194.08453909878801</v>
      </c>
      <c r="L45" s="256">
        <v>198.48867119011001</v>
      </c>
      <c r="M45" s="250"/>
      <c r="N45" s="257">
        <v>207.64051187688099</v>
      </c>
      <c r="O45" s="258">
        <v>207.16733112852799</v>
      </c>
      <c r="P45" s="259">
        <v>207.39759349706901</v>
      </c>
      <c r="Q45" s="250"/>
      <c r="R45" s="260">
        <v>201.10410113548599</v>
      </c>
      <c r="S45" s="38"/>
      <c r="T45" s="29">
        <v>0.88003950607298598</v>
      </c>
      <c r="U45" s="205">
        <v>3.3271484852634501</v>
      </c>
      <c r="V45" s="205">
        <v>2.6380437735879698</v>
      </c>
      <c r="W45" s="205">
        <v>5.46740575402044E-2</v>
      </c>
      <c r="X45" s="205">
        <v>3.46333483264391</v>
      </c>
      <c r="Y45" s="210">
        <v>2.16129256736154</v>
      </c>
      <c r="Z45" s="205"/>
      <c r="AA45" s="211">
        <v>7.3093475134418497</v>
      </c>
      <c r="AB45" s="212">
        <v>6.4294761509163898</v>
      </c>
      <c r="AC45" s="213">
        <v>6.8615439822281896</v>
      </c>
      <c r="AD45" s="205"/>
      <c r="AE45" s="214">
        <v>3.540496118699</v>
      </c>
      <c r="AG45" s="255">
        <v>187.19159452744401</v>
      </c>
      <c r="AH45" s="250">
        <v>206.160705007834</v>
      </c>
      <c r="AI45" s="250">
        <v>215.06950781647501</v>
      </c>
      <c r="AJ45" s="250">
        <v>209.97752123738701</v>
      </c>
      <c r="AK45" s="250">
        <v>199.90361001350701</v>
      </c>
      <c r="AL45" s="256">
        <v>204.634272084309</v>
      </c>
      <c r="AM45" s="250"/>
      <c r="AN45" s="257">
        <v>215.87101152840501</v>
      </c>
      <c r="AO45" s="258">
        <v>220.17245739148601</v>
      </c>
      <c r="AP45" s="259">
        <v>218.04470878381099</v>
      </c>
      <c r="AQ45" s="250"/>
      <c r="AR45" s="260">
        <v>208.74459124301899</v>
      </c>
      <c r="AS45" s="38"/>
      <c r="AT45" s="29">
        <v>4.6302881489258603</v>
      </c>
      <c r="AU45" s="205">
        <v>5.0464861734757998</v>
      </c>
      <c r="AV45" s="205">
        <v>3.7487994490379801</v>
      </c>
      <c r="AW45" s="205">
        <v>2.9014854227126001</v>
      </c>
      <c r="AX45" s="205">
        <v>4.6299520943981598</v>
      </c>
      <c r="AY45" s="210">
        <v>4.1725807035274496</v>
      </c>
      <c r="AZ45" s="205"/>
      <c r="BA45" s="211">
        <v>7.2581361352832499</v>
      </c>
      <c r="BB45" s="212">
        <v>11.1565879748479</v>
      </c>
      <c r="BC45" s="213">
        <v>9.1958679181872807</v>
      </c>
      <c r="BD45" s="205"/>
      <c r="BE45" s="214">
        <v>5.7238438149429198</v>
      </c>
    </row>
    <row r="46" spans="1:64" x14ac:dyDescent="0.2">
      <c r="A46" s="20" t="s">
        <v>106</v>
      </c>
      <c r="B46" s="2" t="s">
        <v>18</v>
      </c>
      <c r="D46" s="24" t="s">
        <v>89</v>
      </c>
      <c r="E46" s="27" t="s">
        <v>90</v>
      </c>
      <c r="G46" s="255">
        <v>153.27877987092199</v>
      </c>
      <c r="H46" s="250">
        <v>160.34228866051899</v>
      </c>
      <c r="I46" s="250">
        <v>169.10175544476499</v>
      </c>
      <c r="J46" s="250">
        <v>167.96503630516199</v>
      </c>
      <c r="K46" s="250">
        <v>163.41353335184201</v>
      </c>
      <c r="L46" s="256">
        <v>163.34978659034499</v>
      </c>
      <c r="M46" s="250"/>
      <c r="N46" s="257">
        <v>175.84129234167801</v>
      </c>
      <c r="O46" s="258">
        <v>176.31199456592901</v>
      </c>
      <c r="P46" s="259">
        <v>176.079260889712</v>
      </c>
      <c r="Q46" s="250"/>
      <c r="R46" s="260">
        <v>167.17205110493799</v>
      </c>
      <c r="S46" s="38"/>
      <c r="T46" s="29">
        <v>6.6131898250541399</v>
      </c>
      <c r="U46" s="205">
        <v>4.6903994042059596</v>
      </c>
      <c r="V46" s="205">
        <v>4.6893253504010399</v>
      </c>
      <c r="W46" s="205">
        <v>2.8230175122840802</v>
      </c>
      <c r="X46" s="205">
        <v>4.3280863214974996</v>
      </c>
      <c r="Y46" s="210">
        <v>4.4579499285581399</v>
      </c>
      <c r="Z46" s="205"/>
      <c r="AA46" s="211">
        <v>4.20455348561305</v>
      </c>
      <c r="AB46" s="212">
        <v>4.9574086867781801</v>
      </c>
      <c r="AC46" s="213">
        <v>4.5799478761581502</v>
      </c>
      <c r="AD46" s="205"/>
      <c r="AE46" s="214">
        <v>4.5178148803893503</v>
      </c>
      <c r="AG46" s="255">
        <v>159.365198717948</v>
      </c>
      <c r="AH46" s="250">
        <v>164.02885978069401</v>
      </c>
      <c r="AI46" s="250">
        <v>169.93572707568401</v>
      </c>
      <c r="AJ46" s="250">
        <v>168.410732804303</v>
      </c>
      <c r="AK46" s="250">
        <v>164.94439887064101</v>
      </c>
      <c r="AL46" s="256">
        <v>165.61960131721901</v>
      </c>
      <c r="AM46" s="250"/>
      <c r="AN46" s="257">
        <v>179.886572406064</v>
      </c>
      <c r="AO46" s="258">
        <v>183.295338583475</v>
      </c>
      <c r="AP46" s="259">
        <v>181.59493965444199</v>
      </c>
      <c r="AQ46" s="250"/>
      <c r="AR46" s="260">
        <v>170.53245902279801</v>
      </c>
      <c r="AS46" s="38"/>
      <c r="AT46" s="29">
        <v>8.4626676803972103</v>
      </c>
      <c r="AU46" s="205">
        <v>5.64459774582284</v>
      </c>
      <c r="AV46" s="205">
        <v>5.15951949306407</v>
      </c>
      <c r="AW46" s="205">
        <v>4.23802763405837</v>
      </c>
      <c r="AX46" s="205">
        <v>5.5626865010673301</v>
      </c>
      <c r="AY46" s="210">
        <v>5.6401842896574097</v>
      </c>
      <c r="AZ46" s="205"/>
      <c r="BA46" s="211">
        <v>6.1446003955959299</v>
      </c>
      <c r="BB46" s="212">
        <v>9.5765453349793503</v>
      </c>
      <c r="BC46" s="213">
        <v>7.8456587286510704</v>
      </c>
      <c r="BD46" s="205"/>
      <c r="BE46" s="214">
        <v>6.3375724754454597</v>
      </c>
    </row>
    <row r="47" spans="1:64" x14ac:dyDescent="0.2">
      <c r="A47" s="20" t="s">
        <v>107</v>
      </c>
      <c r="B47" s="2" t="s">
        <v>19</v>
      </c>
      <c r="D47" s="24" t="s">
        <v>89</v>
      </c>
      <c r="E47" s="27" t="s">
        <v>90</v>
      </c>
      <c r="G47" s="255">
        <v>124.964906699547</v>
      </c>
      <c r="H47" s="250">
        <v>129.88766767490699</v>
      </c>
      <c r="I47" s="250">
        <v>135.36044104630199</v>
      </c>
      <c r="J47" s="250">
        <v>135.65229991755399</v>
      </c>
      <c r="K47" s="250">
        <v>134.245210717276</v>
      </c>
      <c r="L47" s="256">
        <v>132.43733707091499</v>
      </c>
      <c r="M47" s="250"/>
      <c r="N47" s="257">
        <v>156.16407626968601</v>
      </c>
      <c r="O47" s="258">
        <v>156.41725429563201</v>
      </c>
      <c r="P47" s="259">
        <v>156.291357776637</v>
      </c>
      <c r="Q47" s="250"/>
      <c r="R47" s="260">
        <v>139.80734206352801</v>
      </c>
      <c r="S47" s="38"/>
      <c r="T47" s="29">
        <v>3.7671532952497202</v>
      </c>
      <c r="U47" s="205">
        <v>2.5702003009171301</v>
      </c>
      <c r="V47" s="205">
        <v>3.0707453630414698</v>
      </c>
      <c r="W47" s="205">
        <v>2.0637134835208899</v>
      </c>
      <c r="X47" s="205">
        <v>2.4032454659663101</v>
      </c>
      <c r="Y47" s="210">
        <v>2.7191521706923498</v>
      </c>
      <c r="Z47" s="205"/>
      <c r="AA47" s="211">
        <v>2.58360612290058</v>
      </c>
      <c r="AB47" s="212">
        <v>3.0771919126877099</v>
      </c>
      <c r="AC47" s="213">
        <v>2.83108875968207</v>
      </c>
      <c r="AD47" s="205"/>
      <c r="AE47" s="214">
        <v>2.7688580854056202</v>
      </c>
      <c r="AG47" s="255">
        <v>127.56169900714799</v>
      </c>
      <c r="AH47" s="250">
        <v>130.69818140347499</v>
      </c>
      <c r="AI47" s="250">
        <v>134.111618657365</v>
      </c>
      <c r="AJ47" s="250">
        <v>134.298318975966</v>
      </c>
      <c r="AK47" s="250">
        <v>134.56773944531301</v>
      </c>
      <c r="AL47" s="256">
        <v>132.489013884694</v>
      </c>
      <c r="AM47" s="250"/>
      <c r="AN47" s="257">
        <v>159.49044350900499</v>
      </c>
      <c r="AO47" s="258">
        <v>161.24588885126201</v>
      </c>
      <c r="AP47" s="259">
        <v>160.37082285407999</v>
      </c>
      <c r="AQ47" s="250"/>
      <c r="AR47" s="260">
        <v>141.23834583358399</v>
      </c>
      <c r="AS47" s="38"/>
      <c r="AT47" s="29">
        <v>4.63841760358667</v>
      </c>
      <c r="AU47" s="205">
        <v>4.09569235514767</v>
      </c>
      <c r="AV47" s="205">
        <v>4.4018426249912004</v>
      </c>
      <c r="AW47" s="205">
        <v>3.1796634583224401</v>
      </c>
      <c r="AX47" s="205">
        <v>2.8333895230826398</v>
      </c>
      <c r="AY47" s="210">
        <v>3.7885524874065601</v>
      </c>
      <c r="AZ47" s="205"/>
      <c r="BA47" s="211">
        <v>3.4509832280820598</v>
      </c>
      <c r="BB47" s="212">
        <v>5.9063536298967101</v>
      </c>
      <c r="BC47" s="213">
        <v>4.6728861698116404</v>
      </c>
      <c r="BD47" s="205"/>
      <c r="BE47" s="214">
        <v>4.0205326127122296</v>
      </c>
    </row>
    <row r="48" spans="1:64" x14ac:dyDescent="0.2">
      <c r="A48" s="20" t="s">
        <v>108</v>
      </c>
      <c r="B48" s="2" t="s">
        <v>20</v>
      </c>
      <c r="D48" s="24" t="s">
        <v>89</v>
      </c>
      <c r="E48" s="27" t="s">
        <v>90</v>
      </c>
      <c r="G48" s="255">
        <v>91.401398785573093</v>
      </c>
      <c r="H48" s="250">
        <v>94.340218689162796</v>
      </c>
      <c r="I48" s="250">
        <v>96.702025818072599</v>
      </c>
      <c r="J48" s="250">
        <v>97.9572827059595</v>
      </c>
      <c r="K48" s="250">
        <v>97.977089444577999</v>
      </c>
      <c r="L48" s="256">
        <v>95.860456699480594</v>
      </c>
      <c r="M48" s="250"/>
      <c r="N48" s="257">
        <v>115.49060718232001</v>
      </c>
      <c r="O48" s="258">
        <v>115.11869972968501</v>
      </c>
      <c r="P48" s="259">
        <v>115.30451486460299</v>
      </c>
      <c r="Q48" s="250"/>
      <c r="R48" s="260">
        <v>101.966558425797</v>
      </c>
      <c r="S48" s="38"/>
      <c r="T48" s="29">
        <v>4.8830772877342898</v>
      </c>
      <c r="U48" s="205">
        <v>4.6568401060592599</v>
      </c>
      <c r="V48" s="205">
        <v>4.8332966547737097</v>
      </c>
      <c r="W48" s="205">
        <v>4.4929970332970699</v>
      </c>
      <c r="X48" s="205">
        <v>4.1732738593871002</v>
      </c>
      <c r="Y48" s="210">
        <v>4.5810196444972204</v>
      </c>
      <c r="Z48" s="205"/>
      <c r="AA48" s="211">
        <v>2.4947899003372398</v>
      </c>
      <c r="AB48" s="212">
        <v>1.10236890028378</v>
      </c>
      <c r="AC48" s="213">
        <v>1.7956959311559999</v>
      </c>
      <c r="AD48" s="205"/>
      <c r="AE48" s="214">
        <v>3.5143749924234502</v>
      </c>
      <c r="AG48" s="255">
        <v>92.130318140501203</v>
      </c>
      <c r="AH48" s="250">
        <v>93.7591860751795</v>
      </c>
      <c r="AI48" s="250">
        <v>95.577886901507398</v>
      </c>
      <c r="AJ48" s="250">
        <v>96.240951950202302</v>
      </c>
      <c r="AK48" s="250">
        <v>97.148707576435697</v>
      </c>
      <c r="AL48" s="256">
        <v>95.0873314009974</v>
      </c>
      <c r="AM48" s="250"/>
      <c r="AN48" s="257">
        <v>115.48223520505</v>
      </c>
      <c r="AO48" s="258">
        <v>116.28233484419199</v>
      </c>
      <c r="AP48" s="259">
        <v>115.88397220621999</v>
      </c>
      <c r="AQ48" s="250"/>
      <c r="AR48" s="260">
        <v>101.594313742943</v>
      </c>
      <c r="AS48" s="38"/>
      <c r="AT48" s="29">
        <v>4.6942550926134601</v>
      </c>
      <c r="AU48" s="205">
        <v>4.3705566721198599</v>
      </c>
      <c r="AV48" s="205">
        <v>4.4437812985017002</v>
      </c>
      <c r="AW48" s="205">
        <v>4.6478071278013697</v>
      </c>
      <c r="AX48" s="205">
        <v>4.0470715287143202</v>
      </c>
      <c r="AY48" s="210">
        <v>4.4344388318797296</v>
      </c>
      <c r="AZ48" s="205"/>
      <c r="BA48" s="211">
        <v>2.9012104672648098</v>
      </c>
      <c r="BB48" s="212">
        <v>5.0832323753780502</v>
      </c>
      <c r="BC48" s="213">
        <v>3.9816656496611502</v>
      </c>
      <c r="BD48" s="205"/>
      <c r="BE48" s="214">
        <v>4.1781615796043896</v>
      </c>
    </row>
    <row r="49" spans="1:57" x14ac:dyDescent="0.2">
      <c r="A49" s="21" t="s">
        <v>109</v>
      </c>
      <c r="B49" s="2" t="s">
        <v>21</v>
      </c>
      <c r="D49" s="24" t="s">
        <v>89</v>
      </c>
      <c r="E49" s="27" t="s">
        <v>90</v>
      </c>
      <c r="G49" s="255">
        <v>67.994845882030404</v>
      </c>
      <c r="H49" s="250">
        <v>69.207927562513007</v>
      </c>
      <c r="I49" s="250">
        <v>69.365732266425397</v>
      </c>
      <c r="J49" s="250">
        <v>69.291517206158503</v>
      </c>
      <c r="K49" s="250">
        <v>70.079925577113499</v>
      </c>
      <c r="L49" s="256">
        <v>69.223137814172304</v>
      </c>
      <c r="M49" s="250"/>
      <c r="N49" s="257">
        <v>86.400534290189796</v>
      </c>
      <c r="O49" s="258">
        <v>89.243334013710694</v>
      </c>
      <c r="P49" s="259">
        <v>87.814937211807205</v>
      </c>
      <c r="Q49" s="250"/>
      <c r="R49" s="260">
        <v>75.228157711734497</v>
      </c>
      <c r="S49" s="38"/>
      <c r="T49" s="29">
        <v>-0.66429475243998304</v>
      </c>
      <c r="U49" s="205">
        <v>3.9202040488353698E-2</v>
      </c>
      <c r="V49" s="205">
        <v>0.11338265152965001</v>
      </c>
      <c r="W49" s="205">
        <v>-0.85287165008511301</v>
      </c>
      <c r="X49" s="205">
        <v>-0.71145104378203305</v>
      </c>
      <c r="Y49" s="210">
        <v>-0.41754191708673599</v>
      </c>
      <c r="Z49" s="205"/>
      <c r="AA49" s="211">
        <v>2.6088338050957298</v>
      </c>
      <c r="AB49" s="212">
        <v>2.5985051239269401</v>
      </c>
      <c r="AC49" s="213">
        <v>2.58089613056468</v>
      </c>
      <c r="AD49" s="205"/>
      <c r="AE49" s="214">
        <v>0.74794208119030403</v>
      </c>
      <c r="AG49" s="255">
        <v>69.008242672092905</v>
      </c>
      <c r="AH49" s="250">
        <v>68.317746580547194</v>
      </c>
      <c r="AI49" s="250">
        <v>68.761057132708501</v>
      </c>
      <c r="AJ49" s="250">
        <v>69.272887860236906</v>
      </c>
      <c r="AK49" s="250">
        <v>70.235434647414294</v>
      </c>
      <c r="AL49" s="256">
        <v>69.136585183576301</v>
      </c>
      <c r="AM49" s="250"/>
      <c r="AN49" s="257">
        <v>86.741500656135898</v>
      </c>
      <c r="AO49" s="258">
        <v>89.9452268640635</v>
      </c>
      <c r="AP49" s="259">
        <v>88.345509491727597</v>
      </c>
      <c r="AQ49" s="250"/>
      <c r="AR49" s="260">
        <v>75.237792571861903</v>
      </c>
      <c r="AS49" s="38"/>
      <c r="AT49" s="29">
        <v>0.74751158541751395</v>
      </c>
      <c r="AU49" s="205">
        <v>0.47633673494904499</v>
      </c>
      <c r="AV49" s="205">
        <v>0.448145668444423</v>
      </c>
      <c r="AW49" s="205">
        <v>0.99244616896132798</v>
      </c>
      <c r="AX49" s="205">
        <v>-0.85434146367986497</v>
      </c>
      <c r="AY49" s="210">
        <v>0.34149628607421201</v>
      </c>
      <c r="AZ49" s="205"/>
      <c r="BA49" s="211">
        <v>-0.59527306420112402</v>
      </c>
      <c r="BB49" s="212">
        <v>4.1010745276513196</v>
      </c>
      <c r="BC49" s="213">
        <v>1.74317744781127</v>
      </c>
      <c r="BD49" s="205"/>
      <c r="BE49" s="214">
        <v>0.81698551306459399</v>
      </c>
    </row>
    <row r="50" spans="1:57" x14ac:dyDescent="0.2">
      <c r="A50" s="33" t="s">
        <v>47</v>
      </c>
      <c r="B50" t="s">
        <v>47</v>
      </c>
      <c r="D50" s="24" t="s">
        <v>89</v>
      </c>
      <c r="E50" s="27" t="s">
        <v>90</v>
      </c>
      <c r="G50" s="255">
        <v>125.45323268206</v>
      </c>
      <c r="H50" s="250">
        <v>134.60532726484601</v>
      </c>
      <c r="I50" s="250">
        <v>135.39677945859799</v>
      </c>
      <c r="J50" s="250">
        <v>130.36293877551</v>
      </c>
      <c r="K50" s="250">
        <v>126.595655877342</v>
      </c>
      <c r="L50" s="256">
        <v>130.83119670971101</v>
      </c>
      <c r="M50" s="250"/>
      <c r="N50" s="257">
        <v>149.245787200628</v>
      </c>
      <c r="O50" s="258">
        <v>149.74316666666601</v>
      </c>
      <c r="P50" s="259">
        <v>149.49607762824201</v>
      </c>
      <c r="Q50" s="250"/>
      <c r="R50" s="260">
        <v>136.65453051786</v>
      </c>
      <c r="S50" s="38"/>
      <c r="T50" s="29">
        <v>6.9490074621926601</v>
      </c>
      <c r="U50" s="205">
        <v>5.2116447491089799</v>
      </c>
      <c r="V50" s="205">
        <v>-1.9606786676891199</v>
      </c>
      <c r="W50" s="205">
        <v>-11.913250552028501</v>
      </c>
      <c r="X50" s="205">
        <v>-15.098348966935699</v>
      </c>
      <c r="Y50" s="210">
        <v>-4.9943688426957698</v>
      </c>
      <c r="Z50" s="205"/>
      <c r="AA50" s="211">
        <v>-9.75814228423625</v>
      </c>
      <c r="AB50" s="212">
        <v>-12.0482110765433</v>
      </c>
      <c r="AC50" s="213">
        <v>-10.918609712639901</v>
      </c>
      <c r="AD50" s="205"/>
      <c r="AE50" s="214">
        <v>-7.1184421222477496</v>
      </c>
      <c r="AG50" s="255">
        <v>119.637748839994</v>
      </c>
      <c r="AH50" s="250">
        <v>128.764748129118</v>
      </c>
      <c r="AI50" s="250">
        <v>130.307960328175</v>
      </c>
      <c r="AJ50" s="250">
        <v>126.794576705455</v>
      </c>
      <c r="AK50" s="250">
        <v>127.76451464675399</v>
      </c>
      <c r="AL50" s="256">
        <v>127.07374731741</v>
      </c>
      <c r="AM50" s="250"/>
      <c r="AN50" s="257">
        <v>142.86337791244301</v>
      </c>
      <c r="AO50" s="258">
        <v>144.62273130417199</v>
      </c>
      <c r="AP50" s="259">
        <v>143.75889447493901</v>
      </c>
      <c r="AQ50" s="250"/>
      <c r="AR50" s="260">
        <v>132.250477016616</v>
      </c>
      <c r="AS50" s="38"/>
      <c r="AT50" s="29">
        <v>2.52044277874765</v>
      </c>
      <c r="AU50" s="205">
        <v>2.5844592165874598</v>
      </c>
      <c r="AV50" s="205">
        <v>0.89860530138637795</v>
      </c>
      <c r="AW50" s="205">
        <v>-3.5843513295927298</v>
      </c>
      <c r="AX50" s="205">
        <v>-5.4471906796720599</v>
      </c>
      <c r="AY50" s="210">
        <v>-0.897116571491961</v>
      </c>
      <c r="AZ50" s="205"/>
      <c r="BA50" s="211">
        <v>-6.41160863244576</v>
      </c>
      <c r="BB50" s="212">
        <v>-5.9275036416542601</v>
      </c>
      <c r="BC50" s="213">
        <v>-6.1558612566809403</v>
      </c>
      <c r="BD50" s="205"/>
      <c r="BE50" s="214">
        <v>-2.6620379263441798</v>
      </c>
    </row>
    <row r="51" spans="1:57" x14ac:dyDescent="0.2">
      <c r="A51" s="109" t="s">
        <v>52</v>
      </c>
      <c r="B51" t="s">
        <v>52</v>
      </c>
      <c r="D51" s="24" t="s">
        <v>89</v>
      </c>
      <c r="E51" s="27" t="s">
        <v>90</v>
      </c>
      <c r="G51" s="255">
        <v>97.173969820081197</v>
      </c>
      <c r="H51" s="250">
        <v>101.76257864751</v>
      </c>
      <c r="I51" s="250">
        <v>102.524181904535</v>
      </c>
      <c r="J51" s="250">
        <v>102.35022030651299</v>
      </c>
      <c r="K51" s="250">
        <v>103.057019485205</v>
      </c>
      <c r="L51" s="256">
        <v>101.52438757677101</v>
      </c>
      <c r="M51" s="250"/>
      <c r="N51" s="257">
        <v>114.963946655553</v>
      </c>
      <c r="O51" s="258">
        <v>119.640308111507</v>
      </c>
      <c r="P51" s="259">
        <v>117.29528631138901</v>
      </c>
      <c r="Q51" s="250"/>
      <c r="R51" s="260">
        <v>106.623806466871</v>
      </c>
      <c r="S51" s="38"/>
      <c r="T51" s="29">
        <v>2.3726873966889199</v>
      </c>
      <c r="U51" s="205">
        <v>0.78802614754950695</v>
      </c>
      <c r="V51" s="205">
        <v>1.6202955942059201</v>
      </c>
      <c r="W51" s="205">
        <v>2.6653649719188999</v>
      </c>
      <c r="X51" s="205">
        <v>3.4071877726957802</v>
      </c>
      <c r="Y51" s="210">
        <v>2.1614065247456602</v>
      </c>
      <c r="Z51" s="205"/>
      <c r="AA51" s="211">
        <v>0.462852453541165</v>
      </c>
      <c r="AB51" s="212">
        <v>3.3254251933897998</v>
      </c>
      <c r="AC51" s="213">
        <v>1.8890459673406199</v>
      </c>
      <c r="AD51" s="205"/>
      <c r="AE51" s="214">
        <v>2.10381855350083</v>
      </c>
      <c r="AG51" s="255">
        <v>96.528118509468499</v>
      </c>
      <c r="AH51" s="250">
        <v>100.571063609945</v>
      </c>
      <c r="AI51" s="250">
        <v>101.18487365741601</v>
      </c>
      <c r="AJ51" s="250">
        <v>100.957006433077</v>
      </c>
      <c r="AK51" s="250">
        <v>101.605733193147</v>
      </c>
      <c r="AL51" s="256">
        <v>100.30891463287701</v>
      </c>
      <c r="AM51" s="250"/>
      <c r="AN51" s="257">
        <v>115.589316234561</v>
      </c>
      <c r="AO51" s="258">
        <v>116.903765270262</v>
      </c>
      <c r="AP51" s="259">
        <v>116.24568034316501</v>
      </c>
      <c r="AQ51" s="250"/>
      <c r="AR51" s="260">
        <v>105.382523743227</v>
      </c>
      <c r="AS51" s="38"/>
      <c r="AT51" s="29">
        <v>1.0585126889796199</v>
      </c>
      <c r="AU51" s="205">
        <v>1.6634319970565199</v>
      </c>
      <c r="AV51" s="205">
        <v>1.99966554909272</v>
      </c>
      <c r="AW51" s="205">
        <v>2.0062489915383401</v>
      </c>
      <c r="AX51" s="205">
        <v>1.6684824603605599</v>
      </c>
      <c r="AY51" s="210">
        <v>1.7185835366603901</v>
      </c>
      <c r="AZ51" s="205"/>
      <c r="BA51" s="211">
        <v>0.72704492003186205</v>
      </c>
      <c r="BB51" s="212">
        <v>0.25838452767386499</v>
      </c>
      <c r="BC51" s="213">
        <v>0.48395604134702203</v>
      </c>
      <c r="BD51" s="205"/>
      <c r="BE51" s="214">
        <v>1.1223935524234601</v>
      </c>
    </row>
    <row r="52" spans="1:57" x14ac:dyDescent="0.2">
      <c r="A52" s="110" t="s">
        <v>59</v>
      </c>
      <c r="B52" t="s">
        <v>59</v>
      </c>
      <c r="D52" s="24" t="s">
        <v>89</v>
      </c>
      <c r="E52" s="27" t="s">
        <v>90</v>
      </c>
      <c r="G52" s="261">
        <v>103.104489795918</v>
      </c>
      <c r="H52" s="262">
        <v>108.533495192307</v>
      </c>
      <c r="I52" s="262">
        <v>112.77582642825899</v>
      </c>
      <c r="J52" s="262">
        <v>113.495063829787</v>
      </c>
      <c r="K52" s="262">
        <v>110.83419284467701</v>
      </c>
      <c r="L52" s="263">
        <v>110.086668821573</v>
      </c>
      <c r="M52" s="250"/>
      <c r="N52" s="264">
        <v>113.097307017543</v>
      </c>
      <c r="O52" s="265">
        <v>111.639896394529</v>
      </c>
      <c r="P52" s="266">
        <v>112.347950138504</v>
      </c>
      <c r="Q52" s="250"/>
      <c r="R52" s="267">
        <v>110.770400103086</v>
      </c>
      <c r="S52" s="38"/>
      <c r="T52" s="30">
        <v>0.878082937031468</v>
      </c>
      <c r="U52" s="215">
        <v>-2.52448387051346</v>
      </c>
      <c r="V52" s="215">
        <v>-2.22450902886919</v>
      </c>
      <c r="W52" s="215">
        <v>-0.68256148532333405</v>
      </c>
      <c r="X52" s="215">
        <v>1.5889227355551701</v>
      </c>
      <c r="Y52" s="216">
        <v>-0.81493947211553197</v>
      </c>
      <c r="Z52" s="205"/>
      <c r="AA52" s="217">
        <v>3.2767115455844298</v>
      </c>
      <c r="AB52" s="218">
        <v>2.7329364186649299</v>
      </c>
      <c r="AC52" s="219">
        <v>2.9720818242167799</v>
      </c>
      <c r="AD52" s="205"/>
      <c r="AE52" s="220">
        <v>0.272436874688544</v>
      </c>
      <c r="AG52" s="261">
        <v>102.484728010068</v>
      </c>
      <c r="AH52" s="262">
        <v>107.222323536497</v>
      </c>
      <c r="AI52" s="262">
        <v>111.446892539356</v>
      </c>
      <c r="AJ52" s="262">
        <v>111.495289432353</v>
      </c>
      <c r="AK52" s="262">
        <v>109.02519082209101</v>
      </c>
      <c r="AL52" s="263">
        <v>108.58288212218299</v>
      </c>
      <c r="AM52" s="250"/>
      <c r="AN52" s="264">
        <v>114.06183292435701</v>
      </c>
      <c r="AO52" s="265">
        <v>113.920461407612</v>
      </c>
      <c r="AP52" s="266">
        <v>113.99102295116801</v>
      </c>
      <c r="AQ52" s="250"/>
      <c r="AR52" s="267">
        <v>110.259196005611</v>
      </c>
      <c r="AS52" s="38"/>
      <c r="AT52" s="30">
        <v>5.3470043718022202</v>
      </c>
      <c r="AU52" s="215">
        <v>2.0746144347183302</v>
      </c>
      <c r="AV52" s="215">
        <v>2.31831921196977</v>
      </c>
      <c r="AW52" s="215">
        <v>2.3562225046324201</v>
      </c>
      <c r="AX52" s="215">
        <v>1.82269649340392</v>
      </c>
      <c r="AY52" s="216">
        <v>2.5159319173508199</v>
      </c>
      <c r="AZ52" s="205"/>
      <c r="BA52" s="217">
        <v>1.6065421665794499</v>
      </c>
      <c r="BB52" s="218">
        <v>2.6315003941139001</v>
      </c>
      <c r="BC52" s="219">
        <v>2.1058965882916998</v>
      </c>
      <c r="BD52" s="205"/>
      <c r="BE52" s="220">
        <v>2.4240237413641501</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70" zoomScaleNormal="70" workbookViewId="0">
      <pane xSplit="2" ySplit="5" topLeftCell="C6" activePane="bottomRight" state="frozen"/>
      <selection activeCell="O48" sqref="O48"/>
      <selection pane="topRight" activeCell="O48" sqref="O48"/>
      <selection pane="bottomLeft" activeCell="O48" sqref="O48"/>
      <selection pane="bottomRight" activeCell="O48" sqref="O48"/>
    </sheetView>
  </sheetViews>
  <sheetFormatPr defaultColWidth="9.140625" defaultRowHeight="12.75" x14ac:dyDescent="0.2"/>
  <cols>
    <col min="1" max="1" width="20.5703125" customWidth="1"/>
    <col min="2" max="2" width="25.42578125" customWidth="1"/>
    <col min="3" max="3" width="4.140625" customWidth="1"/>
    <col min="4" max="4" width="5.7109375" customWidth="1"/>
    <col min="6" max="6" width="3.5703125" customWidth="1"/>
    <col min="7" max="7" width="12.140625" bestFit="1" customWidth="1"/>
    <col min="8" max="8" width="11.42578125" bestFit="1" customWidth="1"/>
    <col min="9" max="10" width="12.140625" bestFit="1" customWidth="1"/>
    <col min="11" max="11" width="11.7109375" bestFit="1" customWidth="1"/>
    <col min="12" max="12" width="13.28515625" bestFit="1" customWidth="1"/>
    <col min="13" max="13" width="5.42578125" customWidth="1"/>
    <col min="14" max="14" width="11" bestFit="1" customWidth="1"/>
    <col min="15" max="15" width="10.5703125" bestFit="1" customWidth="1"/>
    <col min="16" max="16" width="12.85546875" bestFit="1" customWidth="1"/>
    <col min="17" max="17" width="5.42578125" customWidth="1"/>
    <col min="18" max="18" width="11.7109375" bestFit="1" customWidth="1"/>
    <col min="19" max="19" width="4.5703125" customWidth="1"/>
    <col min="26" max="26" width="3.85546875" customWidth="1"/>
    <col min="30" max="30" width="3.85546875" customWidth="1"/>
    <col min="32" max="32" width="4.5703125" customWidth="1"/>
    <col min="33" max="34" width="11.42578125" bestFit="1" customWidth="1"/>
    <col min="35" max="35" width="12.5703125" bestFit="1" customWidth="1"/>
    <col min="36" max="36" width="12.140625" bestFit="1" customWidth="1"/>
    <col min="37" max="37" width="12.5703125" bestFit="1" customWidth="1"/>
    <col min="38" max="38" width="13.7109375" bestFit="1" customWidth="1"/>
    <col min="40" max="40" width="11.42578125" bestFit="1" customWidth="1"/>
    <col min="41" max="42" width="11.7109375" bestFit="1" customWidth="1"/>
    <col min="44" max="44" width="12.5703125" bestFit="1"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96" t="s">
        <v>77</v>
      </c>
      <c r="E2" s="297"/>
      <c r="G2" s="290" t="s">
        <v>114</v>
      </c>
      <c r="H2" s="291"/>
      <c r="I2" s="291"/>
      <c r="J2" s="291"/>
      <c r="K2" s="291"/>
      <c r="L2" s="291"/>
      <c r="M2" s="291"/>
      <c r="N2" s="291"/>
      <c r="O2" s="291"/>
      <c r="P2" s="291"/>
      <c r="Q2" s="291"/>
      <c r="R2" s="291"/>
      <c r="T2" s="290" t="s">
        <v>115</v>
      </c>
      <c r="U2" s="291"/>
      <c r="V2" s="291"/>
      <c r="W2" s="291"/>
      <c r="X2" s="291"/>
      <c r="Y2" s="291"/>
      <c r="Z2" s="291"/>
      <c r="AA2" s="291"/>
      <c r="AB2" s="291"/>
      <c r="AC2" s="291"/>
      <c r="AD2" s="291"/>
      <c r="AE2" s="291"/>
      <c r="AF2" s="3"/>
      <c r="AG2" s="290" t="s">
        <v>116</v>
      </c>
      <c r="AH2" s="291"/>
      <c r="AI2" s="291"/>
      <c r="AJ2" s="291"/>
      <c r="AK2" s="291"/>
      <c r="AL2" s="291"/>
      <c r="AM2" s="291"/>
      <c r="AN2" s="291"/>
      <c r="AO2" s="291"/>
      <c r="AP2" s="291"/>
      <c r="AQ2" s="291"/>
      <c r="AR2" s="291"/>
      <c r="AT2" s="290" t="s">
        <v>117</v>
      </c>
      <c r="AU2" s="291"/>
      <c r="AV2" s="291"/>
      <c r="AW2" s="291"/>
      <c r="AX2" s="291"/>
      <c r="AY2" s="291"/>
      <c r="AZ2" s="291"/>
      <c r="BA2" s="291"/>
      <c r="BB2" s="291"/>
      <c r="BC2" s="291"/>
      <c r="BD2" s="291"/>
      <c r="BE2" s="291"/>
    </row>
    <row r="3" spans="1:57" x14ac:dyDescent="0.2">
      <c r="A3" s="31"/>
      <c r="B3" s="31"/>
      <c r="C3" s="2"/>
      <c r="D3" s="298" t="s">
        <v>82</v>
      </c>
      <c r="E3" s="300" t="s">
        <v>83</v>
      </c>
      <c r="F3" s="4"/>
      <c r="G3" s="288" t="s">
        <v>63</v>
      </c>
      <c r="H3" s="284" t="s">
        <v>64</v>
      </c>
      <c r="I3" s="284" t="s">
        <v>84</v>
      </c>
      <c r="J3" s="284" t="s">
        <v>66</v>
      </c>
      <c r="K3" s="284" t="s">
        <v>85</v>
      </c>
      <c r="L3" s="286" t="s">
        <v>86</v>
      </c>
      <c r="M3" s="4"/>
      <c r="N3" s="288" t="s">
        <v>68</v>
      </c>
      <c r="O3" s="284" t="s">
        <v>69</v>
      </c>
      <c r="P3" s="286" t="s">
        <v>87</v>
      </c>
      <c r="Q3" s="2"/>
      <c r="R3" s="292" t="s">
        <v>88</v>
      </c>
      <c r="S3" s="2"/>
      <c r="T3" s="288" t="s">
        <v>63</v>
      </c>
      <c r="U3" s="284" t="s">
        <v>64</v>
      </c>
      <c r="V3" s="284" t="s">
        <v>84</v>
      </c>
      <c r="W3" s="284" t="s">
        <v>66</v>
      </c>
      <c r="X3" s="284" t="s">
        <v>85</v>
      </c>
      <c r="Y3" s="286" t="s">
        <v>86</v>
      </c>
      <c r="Z3" s="2"/>
      <c r="AA3" s="288" t="s">
        <v>68</v>
      </c>
      <c r="AB3" s="284" t="s">
        <v>69</v>
      </c>
      <c r="AC3" s="286" t="s">
        <v>87</v>
      </c>
      <c r="AD3" s="1"/>
      <c r="AE3" s="294" t="s">
        <v>88</v>
      </c>
      <c r="AF3" s="36"/>
      <c r="AG3" s="288" t="s">
        <v>63</v>
      </c>
      <c r="AH3" s="284" t="s">
        <v>64</v>
      </c>
      <c r="AI3" s="284" t="s">
        <v>84</v>
      </c>
      <c r="AJ3" s="284" t="s">
        <v>66</v>
      </c>
      <c r="AK3" s="284" t="s">
        <v>85</v>
      </c>
      <c r="AL3" s="286" t="s">
        <v>86</v>
      </c>
      <c r="AM3" s="4"/>
      <c r="AN3" s="288" t="s">
        <v>68</v>
      </c>
      <c r="AO3" s="284" t="s">
        <v>69</v>
      </c>
      <c r="AP3" s="286" t="s">
        <v>87</v>
      </c>
      <c r="AQ3" s="2"/>
      <c r="AR3" s="292" t="s">
        <v>88</v>
      </c>
      <c r="AS3" s="2"/>
      <c r="AT3" s="288" t="s">
        <v>63</v>
      </c>
      <c r="AU3" s="284" t="s">
        <v>64</v>
      </c>
      <c r="AV3" s="284" t="s">
        <v>84</v>
      </c>
      <c r="AW3" s="284" t="s">
        <v>66</v>
      </c>
      <c r="AX3" s="284" t="s">
        <v>85</v>
      </c>
      <c r="AY3" s="286" t="s">
        <v>86</v>
      </c>
      <c r="AZ3" s="2"/>
      <c r="BA3" s="288" t="s">
        <v>68</v>
      </c>
      <c r="BB3" s="284" t="s">
        <v>69</v>
      </c>
      <c r="BC3" s="286" t="s">
        <v>87</v>
      </c>
      <c r="BD3" s="1"/>
      <c r="BE3" s="294" t="s">
        <v>88</v>
      </c>
    </row>
    <row r="4" spans="1:57" x14ac:dyDescent="0.2">
      <c r="A4" s="31"/>
      <c r="B4" s="31"/>
      <c r="C4" s="2"/>
      <c r="D4" s="299"/>
      <c r="E4" s="301"/>
      <c r="F4" s="4"/>
      <c r="G4" s="305"/>
      <c r="H4" s="303"/>
      <c r="I4" s="303"/>
      <c r="J4" s="303"/>
      <c r="K4" s="303"/>
      <c r="L4" s="304"/>
      <c r="M4" s="4"/>
      <c r="N4" s="305"/>
      <c r="O4" s="303"/>
      <c r="P4" s="304"/>
      <c r="Q4" s="2"/>
      <c r="R4" s="306"/>
      <c r="S4" s="2"/>
      <c r="T4" s="305"/>
      <c r="U4" s="303"/>
      <c r="V4" s="303"/>
      <c r="W4" s="303"/>
      <c r="X4" s="303"/>
      <c r="Y4" s="304"/>
      <c r="Z4" s="2"/>
      <c r="AA4" s="305"/>
      <c r="AB4" s="303"/>
      <c r="AC4" s="304"/>
      <c r="AD4" s="1"/>
      <c r="AE4" s="302"/>
      <c r="AF4" s="37"/>
      <c r="AG4" s="305"/>
      <c r="AH4" s="303"/>
      <c r="AI4" s="303"/>
      <c r="AJ4" s="303"/>
      <c r="AK4" s="303"/>
      <c r="AL4" s="304"/>
      <c r="AM4" s="4"/>
      <c r="AN4" s="305"/>
      <c r="AO4" s="303"/>
      <c r="AP4" s="304"/>
      <c r="AQ4" s="2"/>
      <c r="AR4" s="306"/>
      <c r="AS4" s="2"/>
      <c r="AT4" s="305"/>
      <c r="AU4" s="303"/>
      <c r="AV4" s="303"/>
      <c r="AW4" s="303"/>
      <c r="AX4" s="303"/>
      <c r="AY4" s="304"/>
      <c r="AZ4" s="2"/>
      <c r="BA4" s="305"/>
      <c r="BB4" s="303"/>
      <c r="BC4" s="304"/>
      <c r="BD4" s="1"/>
      <c r="BE4" s="302"/>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89</v>
      </c>
      <c r="E6" s="25" t="s">
        <v>90</v>
      </c>
      <c r="F6" s="2"/>
      <c r="G6" s="247">
        <v>93.798922245519805</v>
      </c>
      <c r="H6" s="248">
        <v>115.230501806861</v>
      </c>
      <c r="I6" s="248">
        <v>127.551340585582</v>
      </c>
      <c r="J6" s="248">
        <v>126.63530612958699</v>
      </c>
      <c r="K6" s="248">
        <v>121.652323828731</v>
      </c>
      <c r="L6" s="249">
        <v>116.973691131672</v>
      </c>
      <c r="M6" s="250"/>
      <c r="N6" s="251">
        <v>145.945275039709</v>
      </c>
      <c r="O6" s="252">
        <v>153.53082653432801</v>
      </c>
      <c r="P6" s="253">
        <v>149.73805078701801</v>
      </c>
      <c r="Q6" s="250"/>
      <c r="R6" s="254">
        <v>126.334954780288</v>
      </c>
      <c r="S6" s="38"/>
      <c r="T6" s="28">
        <v>5.3125184090550501</v>
      </c>
      <c r="U6" s="203">
        <v>5.3096267067320602</v>
      </c>
      <c r="V6" s="203">
        <v>6.40541464600396</v>
      </c>
      <c r="W6" s="203">
        <v>6.5581827827238399</v>
      </c>
      <c r="X6" s="203">
        <v>6.6680234522281703</v>
      </c>
      <c r="Y6" s="204">
        <v>6.0986073782980998</v>
      </c>
      <c r="Z6" s="205"/>
      <c r="AA6" s="206">
        <v>6.2001937242095302</v>
      </c>
      <c r="AB6" s="207">
        <v>7.4604278527531802</v>
      </c>
      <c r="AC6" s="208">
        <v>6.8425564898263396</v>
      </c>
      <c r="AD6" s="205"/>
      <c r="AE6" s="209">
        <v>6.3493902478107103</v>
      </c>
      <c r="AG6" s="247">
        <v>88.822342448389307</v>
      </c>
      <c r="AH6" s="248">
        <v>105.07711197434401</v>
      </c>
      <c r="AI6" s="248">
        <v>114.176495433016</v>
      </c>
      <c r="AJ6" s="248">
        <v>114.832218520949</v>
      </c>
      <c r="AK6" s="248">
        <v>115.19691763947399</v>
      </c>
      <c r="AL6" s="249">
        <v>107.62103711230201</v>
      </c>
      <c r="AM6" s="250"/>
      <c r="AN6" s="251">
        <v>143.502310758536</v>
      </c>
      <c r="AO6" s="252">
        <v>149.40593944431399</v>
      </c>
      <c r="AP6" s="253">
        <v>146.45412510142501</v>
      </c>
      <c r="AQ6" s="250"/>
      <c r="AR6" s="254">
        <v>118.716182973185</v>
      </c>
      <c r="AS6" s="38"/>
      <c r="AT6" s="28">
        <v>6.8801932147761899</v>
      </c>
      <c r="AU6" s="203">
        <v>7.80394782480814</v>
      </c>
      <c r="AV6" s="203">
        <v>7.2540706422455896</v>
      </c>
      <c r="AW6" s="203">
        <v>8.1369147361133098</v>
      </c>
      <c r="AX6" s="203">
        <v>7.0342115849513602</v>
      </c>
      <c r="AY6" s="204">
        <v>7.4382786663169096</v>
      </c>
      <c r="AZ6" s="205"/>
      <c r="BA6" s="206">
        <v>7.4204791626613398</v>
      </c>
      <c r="BB6" s="207">
        <v>11.0545596688999</v>
      </c>
      <c r="BC6" s="208">
        <v>9.24392001054348</v>
      </c>
      <c r="BD6" s="205"/>
      <c r="BE6" s="209">
        <v>8.06737359872794</v>
      </c>
    </row>
    <row r="7" spans="1:57" x14ac:dyDescent="0.2">
      <c r="A7" s="19" t="s">
        <v>91</v>
      </c>
      <c r="B7" s="2" t="str">
        <f>TRIM(A7)</f>
        <v>Virginia</v>
      </c>
      <c r="C7" s="9"/>
      <c r="D7" s="23" t="s">
        <v>89</v>
      </c>
      <c r="E7" s="26" t="s">
        <v>90</v>
      </c>
      <c r="F7" s="2"/>
      <c r="G7" s="255">
        <v>77.003690930956694</v>
      </c>
      <c r="H7" s="250">
        <v>100.678267766982</v>
      </c>
      <c r="I7" s="250">
        <v>113.747281728019</v>
      </c>
      <c r="J7" s="250">
        <v>111.336302157449</v>
      </c>
      <c r="K7" s="250">
        <v>105.19588274307</v>
      </c>
      <c r="L7" s="256">
        <v>101.592285065295</v>
      </c>
      <c r="M7" s="250"/>
      <c r="N7" s="257">
        <v>123.493963830212</v>
      </c>
      <c r="O7" s="258">
        <v>126.93999642182</v>
      </c>
      <c r="P7" s="259">
        <v>125.216980126016</v>
      </c>
      <c r="Q7" s="250"/>
      <c r="R7" s="260">
        <v>108.342197939787</v>
      </c>
      <c r="S7" s="38"/>
      <c r="T7" s="29">
        <v>7.1533098710466003</v>
      </c>
      <c r="U7" s="205">
        <v>6.0925055501917598</v>
      </c>
      <c r="V7" s="205">
        <v>7.7569142951036998</v>
      </c>
      <c r="W7" s="205">
        <v>2.7866557928507101</v>
      </c>
      <c r="X7" s="205">
        <v>5.7906654022166402</v>
      </c>
      <c r="Y7" s="210">
        <v>5.8088608336299803</v>
      </c>
      <c r="Z7" s="205"/>
      <c r="AA7" s="211">
        <v>5.1933985767254303</v>
      </c>
      <c r="AB7" s="212">
        <v>7.2356706497127101</v>
      </c>
      <c r="AC7" s="213">
        <v>6.2187691542940096</v>
      </c>
      <c r="AD7" s="205"/>
      <c r="AE7" s="214">
        <v>5.9438686261927502</v>
      </c>
      <c r="AG7" s="255">
        <v>77.968319727249593</v>
      </c>
      <c r="AH7" s="250">
        <v>96.988075987723604</v>
      </c>
      <c r="AI7" s="250">
        <v>106.212754943479</v>
      </c>
      <c r="AJ7" s="250">
        <v>104.925537160068</v>
      </c>
      <c r="AK7" s="250">
        <v>102.02868149659299</v>
      </c>
      <c r="AL7" s="256">
        <v>97.624886120737401</v>
      </c>
      <c r="AM7" s="250"/>
      <c r="AN7" s="257">
        <v>125.26883595437501</v>
      </c>
      <c r="AO7" s="258">
        <v>129.02050989706601</v>
      </c>
      <c r="AP7" s="259">
        <v>127.144672925721</v>
      </c>
      <c r="AQ7" s="250"/>
      <c r="AR7" s="260">
        <v>106.059063011014</v>
      </c>
      <c r="AS7" s="38"/>
      <c r="AT7" s="29">
        <v>9.7985552623930001</v>
      </c>
      <c r="AU7" s="205">
        <v>9.7823806454952607</v>
      </c>
      <c r="AV7" s="205">
        <v>9.37925144160263</v>
      </c>
      <c r="AW7" s="205">
        <v>7.8869014602041503</v>
      </c>
      <c r="AX7" s="205">
        <v>8.3851117942831195</v>
      </c>
      <c r="AY7" s="210">
        <v>8.9923791198306304</v>
      </c>
      <c r="AZ7" s="205"/>
      <c r="BA7" s="211">
        <v>6.4799275542730799</v>
      </c>
      <c r="BB7" s="212">
        <v>12.333043484522101</v>
      </c>
      <c r="BC7" s="213">
        <v>9.3713651442826809</v>
      </c>
      <c r="BD7" s="205"/>
      <c r="BE7" s="214">
        <v>9.1218165797714494</v>
      </c>
    </row>
    <row r="8" spans="1:57" x14ac:dyDescent="0.2">
      <c r="A8" s="20" t="s">
        <v>40</v>
      </c>
      <c r="B8" s="2" t="str">
        <f t="shared" ref="B8:B43" si="0">TRIM(A8)</f>
        <v>Norfolk/Virginia Beach, VA</v>
      </c>
      <c r="C8" s="2"/>
      <c r="D8" s="23" t="s">
        <v>89</v>
      </c>
      <c r="E8" s="26" t="s">
        <v>90</v>
      </c>
      <c r="F8" s="2"/>
      <c r="G8" s="255">
        <v>96.571769094443994</v>
      </c>
      <c r="H8" s="250">
        <v>113.254141404322</v>
      </c>
      <c r="I8" s="250">
        <v>125.73635625264799</v>
      </c>
      <c r="J8" s="250">
        <v>126.091414464468</v>
      </c>
      <c r="K8" s="250">
        <v>130.25439208853601</v>
      </c>
      <c r="L8" s="256">
        <v>118.381614660883</v>
      </c>
      <c r="M8" s="250"/>
      <c r="N8" s="257">
        <v>183.26128230015701</v>
      </c>
      <c r="O8" s="258">
        <v>187.395313524763</v>
      </c>
      <c r="P8" s="259">
        <v>185.32829791245999</v>
      </c>
      <c r="Q8" s="250"/>
      <c r="R8" s="260">
        <v>137.50923844704801</v>
      </c>
      <c r="S8" s="38"/>
      <c r="T8" s="29">
        <v>8.5413028985041493</v>
      </c>
      <c r="U8" s="205">
        <v>8.2157077354222903</v>
      </c>
      <c r="V8" s="205">
        <v>10.497032513125699</v>
      </c>
      <c r="W8" s="205">
        <v>5.4511024610410104</v>
      </c>
      <c r="X8" s="205">
        <v>8.5659075099654594</v>
      </c>
      <c r="Y8" s="210">
        <v>8.2157214412466502</v>
      </c>
      <c r="Z8" s="205"/>
      <c r="AA8" s="211">
        <v>9.4919956751410002</v>
      </c>
      <c r="AB8" s="212">
        <v>8.0246904412052302</v>
      </c>
      <c r="AC8" s="213">
        <v>8.7452124137279998</v>
      </c>
      <c r="AD8" s="205"/>
      <c r="AE8" s="214">
        <v>8.4190019012879702</v>
      </c>
      <c r="AG8" s="255">
        <v>102.96942799557399</v>
      </c>
      <c r="AH8" s="250">
        <v>108.728752329535</v>
      </c>
      <c r="AI8" s="250">
        <v>115.476048811941</v>
      </c>
      <c r="AJ8" s="250">
        <v>117.30327152497701</v>
      </c>
      <c r="AK8" s="250">
        <v>125.886834216675</v>
      </c>
      <c r="AL8" s="256">
        <v>114.074436363999</v>
      </c>
      <c r="AM8" s="250"/>
      <c r="AN8" s="257">
        <v>186.23595379307</v>
      </c>
      <c r="AO8" s="258">
        <v>195.82436523591099</v>
      </c>
      <c r="AP8" s="259">
        <v>191.030159514491</v>
      </c>
      <c r="AQ8" s="250"/>
      <c r="AR8" s="260">
        <v>136.06437369572501</v>
      </c>
      <c r="AS8" s="38"/>
      <c r="AT8" s="29">
        <v>11.1525320356926</v>
      </c>
      <c r="AU8" s="205">
        <v>9.8210230811377706</v>
      </c>
      <c r="AV8" s="205">
        <v>8.7170375067516499</v>
      </c>
      <c r="AW8" s="205">
        <v>10.086001802183601</v>
      </c>
      <c r="AX8" s="205">
        <v>6.0062904148334804</v>
      </c>
      <c r="AY8" s="210">
        <v>9.02649404057955</v>
      </c>
      <c r="AZ8" s="205"/>
      <c r="BA8" s="211">
        <v>6.2281632894170302</v>
      </c>
      <c r="BB8" s="212">
        <v>14.2263950604253</v>
      </c>
      <c r="BC8" s="213">
        <v>10.182512116959</v>
      </c>
      <c r="BD8" s="205"/>
      <c r="BE8" s="214">
        <v>9.4951295447143593</v>
      </c>
    </row>
    <row r="9" spans="1:57" x14ac:dyDescent="0.2">
      <c r="A9" s="20" t="s">
        <v>92</v>
      </c>
      <c r="B9" s="2" t="s">
        <v>56</v>
      </c>
      <c r="C9" s="2"/>
      <c r="D9" s="23" t="s">
        <v>89</v>
      </c>
      <c r="E9" s="26" t="s">
        <v>90</v>
      </c>
      <c r="F9" s="2"/>
      <c r="G9" s="255">
        <v>55.999733015886001</v>
      </c>
      <c r="H9" s="250">
        <v>75.898652091567797</v>
      </c>
      <c r="I9" s="250">
        <v>87.251650851771203</v>
      </c>
      <c r="J9" s="250">
        <v>89.452742990846005</v>
      </c>
      <c r="K9" s="250">
        <v>84.5993233860342</v>
      </c>
      <c r="L9" s="256">
        <v>78.640420467221006</v>
      </c>
      <c r="M9" s="250"/>
      <c r="N9" s="257">
        <v>99.138540843214699</v>
      </c>
      <c r="O9" s="258">
        <v>101.00881762242901</v>
      </c>
      <c r="P9" s="259">
        <v>100.073679232822</v>
      </c>
      <c r="Q9" s="250"/>
      <c r="R9" s="260">
        <v>84.764208685964206</v>
      </c>
      <c r="S9" s="38"/>
      <c r="T9" s="29">
        <v>-14.565321940238899</v>
      </c>
      <c r="U9" s="205">
        <v>-15.389273268191699</v>
      </c>
      <c r="V9" s="205">
        <v>-14.5793296711329</v>
      </c>
      <c r="W9" s="205">
        <v>-13.713847631814501</v>
      </c>
      <c r="X9" s="205">
        <v>-5.8295312499277303</v>
      </c>
      <c r="Y9" s="210">
        <v>-12.796144594049601</v>
      </c>
      <c r="Z9" s="205"/>
      <c r="AA9" s="211">
        <v>3.4294412731092199</v>
      </c>
      <c r="AB9" s="212">
        <v>7.08841192748939</v>
      </c>
      <c r="AC9" s="213">
        <v>5.24422190020461</v>
      </c>
      <c r="AD9" s="205"/>
      <c r="AE9" s="214">
        <v>-7.4444820498323399</v>
      </c>
      <c r="AG9" s="255">
        <v>52.390769675111699</v>
      </c>
      <c r="AH9" s="250">
        <v>70.493096717232305</v>
      </c>
      <c r="AI9" s="250">
        <v>79.073833342364296</v>
      </c>
      <c r="AJ9" s="250">
        <v>82.808856473887104</v>
      </c>
      <c r="AK9" s="250">
        <v>81.091162008597607</v>
      </c>
      <c r="AL9" s="256">
        <v>73.171543643438596</v>
      </c>
      <c r="AM9" s="250"/>
      <c r="AN9" s="257">
        <v>100.218343431777</v>
      </c>
      <c r="AO9" s="258">
        <v>100.621365577059</v>
      </c>
      <c r="AP9" s="259">
        <v>100.419854504418</v>
      </c>
      <c r="AQ9" s="250"/>
      <c r="AR9" s="260">
        <v>80.956775318004304</v>
      </c>
      <c r="AS9" s="38"/>
      <c r="AT9" s="29">
        <v>-2.3073602336330699</v>
      </c>
      <c r="AU9" s="205">
        <v>-0.95505642760263498</v>
      </c>
      <c r="AV9" s="205">
        <v>-2.01727467516878</v>
      </c>
      <c r="AW9" s="205">
        <v>-2.5185275083801399</v>
      </c>
      <c r="AX9" s="205">
        <v>-1.60370003131004</v>
      </c>
      <c r="AY9" s="210">
        <v>-1.8866093446282499</v>
      </c>
      <c r="AZ9" s="205"/>
      <c r="BA9" s="211">
        <v>1.7526752274336901</v>
      </c>
      <c r="BB9" s="212">
        <v>3.7270780303468398</v>
      </c>
      <c r="BC9" s="213">
        <v>2.7323717192492198</v>
      </c>
      <c r="BD9" s="205"/>
      <c r="BE9" s="214">
        <v>-0.30065950654717999</v>
      </c>
    </row>
    <row r="10" spans="1:57" x14ac:dyDescent="0.2">
      <c r="A10" s="20" t="s">
        <v>93</v>
      </c>
      <c r="B10" s="2" t="str">
        <f t="shared" si="0"/>
        <v>Virginia Area</v>
      </c>
      <c r="C10" s="2"/>
      <c r="D10" s="23" t="s">
        <v>89</v>
      </c>
      <c r="E10" s="26" t="s">
        <v>90</v>
      </c>
      <c r="F10" s="2"/>
      <c r="G10" s="255">
        <v>59.3023387898469</v>
      </c>
      <c r="H10" s="250">
        <v>76.579991163540697</v>
      </c>
      <c r="I10" s="250">
        <v>85.2628864294077</v>
      </c>
      <c r="J10" s="250">
        <v>79.355241787615697</v>
      </c>
      <c r="K10" s="250">
        <v>80.297906642808201</v>
      </c>
      <c r="L10" s="256">
        <v>76.159672962643796</v>
      </c>
      <c r="M10" s="250"/>
      <c r="N10" s="257">
        <v>99.570693882960995</v>
      </c>
      <c r="O10" s="258">
        <v>95.908261205734803</v>
      </c>
      <c r="P10" s="259">
        <v>97.739477544347906</v>
      </c>
      <c r="Q10" s="250"/>
      <c r="R10" s="260">
        <v>82.325331414559301</v>
      </c>
      <c r="S10" s="38"/>
      <c r="T10" s="29">
        <v>6.7576229895556601</v>
      </c>
      <c r="U10" s="205">
        <v>5.5729985326084597</v>
      </c>
      <c r="V10" s="205">
        <v>10.8287350587043</v>
      </c>
      <c r="W10" s="205">
        <v>-0.49189978316953398</v>
      </c>
      <c r="X10" s="205">
        <v>-2.8009197696605201</v>
      </c>
      <c r="Y10" s="210">
        <v>3.6531587021382599</v>
      </c>
      <c r="Z10" s="205"/>
      <c r="AA10" s="211">
        <v>-4.6568977164509597</v>
      </c>
      <c r="AB10" s="212">
        <v>-5.4217338273543696</v>
      </c>
      <c r="AC10" s="213">
        <v>-5.0336905255088702</v>
      </c>
      <c r="AD10" s="205"/>
      <c r="AE10" s="214">
        <v>0.53374437801016406</v>
      </c>
      <c r="AG10" s="255">
        <v>54.548046454119898</v>
      </c>
      <c r="AH10" s="250">
        <v>68.516243376313597</v>
      </c>
      <c r="AI10" s="250">
        <v>74.292279431246101</v>
      </c>
      <c r="AJ10" s="250">
        <v>73.807216345145093</v>
      </c>
      <c r="AK10" s="250">
        <v>75.657851511169497</v>
      </c>
      <c r="AL10" s="256">
        <v>69.363734736237703</v>
      </c>
      <c r="AM10" s="250"/>
      <c r="AN10" s="257">
        <v>95.143118132929899</v>
      </c>
      <c r="AO10" s="258">
        <v>92.979041729700995</v>
      </c>
      <c r="AP10" s="259">
        <v>94.061079931315405</v>
      </c>
      <c r="AQ10" s="250"/>
      <c r="AR10" s="260">
        <v>76.419284316106896</v>
      </c>
      <c r="AS10" s="38"/>
      <c r="AT10" s="29">
        <v>-4.1656750327060801E-2</v>
      </c>
      <c r="AU10" s="205">
        <v>0.55217300199238295</v>
      </c>
      <c r="AV10" s="205">
        <v>4.0146560826711104</v>
      </c>
      <c r="AW10" s="205">
        <v>2.0348122126980699</v>
      </c>
      <c r="AX10" s="205">
        <v>1.85728021441781</v>
      </c>
      <c r="AY10" s="210">
        <v>1.7798490988384299</v>
      </c>
      <c r="AZ10" s="205"/>
      <c r="BA10" s="211">
        <v>-2.0429301551292198</v>
      </c>
      <c r="BB10" s="212">
        <v>-2.3892982915227199</v>
      </c>
      <c r="BC10" s="213">
        <v>-2.21442867854421</v>
      </c>
      <c r="BD10" s="205"/>
      <c r="BE10" s="214">
        <v>0.33640548716882901</v>
      </c>
    </row>
    <row r="11" spans="1:57" x14ac:dyDescent="0.2">
      <c r="A11" s="33" t="s">
        <v>94</v>
      </c>
      <c r="B11" s="2" t="str">
        <f t="shared" si="0"/>
        <v>Washington, DC</v>
      </c>
      <c r="C11" s="2"/>
      <c r="D11" s="23" t="s">
        <v>89</v>
      </c>
      <c r="E11" s="26" t="s">
        <v>90</v>
      </c>
      <c r="F11" s="2"/>
      <c r="G11" s="255">
        <v>103.42761703095699</v>
      </c>
      <c r="H11" s="250">
        <v>146.96104247239299</v>
      </c>
      <c r="I11" s="250">
        <v>166.574899200251</v>
      </c>
      <c r="J11" s="250">
        <v>157.96382584043499</v>
      </c>
      <c r="K11" s="250">
        <v>129.44818402953899</v>
      </c>
      <c r="L11" s="256">
        <v>140.87511371471501</v>
      </c>
      <c r="M11" s="250"/>
      <c r="N11" s="257">
        <v>126.698501478746</v>
      </c>
      <c r="O11" s="258">
        <v>136.86518899952699</v>
      </c>
      <c r="P11" s="259">
        <v>131.781845239136</v>
      </c>
      <c r="Q11" s="250"/>
      <c r="R11" s="260">
        <v>138.27703700740699</v>
      </c>
      <c r="S11" s="38"/>
      <c r="T11" s="29">
        <v>21.0690778068249</v>
      </c>
      <c r="U11" s="205">
        <v>18.916381516696902</v>
      </c>
      <c r="V11" s="205">
        <v>15.4072830258211</v>
      </c>
      <c r="W11" s="205">
        <v>12.5264033960657</v>
      </c>
      <c r="X11" s="205">
        <v>13.122219771170499</v>
      </c>
      <c r="Y11" s="210">
        <v>15.8207353553692</v>
      </c>
      <c r="Z11" s="205"/>
      <c r="AA11" s="211">
        <v>7.0261748782136797</v>
      </c>
      <c r="AB11" s="212">
        <v>7.7892657878089304</v>
      </c>
      <c r="AC11" s="213">
        <v>7.4210845046677401</v>
      </c>
      <c r="AD11" s="205"/>
      <c r="AE11" s="214">
        <v>13.4061324643743</v>
      </c>
      <c r="AG11" s="255">
        <v>112.343634031359</v>
      </c>
      <c r="AH11" s="250">
        <v>150.745001712581</v>
      </c>
      <c r="AI11" s="250">
        <v>168.06029157621401</v>
      </c>
      <c r="AJ11" s="250">
        <v>156.18443357898701</v>
      </c>
      <c r="AK11" s="250">
        <v>137.964875920987</v>
      </c>
      <c r="AL11" s="256">
        <v>145.059650467968</v>
      </c>
      <c r="AM11" s="250"/>
      <c r="AN11" s="257">
        <v>150.90740559975501</v>
      </c>
      <c r="AO11" s="258">
        <v>161.36772324514101</v>
      </c>
      <c r="AP11" s="259">
        <v>156.13756442244801</v>
      </c>
      <c r="AQ11" s="250"/>
      <c r="AR11" s="260">
        <v>148.22476478430201</v>
      </c>
      <c r="AS11" s="38"/>
      <c r="AT11" s="29">
        <v>19.408379456097901</v>
      </c>
      <c r="AU11" s="205">
        <v>18.6853172488273</v>
      </c>
      <c r="AV11" s="205">
        <v>16.7537148014415</v>
      </c>
      <c r="AW11" s="205">
        <v>15.0948407900422</v>
      </c>
      <c r="AX11" s="205">
        <v>17.432414238384201</v>
      </c>
      <c r="AY11" s="210">
        <v>17.318980543808401</v>
      </c>
      <c r="AZ11" s="205"/>
      <c r="BA11" s="211">
        <v>21.410908234482701</v>
      </c>
      <c r="BB11" s="212">
        <v>34.799288588589398</v>
      </c>
      <c r="BC11" s="213">
        <v>27.979306367699799</v>
      </c>
      <c r="BD11" s="205"/>
      <c r="BE11" s="214">
        <v>20.3357697638424</v>
      </c>
    </row>
    <row r="12" spans="1:57" x14ac:dyDescent="0.2">
      <c r="A12" s="20" t="s">
        <v>95</v>
      </c>
      <c r="B12" s="2" t="str">
        <f t="shared" si="0"/>
        <v>Arlington, VA</v>
      </c>
      <c r="C12" s="2"/>
      <c r="D12" s="23" t="s">
        <v>89</v>
      </c>
      <c r="E12" s="26" t="s">
        <v>90</v>
      </c>
      <c r="F12" s="2"/>
      <c r="G12" s="255">
        <v>116.948425816183</v>
      </c>
      <c r="H12" s="250">
        <v>177.813430664799</v>
      </c>
      <c r="I12" s="250">
        <v>202.043383256114</v>
      </c>
      <c r="J12" s="250">
        <v>185.23997414071701</v>
      </c>
      <c r="K12" s="250">
        <v>161.97391121646299</v>
      </c>
      <c r="L12" s="256">
        <v>168.80382501885501</v>
      </c>
      <c r="M12" s="250"/>
      <c r="N12" s="257">
        <v>129.44738390259599</v>
      </c>
      <c r="O12" s="258">
        <v>144.27422152785201</v>
      </c>
      <c r="P12" s="259">
        <v>136.860802715224</v>
      </c>
      <c r="Q12" s="250"/>
      <c r="R12" s="260">
        <v>159.67724721781801</v>
      </c>
      <c r="S12" s="38"/>
      <c r="T12" s="29">
        <v>18.6228048698644</v>
      </c>
      <c r="U12" s="205">
        <v>20.470571904688502</v>
      </c>
      <c r="V12" s="205">
        <v>34.568553470403202</v>
      </c>
      <c r="W12" s="205">
        <v>16.959974721221698</v>
      </c>
      <c r="X12" s="205">
        <v>29.473496100466502</v>
      </c>
      <c r="Y12" s="210">
        <v>24.155136289654799</v>
      </c>
      <c r="Z12" s="205"/>
      <c r="AA12" s="211">
        <v>17.164131433680598</v>
      </c>
      <c r="AB12" s="212">
        <v>25.066175330235399</v>
      </c>
      <c r="AC12" s="213">
        <v>21.200431030051799</v>
      </c>
      <c r="AD12" s="205"/>
      <c r="AE12" s="214">
        <v>23.418322674491801</v>
      </c>
      <c r="AG12" s="255">
        <v>138.77687075746101</v>
      </c>
      <c r="AH12" s="250">
        <v>190.045673957547</v>
      </c>
      <c r="AI12" s="250">
        <v>205.54550937398901</v>
      </c>
      <c r="AJ12" s="250">
        <v>192.47266404482201</v>
      </c>
      <c r="AK12" s="250">
        <v>175.57575018855701</v>
      </c>
      <c r="AL12" s="256">
        <v>180.48329366447501</v>
      </c>
      <c r="AM12" s="250"/>
      <c r="AN12" s="257">
        <v>159.11544580325301</v>
      </c>
      <c r="AO12" s="258">
        <v>166.40762983514699</v>
      </c>
      <c r="AP12" s="259">
        <v>162.76153781919999</v>
      </c>
      <c r="AQ12" s="250"/>
      <c r="AR12" s="260">
        <v>175.41993485154001</v>
      </c>
      <c r="AS12" s="38"/>
      <c r="AT12" s="29">
        <v>42.623546147791501</v>
      </c>
      <c r="AU12" s="205">
        <v>34.708903840325</v>
      </c>
      <c r="AV12" s="205">
        <v>31.4195885924481</v>
      </c>
      <c r="AW12" s="205">
        <v>19.831257762133699</v>
      </c>
      <c r="AX12" s="205">
        <v>31.504732050621001</v>
      </c>
      <c r="AY12" s="210">
        <v>30.988714814100199</v>
      </c>
      <c r="AZ12" s="205"/>
      <c r="BA12" s="211">
        <v>30.692330031600498</v>
      </c>
      <c r="BB12" s="212">
        <v>55.904814192653298</v>
      </c>
      <c r="BC12" s="213">
        <v>42.470343260724498</v>
      </c>
      <c r="BD12" s="205"/>
      <c r="BE12" s="214">
        <v>33.848464481468199</v>
      </c>
    </row>
    <row r="13" spans="1:57" x14ac:dyDescent="0.2">
      <c r="A13" s="20" t="s">
        <v>37</v>
      </c>
      <c r="B13" s="2" t="str">
        <f t="shared" si="0"/>
        <v>Suburban Virginia Area</v>
      </c>
      <c r="C13" s="2"/>
      <c r="D13" s="23" t="s">
        <v>89</v>
      </c>
      <c r="E13" s="26" t="s">
        <v>90</v>
      </c>
      <c r="F13" s="2"/>
      <c r="G13" s="255">
        <v>85.160740680449194</v>
      </c>
      <c r="H13" s="250">
        <v>122.683985023604</v>
      </c>
      <c r="I13" s="250">
        <v>134.44675240110601</v>
      </c>
      <c r="J13" s="250">
        <v>135.20478593521</v>
      </c>
      <c r="K13" s="250">
        <v>122.260586032882</v>
      </c>
      <c r="L13" s="256">
        <v>119.95137001465</v>
      </c>
      <c r="M13" s="250"/>
      <c r="N13" s="257">
        <v>128.766317760052</v>
      </c>
      <c r="O13" s="258">
        <v>140.31841445547701</v>
      </c>
      <c r="P13" s="259">
        <v>134.542366107764</v>
      </c>
      <c r="Q13" s="250"/>
      <c r="R13" s="260">
        <v>124.120226041254</v>
      </c>
      <c r="S13" s="38"/>
      <c r="T13" s="29">
        <v>20.184681633567699</v>
      </c>
      <c r="U13" s="205">
        <v>22.730047464728202</v>
      </c>
      <c r="V13" s="205">
        <v>17.4667970895573</v>
      </c>
      <c r="W13" s="205">
        <v>24.817756282312899</v>
      </c>
      <c r="X13" s="205">
        <v>14.559777992283699</v>
      </c>
      <c r="Y13" s="210">
        <v>19.874732993093399</v>
      </c>
      <c r="Z13" s="205"/>
      <c r="AA13" s="211">
        <v>15.6139981695607</v>
      </c>
      <c r="AB13" s="212">
        <v>23.114528493244901</v>
      </c>
      <c r="AC13" s="213">
        <v>19.4074962541061</v>
      </c>
      <c r="AD13" s="205"/>
      <c r="AE13" s="214">
        <v>19.7296369674911</v>
      </c>
      <c r="AG13" s="255">
        <v>85.748435338162196</v>
      </c>
      <c r="AH13" s="250">
        <v>114.346388052413</v>
      </c>
      <c r="AI13" s="250">
        <v>124.461571986652</v>
      </c>
      <c r="AJ13" s="250">
        <v>125.503871571579</v>
      </c>
      <c r="AK13" s="250">
        <v>115.63972815692</v>
      </c>
      <c r="AL13" s="256">
        <v>113.13997867647601</v>
      </c>
      <c r="AM13" s="250"/>
      <c r="AN13" s="257">
        <v>133.73081186668199</v>
      </c>
      <c r="AO13" s="258">
        <v>145.26065478370501</v>
      </c>
      <c r="AP13" s="259">
        <v>139.49573332519401</v>
      </c>
      <c r="AQ13" s="250"/>
      <c r="AR13" s="260">
        <v>120.670019184373</v>
      </c>
      <c r="AS13" s="38"/>
      <c r="AT13" s="29">
        <v>19.189794355736201</v>
      </c>
      <c r="AU13" s="205">
        <v>17.508187825394199</v>
      </c>
      <c r="AV13" s="205">
        <v>15.2176835459081</v>
      </c>
      <c r="AW13" s="205">
        <v>22.706294597505899</v>
      </c>
      <c r="AX13" s="205">
        <v>16.348136708366201</v>
      </c>
      <c r="AY13" s="210">
        <v>18.113486033580902</v>
      </c>
      <c r="AZ13" s="205"/>
      <c r="BA13" s="211">
        <v>13.4405258658319</v>
      </c>
      <c r="BB13" s="212">
        <v>28.915907715190599</v>
      </c>
      <c r="BC13" s="213">
        <v>21.003449062575001</v>
      </c>
      <c r="BD13" s="205"/>
      <c r="BE13" s="214">
        <v>19.052444657102299</v>
      </c>
    </row>
    <row r="14" spans="1:57" x14ac:dyDescent="0.2">
      <c r="A14" s="20" t="s">
        <v>96</v>
      </c>
      <c r="B14" s="2" t="str">
        <f t="shared" si="0"/>
        <v>Alexandria, VA</v>
      </c>
      <c r="C14" s="2"/>
      <c r="D14" s="23" t="s">
        <v>89</v>
      </c>
      <c r="E14" s="26" t="s">
        <v>90</v>
      </c>
      <c r="F14" s="2"/>
      <c r="G14" s="255">
        <v>88.546357523765295</v>
      </c>
      <c r="H14" s="250">
        <v>113.05351959193101</v>
      </c>
      <c r="I14" s="250">
        <v>128.57959540922701</v>
      </c>
      <c r="J14" s="250">
        <v>121.654173429167</v>
      </c>
      <c r="K14" s="250">
        <v>113.804725249246</v>
      </c>
      <c r="L14" s="256">
        <v>113.12767424066701</v>
      </c>
      <c r="M14" s="250"/>
      <c r="N14" s="257">
        <v>114.047460004637</v>
      </c>
      <c r="O14" s="258">
        <v>118.00091583584501</v>
      </c>
      <c r="P14" s="259">
        <v>116.024187920241</v>
      </c>
      <c r="Q14" s="250"/>
      <c r="R14" s="260">
        <v>113.95524957768799</v>
      </c>
      <c r="S14" s="38"/>
      <c r="T14" s="29">
        <v>32.426060914645198</v>
      </c>
      <c r="U14" s="205">
        <v>25.0896671031966</v>
      </c>
      <c r="V14" s="205">
        <v>10.380837585548299</v>
      </c>
      <c r="W14" s="205">
        <v>9.9778608296485807</v>
      </c>
      <c r="X14" s="205">
        <v>30.888232435947099</v>
      </c>
      <c r="Y14" s="210">
        <v>20.017910712197899</v>
      </c>
      <c r="Z14" s="205"/>
      <c r="AA14" s="211">
        <v>23.994562222008302</v>
      </c>
      <c r="AB14" s="212">
        <v>18.423273395547501</v>
      </c>
      <c r="AC14" s="213">
        <v>21.097481681902199</v>
      </c>
      <c r="AD14" s="205"/>
      <c r="AE14" s="214">
        <v>20.329969234711001</v>
      </c>
      <c r="AG14" s="255">
        <v>91.149677718525297</v>
      </c>
      <c r="AH14" s="250">
        <v>119.793034720612</v>
      </c>
      <c r="AI14" s="250">
        <v>134.41198150938999</v>
      </c>
      <c r="AJ14" s="250">
        <v>127.55636534894499</v>
      </c>
      <c r="AK14" s="250">
        <v>119.540898446556</v>
      </c>
      <c r="AL14" s="256">
        <v>118.49039154880499</v>
      </c>
      <c r="AM14" s="250"/>
      <c r="AN14" s="257">
        <v>127.74905199397099</v>
      </c>
      <c r="AO14" s="258">
        <v>132.838456990493</v>
      </c>
      <c r="AP14" s="259">
        <v>130.29375449223201</v>
      </c>
      <c r="AQ14" s="250"/>
      <c r="AR14" s="260">
        <v>121.86278096121301</v>
      </c>
      <c r="AS14" s="38"/>
      <c r="AT14" s="29">
        <v>20.243183575572399</v>
      </c>
      <c r="AU14" s="205">
        <v>25.325669560520499</v>
      </c>
      <c r="AV14" s="205">
        <v>25.587028784852301</v>
      </c>
      <c r="AW14" s="205">
        <v>24.702370640320201</v>
      </c>
      <c r="AX14" s="205">
        <v>32.646732926518503</v>
      </c>
      <c r="AY14" s="210">
        <v>25.830708834956901</v>
      </c>
      <c r="AZ14" s="205"/>
      <c r="BA14" s="211">
        <v>30.2829076374998</v>
      </c>
      <c r="BB14" s="212">
        <v>36.363909114734</v>
      </c>
      <c r="BC14" s="213">
        <v>33.313446449306497</v>
      </c>
      <c r="BD14" s="205"/>
      <c r="BE14" s="214">
        <v>28.0257115130897</v>
      </c>
    </row>
    <row r="15" spans="1:57" x14ac:dyDescent="0.2">
      <c r="A15" s="20" t="s">
        <v>36</v>
      </c>
      <c r="B15" s="2" t="str">
        <f t="shared" si="0"/>
        <v>Fairfax/Tysons Corner, VA</v>
      </c>
      <c r="C15" s="2"/>
      <c r="D15" s="23" t="s">
        <v>89</v>
      </c>
      <c r="E15" s="26" t="s">
        <v>90</v>
      </c>
      <c r="F15" s="2"/>
      <c r="G15" s="255">
        <v>95.930729226857693</v>
      </c>
      <c r="H15" s="250">
        <v>143.913419623252</v>
      </c>
      <c r="I15" s="250">
        <v>169.44112330983401</v>
      </c>
      <c r="J15" s="250">
        <v>157.138076967525</v>
      </c>
      <c r="K15" s="250">
        <v>116.24787356986</v>
      </c>
      <c r="L15" s="256">
        <v>136.53424453946599</v>
      </c>
      <c r="M15" s="250"/>
      <c r="N15" s="257">
        <v>104.705448977233</v>
      </c>
      <c r="O15" s="258">
        <v>114.345941292037</v>
      </c>
      <c r="P15" s="259">
        <v>109.525695134635</v>
      </c>
      <c r="Q15" s="250"/>
      <c r="R15" s="260">
        <v>128.81751613808501</v>
      </c>
      <c r="S15" s="38"/>
      <c r="T15" s="29">
        <v>18.005055138160699</v>
      </c>
      <c r="U15" s="205">
        <v>14.465549181440901</v>
      </c>
      <c r="V15" s="205">
        <v>7.3487848227480699</v>
      </c>
      <c r="W15" s="205">
        <v>3.5540042258712798</v>
      </c>
      <c r="X15" s="205">
        <v>8.5448590095959496</v>
      </c>
      <c r="Y15" s="210">
        <v>9.4544482527311207</v>
      </c>
      <c r="Z15" s="205"/>
      <c r="AA15" s="211">
        <v>3.9138376134782402</v>
      </c>
      <c r="AB15" s="212">
        <v>10.147671634630401</v>
      </c>
      <c r="AC15" s="213">
        <v>7.0772203656111099</v>
      </c>
      <c r="AD15" s="205"/>
      <c r="AE15" s="214">
        <v>8.8673047602769302</v>
      </c>
      <c r="AG15" s="255">
        <v>94.166455275626902</v>
      </c>
      <c r="AH15" s="250">
        <v>137.32532040910601</v>
      </c>
      <c r="AI15" s="250">
        <v>161.090668554258</v>
      </c>
      <c r="AJ15" s="250">
        <v>145.87651450364001</v>
      </c>
      <c r="AK15" s="250">
        <v>113.891476655495</v>
      </c>
      <c r="AL15" s="256">
        <v>130.47008707962499</v>
      </c>
      <c r="AM15" s="250"/>
      <c r="AN15" s="257">
        <v>112.536773373396</v>
      </c>
      <c r="AO15" s="258">
        <v>118.498543279787</v>
      </c>
      <c r="AP15" s="259">
        <v>115.517658326591</v>
      </c>
      <c r="AQ15" s="250"/>
      <c r="AR15" s="260">
        <v>126.197964578758</v>
      </c>
      <c r="AS15" s="38"/>
      <c r="AT15" s="29">
        <v>14.695474584525099</v>
      </c>
      <c r="AU15" s="205">
        <v>11.3062196955219</v>
      </c>
      <c r="AV15" s="205">
        <v>9.3874664283134397</v>
      </c>
      <c r="AW15" s="205">
        <v>6.5532367388666399</v>
      </c>
      <c r="AX15" s="205">
        <v>16.156513568252699</v>
      </c>
      <c r="AY15" s="210">
        <v>11.000892917685601</v>
      </c>
      <c r="AZ15" s="205"/>
      <c r="BA15" s="211">
        <v>16.888034471130201</v>
      </c>
      <c r="BB15" s="212">
        <v>24.193726259348502</v>
      </c>
      <c r="BC15" s="213">
        <v>20.524432580901401</v>
      </c>
      <c r="BD15" s="205"/>
      <c r="BE15" s="214">
        <v>13.343216078882699</v>
      </c>
    </row>
    <row r="16" spans="1:57" x14ac:dyDescent="0.2">
      <c r="A16" s="20" t="s">
        <v>38</v>
      </c>
      <c r="B16" s="2" t="str">
        <f t="shared" si="0"/>
        <v>I-95 Fredericksburg, VA</v>
      </c>
      <c r="C16" s="2"/>
      <c r="D16" s="23" t="s">
        <v>89</v>
      </c>
      <c r="E16" s="26" t="s">
        <v>90</v>
      </c>
      <c r="F16" s="2"/>
      <c r="G16" s="255">
        <v>59.524810816952602</v>
      </c>
      <c r="H16" s="250">
        <v>70.204151800931697</v>
      </c>
      <c r="I16" s="250">
        <v>75.027662765594798</v>
      </c>
      <c r="J16" s="250">
        <v>77.618186569707902</v>
      </c>
      <c r="K16" s="250">
        <v>78.939630723781306</v>
      </c>
      <c r="L16" s="256">
        <v>72.262888535393699</v>
      </c>
      <c r="M16" s="250"/>
      <c r="N16" s="257">
        <v>93.331670264742598</v>
      </c>
      <c r="O16" s="258">
        <v>95.874222247471806</v>
      </c>
      <c r="P16" s="259">
        <v>94.602946256107202</v>
      </c>
      <c r="Q16" s="250"/>
      <c r="R16" s="260">
        <v>78.645762169883199</v>
      </c>
      <c r="S16" s="38"/>
      <c r="T16" s="29">
        <v>14.7700336719713</v>
      </c>
      <c r="U16" s="205">
        <v>9.7331817620723893</v>
      </c>
      <c r="V16" s="205">
        <v>8.8562298856655595</v>
      </c>
      <c r="W16" s="205">
        <v>12.285403568062501</v>
      </c>
      <c r="X16" s="205">
        <v>13.3543639761251</v>
      </c>
      <c r="Y16" s="210">
        <v>11.678570943222899</v>
      </c>
      <c r="Z16" s="205"/>
      <c r="AA16" s="211">
        <v>3.5972896804241299</v>
      </c>
      <c r="AB16" s="212">
        <v>2.5053663136711002</v>
      </c>
      <c r="AC16" s="213">
        <v>3.0410996004464499</v>
      </c>
      <c r="AD16" s="205"/>
      <c r="AE16" s="214">
        <v>8.5512513822122997</v>
      </c>
      <c r="AG16" s="255">
        <v>58.676070901033903</v>
      </c>
      <c r="AH16" s="250">
        <v>69.566812294057399</v>
      </c>
      <c r="AI16" s="250">
        <v>75.535039200090793</v>
      </c>
      <c r="AJ16" s="250">
        <v>75.731688160436306</v>
      </c>
      <c r="AK16" s="250">
        <v>76.097978922849606</v>
      </c>
      <c r="AL16" s="256">
        <v>71.1215178956936</v>
      </c>
      <c r="AM16" s="250"/>
      <c r="AN16" s="257">
        <v>91.479681286217399</v>
      </c>
      <c r="AO16" s="258">
        <v>94.758901829337503</v>
      </c>
      <c r="AP16" s="259">
        <v>93.119291557777501</v>
      </c>
      <c r="AQ16" s="250"/>
      <c r="AR16" s="260">
        <v>77.406596084860396</v>
      </c>
      <c r="AS16" s="38"/>
      <c r="AT16" s="29">
        <v>15.3216110950138</v>
      </c>
      <c r="AU16" s="205">
        <v>13.4954175349393</v>
      </c>
      <c r="AV16" s="205">
        <v>16.887273477852698</v>
      </c>
      <c r="AW16" s="205">
        <v>16.262252460129599</v>
      </c>
      <c r="AX16" s="205">
        <v>15.893553867538101</v>
      </c>
      <c r="AY16" s="210">
        <v>15.6079174084482</v>
      </c>
      <c r="AZ16" s="205"/>
      <c r="BA16" s="211">
        <v>9.3966433949601793</v>
      </c>
      <c r="BB16" s="212">
        <v>11.2649145686665</v>
      </c>
      <c r="BC16" s="213">
        <v>10.3393191424812</v>
      </c>
      <c r="BD16" s="205"/>
      <c r="BE16" s="214">
        <v>13.741209887142199</v>
      </c>
    </row>
    <row r="17" spans="1:70" x14ac:dyDescent="0.2">
      <c r="A17" s="20" t="s">
        <v>97</v>
      </c>
      <c r="B17" s="2" t="str">
        <f t="shared" si="0"/>
        <v>Dulles Airport Area, VA</v>
      </c>
      <c r="C17" s="2"/>
      <c r="D17" s="23" t="s">
        <v>89</v>
      </c>
      <c r="E17" s="26" t="s">
        <v>90</v>
      </c>
      <c r="F17" s="2"/>
      <c r="G17" s="255">
        <v>81.973236870310799</v>
      </c>
      <c r="H17" s="250">
        <v>119.350367988567</v>
      </c>
      <c r="I17" s="250">
        <v>145.54950339406901</v>
      </c>
      <c r="J17" s="250">
        <v>151.48721418363701</v>
      </c>
      <c r="K17" s="250">
        <v>118.05542068595901</v>
      </c>
      <c r="L17" s="256">
        <v>123.283148624508</v>
      </c>
      <c r="M17" s="250"/>
      <c r="N17" s="257">
        <v>104.352946588067</v>
      </c>
      <c r="O17" s="258">
        <v>120.878612897463</v>
      </c>
      <c r="P17" s="259">
        <v>112.615779742765</v>
      </c>
      <c r="Q17" s="250"/>
      <c r="R17" s="260">
        <v>120.23532894401001</v>
      </c>
      <c r="S17" s="38"/>
      <c r="T17" s="29">
        <v>-5.3667288430564598E-2</v>
      </c>
      <c r="U17" s="205">
        <v>-3.7675442625881401</v>
      </c>
      <c r="V17" s="205">
        <v>0.57552532340197105</v>
      </c>
      <c r="W17" s="205">
        <v>-2.4489644683046699</v>
      </c>
      <c r="X17" s="205">
        <v>-3.2514594815523199</v>
      </c>
      <c r="Y17" s="210">
        <v>-1.85557103741198</v>
      </c>
      <c r="Z17" s="205"/>
      <c r="AA17" s="211">
        <v>-1.5571744606398501</v>
      </c>
      <c r="AB17" s="212">
        <v>24.8201880986934</v>
      </c>
      <c r="AC17" s="213">
        <v>11.0358478601974</v>
      </c>
      <c r="AD17" s="205"/>
      <c r="AE17" s="214">
        <v>1.2915229742794501</v>
      </c>
      <c r="AG17" s="255">
        <v>83.005329581993493</v>
      </c>
      <c r="AH17" s="250">
        <v>120.977205028581</v>
      </c>
      <c r="AI17" s="250">
        <v>137.18373727223999</v>
      </c>
      <c r="AJ17" s="250">
        <v>131.39220770810999</v>
      </c>
      <c r="AK17" s="250">
        <v>105.65580184887401</v>
      </c>
      <c r="AL17" s="256">
        <v>115.64285628795901</v>
      </c>
      <c r="AM17" s="250"/>
      <c r="AN17" s="257">
        <v>97.2947420953912</v>
      </c>
      <c r="AO17" s="258">
        <v>103.675970212575</v>
      </c>
      <c r="AP17" s="259">
        <v>100.48535615398301</v>
      </c>
      <c r="AQ17" s="250"/>
      <c r="AR17" s="260">
        <v>111.312141963966</v>
      </c>
      <c r="AS17" s="38"/>
      <c r="AT17" s="29">
        <v>3.3433004237805002</v>
      </c>
      <c r="AU17" s="205">
        <v>7.6948446704642803</v>
      </c>
      <c r="AV17" s="205">
        <v>3.3870672097757399</v>
      </c>
      <c r="AW17" s="205">
        <v>-0.33952244447042101</v>
      </c>
      <c r="AX17" s="205">
        <v>1.96932319274732</v>
      </c>
      <c r="AY17" s="210">
        <v>3.10564449102672</v>
      </c>
      <c r="AZ17" s="205"/>
      <c r="BA17" s="211">
        <v>0.52204905531112</v>
      </c>
      <c r="BB17" s="212">
        <v>9.5146988294314099</v>
      </c>
      <c r="BC17" s="213">
        <v>4.9685650982823697</v>
      </c>
      <c r="BD17" s="205"/>
      <c r="BE17" s="214">
        <v>3.5797797594837202</v>
      </c>
    </row>
    <row r="18" spans="1:70" x14ac:dyDescent="0.2">
      <c r="A18" s="20" t="s">
        <v>45</v>
      </c>
      <c r="B18" s="2" t="str">
        <f t="shared" si="0"/>
        <v>Williamsburg, VA</v>
      </c>
      <c r="C18" s="2"/>
      <c r="D18" s="23" t="s">
        <v>89</v>
      </c>
      <c r="E18" s="26" t="s">
        <v>90</v>
      </c>
      <c r="F18" s="2"/>
      <c r="G18" s="255">
        <v>76.786874399450895</v>
      </c>
      <c r="H18" s="250">
        <v>85.663022649279299</v>
      </c>
      <c r="I18" s="250">
        <v>94.413196980096004</v>
      </c>
      <c r="J18" s="250">
        <v>89.061748798901803</v>
      </c>
      <c r="K18" s="250">
        <v>102.370599862731</v>
      </c>
      <c r="L18" s="256">
        <v>89.659088538091893</v>
      </c>
      <c r="M18" s="250"/>
      <c r="N18" s="257">
        <v>155.447408373369</v>
      </c>
      <c r="O18" s="258">
        <v>163.460877144818</v>
      </c>
      <c r="P18" s="259">
        <v>159.454142759094</v>
      </c>
      <c r="Q18" s="250"/>
      <c r="R18" s="260">
        <v>109.600532601235</v>
      </c>
      <c r="S18" s="38"/>
      <c r="T18" s="29">
        <v>12.4179574385011</v>
      </c>
      <c r="U18" s="205">
        <v>13.367188061904899</v>
      </c>
      <c r="V18" s="205">
        <v>20.609656954921899</v>
      </c>
      <c r="W18" s="205">
        <v>11.291946115827701</v>
      </c>
      <c r="X18" s="205">
        <v>18.299484861499899</v>
      </c>
      <c r="Y18" s="210">
        <v>15.3297120988698</v>
      </c>
      <c r="Z18" s="205"/>
      <c r="AA18" s="211">
        <v>14.058117922978999</v>
      </c>
      <c r="AB18" s="212">
        <v>13.2314618988728</v>
      </c>
      <c r="AC18" s="213">
        <v>13.6329016861615</v>
      </c>
      <c r="AD18" s="205"/>
      <c r="AE18" s="214">
        <v>14.6182722621362</v>
      </c>
      <c r="AG18" s="255">
        <v>84.197456536618702</v>
      </c>
      <c r="AH18" s="250">
        <v>85.213039356604995</v>
      </c>
      <c r="AI18" s="250">
        <v>90.711629363449603</v>
      </c>
      <c r="AJ18" s="250">
        <v>91.663157589209405</v>
      </c>
      <c r="AK18" s="250">
        <v>108.763604655142</v>
      </c>
      <c r="AL18" s="256">
        <v>92.109009168035001</v>
      </c>
      <c r="AM18" s="250"/>
      <c r="AN18" s="257">
        <v>172.877411945918</v>
      </c>
      <c r="AO18" s="258">
        <v>183.43603046380201</v>
      </c>
      <c r="AP18" s="259">
        <v>178.15672120485999</v>
      </c>
      <c r="AQ18" s="250"/>
      <c r="AR18" s="260">
        <v>116.683855515909</v>
      </c>
      <c r="AS18" s="38"/>
      <c r="AT18" s="29">
        <v>18.388357174407599</v>
      </c>
      <c r="AU18" s="205">
        <v>16.650148054648898</v>
      </c>
      <c r="AV18" s="205">
        <v>19.274078346345</v>
      </c>
      <c r="AW18" s="205">
        <v>20.337195082912501</v>
      </c>
      <c r="AX18" s="205">
        <v>16.439039492446501</v>
      </c>
      <c r="AY18" s="210">
        <v>18.1816531793853</v>
      </c>
      <c r="AZ18" s="205"/>
      <c r="BA18" s="211">
        <v>14.699967073878</v>
      </c>
      <c r="BB18" s="212">
        <v>24.271652245802599</v>
      </c>
      <c r="BC18" s="213">
        <v>19.435878576261199</v>
      </c>
      <c r="BD18" s="205"/>
      <c r="BE18" s="214">
        <v>18.781250046443802</v>
      </c>
    </row>
    <row r="19" spans="1:70" x14ac:dyDescent="0.2">
      <c r="A19" s="20" t="s">
        <v>98</v>
      </c>
      <c r="B19" s="2" t="str">
        <f t="shared" si="0"/>
        <v>Virginia Beach, VA</v>
      </c>
      <c r="C19" s="2"/>
      <c r="D19" s="23" t="s">
        <v>89</v>
      </c>
      <c r="E19" s="26" t="s">
        <v>90</v>
      </c>
      <c r="F19" s="2"/>
      <c r="G19" s="255">
        <v>150.049666700302</v>
      </c>
      <c r="H19" s="250">
        <v>171.902661460839</v>
      </c>
      <c r="I19" s="250">
        <v>190.98222334859801</v>
      </c>
      <c r="J19" s="250">
        <v>192.28961625397801</v>
      </c>
      <c r="K19" s="250">
        <v>199.47387193200299</v>
      </c>
      <c r="L19" s="256">
        <v>180.939607939144</v>
      </c>
      <c r="M19" s="250"/>
      <c r="N19" s="257">
        <v>274.86905827058899</v>
      </c>
      <c r="O19" s="258">
        <v>283.360766056042</v>
      </c>
      <c r="P19" s="259">
        <v>279.11491216331501</v>
      </c>
      <c r="Q19" s="250"/>
      <c r="R19" s="260">
        <v>208.98969486033599</v>
      </c>
      <c r="S19" s="38"/>
      <c r="T19" s="29">
        <v>12.9949124826671</v>
      </c>
      <c r="U19" s="205">
        <v>13.9480752822623</v>
      </c>
      <c r="V19" s="205">
        <v>13.307029075806501</v>
      </c>
      <c r="W19" s="205">
        <v>8.2205468625748495</v>
      </c>
      <c r="X19" s="205">
        <v>6.0913897997473496</v>
      </c>
      <c r="Y19" s="210">
        <v>10.610877842582701</v>
      </c>
      <c r="Z19" s="205"/>
      <c r="AA19" s="211">
        <v>8.7004326447244793</v>
      </c>
      <c r="AB19" s="212">
        <v>7.0315904993061604</v>
      </c>
      <c r="AC19" s="213">
        <v>7.8468658913206903</v>
      </c>
      <c r="AD19" s="205"/>
      <c r="AE19" s="214">
        <v>9.5396206663165906</v>
      </c>
      <c r="AG19" s="255">
        <v>160.022334306902</v>
      </c>
      <c r="AH19" s="250">
        <v>161.38297864008399</v>
      </c>
      <c r="AI19" s="250">
        <v>170.17176209107299</v>
      </c>
      <c r="AJ19" s="250">
        <v>173.25960863034899</v>
      </c>
      <c r="AK19" s="250">
        <v>188.65484084277799</v>
      </c>
      <c r="AL19" s="256">
        <v>170.698304902237</v>
      </c>
      <c r="AM19" s="250"/>
      <c r="AN19" s="257">
        <v>270.99874478775001</v>
      </c>
      <c r="AO19" s="258">
        <v>286.71805123034699</v>
      </c>
      <c r="AP19" s="259">
        <v>278.85839800904898</v>
      </c>
      <c r="AQ19" s="250"/>
      <c r="AR19" s="260">
        <v>201.60118864704</v>
      </c>
      <c r="AS19" s="38"/>
      <c r="AT19" s="29">
        <v>11.3281221437126</v>
      </c>
      <c r="AU19" s="205">
        <v>10.3415874423353</v>
      </c>
      <c r="AV19" s="205">
        <v>7.6309634569929701</v>
      </c>
      <c r="AW19" s="205">
        <v>9.6257370263112207</v>
      </c>
      <c r="AX19" s="205">
        <v>2.9745175460531499</v>
      </c>
      <c r="AY19" s="210">
        <v>8.1167728239568095</v>
      </c>
      <c r="AZ19" s="205"/>
      <c r="BA19" s="211">
        <v>5.1252634451433403</v>
      </c>
      <c r="BB19" s="212">
        <v>11.2217293957175</v>
      </c>
      <c r="BC19" s="213">
        <v>8.1735147056387998</v>
      </c>
      <c r="BD19" s="205"/>
      <c r="BE19" s="214">
        <v>8.12800917371408</v>
      </c>
    </row>
    <row r="20" spans="1:70" x14ac:dyDescent="0.2">
      <c r="A20" s="33" t="s">
        <v>99</v>
      </c>
      <c r="B20" s="2" t="str">
        <f t="shared" si="0"/>
        <v>Norfolk/Portsmouth, VA</v>
      </c>
      <c r="C20" s="2"/>
      <c r="D20" s="23" t="s">
        <v>89</v>
      </c>
      <c r="E20" s="26" t="s">
        <v>90</v>
      </c>
      <c r="F20" s="2"/>
      <c r="G20" s="255">
        <v>79.746487660010203</v>
      </c>
      <c r="H20" s="250">
        <v>101.453626096603</v>
      </c>
      <c r="I20" s="250">
        <v>118.708417255504</v>
      </c>
      <c r="J20" s="250">
        <v>122.013526625704</v>
      </c>
      <c r="K20" s="250">
        <v>118.318440433521</v>
      </c>
      <c r="L20" s="256">
        <v>108.048099614268</v>
      </c>
      <c r="M20" s="250"/>
      <c r="N20" s="257">
        <v>165.88797859703001</v>
      </c>
      <c r="O20" s="258">
        <v>168.70948303464701</v>
      </c>
      <c r="P20" s="259">
        <v>167.29873081583801</v>
      </c>
      <c r="Q20" s="250"/>
      <c r="R20" s="260">
        <v>124.976851386145</v>
      </c>
      <c r="S20" s="38"/>
      <c r="T20" s="29">
        <v>2.54489661060633</v>
      </c>
      <c r="U20" s="205">
        <v>6.6757962609667603</v>
      </c>
      <c r="V20" s="205">
        <v>15.8527208110476</v>
      </c>
      <c r="W20" s="205">
        <v>11.281325153334</v>
      </c>
      <c r="X20" s="205">
        <v>23.5934411235427</v>
      </c>
      <c r="Y20" s="210">
        <v>12.3831351810935</v>
      </c>
      <c r="Z20" s="205"/>
      <c r="AA20" s="211">
        <v>28.410595031862201</v>
      </c>
      <c r="AB20" s="212">
        <v>20.839436553435402</v>
      </c>
      <c r="AC20" s="213">
        <v>24.47814155204</v>
      </c>
      <c r="AD20" s="205"/>
      <c r="AE20" s="214">
        <v>16.720803050758299</v>
      </c>
      <c r="AG20" s="255">
        <v>83.730034401918104</v>
      </c>
      <c r="AH20" s="250">
        <v>96.352024554506698</v>
      </c>
      <c r="AI20" s="250">
        <v>103.479110398139</v>
      </c>
      <c r="AJ20" s="250">
        <v>106.520355888805</v>
      </c>
      <c r="AK20" s="250">
        <v>106.26718391333399</v>
      </c>
      <c r="AL20" s="256">
        <v>99.269741831340994</v>
      </c>
      <c r="AM20" s="250"/>
      <c r="AN20" s="257">
        <v>155.192989227938</v>
      </c>
      <c r="AO20" s="258">
        <v>165.846059061174</v>
      </c>
      <c r="AP20" s="259">
        <v>160.51952414455599</v>
      </c>
      <c r="AQ20" s="250"/>
      <c r="AR20" s="260">
        <v>116.76967963511601</v>
      </c>
      <c r="AS20" s="38"/>
      <c r="AT20" s="29">
        <v>8.2718773385599604</v>
      </c>
      <c r="AU20" s="205">
        <v>6.4279764700606004</v>
      </c>
      <c r="AV20" s="205">
        <v>4.8597114901352203</v>
      </c>
      <c r="AW20" s="205">
        <v>7.1137142269504503</v>
      </c>
      <c r="AX20" s="205">
        <v>9.8782154080041504</v>
      </c>
      <c r="AY20" s="210">
        <v>7.2702165849844702</v>
      </c>
      <c r="AZ20" s="205"/>
      <c r="BA20" s="211">
        <v>8.6557961296158492</v>
      </c>
      <c r="BB20" s="212">
        <v>22.642459513387799</v>
      </c>
      <c r="BC20" s="213">
        <v>15.4579160236859</v>
      </c>
      <c r="BD20" s="205"/>
      <c r="BE20" s="214">
        <v>10.343587723455901</v>
      </c>
    </row>
    <row r="21" spans="1:70" x14ac:dyDescent="0.2">
      <c r="A21" s="34" t="s">
        <v>42</v>
      </c>
      <c r="B21" s="2" t="str">
        <f t="shared" si="0"/>
        <v>Newport News/Hampton, VA</v>
      </c>
      <c r="C21" s="2"/>
      <c r="D21" s="23" t="s">
        <v>89</v>
      </c>
      <c r="E21" s="26" t="s">
        <v>90</v>
      </c>
      <c r="F21" s="2"/>
      <c r="G21" s="255">
        <v>57.056335051546299</v>
      </c>
      <c r="H21" s="250">
        <v>68.827624389925603</v>
      </c>
      <c r="I21" s="250">
        <v>73.436078011222705</v>
      </c>
      <c r="J21" s="250">
        <v>73.819033276784495</v>
      </c>
      <c r="K21" s="250">
        <v>76.944076497455299</v>
      </c>
      <c r="L21" s="256">
        <v>70.016629445386897</v>
      </c>
      <c r="M21" s="250"/>
      <c r="N21" s="257">
        <v>108.976551846535</v>
      </c>
      <c r="O21" s="258">
        <v>106.628211405454</v>
      </c>
      <c r="P21" s="259">
        <v>107.802381625995</v>
      </c>
      <c r="Q21" s="250"/>
      <c r="R21" s="260">
        <v>80.812558639846301</v>
      </c>
      <c r="S21" s="38"/>
      <c r="T21" s="29">
        <v>-0.324201090458688</v>
      </c>
      <c r="U21" s="205">
        <v>-6.3251728147969004</v>
      </c>
      <c r="V21" s="205">
        <v>-5.9840762824541098</v>
      </c>
      <c r="W21" s="205">
        <v>-13.627564461230699</v>
      </c>
      <c r="X21" s="205">
        <v>-3.2108713503259101</v>
      </c>
      <c r="Y21" s="210">
        <v>-6.3422392931513496</v>
      </c>
      <c r="Z21" s="205"/>
      <c r="AA21" s="211">
        <v>-4.3990273712136201</v>
      </c>
      <c r="AB21" s="212">
        <v>-2.09983644759245</v>
      </c>
      <c r="AC21" s="213">
        <v>-3.2756093285063401</v>
      </c>
      <c r="AD21" s="205"/>
      <c r="AE21" s="214">
        <v>-5.1966458231689199</v>
      </c>
      <c r="AG21" s="255">
        <v>62.062904571953602</v>
      </c>
      <c r="AH21" s="250">
        <v>66.702045846709197</v>
      </c>
      <c r="AI21" s="250">
        <v>72.049296596188796</v>
      </c>
      <c r="AJ21" s="250">
        <v>72.8848208682044</v>
      </c>
      <c r="AK21" s="250">
        <v>74.744837625051204</v>
      </c>
      <c r="AL21" s="256">
        <v>69.692954408053396</v>
      </c>
      <c r="AM21" s="250"/>
      <c r="AN21" s="257">
        <v>117.32281040554599</v>
      </c>
      <c r="AO21" s="258">
        <v>118.93203809913</v>
      </c>
      <c r="AP21" s="259">
        <v>118.127424252338</v>
      </c>
      <c r="AQ21" s="250"/>
      <c r="AR21" s="260">
        <v>83.546364565921706</v>
      </c>
      <c r="AS21" s="38"/>
      <c r="AT21" s="29">
        <v>7.2755345066611499</v>
      </c>
      <c r="AU21" s="205">
        <v>4.7779443205261902</v>
      </c>
      <c r="AV21" s="205">
        <v>7.3432869603729003</v>
      </c>
      <c r="AW21" s="205">
        <v>5.5428619457834403</v>
      </c>
      <c r="AX21" s="205">
        <v>0.81319864989017698</v>
      </c>
      <c r="AY21" s="210">
        <v>5.0119099904352504</v>
      </c>
      <c r="AZ21" s="205"/>
      <c r="BA21" s="211">
        <v>-1.24822945708712</v>
      </c>
      <c r="BB21" s="212">
        <v>4.6751778141250098</v>
      </c>
      <c r="BC21" s="213">
        <v>1.64739524079846</v>
      </c>
      <c r="BD21" s="205"/>
      <c r="BE21" s="214">
        <v>3.6446184929824699</v>
      </c>
    </row>
    <row r="22" spans="1:70" x14ac:dyDescent="0.2">
      <c r="A22" s="35" t="s">
        <v>100</v>
      </c>
      <c r="B22" s="2" t="str">
        <f t="shared" si="0"/>
        <v>Chesapeake/Suffolk, VA</v>
      </c>
      <c r="C22" s="2"/>
      <c r="D22" s="24" t="s">
        <v>89</v>
      </c>
      <c r="E22" s="27" t="s">
        <v>90</v>
      </c>
      <c r="F22" s="2"/>
      <c r="G22" s="261">
        <v>74.260880619069795</v>
      </c>
      <c r="H22" s="262">
        <v>90.7019614870119</v>
      </c>
      <c r="I22" s="262">
        <v>99.228413532431105</v>
      </c>
      <c r="J22" s="262">
        <v>101.419658764971</v>
      </c>
      <c r="K22" s="262">
        <v>97.563235868719801</v>
      </c>
      <c r="L22" s="263">
        <v>92.634830054440798</v>
      </c>
      <c r="M22" s="250"/>
      <c r="N22" s="264">
        <v>135.582820578628</v>
      </c>
      <c r="O22" s="265">
        <v>135.511354658578</v>
      </c>
      <c r="P22" s="266">
        <v>135.547087618603</v>
      </c>
      <c r="Q22" s="250"/>
      <c r="R22" s="267">
        <v>104.895475072772</v>
      </c>
      <c r="S22" s="38"/>
      <c r="T22" s="30">
        <v>4.9238669187542303</v>
      </c>
      <c r="U22" s="215">
        <v>0.34314780775870102</v>
      </c>
      <c r="V22" s="215">
        <v>2.5379956818517599</v>
      </c>
      <c r="W22" s="215">
        <v>3.8809701398744298</v>
      </c>
      <c r="X22" s="215">
        <v>8.7890205999628304</v>
      </c>
      <c r="Y22" s="216">
        <v>4.0252003011556701</v>
      </c>
      <c r="Z22" s="205"/>
      <c r="AA22" s="217">
        <v>8.4788868705563001</v>
      </c>
      <c r="AB22" s="218">
        <v>8.2746692430397797</v>
      </c>
      <c r="AC22" s="219">
        <v>8.3767087713772401</v>
      </c>
      <c r="AD22" s="205"/>
      <c r="AE22" s="220">
        <v>5.5904876051896899</v>
      </c>
      <c r="AG22" s="261">
        <v>72.171280407460003</v>
      </c>
      <c r="AH22" s="262">
        <v>87.817584638530107</v>
      </c>
      <c r="AI22" s="262">
        <v>93.233548109702596</v>
      </c>
      <c r="AJ22" s="262">
        <v>93.605962694556794</v>
      </c>
      <c r="AK22" s="262">
        <v>93.830379866102902</v>
      </c>
      <c r="AL22" s="263">
        <v>88.131751143270506</v>
      </c>
      <c r="AM22" s="250"/>
      <c r="AN22" s="264">
        <v>135.40764869478099</v>
      </c>
      <c r="AO22" s="265">
        <v>139.37483535478501</v>
      </c>
      <c r="AP22" s="266">
        <v>137.391242024783</v>
      </c>
      <c r="AQ22" s="250"/>
      <c r="AR22" s="267">
        <v>102.205891395131</v>
      </c>
      <c r="AS22" s="38"/>
      <c r="AT22" s="30">
        <v>5.2795240729898101</v>
      </c>
      <c r="AU22" s="215">
        <v>5.3938390548477297</v>
      </c>
      <c r="AV22" s="215">
        <v>4.4411664441891201</v>
      </c>
      <c r="AW22" s="215">
        <v>5.7893096199096199</v>
      </c>
      <c r="AX22" s="215">
        <v>5.7319024868099397</v>
      </c>
      <c r="AY22" s="216">
        <v>5.3271828223000002</v>
      </c>
      <c r="AZ22" s="205"/>
      <c r="BA22" s="217">
        <v>4.3574820092817799</v>
      </c>
      <c r="BB22" s="218">
        <v>14.608001408750599</v>
      </c>
      <c r="BC22" s="219">
        <v>9.3166948436342896</v>
      </c>
      <c r="BD22" s="205"/>
      <c r="BE22" s="220">
        <v>6.8245189603106704</v>
      </c>
    </row>
    <row r="23" spans="1:70" x14ac:dyDescent="0.2">
      <c r="A23" s="34" t="s">
        <v>58</v>
      </c>
      <c r="B23" s="2" t="s">
        <v>58</v>
      </c>
      <c r="C23" s="8"/>
      <c r="D23" s="22" t="s">
        <v>89</v>
      </c>
      <c r="E23" s="25" t="s">
        <v>90</v>
      </c>
      <c r="F23" s="2"/>
      <c r="G23" s="247">
        <v>86.121793855302201</v>
      </c>
      <c r="H23" s="248">
        <v>109.44609681787399</v>
      </c>
      <c r="I23" s="248">
        <v>122.785361744301</v>
      </c>
      <c r="J23" s="248">
        <v>137.79283118599199</v>
      </c>
      <c r="K23" s="248">
        <v>132.09213947190199</v>
      </c>
      <c r="L23" s="249">
        <v>117.647644615074</v>
      </c>
      <c r="M23" s="250"/>
      <c r="N23" s="251">
        <v>135.85440758293799</v>
      </c>
      <c r="O23" s="252">
        <v>141.77899900891899</v>
      </c>
      <c r="P23" s="253">
        <v>138.81670329592899</v>
      </c>
      <c r="Q23" s="250"/>
      <c r="R23" s="254">
        <v>123.695947095318</v>
      </c>
      <c r="S23" s="38"/>
      <c r="T23" s="28">
        <v>-5.7526661991059704</v>
      </c>
      <c r="U23" s="203">
        <v>-25.401530291424798</v>
      </c>
      <c r="V23" s="203">
        <v>-36.019379935615703</v>
      </c>
      <c r="W23" s="203">
        <v>-27.7670159654472</v>
      </c>
      <c r="X23" s="203">
        <v>7.9462244359210601</v>
      </c>
      <c r="Y23" s="204">
        <v>-20.843420616183401</v>
      </c>
      <c r="Z23" s="205"/>
      <c r="AA23" s="206">
        <v>13.8361881738543</v>
      </c>
      <c r="AB23" s="207">
        <v>6.1575359508436502</v>
      </c>
      <c r="AC23" s="208">
        <v>9.7810853338566304</v>
      </c>
      <c r="AD23" s="205"/>
      <c r="AE23" s="209">
        <v>-13.0676940012423</v>
      </c>
      <c r="AF23" s="38"/>
      <c r="AG23" s="247">
        <v>72.111271923541196</v>
      </c>
      <c r="AH23" s="248">
        <v>101.90090047393301</v>
      </c>
      <c r="AI23" s="248">
        <v>120.728980923549</v>
      </c>
      <c r="AJ23" s="248">
        <v>127.347212535834</v>
      </c>
      <c r="AK23" s="248">
        <v>128.775768449559</v>
      </c>
      <c r="AL23" s="249">
        <v>110.172826861283</v>
      </c>
      <c r="AM23" s="250"/>
      <c r="AN23" s="251">
        <v>150.370627962085</v>
      </c>
      <c r="AO23" s="252">
        <v>153.87258658364399</v>
      </c>
      <c r="AP23" s="253">
        <v>152.12160727286499</v>
      </c>
      <c r="AQ23" s="250"/>
      <c r="AR23" s="254">
        <v>122.158192693164</v>
      </c>
      <c r="AS23" s="38"/>
      <c r="AT23" s="28">
        <v>9.9182915795543796</v>
      </c>
      <c r="AU23" s="203">
        <v>2.7538688966698701</v>
      </c>
      <c r="AV23" s="203">
        <v>-3.3201478458182598</v>
      </c>
      <c r="AW23" s="203">
        <v>-5.3741982956930103</v>
      </c>
      <c r="AX23" s="203">
        <v>8.7408059562295399</v>
      </c>
      <c r="AY23" s="204">
        <v>1.51302477537209</v>
      </c>
      <c r="AZ23" s="205"/>
      <c r="BA23" s="206">
        <v>13.719215467047899</v>
      </c>
      <c r="BB23" s="207">
        <v>13.6432061179586</v>
      </c>
      <c r="BC23" s="208">
        <v>13.680760640226399</v>
      </c>
      <c r="BD23" s="205"/>
      <c r="BE23" s="209">
        <v>5.5319221221263497</v>
      </c>
      <c r="BF23" s="38"/>
      <c r="BG23" s="28">
        <v>26.428062972399498</v>
      </c>
      <c r="BH23" s="203">
        <v>30.398026677698599</v>
      </c>
      <c r="BI23" s="203">
        <v>8.5154374146645608</v>
      </c>
      <c r="BJ23" s="203">
        <v>5.2751096394370904</v>
      </c>
      <c r="BK23" s="203">
        <v>5.9154993322140301</v>
      </c>
      <c r="BL23" s="204">
        <v>13.580497413386601</v>
      </c>
      <c r="BM23" s="205"/>
      <c r="BN23" s="206">
        <v>5.4019789062602097</v>
      </c>
      <c r="BO23" s="207">
        <v>-3.3400033830410698</v>
      </c>
      <c r="BP23" s="208">
        <v>0.98861226932931601</v>
      </c>
      <c r="BQ23" s="205"/>
      <c r="BR23" s="209">
        <v>9.1623496824744404</v>
      </c>
    </row>
    <row r="24" spans="1:70" x14ac:dyDescent="0.2">
      <c r="A24" s="34" t="s">
        <v>101</v>
      </c>
      <c r="B24" s="2" t="str">
        <f t="shared" si="0"/>
        <v>Richmond North/Glen Allen, VA</v>
      </c>
      <c r="C24" s="9"/>
      <c r="D24" s="23" t="s">
        <v>89</v>
      </c>
      <c r="E24" s="26" t="s">
        <v>90</v>
      </c>
      <c r="F24" s="2"/>
      <c r="G24" s="255">
        <v>49.3850787797519</v>
      </c>
      <c r="H24" s="250">
        <v>75.866323611576703</v>
      </c>
      <c r="I24" s="250">
        <v>91.498275785003898</v>
      </c>
      <c r="J24" s="250">
        <v>91.398586434238396</v>
      </c>
      <c r="K24" s="250">
        <v>84.624371438149495</v>
      </c>
      <c r="L24" s="256">
        <v>78.554527209744094</v>
      </c>
      <c r="M24" s="250"/>
      <c r="N24" s="257">
        <v>102.615929154095</v>
      </c>
      <c r="O24" s="258">
        <v>104.75116772823699</v>
      </c>
      <c r="P24" s="259">
        <v>103.683548441166</v>
      </c>
      <c r="Q24" s="250"/>
      <c r="R24" s="260">
        <v>85.734247561579096</v>
      </c>
      <c r="S24" s="38"/>
      <c r="T24" s="29">
        <v>-26.656810225117599</v>
      </c>
      <c r="U24" s="205">
        <v>-10.741229822874701</v>
      </c>
      <c r="V24" s="205">
        <v>-4.8922297724452299</v>
      </c>
      <c r="W24" s="205">
        <v>-9.9535672231859103</v>
      </c>
      <c r="X24" s="205">
        <v>-10.718345980789101</v>
      </c>
      <c r="Y24" s="210">
        <v>-11.7008160193043</v>
      </c>
      <c r="Z24" s="205"/>
      <c r="AA24" s="211">
        <v>-1.63643930283379</v>
      </c>
      <c r="AB24" s="212">
        <v>3.89198566030979</v>
      </c>
      <c r="AC24" s="213">
        <v>1.08066614459157</v>
      </c>
      <c r="AD24" s="205"/>
      <c r="AE24" s="214">
        <v>-7.6665973942056498</v>
      </c>
      <c r="AF24" s="38"/>
      <c r="AG24" s="255">
        <v>47.991736786232998</v>
      </c>
      <c r="AH24" s="250">
        <v>69.189726226394001</v>
      </c>
      <c r="AI24" s="250">
        <v>78.663560453681896</v>
      </c>
      <c r="AJ24" s="250">
        <v>83.566514135657599</v>
      </c>
      <c r="AK24" s="250">
        <v>81.181035869929602</v>
      </c>
      <c r="AL24" s="256">
        <v>72.118514694379201</v>
      </c>
      <c r="AM24" s="250"/>
      <c r="AN24" s="257">
        <v>101.802793887585</v>
      </c>
      <c r="AO24" s="258">
        <v>102.16170130740799</v>
      </c>
      <c r="AP24" s="259">
        <v>101.982247597496</v>
      </c>
      <c r="AQ24" s="250"/>
      <c r="AR24" s="260">
        <v>80.651009809555703</v>
      </c>
      <c r="AS24" s="38"/>
      <c r="AT24" s="29">
        <v>-5.4816295586855102</v>
      </c>
      <c r="AU24" s="205">
        <v>2.0683562912897502</v>
      </c>
      <c r="AV24" s="205">
        <v>1.8069702840078199</v>
      </c>
      <c r="AW24" s="205">
        <v>-0.65810470368901597</v>
      </c>
      <c r="AX24" s="205">
        <v>-4.4354539793115899</v>
      </c>
      <c r="AY24" s="210">
        <v>-1.1801837436957301</v>
      </c>
      <c r="AZ24" s="205"/>
      <c r="BA24" s="211">
        <v>-1.76898569333242</v>
      </c>
      <c r="BB24" s="212">
        <v>1.6729800077824599</v>
      </c>
      <c r="BC24" s="213">
        <v>-7.4607354372194998E-2</v>
      </c>
      <c r="BD24" s="205"/>
      <c r="BE24" s="214">
        <v>-0.78359250567619199</v>
      </c>
      <c r="BF24" s="38"/>
      <c r="BG24" s="29">
        <v>24.690259542417301</v>
      </c>
      <c r="BH24" s="205">
        <v>21.543321736584101</v>
      </c>
      <c r="BI24" s="205">
        <v>14.661318800928401</v>
      </c>
      <c r="BJ24" s="205">
        <v>16.660029771196701</v>
      </c>
      <c r="BK24" s="205">
        <v>13.7604909135542</v>
      </c>
      <c r="BL24" s="210">
        <v>17.846697036481299</v>
      </c>
      <c r="BM24" s="205"/>
      <c r="BN24" s="211">
        <v>4.6825335600507803</v>
      </c>
      <c r="BO24" s="212">
        <v>4.0302652701491901</v>
      </c>
      <c r="BP24" s="213">
        <v>4.3564851484539204</v>
      </c>
      <c r="BQ24" s="205"/>
      <c r="BR24" s="214">
        <v>13.080373496181901</v>
      </c>
    </row>
    <row r="25" spans="1:70" x14ac:dyDescent="0.2">
      <c r="A25" s="34" t="s">
        <v>61</v>
      </c>
      <c r="B25" s="2" t="str">
        <f t="shared" si="0"/>
        <v>Richmond West/Midlothian, VA</v>
      </c>
      <c r="C25" s="2"/>
      <c r="D25" s="23" t="s">
        <v>89</v>
      </c>
      <c r="E25" s="26" t="s">
        <v>90</v>
      </c>
      <c r="F25" s="2"/>
      <c r="G25" s="255">
        <v>41.818655177149097</v>
      </c>
      <c r="H25" s="250">
        <v>54.264323976929397</v>
      </c>
      <c r="I25" s="250">
        <v>65.538654847569305</v>
      </c>
      <c r="J25" s="250">
        <v>67.484703405657697</v>
      </c>
      <c r="K25" s="250">
        <v>68.591060010985899</v>
      </c>
      <c r="L25" s="256">
        <v>59.539479483658297</v>
      </c>
      <c r="M25" s="250"/>
      <c r="N25" s="257">
        <v>100.710065970887</v>
      </c>
      <c r="O25" s="258">
        <v>103.292694040098</v>
      </c>
      <c r="P25" s="259">
        <v>102.001380005492</v>
      </c>
      <c r="Q25" s="250"/>
      <c r="R25" s="260">
        <v>71.6714510613253</v>
      </c>
      <c r="S25" s="38"/>
      <c r="T25" s="29">
        <v>-19.199960757077399</v>
      </c>
      <c r="U25" s="205">
        <v>-22.205130922069401</v>
      </c>
      <c r="V25" s="205">
        <v>-12.693653450729601</v>
      </c>
      <c r="W25" s="205">
        <v>-12.181426050741701</v>
      </c>
      <c r="X25" s="205">
        <v>-8.7287910064191294</v>
      </c>
      <c r="Y25" s="210">
        <v>-14.5953187158257</v>
      </c>
      <c r="Z25" s="205"/>
      <c r="AA25" s="211">
        <v>23.7504761895153</v>
      </c>
      <c r="AB25" s="212">
        <v>34.887948011138697</v>
      </c>
      <c r="AC25" s="213">
        <v>29.149818110341801</v>
      </c>
      <c r="AD25" s="205"/>
      <c r="AE25" s="214">
        <v>-0.95369504590800902</v>
      </c>
      <c r="AF25" s="38"/>
      <c r="AG25" s="255">
        <v>42.094743447441701</v>
      </c>
      <c r="AH25" s="250">
        <v>53.564186931999899</v>
      </c>
      <c r="AI25" s="250">
        <v>58.329220134958199</v>
      </c>
      <c r="AJ25" s="250">
        <v>63.914989261348701</v>
      </c>
      <c r="AK25" s="250">
        <v>65.641497546280604</v>
      </c>
      <c r="AL25" s="256">
        <v>56.708927464405797</v>
      </c>
      <c r="AM25" s="250"/>
      <c r="AN25" s="257">
        <v>93.4763576146172</v>
      </c>
      <c r="AO25" s="258">
        <v>95.025483201717506</v>
      </c>
      <c r="AP25" s="259">
        <v>94.250920408167403</v>
      </c>
      <c r="AQ25" s="250"/>
      <c r="AR25" s="260">
        <v>67.435211162623403</v>
      </c>
      <c r="AS25" s="38"/>
      <c r="AT25" s="29">
        <v>-6.5550715603109104</v>
      </c>
      <c r="AU25" s="205">
        <v>-6.4998128485612403</v>
      </c>
      <c r="AV25" s="205">
        <v>-6.5389987718618201</v>
      </c>
      <c r="AW25" s="205">
        <v>-3.9635226496631901</v>
      </c>
      <c r="AX25" s="205">
        <v>-7.2522321218913897</v>
      </c>
      <c r="AY25" s="210">
        <v>-6.1336409724116399</v>
      </c>
      <c r="AZ25" s="205"/>
      <c r="BA25" s="211">
        <v>2.15710804395209</v>
      </c>
      <c r="BB25" s="212">
        <v>5.2142377663892097</v>
      </c>
      <c r="BC25" s="213">
        <v>3.6756990290584399</v>
      </c>
      <c r="BD25" s="205"/>
      <c r="BE25" s="214">
        <v>-2.4478518259339301</v>
      </c>
      <c r="BF25" s="38"/>
      <c r="BG25" s="29">
        <v>21.480400859302701</v>
      </c>
      <c r="BH25" s="205">
        <v>21.890612783090798</v>
      </c>
      <c r="BI25" s="205">
        <v>18.5834747756765</v>
      </c>
      <c r="BJ25" s="205">
        <v>18.188064972255301</v>
      </c>
      <c r="BK25" s="205">
        <v>12.809697216982199</v>
      </c>
      <c r="BL25" s="210">
        <v>18.409635156075499</v>
      </c>
      <c r="BM25" s="205"/>
      <c r="BN25" s="211">
        <v>5.6204123387977199E-3</v>
      </c>
      <c r="BO25" s="212">
        <v>-0.98537302795700299</v>
      </c>
      <c r="BP25" s="213">
        <v>-0.49691565655326603</v>
      </c>
      <c r="BQ25" s="205"/>
      <c r="BR25" s="214">
        <v>11.2885109806529</v>
      </c>
    </row>
    <row r="26" spans="1:70" x14ac:dyDescent="0.2">
      <c r="A26" s="20" t="s">
        <v>57</v>
      </c>
      <c r="B26" s="2" t="str">
        <f t="shared" si="0"/>
        <v>Petersburg/Chester, VA</v>
      </c>
      <c r="C26" s="2"/>
      <c r="D26" s="23" t="s">
        <v>89</v>
      </c>
      <c r="E26" s="26" t="s">
        <v>90</v>
      </c>
      <c r="F26" s="2"/>
      <c r="G26" s="255">
        <v>54.585437267185902</v>
      </c>
      <c r="H26" s="250">
        <v>70.753282831019305</v>
      </c>
      <c r="I26" s="250">
        <v>74.132559109380196</v>
      </c>
      <c r="J26" s="250">
        <v>73.096548747036906</v>
      </c>
      <c r="K26" s="250">
        <v>68.315724161869198</v>
      </c>
      <c r="L26" s="256">
        <v>68.176710423298303</v>
      </c>
      <c r="M26" s="250"/>
      <c r="N26" s="257">
        <v>78.514358245851597</v>
      </c>
      <c r="O26" s="258">
        <v>75.959500016931898</v>
      </c>
      <c r="P26" s="259">
        <v>77.236929131391804</v>
      </c>
      <c r="Q26" s="250"/>
      <c r="R26" s="260">
        <v>70.765344339896401</v>
      </c>
      <c r="S26" s="38"/>
      <c r="T26" s="29">
        <v>-5.9638236287634898</v>
      </c>
      <c r="U26" s="205">
        <v>-5.42392591822236</v>
      </c>
      <c r="V26" s="205">
        <v>-7.8003885060316396</v>
      </c>
      <c r="W26" s="205">
        <v>-6.6100766001637998</v>
      </c>
      <c r="X26" s="205">
        <v>-8.1066083448089792</v>
      </c>
      <c r="Y26" s="210">
        <v>-6.8306756258012298</v>
      </c>
      <c r="Z26" s="205"/>
      <c r="AA26" s="211">
        <v>-4.7032500656648004</v>
      </c>
      <c r="AB26" s="212">
        <v>-5.6105930416930301</v>
      </c>
      <c r="AC26" s="213">
        <v>-5.1515879025907996</v>
      </c>
      <c r="AD26" s="205"/>
      <c r="AE26" s="214">
        <v>-6.3134777061306302</v>
      </c>
      <c r="AF26" s="38"/>
      <c r="AG26" s="255">
        <v>49.388599236429997</v>
      </c>
      <c r="AH26" s="250">
        <v>62.9935119581869</v>
      </c>
      <c r="AI26" s="250">
        <v>67.660155690756696</v>
      </c>
      <c r="AJ26" s="250">
        <v>68.074894043827996</v>
      </c>
      <c r="AK26" s="250">
        <v>65.059224027850604</v>
      </c>
      <c r="AL26" s="256">
        <v>62.6352769914104</v>
      </c>
      <c r="AM26" s="250"/>
      <c r="AN26" s="257">
        <v>79.305252731182904</v>
      </c>
      <c r="AO26" s="258">
        <v>77.483084406237793</v>
      </c>
      <c r="AP26" s="259">
        <v>78.394168568710299</v>
      </c>
      <c r="AQ26" s="250"/>
      <c r="AR26" s="260">
        <v>67.137817442067501</v>
      </c>
      <c r="AS26" s="38"/>
      <c r="AT26" s="29">
        <v>-10.0931971402629</v>
      </c>
      <c r="AU26" s="205">
        <v>-4.2217849544419002</v>
      </c>
      <c r="AV26" s="205">
        <v>-3.4744439756785601</v>
      </c>
      <c r="AW26" s="205">
        <v>-2.1432929859348002</v>
      </c>
      <c r="AX26" s="205">
        <v>-2.1918585380846101</v>
      </c>
      <c r="AY26" s="210">
        <v>-4.1928217596432402</v>
      </c>
      <c r="AZ26" s="205"/>
      <c r="BA26" s="211">
        <v>-0.36354415529490902</v>
      </c>
      <c r="BB26" s="212">
        <v>-2.4756727324808501</v>
      </c>
      <c r="BC26" s="213">
        <v>-1.41864824118211</v>
      </c>
      <c r="BD26" s="205"/>
      <c r="BE26" s="214">
        <v>-3.2848299146639</v>
      </c>
      <c r="BF26" s="38"/>
      <c r="BG26" s="29">
        <v>3.2286414129782899</v>
      </c>
      <c r="BH26" s="205">
        <v>4.5873724725505003</v>
      </c>
      <c r="BI26" s="205">
        <v>5.3660277347270604</v>
      </c>
      <c r="BJ26" s="205">
        <v>7.1573082660392098</v>
      </c>
      <c r="BK26" s="205">
        <v>4.19315106442117</v>
      </c>
      <c r="BL26" s="210">
        <v>4.9931023320844501</v>
      </c>
      <c r="BM26" s="205"/>
      <c r="BN26" s="211">
        <v>1.0177333345390401E-2</v>
      </c>
      <c r="BO26" s="212">
        <v>-5.3782213235589902</v>
      </c>
      <c r="BP26" s="213">
        <v>-2.7474162935701698</v>
      </c>
      <c r="BQ26" s="205"/>
      <c r="BR26" s="214">
        <v>2.3664548967013199</v>
      </c>
    </row>
    <row r="27" spans="1:70" x14ac:dyDescent="0.2">
      <c r="A27" s="20" t="s">
        <v>102</v>
      </c>
      <c r="B27" s="41" t="s">
        <v>48</v>
      </c>
      <c r="C27" s="2"/>
      <c r="D27" s="23" t="s">
        <v>89</v>
      </c>
      <c r="E27" s="26" t="s">
        <v>90</v>
      </c>
      <c r="F27" s="2"/>
      <c r="G27" s="255">
        <v>72.095952182083906</v>
      </c>
      <c r="H27" s="250">
        <v>87.176628732512</v>
      </c>
      <c r="I27" s="250">
        <v>91.295701607851299</v>
      </c>
      <c r="J27" s="250">
        <v>80.611015869701305</v>
      </c>
      <c r="K27" s="250">
        <v>87.819089580288093</v>
      </c>
      <c r="L27" s="256">
        <v>83.799677594487306</v>
      </c>
      <c r="M27" s="250"/>
      <c r="N27" s="257">
        <v>114.776120275631</v>
      </c>
      <c r="O27" s="258">
        <v>113.08800793485</v>
      </c>
      <c r="P27" s="259">
        <v>113.932064105241</v>
      </c>
      <c r="Q27" s="250"/>
      <c r="R27" s="260">
        <v>92.408930883274095</v>
      </c>
      <c r="S27" s="38"/>
      <c r="T27" s="29">
        <v>22.7386883542733</v>
      </c>
      <c r="U27" s="205">
        <v>19.703859670126601</v>
      </c>
      <c r="V27" s="205">
        <v>21.412219898355001</v>
      </c>
      <c r="W27" s="205">
        <v>0.71539355516794001</v>
      </c>
      <c r="X27" s="205">
        <v>-2.9579338513645701</v>
      </c>
      <c r="Y27" s="210">
        <v>11.053125840700501</v>
      </c>
      <c r="Z27" s="205"/>
      <c r="AA27" s="211">
        <v>1.2754599019509401</v>
      </c>
      <c r="AB27" s="212">
        <v>1.54508681064131</v>
      </c>
      <c r="AC27" s="213">
        <v>1.4090953944993101</v>
      </c>
      <c r="AD27" s="205"/>
      <c r="AE27" s="214">
        <v>7.4534290664577396</v>
      </c>
      <c r="AF27" s="38"/>
      <c r="AG27" s="255">
        <v>65.438973167675897</v>
      </c>
      <c r="AH27" s="250">
        <v>76.182848715806998</v>
      </c>
      <c r="AI27" s="250">
        <v>81.860341146377095</v>
      </c>
      <c r="AJ27" s="250">
        <v>78.004937095426996</v>
      </c>
      <c r="AK27" s="250">
        <v>86.349922478596696</v>
      </c>
      <c r="AL27" s="256">
        <v>77.567404520776705</v>
      </c>
      <c r="AM27" s="250"/>
      <c r="AN27" s="257">
        <v>115.765520463562</v>
      </c>
      <c r="AO27" s="258">
        <v>116.066110879097</v>
      </c>
      <c r="AP27" s="259">
        <v>115.91581567132999</v>
      </c>
      <c r="AQ27" s="250"/>
      <c r="AR27" s="260">
        <v>88.524093420934804</v>
      </c>
      <c r="AS27" s="38"/>
      <c r="AT27" s="29">
        <v>10.580346474928399</v>
      </c>
      <c r="AU27" s="205">
        <v>4.3649130392320803</v>
      </c>
      <c r="AV27" s="205">
        <v>7.9960711481789604</v>
      </c>
      <c r="AW27" s="205">
        <v>0.58239784222207502</v>
      </c>
      <c r="AX27" s="205">
        <v>-0.99144584543853598</v>
      </c>
      <c r="AY27" s="210">
        <v>4.0498308962881104</v>
      </c>
      <c r="AZ27" s="205"/>
      <c r="BA27" s="211">
        <v>0.846733804185134</v>
      </c>
      <c r="BB27" s="212">
        <v>4.8231277980581897</v>
      </c>
      <c r="BC27" s="213">
        <v>2.79906823842866</v>
      </c>
      <c r="BD27" s="205"/>
      <c r="BE27" s="214">
        <v>3.57834591512131</v>
      </c>
      <c r="BF27" s="38"/>
      <c r="BG27" s="29">
        <v>5.1176703250585902</v>
      </c>
      <c r="BH27" s="205">
        <v>7.60745287924005</v>
      </c>
      <c r="BI27" s="205">
        <v>10.601610429285801</v>
      </c>
      <c r="BJ27" s="205">
        <v>5.4546923445168902</v>
      </c>
      <c r="BK27" s="205">
        <v>7.0040712685718303</v>
      </c>
      <c r="BL27" s="210">
        <v>7.16733303947347</v>
      </c>
      <c r="BM27" s="205"/>
      <c r="BN27" s="211">
        <v>-0.66635541284377597</v>
      </c>
      <c r="BO27" s="212">
        <v>0.75419120474444101</v>
      </c>
      <c r="BP27" s="213">
        <v>3.9097156309489199E-2</v>
      </c>
      <c r="BQ27" s="205"/>
      <c r="BR27" s="214">
        <v>4.4419772931911599</v>
      </c>
    </row>
    <row r="28" spans="1:70" x14ac:dyDescent="0.2">
      <c r="A28" s="20" t="s">
        <v>53</v>
      </c>
      <c r="B28" s="2" t="str">
        <f t="shared" si="0"/>
        <v>Roanoke, VA</v>
      </c>
      <c r="C28" s="2"/>
      <c r="D28" s="23" t="s">
        <v>89</v>
      </c>
      <c r="E28" s="26" t="s">
        <v>90</v>
      </c>
      <c r="F28" s="2"/>
      <c r="G28" s="255">
        <v>58.915606399449501</v>
      </c>
      <c r="H28" s="250">
        <v>76.560633063822394</v>
      </c>
      <c r="I28" s="250">
        <v>108.347601926715</v>
      </c>
      <c r="J28" s="250">
        <v>95.108030276965394</v>
      </c>
      <c r="K28" s="250">
        <v>87.834505418888597</v>
      </c>
      <c r="L28" s="256">
        <v>85.353275417168405</v>
      </c>
      <c r="M28" s="250"/>
      <c r="N28" s="257">
        <v>89.015377601926701</v>
      </c>
      <c r="O28" s="258">
        <v>80.140762084981901</v>
      </c>
      <c r="P28" s="259">
        <v>84.578069843454301</v>
      </c>
      <c r="Q28" s="250"/>
      <c r="R28" s="260">
        <v>85.131788110392904</v>
      </c>
      <c r="S28" s="38"/>
      <c r="T28" s="29">
        <v>9.4622605061382998</v>
      </c>
      <c r="U28" s="205">
        <v>14.139962678153999</v>
      </c>
      <c r="V28" s="205">
        <v>38.959621908539901</v>
      </c>
      <c r="W28" s="205">
        <v>8.2693271570367504</v>
      </c>
      <c r="X28" s="205">
        <v>4.4439619989723802</v>
      </c>
      <c r="Y28" s="210">
        <v>15.090122367380699</v>
      </c>
      <c r="Z28" s="205"/>
      <c r="AA28" s="211">
        <v>-1.1979635970884699</v>
      </c>
      <c r="AB28" s="212">
        <v>-12.260281212752901</v>
      </c>
      <c r="AC28" s="213">
        <v>-6.7670628019267101</v>
      </c>
      <c r="AD28" s="205"/>
      <c r="AE28" s="214">
        <v>7.9091833111709597</v>
      </c>
      <c r="AF28" s="38"/>
      <c r="AG28" s="255">
        <v>51.5046374505418</v>
      </c>
      <c r="AH28" s="250">
        <v>69.5833351969723</v>
      </c>
      <c r="AI28" s="250">
        <v>83.336381816617902</v>
      </c>
      <c r="AJ28" s="250">
        <v>83.895925511783901</v>
      </c>
      <c r="AK28" s="250">
        <v>82.772387751591197</v>
      </c>
      <c r="AL28" s="256">
        <v>74.218533545501401</v>
      </c>
      <c r="AM28" s="250"/>
      <c r="AN28" s="257">
        <v>85.724603044899297</v>
      </c>
      <c r="AO28" s="258">
        <v>82.970732410115204</v>
      </c>
      <c r="AP28" s="259">
        <v>84.3476677275073</v>
      </c>
      <c r="AQ28" s="250"/>
      <c r="AR28" s="260">
        <v>77.112571883217399</v>
      </c>
      <c r="AS28" s="38"/>
      <c r="AT28" s="29">
        <v>-0.54491258792697705</v>
      </c>
      <c r="AU28" s="205">
        <v>9.2741400732847605</v>
      </c>
      <c r="AV28" s="205">
        <v>18.233835186356099</v>
      </c>
      <c r="AW28" s="205">
        <v>14.1484190745009</v>
      </c>
      <c r="AX28" s="205">
        <v>19.0650845791764</v>
      </c>
      <c r="AY28" s="210">
        <v>12.7903731505435</v>
      </c>
      <c r="AZ28" s="205"/>
      <c r="BA28" s="211">
        <v>5.52709941719647</v>
      </c>
      <c r="BB28" s="212">
        <v>-0.44214964783114902</v>
      </c>
      <c r="BC28" s="213">
        <v>2.50430815875866</v>
      </c>
      <c r="BD28" s="205"/>
      <c r="BE28" s="214">
        <v>9.35476461538601</v>
      </c>
      <c r="BF28" s="38"/>
      <c r="BG28" s="29">
        <v>7.0318954865638501</v>
      </c>
      <c r="BH28" s="205">
        <v>7.8968534065049401</v>
      </c>
      <c r="BI28" s="205">
        <v>9.7207862478886806</v>
      </c>
      <c r="BJ28" s="205">
        <v>-4.7402253099817404</v>
      </c>
      <c r="BK28" s="205">
        <v>-4.6917643673266403</v>
      </c>
      <c r="BL28" s="210">
        <v>2.1731337497027101</v>
      </c>
      <c r="BM28" s="205"/>
      <c r="BN28" s="211">
        <v>-13.0951445863665</v>
      </c>
      <c r="BO28" s="212">
        <v>-8.7355553727468003</v>
      </c>
      <c r="BP28" s="213">
        <v>-11.009808119904999</v>
      </c>
      <c r="BQ28" s="205"/>
      <c r="BR28" s="214">
        <v>-2.3366121345037398</v>
      </c>
    </row>
    <row r="29" spans="1:70" x14ac:dyDescent="0.2">
      <c r="A29" s="20" t="s">
        <v>54</v>
      </c>
      <c r="B29" s="2" t="str">
        <f t="shared" si="0"/>
        <v>Charlottesville, VA</v>
      </c>
      <c r="C29" s="2"/>
      <c r="D29" s="23" t="s">
        <v>89</v>
      </c>
      <c r="E29" s="26" t="s">
        <v>90</v>
      </c>
      <c r="F29" s="2"/>
      <c r="G29" s="255">
        <v>75.053246073298396</v>
      </c>
      <c r="H29" s="250">
        <v>110.961286462228</v>
      </c>
      <c r="I29" s="250">
        <v>111.563399401645</v>
      </c>
      <c r="J29" s="250">
        <v>109.878947270007</v>
      </c>
      <c r="K29" s="250">
        <v>104.57771877337299</v>
      </c>
      <c r="L29" s="256">
        <v>102.40691959611</v>
      </c>
      <c r="M29" s="250"/>
      <c r="N29" s="257">
        <v>126.285624532535</v>
      </c>
      <c r="O29" s="258">
        <v>127.302270007479</v>
      </c>
      <c r="P29" s="259">
        <v>126.793947270007</v>
      </c>
      <c r="Q29" s="250"/>
      <c r="R29" s="260">
        <v>109.374641788652</v>
      </c>
      <c r="S29" s="38"/>
      <c r="T29" s="29">
        <v>-5.5994644314494098</v>
      </c>
      <c r="U29" s="205">
        <v>0.132493032963657</v>
      </c>
      <c r="V29" s="205">
        <v>1.6093884432421199</v>
      </c>
      <c r="W29" s="205">
        <v>1.4434234463206499</v>
      </c>
      <c r="X29" s="205">
        <v>-9.0552902484890492</v>
      </c>
      <c r="Y29" s="210">
        <v>-2.1755407009634502</v>
      </c>
      <c r="Z29" s="205"/>
      <c r="AA29" s="211">
        <v>-7.4621448957055003</v>
      </c>
      <c r="AB29" s="212">
        <v>-5.3050384522891401</v>
      </c>
      <c r="AC29" s="213">
        <v>-6.3916940743286697</v>
      </c>
      <c r="AD29" s="205"/>
      <c r="AE29" s="214">
        <v>-3.6134525867937501</v>
      </c>
      <c r="AF29" s="38"/>
      <c r="AG29" s="255">
        <v>66.576456619296906</v>
      </c>
      <c r="AH29" s="250">
        <v>85.653705123410603</v>
      </c>
      <c r="AI29" s="250">
        <v>89.586182217651398</v>
      </c>
      <c r="AJ29" s="250">
        <v>93.312260658189899</v>
      </c>
      <c r="AK29" s="250">
        <v>95.923999158563902</v>
      </c>
      <c r="AL29" s="256">
        <v>86.210520755422493</v>
      </c>
      <c r="AM29" s="250"/>
      <c r="AN29" s="257">
        <v>132.32503365744199</v>
      </c>
      <c r="AO29" s="258">
        <v>133.255961106955</v>
      </c>
      <c r="AP29" s="259">
        <v>132.790497382198</v>
      </c>
      <c r="AQ29" s="250"/>
      <c r="AR29" s="260">
        <v>99.519085505930093</v>
      </c>
      <c r="AS29" s="38"/>
      <c r="AT29" s="29">
        <v>-11.685527679505601</v>
      </c>
      <c r="AU29" s="205">
        <v>-9.0081726986274493</v>
      </c>
      <c r="AV29" s="205">
        <v>-3.7218134741909599</v>
      </c>
      <c r="AW29" s="205">
        <v>1.0139875860296901</v>
      </c>
      <c r="AX29" s="205">
        <v>-5.3598304322728403</v>
      </c>
      <c r="AY29" s="210">
        <v>-5.5331730144569304</v>
      </c>
      <c r="AZ29" s="205"/>
      <c r="BA29" s="211">
        <v>-5.4588115585271799</v>
      </c>
      <c r="BB29" s="212">
        <v>-2.9111611931797698</v>
      </c>
      <c r="BC29" s="213">
        <v>-4.1974569177275498</v>
      </c>
      <c r="BD29" s="205"/>
      <c r="BE29" s="214">
        <v>-5.0283680707056098</v>
      </c>
      <c r="BF29" s="38"/>
      <c r="BG29" s="29">
        <v>35.186950918928403</v>
      </c>
      <c r="BH29" s="205">
        <v>14.2998109728922</v>
      </c>
      <c r="BI29" s="205">
        <v>13.306628983795999</v>
      </c>
      <c r="BJ29" s="205">
        <v>3.8592276612362499</v>
      </c>
      <c r="BK29" s="205">
        <v>-2.8939361485595101</v>
      </c>
      <c r="BL29" s="210">
        <v>11.7620271798017</v>
      </c>
      <c r="BM29" s="205"/>
      <c r="BN29" s="211">
        <v>-17.5425856932515</v>
      </c>
      <c r="BO29" s="212">
        <v>-19.2472727784764</v>
      </c>
      <c r="BP29" s="213">
        <v>-18.4064516411418</v>
      </c>
      <c r="BQ29" s="205"/>
      <c r="BR29" s="214">
        <v>-2.4078965822058902</v>
      </c>
    </row>
    <row r="30" spans="1:70" x14ac:dyDescent="0.2">
      <c r="A30" s="20" t="s">
        <v>103</v>
      </c>
      <c r="B30" t="s">
        <v>55</v>
      </c>
      <c r="C30" s="2"/>
      <c r="D30" s="23" t="s">
        <v>89</v>
      </c>
      <c r="E30" s="26" t="s">
        <v>90</v>
      </c>
      <c r="F30" s="2"/>
      <c r="G30" s="255">
        <v>52.890445455799203</v>
      </c>
      <c r="H30" s="250">
        <v>65.685124810370894</v>
      </c>
      <c r="I30" s="250">
        <v>72.607004551096395</v>
      </c>
      <c r="J30" s="250">
        <v>80.852880981933495</v>
      </c>
      <c r="K30" s="250">
        <v>69.748466418424997</v>
      </c>
      <c r="L30" s="256">
        <v>68.356784443525001</v>
      </c>
      <c r="M30" s="250"/>
      <c r="N30" s="257">
        <v>83.005145497172805</v>
      </c>
      <c r="O30" s="258">
        <v>76.829784857261004</v>
      </c>
      <c r="P30" s="259">
        <v>79.917465177216897</v>
      </c>
      <c r="Q30" s="250"/>
      <c r="R30" s="260">
        <v>71.659836081722702</v>
      </c>
      <c r="S30" s="38"/>
      <c r="T30" s="29">
        <v>-5.1888693403264403</v>
      </c>
      <c r="U30" s="205">
        <v>-8.3522242379324094</v>
      </c>
      <c r="V30" s="205">
        <v>-6.9932515138769702</v>
      </c>
      <c r="W30" s="205">
        <v>-3.4650289437788899</v>
      </c>
      <c r="X30" s="205">
        <v>-14.7507731697961</v>
      </c>
      <c r="Y30" s="210">
        <v>-7.8985012357398503</v>
      </c>
      <c r="Z30" s="205"/>
      <c r="AA30" s="211">
        <v>-12.470187186334501</v>
      </c>
      <c r="AB30" s="212">
        <v>-16.839153029388299</v>
      </c>
      <c r="AC30" s="213">
        <v>-14.626156136433201</v>
      </c>
      <c r="AD30" s="205"/>
      <c r="AE30" s="214">
        <v>-10.1544705519962</v>
      </c>
      <c r="AF30" s="38"/>
      <c r="AG30" s="255">
        <v>49.800375120673003</v>
      </c>
      <c r="AH30" s="250">
        <v>62.669863811888</v>
      </c>
      <c r="AI30" s="250">
        <v>70.161642876844496</v>
      </c>
      <c r="AJ30" s="250">
        <v>76.167372086608694</v>
      </c>
      <c r="AK30" s="250">
        <v>75.657418631912805</v>
      </c>
      <c r="AL30" s="256">
        <v>66.891334505585405</v>
      </c>
      <c r="AM30" s="250"/>
      <c r="AN30" s="257">
        <v>87.429715901254895</v>
      </c>
      <c r="AO30" s="258">
        <v>83.849556268100898</v>
      </c>
      <c r="AP30" s="259">
        <v>85.639636084677903</v>
      </c>
      <c r="AQ30" s="250"/>
      <c r="AR30" s="260">
        <v>72.247992099611807</v>
      </c>
      <c r="AS30" s="38"/>
      <c r="AT30" s="29">
        <v>-5.5494388105857801</v>
      </c>
      <c r="AU30" s="205">
        <v>-7.1684320268519404</v>
      </c>
      <c r="AV30" s="205">
        <v>-4.0048786266573702</v>
      </c>
      <c r="AW30" s="205">
        <v>2.0770166450797398</v>
      </c>
      <c r="AX30" s="205">
        <v>3.3082256333353399</v>
      </c>
      <c r="AY30" s="210">
        <v>-1.9696255123805799</v>
      </c>
      <c r="AZ30" s="205"/>
      <c r="BA30" s="211">
        <v>-0.24804567570333699</v>
      </c>
      <c r="BB30" s="212">
        <v>-4.5252962912105099</v>
      </c>
      <c r="BC30" s="213">
        <v>-2.3888248891242299</v>
      </c>
      <c r="BD30" s="205"/>
      <c r="BE30" s="214">
        <v>-2.1119997889599298</v>
      </c>
      <c r="BF30" s="38"/>
      <c r="BG30" s="29">
        <v>-8.3883802214363303</v>
      </c>
      <c r="BH30" s="205">
        <v>-5.9359699896456997</v>
      </c>
      <c r="BI30" s="205">
        <v>-6.5834305073927704</v>
      </c>
      <c r="BJ30" s="205">
        <v>-8.4783648667579499</v>
      </c>
      <c r="BK30" s="205">
        <v>-8.8827040250682003</v>
      </c>
      <c r="BL30" s="210">
        <v>-7.7141183638537303</v>
      </c>
      <c r="BM30" s="205"/>
      <c r="BN30" s="211">
        <v>-5.6581167995544996</v>
      </c>
      <c r="BO30" s="212">
        <v>-8.9675154611160792</v>
      </c>
      <c r="BP30" s="213">
        <v>-7.3326517997486302</v>
      </c>
      <c r="BQ30" s="205"/>
      <c r="BR30" s="214">
        <v>-7.57300072575151</v>
      </c>
    </row>
    <row r="31" spans="1:70" x14ac:dyDescent="0.2">
      <c r="A31" s="20" t="s">
        <v>51</v>
      </c>
      <c r="B31" s="2" t="str">
        <f t="shared" si="0"/>
        <v>Staunton &amp; Harrisonburg, VA</v>
      </c>
      <c r="C31" s="2"/>
      <c r="D31" s="23" t="s">
        <v>89</v>
      </c>
      <c r="E31" s="26" t="s">
        <v>90</v>
      </c>
      <c r="F31" s="2"/>
      <c r="G31" s="255">
        <v>55.335992925719999</v>
      </c>
      <c r="H31" s="250">
        <v>64.436501600134704</v>
      </c>
      <c r="I31" s="250">
        <v>70.557951827522302</v>
      </c>
      <c r="J31" s="250">
        <v>67.001790466565595</v>
      </c>
      <c r="K31" s="250">
        <v>75.572472629274003</v>
      </c>
      <c r="L31" s="256">
        <v>66.580941889843302</v>
      </c>
      <c r="M31" s="250"/>
      <c r="N31" s="257">
        <v>89.377465049688297</v>
      </c>
      <c r="O31" s="258">
        <v>81.638500926393803</v>
      </c>
      <c r="P31" s="259">
        <v>85.507982988040993</v>
      </c>
      <c r="Q31" s="250"/>
      <c r="R31" s="260">
        <v>71.988667917899804</v>
      </c>
      <c r="S31" s="38"/>
      <c r="T31" s="29">
        <v>5.4057223075758998E-2</v>
      </c>
      <c r="U31" s="205">
        <v>-3.2144655129090101</v>
      </c>
      <c r="V31" s="205">
        <v>1.7583492153193501</v>
      </c>
      <c r="W31" s="205">
        <v>-3.5033839460773102</v>
      </c>
      <c r="X31" s="205">
        <v>-5.5146835485199901</v>
      </c>
      <c r="Y31" s="210">
        <v>-2.2705396104424902</v>
      </c>
      <c r="Z31" s="205"/>
      <c r="AA31" s="211">
        <v>-15.0282039416659</v>
      </c>
      <c r="AB31" s="212">
        <v>-13.325049113313501</v>
      </c>
      <c r="AC31" s="213">
        <v>-14.2235914927537</v>
      </c>
      <c r="AD31" s="205"/>
      <c r="AE31" s="214">
        <v>-6.6836342726414104</v>
      </c>
      <c r="AF31" s="38"/>
      <c r="AG31" s="255">
        <v>51.030933973387199</v>
      </c>
      <c r="AH31" s="250">
        <v>60.669965049688301</v>
      </c>
      <c r="AI31" s="250">
        <v>63.088962438942197</v>
      </c>
      <c r="AJ31" s="250">
        <v>64.480407613272604</v>
      </c>
      <c r="AK31" s="250">
        <v>69.002881926899093</v>
      </c>
      <c r="AL31" s="256">
        <v>61.6546302004379</v>
      </c>
      <c r="AM31" s="250"/>
      <c r="AN31" s="257">
        <v>82.686967323564005</v>
      </c>
      <c r="AO31" s="258">
        <v>73.522444837459901</v>
      </c>
      <c r="AP31" s="259">
        <v>78.104706080512003</v>
      </c>
      <c r="AQ31" s="250"/>
      <c r="AR31" s="260">
        <v>66.354651880459102</v>
      </c>
      <c r="AS31" s="38"/>
      <c r="AT31" s="29">
        <v>-5.1243037366489697</v>
      </c>
      <c r="AU31" s="205">
        <v>-5.9908796249102902</v>
      </c>
      <c r="AV31" s="205">
        <v>-8.1258520697279799</v>
      </c>
      <c r="AW31" s="205">
        <v>-5.3143316932768103</v>
      </c>
      <c r="AX31" s="205">
        <v>4.9668723433168499E-2</v>
      </c>
      <c r="AY31" s="210">
        <v>-4.8716890576973997</v>
      </c>
      <c r="AZ31" s="205"/>
      <c r="BA31" s="211">
        <v>-6.63124457634322</v>
      </c>
      <c r="BB31" s="212">
        <v>-12.8569964972246</v>
      </c>
      <c r="BC31" s="213">
        <v>-9.6687025456272409</v>
      </c>
      <c r="BD31" s="205"/>
      <c r="BE31" s="214">
        <v>-6.5408276746181704</v>
      </c>
      <c r="BF31" s="38"/>
      <c r="BG31" s="29">
        <v>6.2391691298336402</v>
      </c>
      <c r="BH31" s="205">
        <v>3.7852733342887999</v>
      </c>
      <c r="BI31" s="205">
        <v>-0.47296427905784799</v>
      </c>
      <c r="BJ31" s="205">
        <v>5.3519896348782003</v>
      </c>
      <c r="BK31" s="205">
        <v>9.6436175610433796</v>
      </c>
      <c r="BL31" s="210">
        <v>5.1072601699291198</v>
      </c>
      <c r="BM31" s="205"/>
      <c r="BN31" s="211">
        <v>5.0727363697638603</v>
      </c>
      <c r="BO31" s="212">
        <v>-9.4717520543337095</v>
      </c>
      <c r="BP31" s="213">
        <v>-1.9334925997786201</v>
      </c>
      <c r="BQ31" s="205"/>
      <c r="BR31" s="214">
        <v>2.3488490854427502</v>
      </c>
    </row>
    <row r="32" spans="1:70" x14ac:dyDescent="0.2">
      <c r="A32" s="20" t="s">
        <v>50</v>
      </c>
      <c r="B32" s="2" t="str">
        <f t="shared" si="0"/>
        <v>Blacksburg &amp; Wytheville, VA</v>
      </c>
      <c r="C32" s="2"/>
      <c r="D32" s="23" t="s">
        <v>89</v>
      </c>
      <c r="E32" s="26" t="s">
        <v>90</v>
      </c>
      <c r="F32" s="2"/>
      <c r="G32" s="255">
        <v>45.475058659773303</v>
      </c>
      <c r="H32" s="250">
        <v>52.609741499304</v>
      </c>
      <c r="I32" s="250">
        <v>62.7841956651421</v>
      </c>
      <c r="J32" s="250">
        <v>62.353947106780602</v>
      </c>
      <c r="K32" s="250">
        <v>61.3540286339232</v>
      </c>
      <c r="L32" s="256">
        <v>56.915394312984603</v>
      </c>
      <c r="M32" s="250"/>
      <c r="N32" s="257">
        <v>93.235917677470596</v>
      </c>
      <c r="O32" s="258">
        <v>77.450600517001305</v>
      </c>
      <c r="P32" s="259">
        <v>85.343259097236</v>
      </c>
      <c r="Q32" s="250"/>
      <c r="R32" s="260">
        <v>65.037641394199298</v>
      </c>
      <c r="S32" s="38"/>
      <c r="T32" s="29">
        <v>1.0464909905664099</v>
      </c>
      <c r="U32" s="205">
        <v>-7.3162537784836896</v>
      </c>
      <c r="V32" s="205">
        <v>2.9207962286544298</v>
      </c>
      <c r="W32" s="205">
        <v>5.8033952085539404</v>
      </c>
      <c r="X32" s="205">
        <v>7.6455513884815502</v>
      </c>
      <c r="Y32" s="210">
        <v>2.1089637201827398</v>
      </c>
      <c r="Z32" s="205"/>
      <c r="AA32" s="211">
        <v>1.84485084274322</v>
      </c>
      <c r="AB32" s="212">
        <v>0.65005408007953802</v>
      </c>
      <c r="AC32" s="213">
        <v>1.2992040240015199</v>
      </c>
      <c r="AD32" s="205"/>
      <c r="AE32" s="214">
        <v>1.8038577148973201</v>
      </c>
      <c r="AF32" s="38"/>
      <c r="AG32" s="255">
        <v>44.778179558560304</v>
      </c>
      <c r="AH32" s="250">
        <v>52.942766951680198</v>
      </c>
      <c r="AI32" s="250">
        <v>58.275911712069899</v>
      </c>
      <c r="AJ32" s="250">
        <v>61.674699244382502</v>
      </c>
      <c r="AK32" s="250">
        <v>60.3859146947703</v>
      </c>
      <c r="AL32" s="256">
        <v>55.611494432292702</v>
      </c>
      <c r="AM32" s="250"/>
      <c r="AN32" s="257">
        <v>79.999237920063607</v>
      </c>
      <c r="AO32" s="258">
        <v>69.4367985683038</v>
      </c>
      <c r="AP32" s="259">
        <v>74.718018244183696</v>
      </c>
      <c r="AQ32" s="250"/>
      <c r="AR32" s="260">
        <v>61.070501235690102</v>
      </c>
      <c r="AS32" s="38"/>
      <c r="AT32" s="29">
        <v>1.47157907535754</v>
      </c>
      <c r="AU32" s="205">
        <v>1.17901027802642</v>
      </c>
      <c r="AV32" s="205">
        <v>6.8719329470080801</v>
      </c>
      <c r="AW32" s="205">
        <v>11.642372964064201</v>
      </c>
      <c r="AX32" s="205">
        <v>14.3632089769911</v>
      </c>
      <c r="AY32" s="210">
        <v>7.3463567870118096</v>
      </c>
      <c r="AZ32" s="205"/>
      <c r="BA32" s="211">
        <v>3.3609127947179598</v>
      </c>
      <c r="BB32" s="212">
        <v>-2.86764468199762</v>
      </c>
      <c r="BC32" s="213">
        <v>0.37028033527464599</v>
      </c>
      <c r="BD32" s="205"/>
      <c r="BE32" s="214">
        <v>4.8001491825703297</v>
      </c>
      <c r="BF32" s="38"/>
      <c r="BG32" s="29">
        <v>5.2596932879605198</v>
      </c>
      <c r="BH32" s="205">
        <v>8.1452719189043901</v>
      </c>
      <c r="BI32" s="205">
        <v>5.2184991455535403</v>
      </c>
      <c r="BJ32" s="205">
        <v>4.5247965507897998</v>
      </c>
      <c r="BK32" s="205">
        <v>13.4638482983862</v>
      </c>
      <c r="BL32" s="210">
        <v>7.4397081732828703</v>
      </c>
      <c r="BM32" s="205"/>
      <c r="BN32" s="211">
        <v>2.0330419706559</v>
      </c>
      <c r="BO32" s="212">
        <v>4.2286517836584396</v>
      </c>
      <c r="BP32" s="213">
        <v>3.0742845115213</v>
      </c>
      <c r="BQ32" s="205"/>
      <c r="BR32" s="214">
        <v>5.7421945745891998</v>
      </c>
    </row>
    <row r="33" spans="1:70" x14ac:dyDescent="0.2">
      <c r="A33" s="20" t="s">
        <v>49</v>
      </c>
      <c r="B33" s="2" t="str">
        <f t="shared" si="0"/>
        <v>Lynchburg, VA</v>
      </c>
      <c r="C33" s="2"/>
      <c r="D33" s="23" t="s">
        <v>89</v>
      </c>
      <c r="E33" s="26" t="s">
        <v>90</v>
      </c>
      <c r="F33" s="2"/>
      <c r="G33" s="255">
        <v>45.152052550231801</v>
      </c>
      <c r="H33" s="250">
        <v>69.433344667697</v>
      </c>
      <c r="I33" s="250">
        <v>77.962553323029297</v>
      </c>
      <c r="J33" s="250">
        <v>68.443425038639802</v>
      </c>
      <c r="K33" s="250">
        <v>74.489233384853094</v>
      </c>
      <c r="L33" s="256">
        <v>67.096121792890202</v>
      </c>
      <c r="M33" s="250"/>
      <c r="N33" s="257">
        <v>87.715786707882501</v>
      </c>
      <c r="O33" s="258">
        <v>86.653292117465199</v>
      </c>
      <c r="P33" s="259">
        <v>87.1845394126738</v>
      </c>
      <c r="Q33" s="250"/>
      <c r="R33" s="260">
        <v>72.835669684256999</v>
      </c>
      <c r="S33" s="38"/>
      <c r="T33" s="29">
        <v>7.9035021796671296</v>
      </c>
      <c r="U33" s="205">
        <v>2.77894770281556</v>
      </c>
      <c r="V33" s="205">
        <v>9.9874714251959507</v>
      </c>
      <c r="W33" s="205">
        <v>-5.4499603363436302</v>
      </c>
      <c r="X33" s="205">
        <v>17.569704282112799</v>
      </c>
      <c r="Y33" s="210">
        <v>6.1546564704532702</v>
      </c>
      <c r="Z33" s="205"/>
      <c r="AA33" s="211">
        <v>-11.3795211306333</v>
      </c>
      <c r="AB33" s="212">
        <v>-9.9484780389479592</v>
      </c>
      <c r="AC33" s="213">
        <v>-10.6740898753837</v>
      </c>
      <c r="AD33" s="205"/>
      <c r="AE33" s="214">
        <v>-0.27107771534887498</v>
      </c>
      <c r="AF33" s="38"/>
      <c r="AG33" s="255">
        <v>44.621377897990698</v>
      </c>
      <c r="AH33" s="250">
        <v>63.988946676970599</v>
      </c>
      <c r="AI33" s="250">
        <v>70.629837712519304</v>
      </c>
      <c r="AJ33" s="250">
        <v>66.180055641421902</v>
      </c>
      <c r="AK33" s="250">
        <v>62.571411901081902</v>
      </c>
      <c r="AL33" s="256">
        <v>61.598325965996899</v>
      </c>
      <c r="AM33" s="250"/>
      <c r="AN33" s="257">
        <v>73.809469088098894</v>
      </c>
      <c r="AO33" s="258">
        <v>72.652554095826801</v>
      </c>
      <c r="AP33" s="259">
        <v>73.231011591962897</v>
      </c>
      <c r="AQ33" s="250"/>
      <c r="AR33" s="260">
        <v>64.921950430558596</v>
      </c>
      <c r="AS33" s="38"/>
      <c r="AT33" s="29">
        <v>2.76887240651652</v>
      </c>
      <c r="AU33" s="205">
        <v>5.6482484568234002</v>
      </c>
      <c r="AV33" s="205">
        <v>11.457728130850001</v>
      </c>
      <c r="AW33" s="205">
        <v>1.48125347994792</v>
      </c>
      <c r="AX33" s="205">
        <v>6.8070957157442802</v>
      </c>
      <c r="AY33" s="210">
        <v>5.7831068211204002</v>
      </c>
      <c r="AZ33" s="205"/>
      <c r="BA33" s="211">
        <v>-3.1845486180869398</v>
      </c>
      <c r="BB33" s="212">
        <v>-3.8880370004262601</v>
      </c>
      <c r="BC33" s="213">
        <v>-3.5347969073691301</v>
      </c>
      <c r="BD33" s="205"/>
      <c r="BE33" s="214">
        <v>2.5894683903442899</v>
      </c>
      <c r="BF33" s="38"/>
      <c r="BG33" s="29">
        <v>6.3220612493198702</v>
      </c>
      <c r="BH33" s="205">
        <v>9.1671063739420404</v>
      </c>
      <c r="BI33" s="205">
        <v>5.5102823562262699</v>
      </c>
      <c r="BJ33" s="205">
        <v>7.3573240913308098</v>
      </c>
      <c r="BK33" s="205">
        <v>-3.5204793696019698</v>
      </c>
      <c r="BL33" s="210">
        <v>4.61370457182948</v>
      </c>
      <c r="BM33" s="205"/>
      <c r="BN33" s="211">
        <v>-6.0220581883534603</v>
      </c>
      <c r="BO33" s="212">
        <v>-5.3102879707305499</v>
      </c>
      <c r="BP33" s="213">
        <v>-5.6888027417158504</v>
      </c>
      <c r="BQ33" s="205"/>
      <c r="BR33" s="214">
        <v>0.74374046911056502</v>
      </c>
    </row>
    <row r="34" spans="1:70" x14ac:dyDescent="0.2">
      <c r="A34" s="20" t="s">
        <v>23</v>
      </c>
      <c r="B34" s="2" t="str">
        <f t="shared" si="0"/>
        <v>Central Virginia</v>
      </c>
      <c r="C34" s="2"/>
      <c r="D34" s="23" t="s">
        <v>89</v>
      </c>
      <c r="E34" s="26" t="s">
        <v>90</v>
      </c>
      <c r="F34" s="2"/>
      <c r="G34" s="255">
        <v>58.965563599976399</v>
      </c>
      <c r="H34" s="250">
        <v>82.002683501088896</v>
      </c>
      <c r="I34" s="250">
        <v>91.247815939725697</v>
      </c>
      <c r="J34" s="250">
        <v>90.914258343634103</v>
      </c>
      <c r="K34" s="250">
        <v>87.556472717640801</v>
      </c>
      <c r="L34" s="256">
        <v>82.137358820413198</v>
      </c>
      <c r="M34" s="250"/>
      <c r="N34" s="257">
        <v>103.307064865501</v>
      </c>
      <c r="O34" s="258">
        <v>104.800354935546</v>
      </c>
      <c r="P34" s="259">
        <v>104.053709900523</v>
      </c>
      <c r="Q34" s="250"/>
      <c r="R34" s="260">
        <v>88.399173414730498</v>
      </c>
      <c r="S34" s="38"/>
      <c r="T34" s="29">
        <v>-9.6623386998750398</v>
      </c>
      <c r="U34" s="205">
        <v>-9.2297485964033292</v>
      </c>
      <c r="V34" s="205">
        <v>-8.3829784818389097</v>
      </c>
      <c r="W34" s="205">
        <v>-9.6463202263003893</v>
      </c>
      <c r="X34" s="205">
        <v>-4.0858619994904704</v>
      </c>
      <c r="Y34" s="210">
        <v>-8.1478163830319108</v>
      </c>
      <c r="Z34" s="205"/>
      <c r="AA34" s="211">
        <v>0.26727842632163701</v>
      </c>
      <c r="AB34" s="212">
        <v>3.1557221058179001</v>
      </c>
      <c r="AC34" s="213">
        <v>1.70135555889752</v>
      </c>
      <c r="AD34" s="205"/>
      <c r="AE34" s="214">
        <v>-5.0554986119759802</v>
      </c>
      <c r="AF34" s="38"/>
      <c r="AG34" s="255">
        <v>54.647496836188097</v>
      </c>
      <c r="AH34" s="250">
        <v>72.9999090588027</v>
      </c>
      <c r="AI34" s="250">
        <v>80.655754311613293</v>
      </c>
      <c r="AJ34" s="250">
        <v>83.0616439313673</v>
      </c>
      <c r="AK34" s="250">
        <v>82.253674657131</v>
      </c>
      <c r="AL34" s="256">
        <v>74.723695759020501</v>
      </c>
      <c r="AM34" s="250"/>
      <c r="AN34" s="257">
        <v>103.698794514097</v>
      </c>
      <c r="AO34" s="258">
        <v>104.11380047383599</v>
      </c>
      <c r="AP34" s="259">
        <v>103.90629749396599</v>
      </c>
      <c r="AQ34" s="250"/>
      <c r="AR34" s="260">
        <v>83.061581969005104</v>
      </c>
      <c r="AS34" s="38"/>
      <c r="AT34" s="29">
        <v>-2.8902685710723599</v>
      </c>
      <c r="AU34" s="205">
        <v>-1.3860828662490501</v>
      </c>
      <c r="AV34" s="205">
        <v>-0.49458106008133501</v>
      </c>
      <c r="AW34" s="205">
        <v>-1.29787538882618</v>
      </c>
      <c r="AX34" s="205">
        <v>-1.27417334846107</v>
      </c>
      <c r="AY34" s="210">
        <v>-1.3791839558921899</v>
      </c>
      <c r="AZ34" s="205"/>
      <c r="BA34" s="211">
        <v>0.57905900422352496</v>
      </c>
      <c r="BB34" s="212">
        <v>2.48440308553963</v>
      </c>
      <c r="BC34" s="213">
        <v>1.5246944984258599</v>
      </c>
      <c r="BD34" s="205"/>
      <c r="BE34" s="214">
        <v>-0.36273117022922602</v>
      </c>
      <c r="BF34" s="38"/>
      <c r="BG34" s="29">
        <v>21.8973434181325</v>
      </c>
      <c r="BH34" s="205">
        <v>17.315187850097399</v>
      </c>
      <c r="BI34" s="205">
        <v>12.0472585650877</v>
      </c>
      <c r="BJ34" s="205">
        <v>10.131110775107199</v>
      </c>
      <c r="BK34" s="205">
        <v>5.9766742952135203</v>
      </c>
      <c r="BL34" s="210">
        <v>12.920780169742899</v>
      </c>
      <c r="BM34" s="205"/>
      <c r="BN34" s="211">
        <v>-3.7018482301733</v>
      </c>
      <c r="BO34" s="212">
        <v>-5.8268878579136798</v>
      </c>
      <c r="BP34" s="213">
        <v>-4.7654791834218999</v>
      </c>
      <c r="BQ34" s="205"/>
      <c r="BR34" s="214">
        <v>6.2192932812906196</v>
      </c>
    </row>
    <row r="35" spans="1:70" x14ac:dyDescent="0.2">
      <c r="A35" s="20" t="s">
        <v>24</v>
      </c>
      <c r="B35" s="2" t="str">
        <f t="shared" si="0"/>
        <v>Chesapeake Bay</v>
      </c>
      <c r="C35" s="2"/>
      <c r="D35" s="23" t="s">
        <v>89</v>
      </c>
      <c r="E35" s="26" t="s">
        <v>90</v>
      </c>
      <c r="F35" s="2"/>
      <c r="G35" s="255">
        <v>72.297027027026999</v>
      </c>
      <c r="H35" s="250">
        <v>82.256146718146695</v>
      </c>
      <c r="I35" s="250">
        <v>82.377837837837802</v>
      </c>
      <c r="J35" s="250">
        <v>88.180447876447801</v>
      </c>
      <c r="K35" s="250">
        <v>81.303776061776006</v>
      </c>
      <c r="L35" s="256">
        <v>81.283047104247103</v>
      </c>
      <c r="M35" s="250"/>
      <c r="N35" s="257">
        <v>100.169374517374</v>
      </c>
      <c r="O35" s="258">
        <v>109.58611583011501</v>
      </c>
      <c r="P35" s="259">
        <v>104.877745173745</v>
      </c>
      <c r="Q35" s="250"/>
      <c r="R35" s="260">
        <v>88.0243894098179</v>
      </c>
      <c r="S35" s="38"/>
      <c r="T35" s="29">
        <v>22.142506951548999</v>
      </c>
      <c r="U35" s="205">
        <v>3.5220951789332999</v>
      </c>
      <c r="V35" s="205">
        <v>-0.94010021755620699</v>
      </c>
      <c r="W35" s="205">
        <v>1.31725937438364</v>
      </c>
      <c r="X35" s="205">
        <v>-4.9269694500190697</v>
      </c>
      <c r="Y35" s="210">
        <v>3.0571514689364201</v>
      </c>
      <c r="Z35" s="205"/>
      <c r="AA35" s="211">
        <v>-4.4325558358138197</v>
      </c>
      <c r="AB35" s="212">
        <v>5.4035953558371599</v>
      </c>
      <c r="AC35" s="213">
        <v>0.46556148395596297</v>
      </c>
      <c r="AD35" s="205"/>
      <c r="AE35" s="214">
        <v>2.1600481933998101</v>
      </c>
      <c r="AF35" s="38"/>
      <c r="AG35" s="255">
        <v>58.079208494208402</v>
      </c>
      <c r="AH35" s="250">
        <v>75.587119691119597</v>
      </c>
      <c r="AI35" s="250">
        <v>79.008625482625405</v>
      </c>
      <c r="AJ35" s="250">
        <v>79.085534749034693</v>
      </c>
      <c r="AK35" s="250">
        <v>80.902864864864796</v>
      </c>
      <c r="AL35" s="256">
        <v>74.532670656370598</v>
      </c>
      <c r="AM35" s="250"/>
      <c r="AN35" s="257">
        <v>114.684166023166</v>
      </c>
      <c r="AO35" s="258">
        <v>125.40666216216199</v>
      </c>
      <c r="AP35" s="259">
        <v>120.045414092664</v>
      </c>
      <c r="AQ35" s="250"/>
      <c r="AR35" s="260">
        <v>87.536311638168698</v>
      </c>
      <c r="AS35" s="38"/>
      <c r="AT35" s="29">
        <v>0.99848238895062502</v>
      </c>
      <c r="AU35" s="205">
        <v>-1.37151932957236</v>
      </c>
      <c r="AV35" s="205">
        <v>-3.3078377591829899</v>
      </c>
      <c r="AW35" s="205">
        <v>-1.9401021906406399</v>
      </c>
      <c r="AX35" s="205">
        <v>1.0739343267714401</v>
      </c>
      <c r="AY35" s="210">
        <v>-1.0317136207707001</v>
      </c>
      <c r="AZ35" s="205"/>
      <c r="BA35" s="211">
        <v>3.03390551750446</v>
      </c>
      <c r="BB35" s="212">
        <v>14.3845352249509</v>
      </c>
      <c r="BC35" s="213">
        <v>8.6662931423589793</v>
      </c>
      <c r="BD35" s="205"/>
      <c r="BE35" s="214">
        <v>2.5544613415328699</v>
      </c>
      <c r="BF35" s="38"/>
      <c r="BG35" s="29">
        <v>-12.0994059811627</v>
      </c>
      <c r="BH35" s="205">
        <v>-3.6687982226853002</v>
      </c>
      <c r="BI35" s="205">
        <v>-3.37022041791244</v>
      </c>
      <c r="BJ35" s="205">
        <v>-5.3410499776662803</v>
      </c>
      <c r="BK35" s="205">
        <v>-1.50574867065449</v>
      </c>
      <c r="BL35" s="210">
        <v>-4.9752109743067896</v>
      </c>
      <c r="BM35" s="205"/>
      <c r="BN35" s="211">
        <v>-0.87486753892975799</v>
      </c>
      <c r="BO35" s="212">
        <v>-9.5518883174451397E-2</v>
      </c>
      <c r="BP35" s="213">
        <v>-0.47421376519554698</v>
      </c>
      <c r="BQ35" s="205"/>
      <c r="BR35" s="214">
        <v>-3.1989572753408901</v>
      </c>
    </row>
    <row r="36" spans="1:70" x14ac:dyDescent="0.2">
      <c r="A36" s="20" t="s">
        <v>25</v>
      </c>
      <c r="B36" s="2" t="str">
        <f t="shared" si="0"/>
        <v>Coastal Virginia - Eastern Shore</v>
      </c>
      <c r="C36" s="2"/>
      <c r="D36" s="23" t="s">
        <v>89</v>
      </c>
      <c r="E36" s="26" t="s">
        <v>90</v>
      </c>
      <c r="F36" s="2"/>
      <c r="G36" s="255">
        <v>73.994937458854494</v>
      </c>
      <c r="H36" s="250">
        <v>95.311013824884697</v>
      </c>
      <c r="I36" s="250">
        <v>103.831797235023</v>
      </c>
      <c r="J36" s="250">
        <v>100.547188940092</v>
      </c>
      <c r="K36" s="250">
        <v>98.860105332455504</v>
      </c>
      <c r="L36" s="256">
        <v>94.509008558261996</v>
      </c>
      <c r="M36" s="250"/>
      <c r="N36" s="257">
        <v>140.189631336405</v>
      </c>
      <c r="O36" s="258">
        <v>132.079078341013</v>
      </c>
      <c r="P36" s="259">
        <v>136.13435483870899</v>
      </c>
      <c r="Q36" s="250"/>
      <c r="R36" s="260">
        <v>106.401964638389</v>
      </c>
      <c r="S36" s="38"/>
      <c r="T36" s="29">
        <v>-9.7054666931877307</v>
      </c>
      <c r="U36" s="205">
        <v>-8.0915530524233397</v>
      </c>
      <c r="V36" s="205">
        <v>-3.4729138400564898</v>
      </c>
      <c r="W36" s="205">
        <v>-9.2473842051500696</v>
      </c>
      <c r="X36" s="205">
        <v>-10.429050743043</v>
      </c>
      <c r="Y36" s="210">
        <v>-8.1333332070554096</v>
      </c>
      <c r="Z36" s="205"/>
      <c r="AA36" s="211">
        <v>-2.9595976024170598</v>
      </c>
      <c r="AB36" s="212">
        <v>-7.7143656725686203</v>
      </c>
      <c r="AC36" s="213">
        <v>-5.3258599939222799</v>
      </c>
      <c r="AD36" s="205"/>
      <c r="AE36" s="214">
        <v>-7.1265736365667696</v>
      </c>
      <c r="AF36" s="38"/>
      <c r="AG36" s="255">
        <v>73.317399605003203</v>
      </c>
      <c r="AH36" s="250">
        <v>85.972208689927498</v>
      </c>
      <c r="AI36" s="250">
        <v>91.769219881500902</v>
      </c>
      <c r="AJ36" s="250">
        <v>91.687894996708295</v>
      </c>
      <c r="AK36" s="250">
        <v>94.546818630678004</v>
      </c>
      <c r="AL36" s="256">
        <v>87.458708360763595</v>
      </c>
      <c r="AM36" s="250"/>
      <c r="AN36" s="257">
        <v>139.39342495062499</v>
      </c>
      <c r="AO36" s="258">
        <v>131.40562705727399</v>
      </c>
      <c r="AP36" s="259">
        <v>135.39952600394901</v>
      </c>
      <c r="AQ36" s="250"/>
      <c r="AR36" s="260">
        <v>101.15608483024501</v>
      </c>
      <c r="AS36" s="38"/>
      <c r="AT36" s="29">
        <v>-1.20754691707944</v>
      </c>
      <c r="AU36" s="205">
        <v>-8.1951170508560693</v>
      </c>
      <c r="AV36" s="205">
        <v>-6.6624262241340002</v>
      </c>
      <c r="AW36" s="205">
        <v>-9.9448467286017905</v>
      </c>
      <c r="AX36" s="205">
        <v>-10.553811966723799</v>
      </c>
      <c r="AY36" s="210">
        <v>-7.6846603207275104</v>
      </c>
      <c r="AZ36" s="205"/>
      <c r="BA36" s="211">
        <v>0.109819404347635</v>
      </c>
      <c r="BB36" s="212">
        <v>-5.0970868968404703</v>
      </c>
      <c r="BC36" s="213">
        <v>-2.48634666649787</v>
      </c>
      <c r="BD36" s="205"/>
      <c r="BE36" s="214">
        <v>-5.7634562874626001</v>
      </c>
      <c r="BF36" s="38"/>
      <c r="BG36" s="29">
        <v>-9.9169980890644709</v>
      </c>
      <c r="BH36" s="205">
        <v>-7.11524539697227</v>
      </c>
      <c r="BI36" s="205">
        <v>-3.2375391866040402</v>
      </c>
      <c r="BJ36" s="205">
        <v>-0.89943474013979297</v>
      </c>
      <c r="BK36" s="205">
        <v>-3.6124981952229098</v>
      </c>
      <c r="BL36" s="210">
        <v>-4.7233233773289598</v>
      </c>
      <c r="BM36" s="205"/>
      <c r="BN36" s="211">
        <v>-1.61895544823883</v>
      </c>
      <c r="BO36" s="212">
        <v>-0.86183592365765804</v>
      </c>
      <c r="BP36" s="213">
        <v>-1.2389628405194499</v>
      </c>
      <c r="BQ36" s="205"/>
      <c r="BR36" s="214">
        <v>-3.43802582934156</v>
      </c>
    </row>
    <row r="37" spans="1:70" x14ac:dyDescent="0.2">
      <c r="A37" s="20" t="s">
        <v>26</v>
      </c>
      <c r="B37" s="2" t="str">
        <f t="shared" si="0"/>
        <v>Coastal Virginia - Hampton Roads</v>
      </c>
      <c r="C37" s="2"/>
      <c r="D37" s="23" t="s">
        <v>89</v>
      </c>
      <c r="E37" s="26" t="s">
        <v>90</v>
      </c>
      <c r="F37" s="2"/>
      <c r="G37" s="255">
        <v>97.900100192678195</v>
      </c>
      <c r="H37" s="250">
        <v>115.00610687219</v>
      </c>
      <c r="I37" s="250">
        <v>127.87078689788</v>
      </c>
      <c r="J37" s="250">
        <v>129.430328066795</v>
      </c>
      <c r="K37" s="250">
        <v>133.78686782273601</v>
      </c>
      <c r="L37" s="256">
        <v>120.79883797045601</v>
      </c>
      <c r="M37" s="250"/>
      <c r="N37" s="257">
        <v>185.980624277456</v>
      </c>
      <c r="O37" s="258">
        <v>190.075290687219</v>
      </c>
      <c r="P37" s="259">
        <v>188.027957482337</v>
      </c>
      <c r="Q37" s="250"/>
      <c r="R37" s="260">
        <v>140.00715783099301</v>
      </c>
      <c r="S37" s="38"/>
      <c r="T37" s="29">
        <v>10.3478948339382</v>
      </c>
      <c r="U37" s="205">
        <v>10.2692982659709</v>
      </c>
      <c r="V37" s="205">
        <v>12.7313708454259</v>
      </c>
      <c r="W37" s="205">
        <v>8.5810333679263309</v>
      </c>
      <c r="X37" s="205">
        <v>11.8547146232379</v>
      </c>
      <c r="Y37" s="210">
        <v>10.7729702067085</v>
      </c>
      <c r="Z37" s="205"/>
      <c r="AA37" s="211">
        <v>11.5385629645387</v>
      </c>
      <c r="AB37" s="212">
        <v>9.9798805555714001</v>
      </c>
      <c r="AC37" s="213">
        <v>10.7452532903334</v>
      </c>
      <c r="AD37" s="205"/>
      <c r="AE37" s="214">
        <v>10.7623332833214</v>
      </c>
      <c r="AF37" s="38"/>
      <c r="AG37" s="255">
        <v>103.11802914455301</v>
      </c>
      <c r="AH37" s="250">
        <v>108.951334828255</v>
      </c>
      <c r="AI37" s="250">
        <v>115.79964186124199</v>
      </c>
      <c r="AJ37" s="250">
        <v>117.910145723933</v>
      </c>
      <c r="AK37" s="250">
        <v>126.420407953552</v>
      </c>
      <c r="AL37" s="256">
        <v>114.441534047112</v>
      </c>
      <c r="AM37" s="250"/>
      <c r="AN37" s="257">
        <v>186.34270282073601</v>
      </c>
      <c r="AO37" s="258">
        <v>195.867680213738</v>
      </c>
      <c r="AP37" s="259">
        <v>191.10519151723699</v>
      </c>
      <c r="AQ37" s="250"/>
      <c r="AR37" s="260">
        <v>136.348008854835</v>
      </c>
      <c r="AS37" s="38"/>
      <c r="AT37" s="29">
        <v>11.6470186112654</v>
      </c>
      <c r="AU37" s="205">
        <v>10.4540881723831</v>
      </c>
      <c r="AV37" s="205">
        <v>9.3881710572116397</v>
      </c>
      <c r="AW37" s="205">
        <v>11.0421885133713</v>
      </c>
      <c r="AX37" s="205">
        <v>6.8313039009753904</v>
      </c>
      <c r="AY37" s="210">
        <v>9.7523535921768598</v>
      </c>
      <c r="AZ37" s="205"/>
      <c r="BA37" s="211">
        <v>6.7101507504871503</v>
      </c>
      <c r="BB37" s="212">
        <v>14.6824947022067</v>
      </c>
      <c r="BC37" s="213">
        <v>10.652079542245</v>
      </c>
      <c r="BD37" s="205"/>
      <c r="BE37" s="214">
        <v>10.1187442074351</v>
      </c>
      <c r="BF37" s="38"/>
      <c r="BG37" s="29">
        <v>2.9290169719412402</v>
      </c>
      <c r="BH37" s="205">
        <v>3.2045644388338301</v>
      </c>
      <c r="BI37" s="205">
        <v>2.4581020162251299</v>
      </c>
      <c r="BJ37" s="205">
        <v>4.9176677450714799</v>
      </c>
      <c r="BK37" s="205">
        <v>5.9011702045057</v>
      </c>
      <c r="BL37" s="210">
        <v>3.9419618654196502</v>
      </c>
      <c r="BM37" s="205"/>
      <c r="BN37" s="211">
        <v>6.5463426261947504</v>
      </c>
      <c r="BO37" s="212">
        <v>7.2125854790170196</v>
      </c>
      <c r="BP37" s="213">
        <v>6.8868849486656103</v>
      </c>
      <c r="BQ37" s="205"/>
      <c r="BR37" s="214">
        <v>5.1240028728936799</v>
      </c>
    </row>
    <row r="38" spans="1:70" x14ac:dyDescent="0.2">
      <c r="A38" s="19" t="s">
        <v>27</v>
      </c>
      <c r="B38" s="2" t="str">
        <f t="shared" si="0"/>
        <v>Northern Virginia</v>
      </c>
      <c r="C38" s="2"/>
      <c r="D38" s="23" t="s">
        <v>89</v>
      </c>
      <c r="E38" s="26" t="s">
        <v>90</v>
      </c>
      <c r="F38" s="2"/>
      <c r="G38" s="255">
        <v>87.584280072218405</v>
      </c>
      <c r="H38" s="250">
        <v>123.974963326562</v>
      </c>
      <c r="I38" s="250">
        <v>142.55607368539799</v>
      </c>
      <c r="J38" s="250">
        <v>138.302668885879</v>
      </c>
      <c r="K38" s="250">
        <v>117.823291393966</v>
      </c>
      <c r="L38" s="256">
        <v>122.048255472805</v>
      </c>
      <c r="M38" s="250"/>
      <c r="N38" s="257">
        <v>110.518492439629</v>
      </c>
      <c r="O38" s="258">
        <v>120.758996276235</v>
      </c>
      <c r="P38" s="259">
        <v>115.638744357932</v>
      </c>
      <c r="Q38" s="250"/>
      <c r="R38" s="260">
        <v>120.216966582841</v>
      </c>
      <c r="S38" s="38"/>
      <c r="T38" s="29">
        <v>15.939789628388599</v>
      </c>
      <c r="U38" s="205">
        <v>13.3465324599727</v>
      </c>
      <c r="V38" s="205">
        <v>13.1242094034552</v>
      </c>
      <c r="W38" s="205">
        <v>8.8754728024682201</v>
      </c>
      <c r="X38" s="205">
        <v>14.312741179348301</v>
      </c>
      <c r="Y38" s="210">
        <v>12.791158759255</v>
      </c>
      <c r="Z38" s="205"/>
      <c r="AA38" s="211">
        <v>9.4051077237185492</v>
      </c>
      <c r="AB38" s="212">
        <v>17.6586224041198</v>
      </c>
      <c r="AC38" s="213">
        <v>13.5646393087078</v>
      </c>
      <c r="AD38" s="205"/>
      <c r="AE38" s="214">
        <v>13.0026851660866</v>
      </c>
      <c r="AF38" s="38"/>
      <c r="AG38" s="255">
        <v>91.641043067374994</v>
      </c>
      <c r="AH38" s="250">
        <v>125.397195166674</v>
      </c>
      <c r="AI38" s="250">
        <v>139.923573463726</v>
      </c>
      <c r="AJ38" s="250">
        <v>132.98420640368599</v>
      </c>
      <c r="AK38" s="250">
        <v>117.011406654787</v>
      </c>
      <c r="AL38" s="256">
        <v>121.39148906999699</v>
      </c>
      <c r="AM38" s="250"/>
      <c r="AN38" s="257">
        <v>118.14931082472501</v>
      </c>
      <c r="AO38" s="258">
        <v>124.490842685799</v>
      </c>
      <c r="AP38" s="259">
        <v>121.32007675526199</v>
      </c>
      <c r="AQ38" s="250"/>
      <c r="AR38" s="260">
        <v>121.371085606319</v>
      </c>
      <c r="AS38" s="38"/>
      <c r="AT38" s="29">
        <v>19.7787954062244</v>
      </c>
      <c r="AU38" s="205">
        <v>18.845734192712399</v>
      </c>
      <c r="AV38" s="205">
        <v>16.641360952386599</v>
      </c>
      <c r="AW38" s="205">
        <v>13.174405550643</v>
      </c>
      <c r="AX38" s="205">
        <v>18.992719291956</v>
      </c>
      <c r="AY38" s="210">
        <v>17.213265905230401</v>
      </c>
      <c r="AZ38" s="205"/>
      <c r="BA38" s="211">
        <v>16.904691121230201</v>
      </c>
      <c r="BB38" s="212">
        <v>27.875453969226001</v>
      </c>
      <c r="BC38" s="213">
        <v>22.287467324440598</v>
      </c>
      <c r="BD38" s="205"/>
      <c r="BE38" s="214">
        <v>18.618991900010599</v>
      </c>
      <c r="BF38" s="38"/>
      <c r="BG38" s="29">
        <v>16.921628408782901</v>
      </c>
      <c r="BH38" s="205">
        <v>17.413148393078</v>
      </c>
      <c r="BI38" s="205">
        <v>15.884047315545301</v>
      </c>
      <c r="BJ38" s="205">
        <v>17.0613504387779</v>
      </c>
      <c r="BK38" s="205">
        <v>18.038168872074799</v>
      </c>
      <c r="BL38" s="210">
        <v>17.011653973401</v>
      </c>
      <c r="BM38" s="205"/>
      <c r="BN38" s="211">
        <v>14.455146646012601</v>
      </c>
      <c r="BO38" s="212">
        <v>13.7039349760277</v>
      </c>
      <c r="BP38" s="213">
        <v>14.0787190224854</v>
      </c>
      <c r="BQ38" s="205"/>
      <c r="BR38" s="214">
        <v>16.2174945489915</v>
      </c>
    </row>
    <row r="39" spans="1:70" x14ac:dyDescent="0.2">
      <c r="A39" s="21" t="s">
        <v>28</v>
      </c>
      <c r="B39" s="2" t="str">
        <f t="shared" si="0"/>
        <v>Shenandoah Valley</v>
      </c>
      <c r="C39" s="2"/>
      <c r="D39" s="24" t="s">
        <v>89</v>
      </c>
      <c r="E39" s="27" t="s">
        <v>90</v>
      </c>
      <c r="F39" s="2"/>
      <c r="G39" s="261">
        <v>52.587498216409003</v>
      </c>
      <c r="H39" s="262">
        <v>62.891402298850501</v>
      </c>
      <c r="I39" s="262">
        <v>67.430193420531097</v>
      </c>
      <c r="J39" s="262">
        <v>65.414518430439898</v>
      </c>
      <c r="K39" s="262">
        <v>69.526896551724107</v>
      </c>
      <c r="L39" s="263">
        <v>63.5701017835909</v>
      </c>
      <c r="M39" s="250"/>
      <c r="N39" s="264">
        <v>85.798334522393901</v>
      </c>
      <c r="O39" s="265">
        <v>83.669575108997194</v>
      </c>
      <c r="P39" s="266">
        <v>84.733954815695597</v>
      </c>
      <c r="Q39" s="250"/>
      <c r="R39" s="267">
        <v>69.616916935620793</v>
      </c>
      <c r="S39" s="38"/>
      <c r="T39" s="30">
        <v>2.63557290774588</v>
      </c>
      <c r="U39" s="215">
        <v>0.32805621820873099</v>
      </c>
      <c r="V39" s="215">
        <v>2.5714137085454798</v>
      </c>
      <c r="W39" s="215">
        <v>1.5246333984008</v>
      </c>
      <c r="X39" s="215">
        <v>-0.49202855484730401</v>
      </c>
      <c r="Y39" s="216">
        <v>1.23741236292359</v>
      </c>
      <c r="Z39" s="205"/>
      <c r="AA39" s="217">
        <v>-5.3837742526832004</v>
      </c>
      <c r="AB39" s="218">
        <v>-3.9841810452175301</v>
      </c>
      <c r="AC39" s="219">
        <v>-4.69790461771015</v>
      </c>
      <c r="AD39" s="205"/>
      <c r="AE39" s="220">
        <v>-0.90869605482769999</v>
      </c>
      <c r="AF39" s="38"/>
      <c r="AG39" s="261">
        <v>48.971812895569599</v>
      </c>
      <c r="AH39" s="262">
        <v>59.298521558544302</v>
      </c>
      <c r="AI39" s="262">
        <v>61.867512658227803</v>
      </c>
      <c r="AJ39" s="262">
        <v>62.318419124925697</v>
      </c>
      <c r="AK39" s="262">
        <v>64.968195208869503</v>
      </c>
      <c r="AL39" s="263">
        <v>59.483246695686503</v>
      </c>
      <c r="AM39" s="250"/>
      <c r="AN39" s="264">
        <v>80.008958028113199</v>
      </c>
      <c r="AO39" s="265">
        <v>76.059093644822795</v>
      </c>
      <c r="AP39" s="266">
        <v>78.034025836468004</v>
      </c>
      <c r="AQ39" s="250"/>
      <c r="AR39" s="267">
        <v>64.781221672509304</v>
      </c>
      <c r="AS39" s="38"/>
      <c r="AT39" s="30">
        <v>-2.5738390518721701</v>
      </c>
      <c r="AU39" s="215">
        <v>-0.99550123950065394</v>
      </c>
      <c r="AV39" s="215">
        <v>-2.20261242549847</v>
      </c>
      <c r="AW39" s="215">
        <v>-1.05319589001168</v>
      </c>
      <c r="AX39" s="215">
        <v>1.09938656143087</v>
      </c>
      <c r="AY39" s="216">
        <v>-1.0800905080938901</v>
      </c>
      <c r="AZ39" s="205"/>
      <c r="BA39" s="217">
        <v>-4.1121754402803097</v>
      </c>
      <c r="BB39" s="218">
        <v>-8.1792546960669306</v>
      </c>
      <c r="BC39" s="219">
        <v>-6.1383056356110099</v>
      </c>
      <c r="BD39" s="205"/>
      <c r="BE39" s="220">
        <v>-2.88438928481603</v>
      </c>
      <c r="BF39" s="38"/>
      <c r="BG39" s="30">
        <v>2.0389258416366398</v>
      </c>
      <c r="BH39" s="215">
        <v>1.21030458855881</v>
      </c>
      <c r="BI39" s="215">
        <v>1.1042400546311899</v>
      </c>
      <c r="BJ39" s="215">
        <v>5.7002283966503402</v>
      </c>
      <c r="BK39" s="215">
        <v>6.91665644336166</v>
      </c>
      <c r="BL39" s="216">
        <v>3.6639179419800598</v>
      </c>
      <c r="BM39" s="205"/>
      <c r="BN39" s="217">
        <v>2.30007658946155</v>
      </c>
      <c r="BO39" s="218">
        <v>-4.46115359785344</v>
      </c>
      <c r="BP39" s="219">
        <v>-1.0120102661863299</v>
      </c>
      <c r="BQ39" s="205"/>
      <c r="BR39" s="220">
        <v>1.8688010783362701</v>
      </c>
    </row>
    <row r="40" spans="1:70" x14ac:dyDescent="0.2">
      <c r="A40" s="18" t="s">
        <v>29</v>
      </c>
      <c r="B40" s="2" t="str">
        <f t="shared" si="0"/>
        <v>Southern Virginia</v>
      </c>
      <c r="C40" s="8"/>
      <c r="D40" s="22" t="s">
        <v>89</v>
      </c>
      <c r="E40" s="25" t="s">
        <v>90</v>
      </c>
      <c r="F40" s="2"/>
      <c r="G40" s="247">
        <v>43.439724585759002</v>
      </c>
      <c r="H40" s="248">
        <v>63.231724137931003</v>
      </c>
      <c r="I40" s="248">
        <v>71.328656515897805</v>
      </c>
      <c r="J40" s="248">
        <v>68.862151813703505</v>
      </c>
      <c r="K40" s="248">
        <v>64.926435288849007</v>
      </c>
      <c r="L40" s="249">
        <v>62.357738468428103</v>
      </c>
      <c r="M40" s="250"/>
      <c r="N40" s="251">
        <v>83.6749373040752</v>
      </c>
      <c r="O40" s="252">
        <v>84.113806538289197</v>
      </c>
      <c r="P40" s="253">
        <v>83.894371921182199</v>
      </c>
      <c r="Q40" s="250"/>
      <c r="R40" s="254">
        <v>68.511062312072099</v>
      </c>
      <c r="S40" s="38"/>
      <c r="T40" s="28">
        <v>-7.4923635350026601</v>
      </c>
      <c r="U40" s="203">
        <v>-9.2843784926719195</v>
      </c>
      <c r="V40" s="203">
        <v>-11.0922675431089</v>
      </c>
      <c r="W40" s="203">
        <v>-25.6688571135941</v>
      </c>
      <c r="X40" s="203">
        <v>-27.946628793325601</v>
      </c>
      <c r="Y40" s="204">
        <v>-17.872574041556401</v>
      </c>
      <c r="Z40" s="205"/>
      <c r="AA40" s="206">
        <v>-20.981753507487898</v>
      </c>
      <c r="AB40" s="207">
        <v>-22.6909055417064</v>
      </c>
      <c r="AC40" s="208">
        <v>-21.8479076450399</v>
      </c>
      <c r="AD40" s="205"/>
      <c r="AE40" s="209">
        <v>-19.3086065335307</v>
      </c>
      <c r="AF40" s="38"/>
      <c r="AG40" s="247">
        <v>42.7861777877295</v>
      </c>
      <c r="AH40" s="248">
        <v>61.445367778772898</v>
      </c>
      <c r="AI40" s="248">
        <v>68.017218987908606</v>
      </c>
      <c r="AJ40" s="248">
        <v>65.513096171070302</v>
      </c>
      <c r="AK40" s="248">
        <v>60.233778549037098</v>
      </c>
      <c r="AL40" s="249">
        <v>59.599127854903699</v>
      </c>
      <c r="AM40" s="250"/>
      <c r="AN40" s="251">
        <v>75.337217868338499</v>
      </c>
      <c r="AO40" s="252">
        <v>78.695405284370807</v>
      </c>
      <c r="AP40" s="253">
        <v>77.016311576354596</v>
      </c>
      <c r="AQ40" s="250"/>
      <c r="AR40" s="254">
        <v>64.5754660610325</v>
      </c>
      <c r="AS40" s="38"/>
      <c r="AT40" s="28">
        <v>-7.8793788462087297</v>
      </c>
      <c r="AU40" s="203">
        <v>-8.9615143388567304</v>
      </c>
      <c r="AV40" s="203">
        <v>-7.5321498100632498</v>
      </c>
      <c r="AW40" s="203">
        <v>-12.1714073213803</v>
      </c>
      <c r="AX40" s="203">
        <v>-14.118959531631001</v>
      </c>
      <c r="AY40" s="204">
        <v>-10.303237911876</v>
      </c>
      <c r="AZ40" s="205"/>
      <c r="BA40" s="206">
        <v>-13.719045369467199</v>
      </c>
      <c r="BB40" s="207">
        <v>-8.6945993023065196</v>
      </c>
      <c r="BC40" s="208">
        <v>-11.223139693694399</v>
      </c>
      <c r="BD40" s="205"/>
      <c r="BE40" s="209">
        <v>-10.6188363208504</v>
      </c>
      <c r="BF40" s="38"/>
    </row>
    <row r="41" spans="1:70" x14ac:dyDescent="0.2">
      <c r="A41" s="19" t="s">
        <v>30</v>
      </c>
      <c r="B41" s="2" t="str">
        <f t="shared" si="0"/>
        <v>Southwest Virginia - Blue Ridge Highlands</v>
      </c>
      <c r="C41" s="9"/>
      <c r="D41" s="23" t="s">
        <v>89</v>
      </c>
      <c r="E41" s="26" t="s">
        <v>90</v>
      </c>
      <c r="F41" s="2"/>
      <c r="G41" s="255">
        <v>52.903797239194297</v>
      </c>
      <c r="H41" s="250">
        <v>63.327844534962601</v>
      </c>
      <c r="I41" s="250">
        <v>70.142207513011897</v>
      </c>
      <c r="J41" s="250">
        <v>72.578036886173294</v>
      </c>
      <c r="K41" s="250">
        <v>68.265737723466799</v>
      </c>
      <c r="L41" s="256">
        <v>65.443524779361795</v>
      </c>
      <c r="M41" s="250"/>
      <c r="N41" s="257">
        <v>100.39114618692</v>
      </c>
      <c r="O41" s="258">
        <v>89.093494003168104</v>
      </c>
      <c r="P41" s="259">
        <v>94.742320095044107</v>
      </c>
      <c r="Q41" s="250"/>
      <c r="R41" s="260">
        <v>73.814609155271</v>
      </c>
      <c r="S41" s="38"/>
      <c r="T41" s="29">
        <v>-3.27632570366936</v>
      </c>
      <c r="U41" s="205">
        <v>-2.8060325795176202</v>
      </c>
      <c r="V41" s="205">
        <v>2.5057190350846898</v>
      </c>
      <c r="W41" s="205">
        <v>6.2100461822822099</v>
      </c>
      <c r="X41" s="205">
        <v>0.64520573310037799</v>
      </c>
      <c r="Y41" s="210">
        <v>0.85547429516061402</v>
      </c>
      <c r="Z41" s="205"/>
      <c r="AA41" s="211">
        <v>1.13353176349435</v>
      </c>
      <c r="AB41" s="212">
        <v>-0.98074013860008502</v>
      </c>
      <c r="AC41" s="213">
        <v>0.12829133356373701</v>
      </c>
      <c r="AD41" s="205"/>
      <c r="AE41" s="214">
        <v>0.58757911984250899</v>
      </c>
      <c r="AF41" s="38"/>
      <c r="AG41" s="255">
        <v>52.0863741796786</v>
      </c>
      <c r="AH41" s="250">
        <v>62.112526589726102</v>
      </c>
      <c r="AI41" s="250">
        <v>66.747519235121004</v>
      </c>
      <c r="AJ41" s="250">
        <v>70.150167175831598</v>
      </c>
      <c r="AK41" s="250">
        <v>69.334402862638598</v>
      </c>
      <c r="AL41" s="256">
        <v>64.086198008599197</v>
      </c>
      <c r="AM41" s="250"/>
      <c r="AN41" s="257">
        <v>90.437012333107006</v>
      </c>
      <c r="AO41" s="258">
        <v>82.4712723466847</v>
      </c>
      <c r="AP41" s="259">
        <v>86.454142339895895</v>
      </c>
      <c r="AQ41" s="250"/>
      <c r="AR41" s="260">
        <v>70.477039246112497</v>
      </c>
      <c r="AS41" s="38"/>
      <c r="AT41" s="29">
        <v>-1.04965854140657</v>
      </c>
      <c r="AU41" s="205">
        <v>1.95428276902805</v>
      </c>
      <c r="AV41" s="205">
        <v>5.3757308376985096</v>
      </c>
      <c r="AW41" s="205">
        <v>9.7426267608538097</v>
      </c>
      <c r="AX41" s="205">
        <v>10.127072706866</v>
      </c>
      <c r="AY41" s="210">
        <v>5.4797965542347002</v>
      </c>
      <c r="AZ41" s="205"/>
      <c r="BA41" s="211">
        <v>0.79587700805348405</v>
      </c>
      <c r="BB41" s="212">
        <v>-5.23011149739337</v>
      </c>
      <c r="BC41" s="213">
        <v>-2.1710854859245301</v>
      </c>
      <c r="BD41" s="205"/>
      <c r="BE41" s="214">
        <v>2.6656951999997598</v>
      </c>
      <c r="BF41" s="38"/>
    </row>
    <row r="42" spans="1:70" x14ac:dyDescent="0.2">
      <c r="A42" s="20" t="s">
        <v>31</v>
      </c>
      <c r="B42" s="2" t="str">
        <f t="shared" si="0"/>
        <v>Southwest Virginia - Heart of Appalachia</v>
      </c>
      <c r="C42" s="2"/>
      <c r="D42" s="23" t="s">
        <v>89</v>
      </c>
      <c r="E42" s="26" t="s">
        <v>90</v>
      </c>
      <c r="F42" s="2"/>
      <c r="G42" s="255">
        <v>38.733955007256803</v>
      </c>
      <c r="H42" s="250">
        <v>54.277380261248098</v>
      </c>
      <c r="I42" s="250">
        <v>53.751175616835901</v>
      </c>
      <c r="J42" s="250">
        <v>50.429753265602301</v>
      </c>
      <c r="K42" s="250">
        <v>49.550268505079799</v>
      </c>
      <c r="L42" s="256">
        <v>49.348506531204599</v>
      </c>
      <c r="M42" s="250"/>
      <c r="N42" s="257">
        <v>57.258730043541298</v>
      </c>
      <c r="O42" s="258">
        <v>51.954506531204601</v>
      </c>
      <c r="P42" s="259">
        <v>54.606618287373003</v>
      </c>
      <c r="Q42" s="250"/>
      <c r="R42" s="260">
        <v>50.850824175824101</v>
      </c>
      <c r="S42" s="38"/>
      <c r="T42" s="29">
        <v>-13.5961859672225</v>
      </c>
      <c r="U42" s="205">
        <v>-7.6980706432103502E-2</v>
      </c>
      <c r="V42" s="205">
        <v>4.6551081357026698</v>
      </c>
      <c r="W42" s="205">
        <v>-0.259277270463666</v>
      </c>
      <c r="X42" s="205">
        <v>-14.516549784698499</v>
      </c>
      <c r="Y42" s="210">
        <v>-4.7451459377261003</v>
      </c>
      <c r="Z42" s="205"/>
      <c r="AA42" s="211">
        <v>-13.0486411669999</v>
      </c>
      <c r="AB42" s="212">
        <v>-14.8266347104377</v>
      </c>
      <c r="AC42" s="213">
        <v>-13.9036275002046</v>
      </c>
      <c r="AD42" s="205"/>
      <c r="AE42" s="214">
        <v>-7.75577365770621</v>
      </c>
      <c r="AF42" s="38"/>
      <c r="AG42" s="255">
        <v>37.9859651669085</v>
      </c>
      <c r="AH42" s="250">
        <v>51.092421988388899</v>
      </c>
      <c r="AI42" s="250">
        <v>52.676748911465801</v>
      </c>
      <c r="AJ42" s="250">
        <v>51.355669448476</v>
      </c>
      <c r="AK42" s="250">
        <v>51.9621262699564</v>
      </c>
      <c r="AL42" s="256">
        <v>49.0145863570391</v>
      </c>
      <c r="AM42" s="250"/>
      <c r="AN42" s="257">
        <v>59.3885195936139</v>
      </c>
      <c r="AO42" s="258">
        <v>55.523639332365697</v>
      </c>
      <c r="AP42" s="259">
        <v>57.456079462989798</v>
      </c>
      <c r="AQ42" s="250"/>
      <c r="AR42" s="260">
        <v>51.426441530167899</v>
      </c>
      <c r="AS42" s="38"/>
      <c r="AT42" s="29">
        <v>-2.4545898894815599</v>
      </c>
      <c r="AU42" s="205">
        <v>4.2540851315218804</v>
      </c>
      <c r="AV42" s="205">
        <v>3.7837789619484301</v>
      </c>
      <c r="AW42" s="205">
        <v>2.6936844140351499</v>
      </c>
      <c r="AX42" s="205">
        <v>-7.1758688466200997</v>
      </c>
      <c r="AY42" s="210">
        <v>0.15511363619608201</v>
      </c>
      <c r="AZ42" s="205"/>
      <c r="BA42" s="211">
        <v>-9.8948813409784009</v>
      </c>
      <c r="BB42" s="212">
        <v>-12.1506588298117</v>
      </c>
      <c r="BC42" s="213">
        <v>-10.999122619787901</v>
      </c>
      <c r="BD42" s="205"/>
      <c r="BE42" s="214">
        <v>-3.6975778334753602</v>
      </c>
      <c r="BF42" s="38"/>
    </row>
    <row r="43" spans="1:70" x14ac:dyDescent="0.2">
      <c r="A43" s="21" t="s">
        <v>32</v>
      </c>
      <c r="B43" s="2" t="str">
        <f t="shared" si="0"/>
        <v>Virginia Mountains</v>
      </c>
      <c r="C43" s="2"/>
      <c r="D43" s="24" t="s">
        <v>89</v>
      </c>
      <c r="E43" s="27" t="s">
        <v>90</v>
      </c>
      <c r="F43" s="2"/>
      <c r="G43" s="255">
        <v>78.195374113237804</v>
      </c>
      <c r="H43" s="250">
        <v>98.268052469548905</v>
      </c>
      <c r="I43" s="250">
        <v>122.888349618524</v>
      </c>
      <c r="J43" s="250">
        <v>101.820915540088</v>
      </c>
      <c r="K43" s="250">
        <v>105.60308660152501</v>
      </c>
      <c r="L43" s="256">
        <v>101.355155668585</v>
      </c>
      <c r="M43" s="250"/>
      <c r="N43" s="257">
        <v>115.005938963994</v>
      </c>
      <c r="O43" s="258">
        <v>107.283383750501</v>
      </c>
      <c r="P43" s="259">
        <v>111.144661357248</v>
      </c>
      <c r="Q43" s="250"/>
      <c r="R43" s="260">
        <v>104.152157293917</v>
      </c>
      <c r="S43" s="38"/>
      <c r="T43" s="29">
        <v>31.784710583726898</v>
      </c>
      <c r="U43" s="205">
        <v>34.655976367927899</v>
      </c>
      <c r="V43" s="205">
        <v>49.864909811261597</v>
      </c>
      <c r="W43" s="205">
        <v>8.5097365607945399</v>
      </c>
      <c r="X43" s="205">
        <v>3.5002987596736999</v>
      </c>
      <c r="Y43" s="210">
        <v>23.549714324940901</v>
      </c>
      <c r="Z43" s="205"/>
      <c r="AA43" s="211">
        <v>0.48444806405811203</v>
      </c>
      <c r="AB43" s="212">
        <v>-6.7774151879668301</v>
      </c>
      <c r="AC43" s="213">
        <v>-3.1564739739974201</v>
      </c>
      <c r="AD43" s="205"/>
      <c r="AE43" s="214">
        <v>13.967321970276799</v>
      </c>
      <c r="AF43" s="38"/>
      <c r="AG43" s="255">
        <v>68.561770512648906</v>
      </c>
      <c r="AH43" s="250">
        <v>83.706358251907304</v>
      </c>
      <c r="AI43" s="250">
        <v>96.462863739793804</v>
      </c>
      <c r="AJ43" s="250">
        <v>93.964566323116003</v>
      </c>
      <c r="AK43" s="250">
        <v>101.42148206397999</v>
      </c>
      <c r="AL43" s="256">
        <v>88.823408178289299</v>
      </c>
      <c r="AM43" s="250"/>
      <c r="AN43" s="257">
        <v>114.250056217373</v>
      </c>
      <c r="AO43" s="258">
        <v>114.318576161156</v>
      </c>
      <c r="AP43" s="259">
        <v>114.284316189265</v>
      </c>
      <c r="AQ43" s="250"/>
      <c r="AR43" s="260">
        <v>96.0979533242824</v>
      </c>
      <c r="AS43" s="38"/>
      <c r="AT43" s="29">
        <v>11.035412635630401</v>
      </c>
      <c r="AU43" s="205">
        <v>12.560436381648801</v>
      </c>
      <c r="AV43" s="205">
        <v>21.514698902194699</v>
      </c>
      <c r="AW43" s="205">
        <v>12.567864645655099</v>
      </c>
      <c r="AX43" s="205">
        <v>11.4543457365801</v>
      </c>
      <c r="AY43" s="210">
        <v>13.872411909838</v>
      </c>
      <c r="AZ43" s="205"/>
      <c r="BA43" s="211">
        <v>2.5150827535553901</v>
      </c>
      <c r="BB43" s="212">
        <v>4.2696486313096598</v>
      </c>
      <c r="BC43" s="213">
        <v>3.3851849298204502</v>
      </c>
      <c r="BD43" s="205"/>
      <c r="BE43" s="214">
        <v>10.070925174958001</v>
      </c>
      <c r="BF43" s="38"/>
    </row>
    <row r="44" spans="1:70" x14ac:dyDescent="0.2">
      <c r="A44" s="20" t="s">
        <v>104</v>
      </c>
      <c r="B44" s="2" t="s">
        <v>16</v>
      </c>
      <c r="D44" s="24" t="s">
        <v>89</v>
      </c>
      <c r="E44" s="27" t="s">
        <v>90</v>
      </c>
      <c r="G44" s="255">
        <v>192.378521505376</v>
      </c>
      <c r="H44" s="250">
        <v>251.87216579366799</v>
      </c>
      <c r="I44" s="250">
        <v>268.60213709677402</v>
      </c>
      <c r="J44" s="250">
        <v>242.95341845878099</v>
      </c>
      <c r="K44" s="250">
        <v>245.18570257344501</v>
      </c>
      <c r="L44" s="256">
        <v>240.19838908560899</v>
      </c>
      <c r="M44" s="250"/>
      <c r="N44" s="257">
        <v>282.924900933728</v>
      </c>
      <c r="O44" s="258">
        <v>301.74204077060898</v>
      </c>
      <c r="P44" s="259">
        <v>292.33347085216798</v>
      </c>
      <c r="Q44" s="250"/>
      <c r="R44" s="260">
        <v>255.09412673319699</v>
      </c>
      <c r="S44" s="38"/>
      <c r="T44" s="29">
        <v>39.5662009848255</v>
      </c>
      <c r="U44" s="205">
        <v>28.484141030168701</v>
      </c>
      <c r="V44" s="205">
        <v>18.9274545338703</v>
      </c>
      <c r="W44" s="205">
        <v>11.782868783324</v>
      </c>
      <c r="X44" s="205">
        <v>6.6822058431959404</v>
      </c>
      <c r="Y44" s="210">
        <v>19.276196589721302</v>
      </c>
      <c r="Z44" s="205"/>
      <c r="AA44" s="211">
        <v>3.0367969639629901</v>
      </c>
      <c r="AB44" s="212">
        <v>9.1491456103543793</v>
      </c>
      <c r="AC44" s="213">
        <v>6.1033040344796197</v>
      </c>
      <c r="AD44" s="205"/>
      <c r="AE44" s="214">
        <v>14.6169970910732</v>
      </c>
      <c r="AF44" s="38"/>
      <c r="AG44" s="255">
        <v>188.650592571743</v>
      </c>
      <c r="AH44" s="250">
        <v>218.20130323388699</v>
      </c>
      <c r="AI44" s="250">
        <v>233.55940696834</v>
      </c>
      <c r="AJ44" s="250">
        <v>222.11571740221501</v>
      </c>
      <c r="AK44" s="250">
        <v>246.86682930995201</v>
      </c>
      <c r="AL44" s="256">
        <v>221.87876989722699</v>
      </c>
      <c r="AM44" s="250"/>
      <c r="AN44" s="257">
        <v>317.55379469369097</v>
      </c>
      <c r="AO44" s="258">
        <v>339.073038090625</v>
      </c>
      <c r="AP44" s="259">
        <v>328.31341639215799</v>
      </c>
      <c r="AQ44" s="250"/>
      <c r="AR44" s="260">
        <v>252.28866889577901</v>
      </c>
      <c r="AS44" s="38"/>
      <c r="AT44" s="29">
        <v>23.588632145216899</v>
      </c>
      <c r="AU44" s="205">
        <v>15.093953091870301</v>
      </c>
      <c r="AV44" s="205">
        <v>15.212420933323701</v>
      </c>
      <c r="AW44" s="205">
        <v>11.614688411524</v>
      </c>
      <c r="AX44" s="205">
        <v>9.1369770730237203</v>
      </c>
      <c r="AY44" s="210">
        <v>14.3526600076876</v>
      </c>
      <c r="AZ44" s="205"/>
      <c r="BA44" s="211">
        <v>8.0932033643133199</v>
      </c>
      <c r="BB44" s="212">
        <v>19.6169175688084</v>
      </c>
      <c r="BC44" s="213">
        <v>13.7521296929963</v>
      </c>
      <c r="BD44" s="205"/>
      <c r="BE44" s="214">
        <v>14.1286368730128</v>
      </c>
    </row>
    <row r="45" spans="1:70" x14ac:dyDescent="0.2">
      <c r="A45" s="20" t="s">
        <v>105</v>
      </c>
      <c r="B45" s="2" t="s">
        <v>17</v>
      </c>
      <c r="D45" s="24" t="s">
        <v>89</v>
      </c>
      <c r="E45" s="27" t="s">
        <v>90</v>
      </c>
      <c r="G45" s="255">
        <v>103.911432870631</v>
      </c>
      <c r="H45" s="250">
        <v>155.85954557423901</v>
      </c>
      <c r="I45" s="250">
        <v>185.15514238423</v>
      </c>
      <c r="J45" s="250">
        <v>175.12312041530299</v>
      </c>
      <c r="K45" s="250">
        <v>152.468398224429</v>
      </c>
      <c r="L45" s="256">
        <v>154.50352789376601</v>
      </c>
      <c r="M45" s="250"/>
      <c r="N45" s="257">
        <v>163.43010307339199</v>
      </c>
      <c r="O45" s="258">
        <v>172.019881127036</v>
      </c>
      <c r="P45" s="259">
        <v>167.724992100214</v>
      </c>
      <c r="Q45" s="250"/>
      <c r="R45" s="260">
        <v>158.281089095608</v>
      </c>
      <c r="S45" s="38"/>
      <c r="T45" s="29">
        <v>-6.0642153511962303E-2</v>
      </c>
      <c r="U45" s="205">
        <v>5.7449167997357797</v>
      </c>
      <c r="V45" s="205">
        <v>8.0739028498404899</v>
      </c>
      <c r="W45" s="205">
        <v>-0.210843039317576</v>
      </c>
      <c r="X45" s="205">
        <v>5.0437139652773304</v>
      </c>
      <c r="Y45" s="210">
        <v>3.9266196372237898</v>
      </c>
      <c r="Z45" s="205"/>
      <c r="AA45" s="211">
        <v>5.6151381014205901</v>
      </c>
      <c r="AB45" s="212">
        <v>8.2379169004926194</v>
      </c>
      <c r="AC45" s="213">
        <v>6.9440299949336399</v>
      </c>
      <c r="AD45" s="205"/>
      <c r="AE45" s="214">
        <v>4.8220486883731404</v>
      </c>
      <c r="AF45" s="38"/>
      <c r="AG45" s="255">
        <v>107.70047934770299</v>
      </c>
      <c r="AH45" s="250">
        <v>149.71526426663601</v>
      </c>
      <c r="AI45" s="250">
        <v>170.91363352518499</v>
      </c>
      <c r="AJ45" s="250">
        <v>163.419194315916</v>
      </c>
      <c r="AK45" s="250">
        <v>148.92003028251099</v>
      </c>
      <c r="AL45" s="256">
        <v>148.13372034759001</v>
      </c>
      <c r="AM45" s="250"/>
      <c r="AN45" s="257">
        <v>170.817692792386</v>
      </c>
      <c r="AO45" s="258">
        <v>177.98371064213899</v>
      </c>
      <c r="AP45" s="259">
        <v>174.400701717262</v>
      </c>
      <c r="AQ45" s="250"/>
      <c r="AR45" s="260">
        <v>155.63857216749599</v>
      </c>
      <c r="AS45" s="38"/>
      <c r="AT45" s="29">
        <v>6.0310800425301601</v>
      </c>
      <c r="AU45" s="205">
        <v>10.0975411227924</v>
      </c>
      <c r="AV45" s="205">
        <v>9.0611083965702992</v>
      </c>
      <c r="AW45" s="205">
        <v>6.7688888547899904</v>
      </c>
      <c r="AX45" s="205">
        <v>8.9607194249194695</v>
      </c>
      <c r="AY45" s="210">
        <v>8.2833900976820996</v>
      </c>
      <c r="AZ45" s="205"/>
      <c r="BA45" s="211">
        <v>7.6370749962045696</v>
      </c>
      <c r="BB45" s="212">
        <v>15.9181752322707</v>
      </c>
      <c r="BC45" s="213">
        <v>11.709262075790001</v>
      </c>
      <c r="BD45" s="205"/>
      <c r="BE45" s="214">
        <v>9.3569375599810698</v>
      </c>
    </row>
    <row r="46" spans="1:70" x14ac:dyDescent="0.2">
      <c r="A46" s="20" t="s">
        <v>106</v>
      </c>
      <c r="B46" s="2" t="s">
        <v>18</v>
      </c>
      <c r="D46" s="24" t="s">
        <v>89</v>
      </c>
      <c r="E46" s="27" t="s">
        <v>90</v>
      </c>
      <c r="G46" s="255">
        <v>100.77376662844</v>
      </c>
      <c r="H46" s="250">
        <v>130.61828526376101</v>
      </c>
      <c r="I46" s="250">
        <v>147.80889678899001</v>
      </c>
      <c r="J46" s="250">
        <v>145.24063818807301</v>
      </c>
      <c r="K46" s="250">
        <v>134.99419581422001</v>
      </c>
      <c r="L46" s="256">
        <v>131.88715653669701</v>
      </c>
      <c r="M46" s="250"/>
      <c r="N46" s="257">
        <v>150.61451978210999</v>
      </c>
      <c r="O46" s="258">
        <v>154.41453010321101</v>
      </c>
      <c r="P46" s="259">
        <v>152.51452494265999</v>
      </c>
      <c r="Q46" s="250"/>
      <c r="R46" s="260">
        <v>137.78069036697201</v>
      </c>
      <c r="S46" s="38"/>
      <c r="T46" s="29">
        <v>10.6491089308341</v>
      </c>
      <c r="U46" s="205">
        <v>6.5497343919836997</v>
      </c>
      <c r="V46" s="205">
        <v>7.8200816821930896</v>
      </c>
      <c r="W46" s="205">
        <v>3.5307777006908898</v>
      </c>
      <c r="X46" s="205">
        <v>8.0477408287652406</v>
      </c>
      <c r="Y46" s="210">
        <v>7.0548475112212996</v>
      </c>
      <c r="Z46" s="205"/>
      <c r="AA46" s="211">
        <v>6.2083030230386704</v>
      </c>
      <c r="AB46" s="212">
        <v>10.998617011071699</v>
      </c>
      <c r="AC46" s="213">
        <v>8.5804690881325403</v>
      </c>
      <c r="AD46" s="205"/>
      <c r="AE46" s="214">
        <v>7.5326962560605502</v>
      </c>
      <c r="AF46" s="38"/>
      <c r="AG46" s="255">
        <v>101.56790044438</v>
      </c>
      <c r="AH46" s="250">
        <v>126.19476619839401</v>
      </c>
      <c r="AI46" s="250">
        <v>137.676927393922</v>
      </c>
      <c r="AJ46" s="250">
        <v>135.53128934919701</v>
      </c>
      <c r="AK46" s="250">
        <v>130.22355561926599</v>
      </c>
      <c r="AL46" s="256">
        <v>126.23888780103201</v>
      </c>
      <c r="AM46" s="250"/>
      <c r="AN46" s="257">
        <v>151.87470549025201</v>
      </c>
      <c r="AO46" s="258">
        <v>155.47785364105499</v>
      </c>
      <c r="AP46" s="259">
        <v>153.676279565653</v>
      </c>
      <c r="AQ46" s="250"/>
      <c r="AR46" s="260">
        <v>134.07814259092299</v>
      </c>
      <c r="AS46" s="38"/>
      <c r="AT46" s="29">
        <v>14.888067676820301</v>
      </c>
      <c r="AU46" s="205">
        <v>12.7375043622606</v>
      </c>
      <c r="AV46" s="205">
        <v>10.5043768822599</v>
      </c>
      <c r="AW46" s="205">
        <v>8.9582198222139304</v>
      </c>
      <c r="AX46" s="205">
        <v>11.094060155791899</v>
      </c>
      <c r="AY46" s="210">
        <v>11.4077411961892</v>
      </c>
      <c r="AZ46" s="205"/>
      <c r="BA46" s="211">
        <v>9.7601220934839592</v>
      </c>
      <c r="BB46" s="212">
        <v>15.826086425027601</v>
      </c>
      <c r="BC46" s="213">
        <v>12.7470897035944</v>
      </c>
      <c r="BD46" s="205"/>
      <c r="BE46" s="214">
        <v>11.8413676165701</v>
      </c>
    </row>
    <row r="47" spans="1:70" x14ac:dyDescent="0.2">
      <c r="A47" s="20" t="s">
        <v>107</v>
      </c>
      <c r="B47" s="2" t="s">
        <v>19</v>
      </c>
      <c r="D47" s="24" t="s">
        <v>89</v>
      </c>
      <c r="E47" s="27" t="s">
        <v>90</v>
      </c>
      <c r="G47" s="255">
        <v>74.954914084263905</v>
      </c>
      <c r="H47" s="250">
        <v>97.395737494761207</v>
      </c>
      <c r="I47" s="250">
        <v>109.331512215565</v>
      </c>
      <c r="J47" s="250">
        <v>109.520429208884</v>
      </c>
      <c r="K47" s="250">
        <v>106.72300643443501</v>
      </c>
      <c r="L47" s="256">
        <v>99.585119887582195</v>
      </c>
      <c r="M47" s="250"/>
      <c r="N47" s="257">
        <v>130.53519636121499</v>
      </c>
      <c r="O47" s="258">
        <v>132.185170229026</v>
      </c>
      <c r="P47" s="259">
        <v>131.360183295121</v>
      </c>
      <c r="Q47" s="250"/>
      <c r="R47" s="260">
        <v>108.663709432593</v>
      </c>
      <c r="S47" s="38"/>
      <c r="T47" s="29">
        <v>4.3802088551543203</v>
      </c>
      <c r="U47" s="205">
        <v>2.1303218662217702</v>
      </c>
      <c r="V47" s="205">
        <v>4.8693215554040297</v>
      </c>
      <c r="W47" s="205">
        <v>1.98690664601506</v>
      </c>
      <c r="X47" s="205">
        <v>4.50749893476012</v>
      </c>
      <c r="Y47" s="210">
        <v>3.53274310536812</v>
      </c>
      <c r="Z47" s="205"/>
      <c r="AA47" s="211">
        <v>3.5340435235087799</v>
      </c>
      <c r="AB47" s="212">
        <v>4.3736913590079904</v>
      </c>
      <c r="AC47" s="213">
        <v>3.95480861906923</v>
      </c>
      <c r="AD47" s="205"/>
      <c r="AE47" s="214">
        <v>3.6781328008971701</v>
      </c>
      <c r="AF47" s="38"/>
      <c r="AG47" s="255">
        <v>74.574567965826205</v>
      </c>
      <c r="AH47" s="250">
        <v>93.466286746602293</v>
      </c>
      <c r="AI47" s="250">
        <v>101.532196425054</v>
      </c>
      <c r="AJ47" s="250">
        <v>102.292691180815</v>
      </c>
      <c r="AK47" s="250">
        <v>100.689845128792</v>
      </c>
      <c r="AL47" s="256">
        <v>94.510577396832701</v>
      </c>
      <c r="AM47" s="250"/>
      <c r="AN47" s="257">
        <v>129.722193998509</v>
      </c>
      <c r="AO47" s="258">
        <v>131.94632736632701</v>
      </c>
      <c r="AP47" s="259">
        <v>130.83426068241801</v>
      </c>
      <c r="AQ47" s="250"/>
      <c r="AR47" s="260">
        <v>104.88618043419901</v>
      </c>
      <c r="AS47" s="38"/>
      <c r="AT47" s="29">
        <v>6.3525653719764499</v>
      </c>
      <c r="AU47" s="205">
        <v>6.8488024845813502</v>
      </c>
      <c r="AV47" s="205">
        <v>7.9073900225303504</v>
      </c>
      <c r="AW47" s="205">
        <v>6.4471497171758596</v>
      </c>
      <c r="AX47" s="205">
        <v>5.8001333275380702</v>
      </c>
      <c r="AY47" s="210">
        <v>6.6885177056167002</v>
      </c>
      <c r="AZ47" s="205"/>
      <c r="BA47" s="211">
        <v>4.0065212865308704</v>
      </c>
      <c r="BB47" s="212">
        <v>7.0681468629390096</v>
      </c>
      <c r="BC47" s="213">
        <v>5.5281402139522697</v>
      </c>
      <c r="BD47" s="205"/>
      <c r="BE47" s="214">
        <v>6.2736922011397303</v>
      </c>
    </row>
    <row r="48" spans="1:70" x14ac:dyDescent="0.2">
      <c r="A48" s="20" t="s">
        <v>108</v>
      </c>
      <c r="B48" s="2" t="s">
        <v>20</v>
      </c>
      <c r="D48" s="24" t="s">
        <v>89</v>
      </c>
      <c r="E48" s="27" t="s">
        <v>90</v>
      </c>
      <c r="G48" s="255">
        <v>53.083179809653203</v>
      </c>
      <c r="H48" s="250">
        <v>61.768472552685203</v>
      </c>
      <c r="I48" s="250">
        <v>68.430159755268505</v>
      </c>
      <c r="J48" s="250">
        <v>69.767927005438395</v>
      </c>
      <c r="K48" s="250">
        <v>69.253350611828594</v>
      </c>
      <c r="L48" s="256">
        <v>64.460617946974807</v>
      </c>
      <c r="M48" s="250"/>
      <c r="N48" s="257">
        <v>88.816281016315401</v>
      </c>
      <c r="O48" s="258">
        <v>88.662333021753895</v>
      </c>
      <c r="P48" s="259">
        <v>88.739307019034598</v>
      </c>
      <c r="Q48" s="250"/>
      <c r="R48" s="260">
        <v>71.397386253277602</v>
      </c>
      <c r="S48" s="38"/>
      <c r="T48" s="29">
        <v>9.61609391177433</v>
      </c>
      <c r="U48" s="205">
        <v>7.30177101118751</v>
      </c>
      <c r="V48" s="205">
        <v>10.944181793975901</v>
      </c>
      <c r="W48" s="205">
        <v>7.8059526279564801</v>
      </c>
      <c r="X48" s="205">
        <v>6.5958071836177501</v>
      </c>
      <c r="Y48" s="210">
        <v>8.3896971296057394</v>
      </c>
      <c r="Z48" s="205"/>
      <c r="AA48" s="211">
        <v>4.6797962634530803</v>
      </c>
      <c r="AB48" s="212">
        <v>3.75344273307531</v>
      </c>
      <c r="AC48" s="213">
        <v>4.2149627324383401</v>
      </c>
      <c r="AD48" s="205"/>
      <c r="AE48" s="214">
        <v>6.8694367802565797</v>
      </c>
      <c r="AF48" s="38"/>
      <c r="AG48" s="255">
        <v>52.833653113763503</v>
      </c>
      <c r="AH48" s="250">
        <v>60.683843322482502</v>
      </c>
      <c r="AI48" s="250">
        <v>65.088172911214599</v>
      </c>
      <c r="AJ48" s="250">
        <v>66.727114581229401</v>
      </c>
      <c r="AK48" s="250">
        <v>66.911400827017303</v>
      </c>
      <c r="AL48" s="256">
        <v>62.450156949241901</v>
      </c>
      <c r="AM48" s="250"/>
      <c r="AN48" s="257">
        <v>85.939268865668097</v>
      </c>
      <c r="AO48" s="258">
        <v>87.267684032612905</v>
      </c>
      <c r="AP48" s="259">
        <v>86.603476449140501</v>
      </c>
      <c r="AQ48" s="250"/>
      <c r="AR48" s="260">
        <v>69.353338260179996</v>
      </c>
      <c r="AS48" s="38"/>
      <c r="AT48" s="29">
        <v>9.2162960768208197</v>
      </c>
      <c r="AU48" s="205">
        <v>8.4077726673770492</v>
      </c>
      <c r="AV48" s="205">
        <v>9.5153025215492999</v>
      </c>
      <c r="AW48" s="205">
        <v>10.120251682893199</v>
      </c>
      <c r="AX48" s="205">
        <v>8.7928800035261503</v>
      </c>
      <c r="AY48" s="210">
        <v>9.2182554527920892</v>
      </c>
      <c r="AZ48" s="205"/>
      <c r="BA48" s="211">
        <v>4.4145165593896403</v>
      </c>
      <c r="BB48" s="212">
        <v>8.8294080983241408</v>
      </c>
      <c r="BC48" s="213">
        <v>6.5931860100105304</v>
      </c>
      <c r="BD48" s="205"/>
      <c r="BE48" s="214">
        <v>8.2663446592322405</v>
      </c>
    </row>
    <row r="49" spans="1:57" x14ac:dyDescent="0.2">
      <c r="A49" s="21" t="s">
        <v>109</v>
      </c>
      <c r="B49" s="2" t="s">
        <v>21</v>
      </c>
      <c r="D49" s="24" t="s">
        <v>89</v>
      </c>
      <c r="E49" s="27" t="s">
        <v>90</v>
      </c>
      <c r="G49" s="255">
        <v>36.657578940907698</v>
      </c>
      <c r="H49" s="250">
        <v>39.9830377105338</v>
      </c>
      <c r="I49" s="250">
        <v>41.469927288038797</v>
      </c>
      <c r="J49" s="250">
        <v>42.43089234656</v>
      </c>
      <c r="K49" s="250">
        <v>44.484863048815299</v>
      </c>
      <c r="L49" s="256">
        <v>41.005259866971102</v>
      </c>
      <c r="M49" s="250"/>
      <c r="N49" s="257">
        <v>61.344714661718498</v>
      </c>
      <c r="O49" s="258">
        <v>62.742350539537497</v>
      </c>
      <c r="P49" s="259">
        <v>62.043532600627998</v>
      </c>
      <c r="Q49" s="250"/>
      <c r="R49" s="260">
        <v>47.016194933730198</v>
      </c>
      <c r="S49" s="38"/>
      <c r="T49" s="29">
        <v>2.3941620701724302</v>
      </c>
      <c r="U49" s="205">
        <v>1.99700586031118</v>
      </c>
      <c r="V49" s="205">
        <v>3.4837946518893101</v>
      </c>
      <c r="W49" s="205">
        <v>0.95164497216005395</v>
      </c>
      <c r="X49" s="205">
        <v>3.5195093288566701</v>
      </c>
      <c r="Y49" s="210">
        <v>2.4732601412205999</v>
      </c>
      <c r="Z49" s="205"/>
      <c r="AA49" s="211">
        <v>8.3086185246040891</v>
      </c>
      <c r="AB49" s="212">
        <v>5.3836701127586704</v>
      </c>
      <c r="AC49" s="213">
        <v>6.80965972993212</v>
      </c>
      <c r="AD49" s="205"/>
      <c r="AE49" s="214">
        <v>4.0662375285469601</v>
      </c>
      <c r="AG49" s="255">
        <v>37.428618519114799</v>
      </c>
      <c r="AH49" s="250">
        <v>39.2639110130768</v>
      </c>
      <c r="AI49" s="250">
        <v>40.6648984619614</v>
      </c>
      <c r="AJ49" s="250">
        <v>41.995069202247599</v>
      </c>
      <c r="AK49" s="250">
        <v>43.437313288096597</v>
      </c>
      <c r="AL49" s="256">
        <v>40.558058759994701</v>
      </c>
      <c r="AM49" s="250"/>
      <c r="AN49" s="257">
        <v>59.130778380148101</v>
      </c>
      <c r="AO49" s="258">
        <v>61.479210435109202</v>
      </c>
      <c r="AP49" s="259">
        <v>60.304994407628598</v>
      </c>
      <c r="AQ49" s="250"/>
      <c r="AR49" s="260">
        <v>46.200311111904298</v>
      </c>
      <c r="AS49" s="38"/>
      <c r="AT49" s="29">
        <v>2.4237878222106102</v>
      </c>
      <c r="AU49" s="205">
        <v>1.3411217619726401</v>
      </c>
      <c r="AV49" s="205">
        <v>1.5417918365684999</v>
      </c>
      <c r="AW49" s="205">
        <v>2.3937116388400401</v>
      </c>
      <c r="AX49" s="205">
        <v>0.81015781899926698</v>
      </c>
      <c r="AY49" s="210">
        <v>1.68202044881571</v>
      </c>
      <c r="AZ49" s="205"/>
      <c r="BA49" s="211">
        <v>-0.34156609015281297</v>
      </c>
      <c r="BB49" s="212">
        <v>4.8873264517038502</v>
      </c>
      <c r="BC49" s="213">
        <v>2.2569446589998998</v>
      </c>
      <c r="BD49" s="205"/>
      <c r="BE49" s="214">
        <v>1.8966365703638499</v>
      </c>
    </row>
    <row r="50" spans="1:57" x14ac:dyDescent="0.2">
      <c r="A50" s="33" t="s">
        <v>47</v>
      </c>
      <c r="B50" t="s">
        <v>47</v>
      </c>
      <c r="D50" s="24" t="s">
        <v>89</v>
      </c>
      <c r="E50" s="27" t="s">
        <v>90</v>
      </c>
      <c r="G50" s="255">
        <v>58.068103590024599</v>
      </c>
      <c r="H50" s="250">
        <v>85.101257878870896</v>
      </c>
      <c r="I50" s="250">
        <v>93.208196766237293</v>
      </c>
      <c r="J50" s="250">
        <v>87.527870649492996</v>
      </c>
      <c r="K50" s="250">
        <v>81.459742395176704</v>
      </c>
      <c r="L50" s="256">
        <v>81.073034255960494</v>
      </c>
      <c r="M50" s="250"/>
      <c r="N50" s="257">
        <v>104.173477665113</v>
      </c>
      <c r="O50" s="258">
        <v>105.87486160591899</v>
      </c>
      <c r="P50" s="259">
        <v>105.024169635516</v>
      </c>
      <c r="Q50" s="250"/>
      <c r="R50" s="260">
        <v>87.916215792976502</v>
      </c>
      <c r="S50" s="38"/>
      <c r="T50" s="29">
        <v>0.51991916100212698</v>
      </c>
      <c r="U50" s="205">
        <v>-1.4735042222481101</v>
      </c>
      <c r="V50" s="205">
        <v>-6.2653601158791803</v>
      </c>
      <c r="W50" s="205">
        <v>-23.212696660463699</v>
      </c>
      <c r="X50" s="205">
        <v>-26.2119344639449</v>
      </c>
      <c r="Y50" s="210">
        <v>-13.376928958815499</v>
      </c>
      <c r="Z50" s="205"/>
      <c r="AA50" s="211">
        <v>-18.573280725699501</v>
      </c>
      <c r="AB50" s="212">
        <v>-19.5824318826315</v>
      </c>
      <c r="AC50" s="213">
        <v>-19.085089173702698</v>
      </c>
      <c r="AD50" s="205"/>
      <c r="AE50" s="214">
        <v>-15.4135975897604</v>
      </c>
      <c r="AG50" s="255">
        <v>54.7615648122773</v>
      </c>
      <c r="AH50" s="250">
        <v>78.982652096464705</v>
      </c>
      <c r="AI50" s="250">
        <v>85.964329268292602</v>
      </c>
      <c r="AJ50" s="250">
        <v>81.370567278706403</v>
      </c>
      <c r="AK50" s="250">
        <v>76.198280350781005</v>
      </c>
      <c r="AL50" s="256">
        <v>75.455478761304406</v>
      </c>
      <c r="AM50" s="250"/>
      <c r="AN50" s="257">
        <v>93.679459440942694</v>
      </c>
      <c r="AO50" s="258">
        <v>98.310957796656595</v>
      </c>
      <c r="AP50" s="259">
        <v>95.995208618799595</v>
      </c>
      <c r="AQ50" s="250"/>
      <c r="AR50" s="260">
        <v>81.323973006303007</v>
      </c>
      <c r="AS50" s="38"/>
      <c r="AT50" s="29">
        <v>-3.27437818594374</v>
      </c>
      <c r="AU50" s="205">
        <v>-4.3469885473026801</v>
      </c>
      <c r="AV50" s="205">
        <v>-3.9844318586077199</v>
      </c>
      <c r="AW50" s="205">
        <v>-10.1960014490947</v>
      </c>
      <c r="AX50" s="205">
        <v>-12.902800960658</v>
      </c>
      <c r="AY50" s="210">
        <v>-7.26061302604072</v>
      </c>
      <c r="AZ50" s="205"/>
      <c r="BA50" s="211">
        <v>-12.9824402865104</v>
      </c>
      <c r="BB50" s="212">
        <v>-7.9505897498224298</v>
      </c>
      <c r="BC50" s="213">
        <v>-10.476527117335101</v>
      </c>
      <c r="BD50" s="205"/>
      <c r="BE50" s="214">
        <v>-8.3707197098326702</v>
      </c>
    </row>
    <row r="51" spans="1:57" x14ac:dyDescent="0.2">
      <c r="A51" s="109" t="s">
        <v>52</v>
      </c>
      <c r="B51" t="s">
        <v>52</v>
      </c>
      <c r="D51" s="24" t="s">
        <v>89</v>
      </c>
      <c r="E51" s="27" t="s">
        <v>90</v>
      </c>
      <c r="G51" s="255">
        <v>50.143980233602797</v>
      </c>
      <c r="H51" s="250">
        <v>61.517749326145498</v>
      </c>
      <c r="I51" s="250">
        <v>64.649495357891496</v>
      </c>
      <c r="J51" s="250">
        <v>64.003372267145807</v>
      </c>
      <c r="K51" s="250">
        <v>64.152145852051504</v>
      </c>
      <c r="L51" s="256">
        <v>60.8933486073674</v>
      </c>
      <c r="M51" s="250"/>
      <c r="N51" s="257">
        <v>82.616349206349199</v>
      </c>
      <c r="O51" s="258">
        <v>85.475278526504894</v>
      </c>
      <c r="P51" s="259">
        <v>84.045813866426997</v>
      </c>
      <c r="Q51" s="250"/>
      <c r="R51" s="260">
        <v>67.508338681384501</v>
      </c>
      <c r="S51" s="38"/>
      <c r="T51" s="29">
        <v>5.1267623349069202</v>
      </c>
      <c r="U51" s="205">
        <v>3.7360762828541998</v>
      </c>
      <c r="V51" s="205">
        <v>3.2575170126891502</v>
      </c>
      <c r="W51" s="205">
        <v>6.5264982671496901</v>
      </c>
      <c r="X51" s="205">
        <v>5.0358441427416603</v>
      </c>
      <c r="Y51" s="210">
        <v>4.71076942321106</v>
      </c>
      <c r="Z51" s="205"/>
      <c r="AA51" s="211">
        <v>5.827771677486</v>
      </c>
      <c r="AB51" s="212">
        <v>5.5088246544323596</v>
      </c>
      <c r="AC51" s="213">
        <v>5.6653452149498396</v>
      </c>
      <c r="AD51" s="205"/>
      <c r="AE51" s="214">
        <v>5.0483345964915296</v>
      </c>
      <c r="AG51" s="255">
        <v>47.148002386990797</v>
      </c>
      <c r="AH51" s="250">
        <v>58.083802774876901</v>
      </c>
      <c r="AI51" s="250">
        <v>60.785646725346801</v>
      </c>
      <c r="AJ51" s="250">
        <v>60.399918914879301</v>
      </c>
      <c r="AK51" s="250">
        <v>61.387904491443003</v>
      </c>
      <c r="AL51" s="256">
        <v>57.558567109584899</v>
      </c>
      <c r="AM51" s="250"/>
      <c r="AN51" s="257">
        <v>77.632552499813102</v>
      </c>
      <c r="AO51" s="258">
        <v>78.310059038935805</v>
      </c>
      <c r="AP51" s="259">
        <v>77.971305769374396</v>
      </c>
      <c r="AQ51" s="250"/>
      <c r="AR51" s="260">
        <v>63.3861119882229</v>
      </c>
      <c r="AS51" s="38"/>
      <c r="AT51" s="29">
        <v>-0.119159106022186</v>
      </c>
      <c r="AU51" s="205">
        <v>3.9811588615267599</v>
      </c>
      <c r="AV51" s="205">
        <v>3.80268185025712</v>
      </c>
      <c r="AW51" s="205">
        <v>3.1911458438297702</v>
      </c>
      <c r="AX51" s="205">
        <v>2.0254514907068502</v>
      </c>
      <c r="AY51" s="210">
        <v>2.66487712040874</v>
      </c>
      <c r="AZ51" s="205"/>
      <c r="BA51" s="211">
        <v>-1.71727877593242</v>
      </c>
      <c r="BB51" s="212">
        <v>-3.9131095102216902</v>
      </c>
      <c r="BC51" s="213">
        <v>-2.8323666513432899</v>
      </c>
      <c r="BD51" s="205"/>
      <c r="BE51" s="214">
        <v>0.65665630657718299</v>
      </c>
    </row>
    <row r="52" spans="1:57" x14ac:dyDescent="0.2">
      <c r="A52" s="110" t="s">
        <v>59</v>
      </c>
      <c r="B52" t="s">
        <v>59</v>
      </c>
      <c r="D52" s="24" t="s">
        <v>89</v>
      </c>
      <c r="E52" s="27" t="s">
        <v>90</v>
      </c>
      <c r="G52" s="261">
        <v>65.866257928118301</v>
      </c>
      <c r="H52" s="262">
        <v>79.545338266384704</v>
      </c>
      <c r="I52" s="262">
        <v>91.118735024665199</v>
      </c>
      <c r="J52" s="262">
        <v>93.979351656095801</v>
      </c>
      <c r="K52" s="262">
        <v>89.510912614517196</v>
      </c>
      <c r="L52" s="263">
        <v>84.004119097956305</v>
      </c>
      <c r="M52" s="250"/>
      <c r="N52" s="264">
        <v>90.860415785764602</v>
      </c>
      <c r="O52" s="265">
        <v>94.921448202959795</v>
      </c>
      <c r="P52" s="266">
        <v>92.890931994362205</v>
      </c>
      <c r="Q52" s="250"/>
      <c r="R52" s="267">
        <v>86.543208496929395</v>
      </c>
      <c r="S52" s="38"/>
      <c r="T52" s="30">
        <v>1.7876746192953299</v>
      </c>
      <c r="U52" s="215">
        <v>-19.039444348322998</v>
      </c>
      <c r="V52" s="215">
        <v>-11.0082709965075</v>
      </c>
      <c r="W52" s="215">
        <v>-7.76136914116395</v>
      </c>
      <c r="X52" s="215">
        <v>0.71501730597404001</v>
      </c>
      <c r="Y52" s="216">
        <v>-7.9132777645584698</v>
      </c>
      <c r="Z52" s="205"/>
      <c r="AA52" s="217">
        <v>1.7640008688276001</v>
      </c>
      <c r="AB52" s="218">
        <v>15.485754232700801</v>
      </c>
      <c r="AC52" s="219">
        <v>8.3411175199697603</v>
      </c>
      <c r="AD52" s="205"/>
      <c r="AE52" s="220">
        <v>-3.4720518582715401</v>
      </c>
      <c r="AG52" s="261">
        <v>64.558517441860403</v>
      </c>
      <c r="AH52" s="262">
        <v>78.414352536997797</v>
      </c>
      <c r="AI52" s="262">
        <v>86.059149048625699</v>
      </c>
      <c r="AJ52" s="262">
        <v>87.550124207188105</v>
      </c>
      <c r="AK52" s="262">
        <v>83.295937279774407</v>
      </c>
      <c r="AL52" s="263">
        <v>79.975616102889305</v>
      </c>
      <c r="AM52" s="250"/>
      <c r="AN52" s="264">
        <v>94.177374911909695</v>
      </c>
      <c r="AO52" s="265">
        <v>94.391812896405895</v>
      </c>
      <c r="AP52" s="266">
        <v>94.284593904157802</v>
      </c>
      <c r="AQ52" s="250"/>
      <c r="AR52" s="267">
        <v>84.063895474680294</v>
      </c>
      <c r="AS52" s="38"/>
      <c r="AT52" s="30">
        <v>11.112842532991699</v>
      </c>
      <c r="AU52" s="215">
        <v>-2.2450628872731002</v>
      </c>
      <c r="AV52" s="215">
        <v>-2.70545329772987</v>
      </c>
      <c r="AW52" s="215">
        <v>-0.87378729768896901</v>
      </c>
      <c r="AX52" s="215">
        <v>1.28916617372306</v>
      </c>
      <c r="AY52" s="216">
        <v>0.59025616565261796</v>
      </c>
      <c r="AZ52" s="205"/>
      <c r="BA52" s="217">
        <v>1.63435660853376</v>
      </c>
      <c r="BB52" s="218">
        <v>6.7090006222467302</v>
      </c>
      <c r="BC52" s="219">
        <v>4.1127605321654697</v>
      </c>
      <c r="BD52" s="205"/>
      <c r="BE52" s="220">
        <v>1.68179836577139</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O12" sqref="O12"/>
    </sheetView>
  </sheetViews>
  <sheetFormatPr defaultRowHeight="12.75" x14ac:dyDescent="0.2"/>
  <cols>
    <col min="1" max="1" width="1.7109375" customWidth="1"/>
    <col min="2" max="3" width="8.7109375" customWidth="1"/>
    <col min="4" max="4" width="5.7109375" customWidth="1"/>
    <col min="5" max="5" width="6" customWidth="1"/>
    <col min="6" max="6" width="5.42578125" customWidth="1"/>
    <col min="7" max="7" width="6.140625" customWidth="1"/>
    <col min="8" max="8" width="5.5703125" customWidth="1"/>
    <col min="9" max="9" width="4.140625" customWidth="1"/>
    <col min="10" max="10" width="4.85546875" customWidth="1"/>
    <col min="11" max="12" width="4.7109375" customWidth="1"/>
    <col min="13" max="13" width="6.7109375" customWidth="1"/>
    <col min="14" max="14" width="4.7109375" customWidth="1"/>
    <col min="16" max="16" width="5.7109375" customWidth="1"/>
    <col min="17" max="17" width="6" customWidth="1"/>
    <col min="18" max="18" width="5.42578125" customWidth="1"/>
    <col min="19" max="19" width="6.140625" customWidth="1"/>
    <col min="20" max="20" width="5.5703125" customWidth="1"/>
    <col min="21" max="21" width="4.140625" customWidth="1"/>
    <col min="22" max="22" width="4.85546875" customWidth="1"/>
    <col min="23" max="23" width="8.7109375" customWidth="1"/>
    <col min="24" max="24" width="4.7109375" customWidth="1"/>
    <col min="257" max="257" width="1.7109375" customWidth="1"/>
    <col min="258" max="259" width="8.7109375" customWidth="1"/>
    <col min="260" max="260" width="5.7109375" customWidth="1"/>
    <col min="261" max="261" width="6" customWidth="1"/>
    <col min="262" max="262" width="5.42578125" customWidth="1"/>
    <col min="263" max="263" width="6.140625" customWidth="1"/>
    <col min="264" max="264" width="5.5703125" customWidth="1"/>
    <col min="265" max="265" width="4.140625" customWidth="1"/>
    <col min="266" max="266" width="4.85546875" customWidth="1"/>
    <col min="267" max="268" width="4.7109375" customWidth="1"/>
    <col min="269" max="269" width="6.7109375" customWidth="1"/>
    <col min="270" max="270" width="4.7109375" customWidth="1"/>
    <col min="272" max="272" width="5.7109375" customWidth="1"/>
    <col min="273" max="273" width="6" customWidth="1"/>
    <col min="274" max="274" width="5.42578125" customWidth="1"/>
    <col min="275" max="275" width="6.140625" customWidth="1"/>
    <col min="276" max="276" width="5.5703125" customWidth="1"/>
    <col min="277" max="277" width="4.140625" customWidth="1"/>
    <col min="278" max="278" width="4.85546875" customWidth="1"/>
    <col min="279" max="279" width="8.7109375" customWidth="1"/>
    <col min="280" max="280" width="4.7109375" customWidth="1"/>
    <col min="513" max="513" width="1.7109375" customWidth="1"/>
    <col min="514" max="515" width="8.7109375" customWidth="1"/>
    <col min="516" max="516" width="5.7109375" customWidth="1"/>
    <col min="517" max="517" width="6" customWidth="1"/>
    <col min="518" max="518" width="5.42578125" customWidth="1"/>
    <col min="519" max="519" width="6.140625" customWidth="1"/>
    <col min="520" max="520" width="5.5703125" customWidth="1"/>
    <col min="521" max="521" width="4.140625" customWidth="1"/>
    <col min="522" max="522" width="4.85546875" customWidth="1"/>
    <col min="523" max="524" width="4.7109375" customWidth="1"/>
    <col min="525" max="525" width="6.7109375" customWidth="1"/>
    <col min="526" max="526" width="4.7109375" customWidth="1"/>
    <col min="528" max="528" width="5.7109375" customWidth="1"/>
    <col min="529" max="529" width="6" customWidth="1"/>
    <col min="530" max="530" width="5.42578125" customWidth="1"/>
    <col min="531" max="531" width="6.140625" customWidth="1"/>
    <col min="532" max="532" width="5.5703125" customWidth="1"/>
    <col min="533" max="533" width="4.140625" customWidth="1"/>
    <col min="534" max="534" width="4.85546875" customWidth="1"/>
    <col min="535" max="535" width="8.7109375" customWidth="1"/>
    <col min="536" max="536" width="4.7109375" customWidth="1"/>
    <col min="769" max="769" width="1.7109375" customWidth="1"/>
    <col min="770" max="771" width="8.7109375" customWidth="1"/>
    <col min="772" max="772" width="5.7109375" customWidth="1"/>
    <col min="773" max="773" width="6" customWidth="1"/>
    <col min="774" max="774" width="5.42578125" customWidth="1"/>
    <col min="775" max="775" width="6.140625" customWidth="1"/>
    <col min="776" max="776" width="5.5703125" customWidth="1"/>
    <col min="777" max="777" width="4.140625" customWidth="1"/>
    <col min="778" max="778" width="4.85546875" customWidth="1"/>
    <col min="779" max="780" width="4.7109375" customWidth="1"/>
    <col min="781" max="781" width="6.7109375" customWidth="1"/>
    <col min="782" max="782" width="4.7109375" customWidth="1"/>
    <col min="784" max="784" width="5.7109375" customWidth="1"/>
    <col min="785" max="785" width="6" customWidth="1"/>
    <col min="786" max="786" width="5.42578125" customWidth="1"/>
    <col min="787" max="787" width="6.140625" customWidth="1"/>
    <col min="788" max="788" width="5.5703125" customWidth="1"/>
    <col min="789" max="789" width="4.140625" customWidth="1"/>
    <col min="790" max="790" width="4.85546875" customWidth="1"/>
    <col min="791" max="791" width="8.7109375" customWidth="1"/>
    <col min="792" max="792" width="4.7109375" customWidth="1"/>
    <col min="1025" max="1025" width="1.7109375" customWidth="1"/>
    <col min="1026" max="1027" width="8.7109375" customWidth="1"/>
    <col min="1028" max="1028" width="5.7109375" customWidth="1"/>
    <col min="1029" max="1029" width="6" customWidth="1"/>
    <col min="1030" max="1030" width="5.42578125" customWidth="1"/>
    <col min="1031" max="1031" width="6.140625" customWidth="1"/>
    <col min="1032" max="1032" width="5.5703125" customWidth="1"/>
    <col min="1033" max="1033" width="4.140625" customWidth="1"/>
    <col min="1034" max="1034" width="4.85546875" customWidth="1"/>
    <col min="1035" max="1036" width="4.7109375" customWidth="1"/>
    <col min="1037" max="1037" width="6.7109375" customWidth="1"/>
    <col min="1038" max="1038" width="4.7109375" customWidth="1"/>
    <col min="1040" max="1040" width="5.7109375" customWidth="1"/>
    <col min="1041" max="1041" width="6" customWidth="1"/>
    <col min="1042" max="1042" width="5.42578125" customWidth="1"/>
    <col min="1043" max="1043" width="6.140625" customWidth="1"/>
    <col min="1044" max="1044" width="5.5703125" customWidth="1"/>
    <col min="1045" max="1045" width="4.140625" customWidth="1"/>
    <col min="1046" max="1046" width="4.85546875" customWidth="1"/>
    <col min="1047" max="1047" width="8.7109375" customWidth="1"/>
    <col min="1048" max="1048" width="4.7109375" customWidth="1"/>
    <col min="1281" max="1281" width="1.7109375" customWidth="1"/>
    <col min="1282" max="1283" width="8.7109375" customWidth="1"/>
    <col min="1284" max="1284" width="5.7109375" customWidth="1"/>
    <col min="1285" max="1285" width="6" customWidth="1"/>
    <col min="1286" max="1286" width="5.42578125" customWidth="1"/>
    <col min="1287" max="1287" width="6.140625" customWidth="1"/>
    <col min="1288" max="1288" width="5.5703125" customWidth="1"/>
    <col min="1289" max="1289" width="4.140625" customWidth="1"/>
    <col min="1290" max="1290" width="4.85546875" customWidth="1"/>
    <col min="1291" max="1292" width="4.7109375" customWidth="1"/>
    <col min="1293" max="1293" width="6.7109375" customWidth="1"/>
    <col min="1294" max="1294" width="4.7109375" customWidth="1"/>
    <col min="1296" max="1296" width="5.7109375" customWidth="1"/>
    <col min="1297" max="1297" width="6" customWidth="1"/>
    <col min="1298" max="1298" width="5.42578125" customWidth="1"/>
    <col min="1299" max="1299" width="6.140625" customWidth="1"/>
    <col min="1300" max="1300" width="5.5703125" customWidth="1"/>
    <col min="1301" max="1301" width="4.140625" customWidth="1"/>
    <col min="1302" max="1302" width="4.85546875" customWidth="1"/>
    <col min="1303" max="1303" width="8.7109375" customWidth="1"/>
    <col min="1304" max="1304" width="4.7109375" customWidth="1"/>
    <col min="1537" max="1537" width="1.7109375" customWidth="1"/>
    <col min="1538" max="1539" width="8.7109375" customWidth="1"/>
    <col min="1540" max="1540" width="5.7109375" customWidth="1"/>
    <col min="1541" max="1541" width="6" customWidth="1"/>
    <col min="1542" max="1542" width="5.42578125" customWidth="1"/>
    <col min="1543" max="1543" width="6.140625" customWidth="1"/>
    <col min="1544" max="1544" width="5.5703125" customWidth="1"/>
    <col min="1545" max="1545" width="4.140625" customWidth="1"/>
    <col min="1546" max="1546" width="4.85546875" customWidth="1"/>
    <col min="1547" max="1548" width="4.7109375" customWidth="1"/>
    <col min="1549" max="1549" width="6.7109375" customWidth="1"/>
    <col min="1550" max="1550" width="4.7109375" customWidth="1"/>
    <col min="1552" max="1552" width="5.7109375" customWidth="1"/>
    <col min="1553" max="1553" width="6" customWidth="1"/>
    <col min="1554" max="1554" width="5.42578125" customWidth="1"/>
    <col min="1555" max="1555" width="6.140625" customWidth="1"/>
    <col min="1556" max="1556" width="5.5703125" customWidth="1"/>
    <col min="1557" max="1557" width="4.140625" customWidth="1"/>
    <col min="1558" max="1558" width="4.85546875" customWidth="1"/>
    <col min="1559" max="1559" width="8.7109375" customWidth="1"/>
    <col min="1560" max="1560" width="4.7109375" customWidth="1"/>
    <col min="1793" max="1793" width="1.7109375" customWidth="1"/>
    <col min="1794" max="1795" width="8.7109375" customWidth="1"/>
    <col min="1796" max="1796" width="5.7109375" customWidth="1"/>
    <col min="1797" max="1797" width="6" customWidth="1"/>
    <col min="1798" max="1798" width="5.42578125" customWidth="1"/>
    <col min="1799" max="1799" width="6.140625" customWidth="1"/>
    <col min="1800" max="1800" width="5.5703125" customWidth="1"/>
    <col min="1801" max="1801" width="4.140625" customWidth="1"/>
    <col min="1802" max="1802" width="4.85546875" customWidth="1"/>
    <col min="1803" max="1804" width="4.7109375" customWidth="1"/>
    <col min="1805" max="1805" width="6.7109375" customWidth="1"/>
    <col min="1806" max="1806" width="4.7109375" customWidth="1"/>
    <col min="1808" max="1808" width="5.7109375" customWidth="1"/>
    <col min="1809" max="1809" width="6" customWidth="1"/>
    <col min="1810" max="1810" width="5.42578125" customWidth="1"/>
    <col min="1811" max="1811" width="6.140625" customWidth="1"/>
    <col min="1812" max="1812" width="5.5703125" customWidth="1"/>
    <col min="1813" max="1813" width="4.140625" customWidth="1"/>
    <col min="1814" max="1814" width="4.85546875" customWidth="1"/>
    <col min="1815" max="1815" width="8.7109375" customWidth="1"/>
    <col min="1816" max="1816" width="4.7109375" customWidth="1"/>
    <col min="2049" max="2049" width="1.7109375" customWidth="1"/>
    <col min="2050" max="2051" width="8.7109375" customWidth="1"/>
    <col min="2052" max="2052" width="5.7109375" customWidth="1"/>
    <col min="2053" max="2053" width="6" customWidth="1"/>
    <col min="2054" max="2054" width="5.42578125" customWidth="1"/>
    <col min="2055" max="2055" width="6.140625" customWidth="1"/>
    <col min="2056" max="2056" width="5.5703125" customWidth="1"/>
    <col min="2057" max="2057" width="4.140625" customWidth="1"/>
    <col min="2058" max="2058" width="4.85546875" customWidth="1"/>
    <col min="2059" max="2060" width="4.7109375" customWidth="1"/>
    <col min="2061" max="2061" width="6.7109375" customWidth="1"/>
    <col min="2062" max="2062" width="4.7109375" customWidth="1"/>
    <col min="2064" max="2064" width="5.7109375" customWidth="1"/>
    <col min="2065" max="2065" width="6" customWidth="1"/>
    <col min="2066" max="2066" width="5.42578125" customWidth="1"/>
    <col min="2067" max="2067" width="6.140625" customWidth="1"/>
    <col min="2068" max="2068" width="5.5703125" customWidth="1"/>
    <col min="2069" max="2069" width="4.140625" customWidth="1"/>
    <col min="2070" max="2070" width="4.85546875" customWidth="1"/>
    <col min="2071" max="2071" width="8.7109375" customWidth="1"/>
    <col min="2072" max="2072" width="4.7109375" customWidth="1"/>
    <col min="2305" max="2305" width="1.7109375" customWidth="1"/>
    <col min="2306" max="2307" width="8.7109375" customWidth="1"/>
    <col min="2308" max="2308" width="5.7109375" customWidth="1"/>
    <col min="2309" max="2309" width="6" customWidth="1"/>
    <col min="2310" max="2310" width="5.42578125" customWidth="1"/>
    <col min="2311" max="2311" width="6.140625" customWidth="1"/>
    <col min="2312" max="2312" width="5.5703125" customWidth="1"/>
    <col min="2313" max="2313" width="4.140625" customWidth="1"/>
    <col min="2314" max="2314" width="4.85546875" customWidth="1"/>
    <col min="2315" max="2316" width="4.7109375" customWidth="1"/>
    <col min="2317" max="2317" width="6.7109375" customWidth="1"/>
    <col min="2318" max="2318" width="4.7109375" customWidth="1"/>
    <col min="2320" max="2320" width="5.7109375" customWidth="1"/>
    <col min="2321" max="2321" width="6" customWidth="1"/>
    <col min="2322" max="2322" width="5.42578125" customWidth="1"/>
    <col min="2323" max="2323" width="6.140625" customWidth="1"/>
    <col min="2324" max="2324" width="5.5703125" customWidth="1"/>
    <col min="2325" max="2325" width="4.140625" customWidth="1"/>
    <col min="2326" max="2326" width="4.85546875" customWidth="1"/>
    <col min="2327" max="2327" width="8.7109375" customWidth="1"/>
    <col min="2328" max="2328" width="4.7109375" customWidth="1"/>
    <col min="2561" max="2561" width="1.7109375" customWidth="1"/>
    <col min="2562" max="2563" width="8.7109375" customWidth="1"/>
    <col min="2564" max="2564" width="5.7109375" customWidth="1"/>
    <col min="2565" max="2565" width="6" customWidth="1"/>
    <col min="2566" max="2566" width="5.42578125" customWidth="1"/>
    <col min="2567" max="2567" width="6.140625" customWidth="1"/>
    <col min="2568" max="2568" width="5.5703125" customWidth="1"/>
    <col min="2569" max="2569" width="4.140625" customWidth="1"/>
    <col min="2570" max="2570" width="4.85546875" customWidth="1"/>
    <col min="2571" max="2572" width="4.7109375" customWidth="1"/>
    <col min="2573" max="2573" width="6.7109375" customWidth="1"/>
    <col min="2574" max="2574" width="4.7109375" customWidth="1"/>
    <col min="2576" max="2576" width="5.7109375" customWidth="1"/>
    <col min="2577" max="2577" width="6" customWidth="1"/>
    <col min="2578" max="2578" width="5.42578125" customWidth="1"/>
    <col min="2579" max="2579" width="6.140625" customWidth="1"/>
    <col min="2580" max="2580" width="5.5703125" customWidth="1"/>
    <col min="2581" max="2581" width="4.140625" customWidth="1"/>
    <col min="2582" max="2582" width="4.85546875" customWidth="1"/>
    <col min="2583" max="2583" width="8.7109375" customWidth="1"/>
    <col min="2584" max="2584" width="4.7109375" customWidth="1"/>
    <col min="2817" max="2817" width="1.7109375" customWidth="1"/>
    <col min="2818" max="2819" width="8.7109375" customWidth="1"/>
    <col min="2820" max="2820" width="5.7109375" customWidth="1"/>
    <col min="2821" max="2821" width="6" customWidth="1"/>
    <col min="2822" max="2822" width="5.42578125" customWidth="1"/>
    <col min="2823" max="2823" width="6.140625" customWidth="1"/>
    <col min="2824" max="2824" width="5.5703125" customWidth="1"/>
    <col min="2825" max="2825" width="4.140625" customWidth="1"/>
    <col min="2826" max="2826" width="4.85546875" customWidth="1"/>
    <col min="2827" max="2828" width="4.7109375" customWidth="1"/>
    <col min="2829" max="2829" width="6.7109375" customWidth="1"/>
    <col min="2830" max="2830" width="4.7109375" customWidth="1"/>
    <col min="2832" max="2832" width="5.7109375" customWidth="1"/>
    <col min="2833" max="2833" width="6" customWidth="1"/>
    <col min="2834" max="2834" width="5.42578125" customWidth="1"/>
    <col min="2835" max="2835" width="6.140625" customWidth="1"/>
    <col min="2836" max="2836" width="5.5703125" customWidth="1"/>
    <col min="2837" max="2837" width="4.140625" customWidth="1"/>
    <col min="2838" max="2838" width="4.85546875" customWidth="1"/>
    <col min="2839" max="2839" width="8.7109375" customWidth="1"/>
    <col min="2840" max="2840" width="4.7109375" customWidth="1"/>
    <col min="3073" max="3073" width="1.7109375" customWidth="1"/>
    <col min="3074" max="3075" width="8.7109375" customWidth="1"/>
    <col min="3076" max="3076" width="5.7109375" customWidth="1"/>
    <col min="3077" max="3077" width="6" customWidth="1"/>
    <col min="3078" max="3078" width="5.42578125" customWidth="1"/>
    <col min="3079" max="3079" width="6.140625" customWidth="1"/>
    <col min="3080" max="3080" width="5.5703125" customWidth="1"/>
    <col min="3081" max="3081" width="4.140625" customWidth="1"/>
    <col min="3082" max="3082" width="4.85546875" customWidth="1"/>
    <col min="3083" max="3084" width="4.7109375" customWidth="1"/>
    <col min="3085" max="3085" width="6.7109375" customWidth="1"/>
    <col min="3086" max="3086" width="4.7109375" customWidth="1"/>
    <col min="3088" max="3088" width="5.7109375" customWidth="1"/>
    <col min="3089" max="3089" width="6" customWidth="1"/>
    <col min="3090" max="3090" width="5.42578125" customWidth="1"/>
    <col min="3091" max="3091" width="6.140625" customWidth="1"/>
    <col min="3092" max="3092" width="5.5703125" customWidth="1"/>
    <col min="3093" max="3093" width="4.140625" customWidth="1"/>
    <col min="3094" max="3094" width="4.85546875" customWidth="1"/>
    <col min="3095" max="3095" width="8.7109375" customWidth="1"/>
    <col min="3096" max="3096" width="4.7109375" customWidth="1"/>
    <col min="3329" max="3329" width="1.7109375" customWidth="1"/>
    <col min="3330" max="3331" width="8.7109375" customWidth="1"/>
    <col min="3332" max="3332" width="5.7109375" customWidth="1"/>
    <col min="3333" max="3333" width="6" customWidth="1"/>
    <col min="3334" max="3334" width="5.42578125" customWidth="1"/>
    <col min="3335" max="3335" width="6.140625" customWidth="1"/>
    <col min="3336" max="3336" width="5.5703125" customWidth="1"/>
    <col min="3337" max="3337" width="4.140625" customWidth="1"/>
    <col min="3338" max="3338" width="4.85546875" customWidth="1"/>
    <col min="3339" max="3340" width="4.7109375" customWidth="1"/>
    <col min="3341" max="3341" width="6.7109375" customWidth="1"/>
    <col min="3342" max="3342" width="4.7109375" customWidth="1"/>
    <col min="3344" max="3344" width="5.7109375" customWidth="1"/>
    <col min="3345" max="3345" width="6" customWidth="1"/>
    <col min="3346" max="3346" width="5.42578125" customWidth="1"/>
    <col min="3347" max="3347" width="6.140625" customWidth="1"/>
    <col min="3348" max="3348" width="5.5703125" customWidth="1"/>
    <col min="3349" max="3349" width="4.140625" customWidth="1"/>
    <col min="3350" max="3350" width="4.85546875" customWidth="1"/>
    <col min="3351" max="3351" width="8.7109375" customWidth="1"/>
    <col min="3352" max="3352" width="4.7109375" customWidth="1"/>
    <col min="3585" max="3585" width="1.7109375" customWidth="1"/>
    <col min="3586" max="3587" width="8.7109375" customWidth="1"/>
    <col min="3588" max="3588" width="5.7109375" customWidth="1"/>
    <col min="3589" max="3589" width="6" customWidth="1"/>
    <col min="3590" max="3590" width="5.42578125" customWidth="1"/>
    <col min="3591" max="3591" width="6.140625" customWidth="1"/>
    <col min="3592" max="3592" width="5.5703125" customWidth="1"/>
    <col min="3593" max="3593" width="4.140625" customWidth="1"/>
    <col min="3594" max="3594" width="4.85546875" customWidth="1"/>
    <col min="3595" max="3596" width="4.7109375" customWidth="1"/>
    <col min="3597" max="3597" width="6.7109375" customWidth="1"/>
    <col min="3598" max="3598" width="4.7109375" customWidth="1"/>
    <col min="3600" max="3600" width="5.7109375" customWidth="1"/>
    <col min="3601" max="3601" width="6" customWidth="1"/>
    <col min="3602" max="3602" width="5.42578125" customWidth="1"/>
    <col min="3603" max="3603" width="6.140625" customWidth="1"/>
    <col min="3604" max="3604" width="5.5703125" customWidth="1"/>
    <col min="3605" max="3605" width="4.140625" customWidth="1"/>
    <col min="3606" max="3606" width="4.85546875" customWidth="1"/>
    <col min="3607" max="3607" width="8.7109375" customWidth="1"/>
    <col min="3608" max="3608" width="4.7109375" customWidth="1"/>
    <col min="3841" max="3841" width="1.7109375" customWidth="1"/>
    <col min="3842" max="3843" width="8.7109375" customWidth="1"/>
    <col min="3844" max="3844" width="5.7109375" customWidth="1"/>
    <col min="3845" max="3845" width="6" customWidth="1"/>
    <col min="3846" max="3846" width="5.42578125" customWidth="1"/>
    <col min="3847" max="3847" width="6.140625" customWidth="1"/>
    <col min="3848" max="3848" width="5.5703125" customWidth="1"/>
    <col min="3849" max="3849" width="4.140625" customWidth="1"/>
    <col min="3850" max="3850" width="4.85546875" customWidth="1"/>
    <col min="3851" max="3852" width="4.7109375" customWidth="1"/>
    <col min="3853" max="3853" width="6.7109375" customWidth="1"/>
    <col min="3854" max="3854" width="4.7109375" customWidth="1"/>
    <col min="3856" max="3856" width="5.7109375" customWidth="1"/>
    <col min="3857" max="3857" width="6" customWidth="1"/>
    <col min="3858" max="3858" width="5.42578125" customWidth="1"/>
    <col min="3859" max="3859" width="6.140625" customWidth="1"/>
    <col min="3860" max="3860" width="5.5703125" customWidth="1"/>
    <col min="3861" max="3861" width="4.140625" customWidth="1"/>
    <col min="3862" max="3862" width="4.85546875" customWidth="1"/>
    <col min="3863" max="3863" width="8.7109375" customWidth="1"/>
    <col min="3864" max="3864" width="4.7109375" customWidth="1"/>
    <col min="4097" max="4097" width="1.7109375" customWidth="1"/>
    <col min="4098" max="4099" width="8.7109375" customWidth="1"/>
    <col min="4100" max="4100" width="5.7109375" customWidth="1"/>
    <col min="4101" max="4101" width="6" customWidth="1"/>
    <col min="4102" max="4102" width="5.42578125" customWidth="1"/>
    <col min="4103" max="4103" width="6.140625" customWidth="1"/>
    <col min="4104" max="4104" width="5.5703125" customWidth="1"/>
    <col min="4105" max="4105" width="4.140625" customWidth="1"/>
    <col min="4106" max="4106" width="4.85546875" customWidth="1"/>
    <col min="4107" max="4108" width="4.7109375" customWidth="1"/>
    <col min="4109" max="4109" width="6.7109375" customWidth="1"/>
    <col min="4110" max="4110" width="4.7109375" customWidth="1"/>
    <col min="4112" max="4112" width="5.7109375" customWidth="1"/>
    <col min="4113" max="4113" width="6" customWidth="1"/>
    <col min="4114" max="4114" width="5.42578125" customWidth="1"/>
    <col min="4115" max="4115" width="6.140625" customWidth="1"/>
    <col min="4116" max="4116" width="5.5703125" customWidth="1"/>
    <col min="4117" max="4117" width="4.140625" customWidth="1"/>
    <col min="4118" max="4118" width="4.85546875" customWidth="1"/>
    <col min="4119" max="4119" width="8.7109375" customWidth="1"/>
    <col min="4120" max="4120" width="4.7109375" customWidth="1"/>
    <col min="4353" max="4353" width="1.7109375" customWidth="1"/>
    <col min="4354" max="4355" width="8.7109375" customWidth="1"/>
    <col min="4356" max="4356" width="5.7109375" customWidth="1"/>
    <col min="4357" max="4357" width="6" customWidth="1"/>
    <col min="4358" max="4358" width="5.42578125" customWidth="1"/>
    <col min="4359" max="4359" width="6.140625" customWidth="1"/>
    <col min="4360" max="4360" width="5.5703125" customWidth="1"/>
    <col min="4361" max="4361" width="4.140625" customWidth="1"/>
    <col min="4362" max="4362" width="4.85546875" customWidth="1"/>
    <col min="4363" max="4364" width="4.7109375" customWidth="1"/>
    <col min="4365" max="4365" width="6.7109375" customWidth="1"/>
    <col min="4366" max="4366" width="4.7109375" customWidth="1"/>
    <col min="4368" max="4368" width="5.7109375" customWidth="1"/>
    <col min="4369" max="4369" width="6" customWidth="1"/>
    <col min="4370" max="4370" width="5.42578125" customWidth="1"/>
    <col min="4371" max="4371" width="6.140625" customWidth="1"/>
    <col min="4372" max="4372" width="5.5703125" customWidth="1"/>
    <col min="4373" max="4373" width="4.140625" customWidth="1"/>
    <col min="4374" max="4374" width="4.85546875" customWidth="1"/>
    <col min="4375" max="4375" width="8.7109375" customWidth="1"/>
    <col min="4376" max="4376" width="4.7109375" customWidth="1"/>
    <col min="4609" max="4609" width="1.7109375" customWidth="1"/>
    <col min="4610" max="4611" width="8.7109375" customWidth="1"/>
    <col min="4612" max="4612" width="5.7109375" customWidth="1"/>
    <col min="4613" max="4613" width="6" customWidth="1"/>
    <col min="4614" max="4614" width="5.42578125" customWidth="1"/>
    <col min="4615" max="4615" width="6.140625" customWidth="1"/>
    <col min="4616" max="4616" width="5.5703125" customWidth="1"/>
    <col min="4617" max="4617" width="4.140625" customWidth="1"/>
    <col min="4618" max="4618" width="4.85546875" customWidth="1"/>
    <col min="4619" max="4620" width="4.7109375" customWidth="1"/>
    <col min="4621" max="4621" width="6.7109375" customWidth="1"/>
    <col min="4622" max="4622" width="4.7109375" customWidth="1"/>
    <col min="4624" max="4624" width="5.7109375" customWidth="1"/>
    <col min="4625" max="4625" width="6" customWidth="1"/>
    <col min="4626" max="4626" width="5.42578125" customWidth="1"/>
    <col min="4627" max="4627" width="6.140625" customWidth="1"/>
    <col min="4628" max="4628" width="5.5703125" customWidth="1"/>
    <col min="4629" max="4629" width="4.140625" customWidth="1"/>
    <col min="4630" max="4630" width="4.85546875" customWidth="1"/>
    <col min="4631" max="4631" width="8.7109375" customWidth="1"/>
    <col min="4632" max="4632" width="4.7109375" customWidth="1"/>
    <col min="4865" max="4865" width="1.7109375" customWidth="1"/>
    <col min="4866" max="4867" width="8.7109375" customWidth="1"/>
    <col min="4868" max="4868" width="5.7109375" customWidth="1"/>
    <col min="4869" max="4869" width="6" customWidth="1"/>
    <col min="4870" max="4870" width="5.42578125" customWidth="1"/>
    <col min="4871" max="4871" width="6.140625" customWidth="1"/>
    <col min="4872" max="4872" width="5.5703125" customWidth="1"/>
    <col min="4873" max="4873" width="4.140625" customWidth="1"/>
    <col min="4874" max="4874" width="4.85546875" customWidth="1"/>
    <col min="4875" max="4876" width="4.7109375" customWidth="1"/>
    <col min="4877" max="4877" width="6.7109375" customWidth="1"/>
    <col min="4878" max="4878" width="4.7109375" customWidth="1"/>
    <col min="4880" max="4880" width="5.7109375" customWidth="1"/>
    <col min="4881" max="4881" width="6" customWidth="1"/>
    <col min="4882" max="4882" width="5.42578125" customWidth="1"/>
    <col min="4883" max="4883" width="6.140625" customWidth="1"/>
    <col min="4884" max="4884" width="5.5703125" customWidth="1"/>
    <col min="4885" max="4885" width="4.140625" customWidth="1"/>
    <col min="4886" max="4886" width="4.85546875" customWidth="1"/>
    <col min="4887" max="4887" width="8.7109375" customWidth="1"/>
    <col min="4888" max="4888" width="4.7109375" customWidth="1"/>
    <col min="5121" max="5121" width="1.7109375" customWidth="1"/>
    <col min="5122" max="5123" width="8.7109375" customWidth="1"/>
    <col min="5124" max="5124" width="5.7109375" customWidth="1"/>
    <col min="5125" max="5125" width="6" customWidth="1"/>
    <col min="5126" max="5126" width="5.42578125" customWidth="1"/>
    <col min="5127" max="5127" width="6.140625" customWidth="1"/>
    <col min="5128" max="5128" width="5.5703125" customWidth="1"/>
    <col min="5129" max="5129" width="4.140625" customWidth="1"/>
    <col min="5130" max="5130" width="4.85546875" customWidth="1"/>
    <col min="5131" max="5132" width="4.7109375" customWidth="1"/>
    <col min="5133" max="5133" width="6.7109375" customWidth="1"/>
    <col min="5134" max="5134" width="4.7109375" customWidth="1"/>
    <col min="5136" max="5136" width="5.7109375" customWidth="1"/>
    <col min="5137" max="5137" width="6" customWidth="1"/>
    <col min="5138" max="5138" width="5.42578125" customWidth="1"/>
    <col min="5139" max="5139" width="6.140625" customWidth="1"/>
    <col min="5140" max="5140" width="5.5703125" customWidth="1"/>
    <col min="5141" max="5141" width="4.140625" customWidth="1"/>
    <col min="5142" max="5142" width="4.85546875" customWidth="1"/>
    <col min="5143" max="5143" width="8.7109375" customWidth="1"/>
    <col min="5144" max="5144" width="4.7109375" customWidth="1"/>
    <col min="5377" max="5377" width="1.7109375" customWidth="1"/>
    <col min="5378" max="5379" width="8.7109375" customWidth="1"/>
    <col min="5380" max="5380" width="5.7109375" customWidth="1"/>
    <col min="5381" max="5381" width="6" customWidth="1"/>
    <col min="5382" max="5382" width="5.42578125" customWidth="1"/>
    <col min="5383" max="5383" width="6.140625" customWidth="1"/>
    <col min="5384" max="5384" width="5.5703125" customWidth="1"/>
    <col min="5385" max="5385" width="4.140625" customWidth="1"/>
    <col min="5386" max="5386" width="4.85546875" customWidth="1"/>
    <col min="5387" max="5388" width="4.7109375" customWidth="1"/>
    <col min="5389" max="5389" width="6.7109375" customWidth="1"/>
    <col min="5390" max="5390" width="4.7109375" customWidth="1"/>
    <col min="5392" max="5392" width="5.7109375" customWidth="1"/>
    <col min="5393" max="5393" width="6" customWidth="1"/>
    <col min="5394" max="5394" width="5.42578125" customWidth="1"/>
    <col min="5395" max="5395" width="6.140625" customWidth="1"/>
    <col min="5396" max="5396" width="5.5703125" customWidth="1"/>
    <col min="5397" max="5397" width="4.140625" customWidth="1"/>
    <col min="5398" max="5398" width="4.85546875" customWidth="1"/>
    <col min="5399" max="5399" width="8.7109375" customWidth="1"/>
    <col min="5400" max="5400" width="4.7109375" customWidth="1"/>
    <col min="5633" max="5633" width="1.7109375" customWidth="1"/>
    <col min="5634" max="5635" width="8.7109375" customWidth="1"/>
    <col min="5636" max="5636" width="5.7109375" customWidth="1"/>
    <col min="5637" max="5637" width="6" customWidth="1"/>
    <col min="5638" max="5638" width="5.42578125" customWidth="1"/>
    <col min="5639" max="5639" width="6.140625" customWidth="1"/>
    <col min="5640" max="5640" width="5.5703125" customWidth="1"/>
    <col min="5641" max="5641" width="4.140625" customWidth="1"/>
    <col min="5642" max="5642" width="4.85546875" customWidth="1"/>
    <col min="5643" max="5644" width="4.7109375" customWidth="1"/>
    <col min="5645" max="5645" width="6.7109375" customWidth="1"/>
    <col min="5646" max="5646" width="4.7109375" customWidth="1"/>
    <col min="5648" max="5648" width="5.7109375" customWidth="1"/>
    <col min="5649" max="5649" width="6" customWidth="1"/>
    <col min="5650" max="5650" width="5.42578125" customWidth="1"/>
    <col min="5651" max="5651" width="6.140625" customWidth="1"/>
    <col min="5652" max="5652" width="5.5703125" customWidth="1"/>
    <col min="5653" max="5653" width="4.140625" customWidth="1"/>
    <col min="5654" max="5654" width="4.85546875" customWidth="1"/>
    <col min="5655" max="5655" width="8.7109375" customWidth="1"/>
    <col min="5656" max="5656" width="4.7109375" customWidth="1"/>
    <col min="5889" max="5889" width="1.7109375" customWidth="1"/>
    <col min="5890" max="5891" width="8.7109375" customWidth="1"/>
    <col min="5892" max="5892" width="5.7109375" customWidth="1"/>
    <col min="5893" max="5893" width="6" customWidth="1"/>
    <col min="5894" max="5894" width="5.42578125" customWidth="1"/>
    <col min="5895" max="5895" width="6.140625" customWidth="1"/>
    <col min="5896" max="5896" width="5.5703125" customWidth="1"/>
    <col min="5897" max="5897" width="4.140625" customWidth="1"/>
    <col min="5898" max="5898" width="4.85546875" customWidth="1"/>
    <col min="5899" max="5900" width="4.7109375" customWidth="1"/>
    <col min="5901" max="5901" width="6.7109375" customWidth="1"/>
    <col min="5902" max="5902" width="4.7109375" customWidth="1"/>
    <col min="5904" max="5904" width="5.7109375" customWidth="1"/>
    <col min="5905" max="5905" width="6" customWidth="1"/>
    <col min="5906" max="5906" width="5.42578125" customWidth="1"/>
    <col min="5907" max="5907" width="6.140625" customWidth="1"/>
    <col min="5908" max="5908" width="5.5703125" customWidth="1"/>
    <col min="5909" max="5909" width="4.140625" customWidth="1"/>
    <col min="5910" max="5910" width="4.85546875" customWidth="1"/>
    <col min="5911" max="5911" width="8.7109375" customWidth="1"/>
    <col min="5912" max="5912" width="4.7109375" customWidth="1"/>
    <col min="6145" max="6145" width="1.7109375" customWidth="1"/>
    <col min="6146" max="6147" width="8.7109375" customWidth="1"/>
    <col min="6148" max="6148" width="5.7109375" customWidth="1"/>
    <col min="6149" max="6149" width="6" customWidth="1"/>
    <col min="6150" max="6150" width="5.42578125" customWidth="1"/>
    <col min="6151" max="6151" width="6.140625" customWidth="1"/>
    <col min="6152" max="6152" width="5.5703125" customWidth="1"/>
    <col min="6153" max="6153" width="4.140625" customWidth="1"/>
    <col min="6154" max="6154" width="4.85546875" customWidth="1"/>
    <col min="6155" max="6156" width="4.7109375" customWidth="1"/>
    <col min="6157" max="6157" width="6.7109375" customWidth="1"/>
    <col min="6158" max="6158" width="4.7109375" customWidth="1"/>
    <col min="6160" max="6160" width="5.7109375" customWidth="1"/>
    <col min="6161" max="6161" width="6" customWidth="1"/>
    <col min="6162" max="6162" width="5.42578125" customWidth="1"/>
    <col min="6163" max="6163" width="6.140625" customWidth="1"/>
    <col min="6164" max="6164" width="5.5703125" customWidth="1"/>
    <col min="6165" max="6165" width="4.140625" customWidth="1"/>
    <col min="6166" max="6166" width="4.85546875" customWidth="1"/>
    <col min="6167" max="6167" width="8.7109375" customWidth="1"/>
    <col min="6168" max="6168" width="4.7109375" customWidth="1"/>
    <col min="6401" max="6401" width="1.7109375" customWidth="1"/>
    <col min="6402" max="6403" width="8.7109375" customWidth="1"/>
    <col min="6404" max="6404" width="5.7109375" customWidth="1"/>
    <col min="6405" max="6405" width="6" customWidth="1"/>
    <col min="6406" max="6406" width="5.42578125" customWidth="1"/>
    <col min="6407" max="6407" width="6.140625" customWidth="1"/>
    <col min="6408" max="6408" width="5.5703125" customWidth="1"/>
    <col min="6409" max="6409" width="4.140625" customWidth="1"/>
    <col min="6410" max="6410" width="4.85546875" customWidth="1"/>
    <col min="6411" max="6412" width="4.7109375" customWidth="1"/>
    <col min="6413" max="6413" width="6.7109375" customWidth="1"/>
    <col min="6414" max="6414" width="4.7109375" customWidth="1"/>
    <col min="6416" max="6416" width="5.7109375" customWidth="1"/>
    <col min="6417" max="6417" width="6" customWidth="1"/>
    <col min="6418" max="6418" width="5.42578125" customWidth="1"/>
    <col min="6419" max="6419" width="6.140625" customWidth="1"/>
    <col min="6420" max="6420" width="5.5703125" customWidth="1"/>
    <col min="6421" max="6421" width="4.140625" customWidth="1"/>
    <col min="6422" max="6422" width="4.85546875" customWidth="1"/>
    <col min="6423" max="6423" width="8.7109375" customWidth="1"/>
    <col min="6424" max="6424" width="4.7109375" customWidth="1"/>
    <col min="6657" max="6657" width="1.7109375" customWidth="1"/>
    <col min="6658" max="6659" width="8.7109375" customWidth="1"/>
    <col min="6660" max="6660" width="5.7109375" customWidth="1"/>
    <col min="6661" max="6661" width="6" customWidth="1"/>
    <col min="6662" max="6662" width="5.42578125" customWidth="1"/>
    <col min="6663" max="6663" width="6.140625" customWidth="1"/>
    <col min="6664" max="6664" width="5.5703125" customWidth="1"/>
    <col min="6665" max="6665" width="4.140625" customWidth="1"/>
    <col min="6666" max="6666" width="4.85546875" customWidth="1"/>
    <col min="6667" max="6668" width="4.7109375" customWidth="1"/>
    <col min="6669" max="6669" width="6.7109375" customWidth="1"/>
    <col min="6670" max="6670" width="4.7109375" customWidth="1"/>
    <col min="6672" max="6672" width="5.7109375" customWidth="1"/>
    <col min="6673" max="6673" width="6" customWidth="1"/>
    <col min="6674" max="6674" width="5.42578125" customWidth="1"/>
    <col min="6675" max="6675" width="6.140625" customWidth="1"/>
    <col min="6676" max="6676" width="5.5703125" customWidth="1"/>
    <col min="6677" max="6677" width="4.140625" customWidth="1"/>
    <col min="6678" max="6678" width="4.85546875" customWidth="1"/>
    <col min="6679" max="6679" width="8.7109375" customWidth="1"/>
    <col min="6680" max="6680" width="4.7109375" customWidth="1"/>
    <col min="6913" max="6913" width="1.7109375" customWidth="1"/>
    <col min="6914" max="6915" width="8.7109375" customWidth="1"/>
    <col min="6916" max="6916" width="5.7109375" customWidth="1"/>
    <col min="6917" max="6917" width="6" customWidth="1"/>
    <col min="6918" max="6918" width="5.42578125" customWidth="1"/>
    <col min="6919" max="6919" width="6.140625" customWidth="1"/>
    <col min="6920" max="6920" width="5.5703125" customWidth="1"/>
    <col min="6921" max="6921" width="4.140625" customWidth="1"/>
    <col min="6922" max="6922" width="4.85546875" customWidth="1"/>
    <col min="6923" max="6924" width="4.7109375" customWidth="1"/>
    <col min="6925" max="6925" width="6.7109375" customWidth="1"/>
    <col min="6926" max="6926" width="4.7109375" customWidth="1"/>
    <col min="6928" max="6928" width="5.7109375" customWidth="1"/>
    <col min="6929" max="6929" width="6" customWidth="1"/>
    <col min="6930" max="6930" width="5.42578125" customWidth="1"/>
    <col min="6931" max="6931" width="6.140625" customWidth="1"/>
    <col min="6932" max="6932" width="5.5703125" customWidth="1"/>
    <col min="6933" max="6933" width="4.140625" customWidth="1"/>
    <col min="6934" max="6934" width="4.85546875" customWidth="1"/>
    <col min="6935" max="6935" width="8.7109375" customWidth="1"/>
    <col min="6936" max="6936" width="4.7109375" customWidth="1"/>
    <col min="7169" max="7169" width="1.7109375" customWidth="1"/>
    <col min="7170" max="7171" width="8.7109375" customWidth="1"/>
    <col min="7172" max="7172" width="5.7109375" customWidth="1"/>
    <col min="7173" max="7173" width="6" customWidth="1"/>
    <col min="7174" max="7174" width="5.42578125" customWidth="1"/>
    <col min="7175" max="7175" width="6.140625" customWidth="1"/>
    <col min="7176" max="7176" width="5.5703125" customWidth="1"/>
    <col min="7177" max="7177" width="4.140625" customWidth="1"/>
    <col min="7178" max="7178" width="4.85546875" customWidth="1"/>
    <col min="7179" max="7180" width="4.7109375" customWidth="1"/>
    <col min="7181" max="7181" width="6.7109375" customWidth="1"/>
    <col min="7182" max="7182" width="4.7109375" customWidth="1"/>
    <col min="7184" max="7184" width="5.7109375" customWidth="1"/>
    <col min="7185" max="7185" width="6" customWidth="1"/>
    <col min="7186" max="7186" width="5.42578125" customWidth="1"/>
    <col min="7187" max="7187" width="6.140625" customWidth="1"/>
    <col min="7188" max="7188" width="5.5703125" customWidth="1"/>
    <col min="7189" max="7189" width="4.140625" customWidth="1"/>
    <col min="7190" max="7190" width="4.85546875" customWidth="1"/>
    <col min="7191" max="7191" width="8.7109375" customWidth="1"/>
    <col min="7192" max="7192" width="4.7109375" customWidth="1"/>
    <col min="7425" max="7425" width="1.7109375" customWidth="1"/>
    <col min="7426" max="7427" width="8.7109375" customWidth="1"/>
    <col min="7428" max="7428" width="5.7109375" customWidth="1"/>
    <col min="7429" max="7429" width="6" customWidth="1"/>
    <col min="7430" max="7430" width="5.42578125" customWidth="1"/>
    <col min="7431" max="7431" width="6.140625" customWidth="1"/>
    <col min="7432" max="7432" width="5.5703125" customWidth="1"/>
    <col min="7433" max="7433" width="4.140625" customWidth="1"/>
    <col min="7434" max="7434" width="4.85546875" customWidth="1"/>
    <col min="7435" max="7436" width="4.7109375" customWidth="1"/>
    <col min="7437" max="7437" width="6.7109375" customWidth="1"/>
    <col min="7438" max="7438" width="4.7109375" customWidth="1"/>
    <col min="7440" max="7440" width="5.7109375" customWidth="1"/>
    <col min="7441" max="7441" width="6" customWidth="1"/>
    <col min="7442" max="7442" width="5.42578125" customWidth="1"/>
    <col min="7443" max="7443" width="6.140625" customWidth="1"/>
    <col min="7444" max="7444" width="5.5703125" customWidth="1"/>
    <col min="7445" max="7445" width="4.140625" customWidth="1"/>
    <col min="7446" max="7446" width="4.85546875" customWidth="1"/>
    <col min="7447" max="7447" width="8.7109375" customWidth="1"/>
    <col min="7448" max="7448" width="4.7109375" customWidth="1"/>
    <col min="7681" max="7681" width="1.7109375" customWidth="1"/>
    <col min="7682" max="7683" width="8.7109375" customWidth="1"/>
    <col min="7684" max="7684" width="5.7109375" customWidth="1"/>
    <col min="7685" max="7685" width="6" customWidth="1"/>
    <col min="7686" max="7686" width="5.42578125" customWidth="1"/>
    <col min="7687" max="7687" width="6.140625" customWidth="1"/>
    <col min="7688" max="7688" width="5.5703125" customWidth="1"/>
    <col min="7689" max="7689" width="4.140625" customWidth="1"/>
    <col min="7690" max="7690" width="4.85546875" customWidth="1"/>
    <col min="7691" max="7692" width="4.7109375" customWidth="1"/>
    <col min="7693" max="7693" width="6.7109375" customWidth="1"/>
    <col min="7694" max="7694" width="4.7109375" customWidth="1"/>
    <col min="7696" max="7696" width="5.7109375" customWidth="1"/>
    <col min="7697" max="7697" width="6" customWidth="1"/>
    <col min="7698" max="7698" width="5.42578125" customWidth="1"/>
    <col min="7699" max="7699" width="6.140625" customWidth="1"/>
    <col min="7700" max="7700" width="5.5703125" customWidth="1"/>
    <col min="7701" max="7701" width="4.140625" customWidth="1"/>
    <col min="7702" max="7702" width="4.85546875" customWidth="1"/>
    <col min="7703" max="7703" width="8.7109375" customWidth="1"/>
    <col min="7704" max="7704" width="4.7109375" customWidth="1"/>
    <col min="7937" max="7937" width="1.7109375" customWidth="1"/>
    <col min="7938" max="7939" width="8.7109375" customWidth="1"/>
    <col min="7940" max="7940" width="5.7109375" customWidth="1"/>
    <col min="7941" max="7941" width="6" customWidth="1"/>
    <col min="7942" max="7942" width="5.42578125" customWidth="1"/>
    <col min="7943" max="7943" width="6.140625" customWidth="1"/>
    <col min="7944" max="7944" width="5.5703125" customWidth="1"/>
    <col min="7945" max="7945" width="4.140625" customWidth="1"/>
    <col min="7946" max="7946" width="4.85546875" customWidth="1"/>
    <col min="7947" max="7948" width="4.7109375" customWidth="1"/>
    <col min="7949" max="7949" width="6.7109375" customWidth="1"/>
    <col min="7950" max="7950" width="4.7109375" customWidth="1"/>
    <col min="7952" max="7952" width="5.7109375" customWidth="1"/>
    <col min="7953" max="7953" width="6" customWidth="1"/>
    <col min="7954" max="7954" width="5.42578125" customWidth="1"/>
    <col min="7955" max="7955" width="6.140625" customWidth="1"/>
    <col min="7956" max="7956" width="5.5703125" customWidth="1"/>
    <col min="7957" max="7957" width="4.140625" customWidth="1"/>
    <col min="7958" max="7958" width="4.85546875" customWidth="1"/>
    <col min="7959" max="7959" width="8.7109375" customWidth="1"/>
    <col min="7960" max="7960" width="4.7109375" customWidth="1"/>
    <col min="8193" max="8193" width="1.7109375" customWidth="1"/>
    <col min="8194" max="8195" width="8.7109375" customWidth="1"/>
    <col min="8196" max="8196" width="5.7109375" customWidth="1"/>
    <col min="8197" max="8197" width="6" customWidth="1"/>
    <col min="8198" max="8198" width="5.42578125" customWidth="1"/>
    <col min="8199" max="8199" width="6.140625" customWidth="1"/>
    <col min="8200" max="8200" width="5.5703125" customWidth="1"/>
    <col min="8201" max="8201" width="4.140625" customWidth="1"/>
    <col min="8202" max="8202" width="4.85546875" customWidth="1"/>
    <col min="8203" max="8204" width="4.7109375" customWidth="1"/>
    <col min="8205" max="8205" width="6.7109375" customWidth="1"/>
    <col min="8206" max="8206" width="4.7109375" customWidth="1"/>
    <col min="8208" max="8208" width="5.7109375" customWidth="1"/>
    <col min="8209" max="8209" width="6" customWidth="1"/>
    <col min="8210" max="8210" width="5.42578125" customWidth="1"/>
    <col min="8211" max="8211" width="6.140625" customWidth="1"/>
    <col min="8212" max="8212" width="5.5703125" customWidth="1"/>
    <col min="8213" max="8213" width="4.140625" customWidth="1"/>
    <col min="8214" max="8214" width="4.85546875" customWidth="1"/>
    <col min="8215" max="8215" width="8.7109375" customWidth="1"/>
    <col min="8216" max="8216" width="4.7109375" customWidth="1"/>
    <col min="8449" max="8449" width="1.7109375" customWidth="1"/>
    <col min="8450" max="8451" width="8.7109375" customWidth="1"/>
    <col min="8452" max="8452" width="5.7109375" customWidth="1"/>
    <col min="8453" max="8453" width="6" customWidth="1"/>
    <col min="8454" max="8454" width="5.42578125" customWidth="1"/>
    <col min="8455" max="8455" width="6.140625" customWidth="1"/>
    <col min="8456" max="8456" width="5.5703125" customWidth="1"/>
    <col min="8457" max="8457" width="4.140625" customWidth="1"/>
    <col min="8458" max="8458" width="4.85546875" customWidth="1"/>
    <col min="8459" max="8460" width="4.7109375" customWidth="1"/>
    <col min="8461" max="8461" width="6.7109375" customWidth="1"/>
    <col min="8462" max="8462" width="4.7109375" customWidth="1"/>
    <col min="8464" max="8464" width="5.7109375" customWidth="1"/>
    <col min="8465" max="8465" width="6" customWidth="1"/>
    <col min="8466" max="8466" width="5.42578125" customWidth="1"/>
    <col min="8467" max="8467" width="6.140625" customWidth="1"/>
    <col min="8468" max="8468" width="5.5703125" customWidth="1"/>
    <col min="8469" max="8469" width="4.140625" customWidth="1"/>
    <col min="8470" max="8470" width="4.85546875" customWidth="1"/>
    <col min="8471" max="8471" width="8.7109375" customWidth="1"/>
    <col min="8472" max="8472" width="4.7109375" customWidth="1"/>
    <col min="8705" max="8705" width="1.7109375" customWidth="1"/>
    <col min="8706" max="8707" width="8.7109375" customWidth="1"/>
    <col min="8708" max="8708" width="5.7109375" customWidth="1"/>
    <col min="8709" max="8709" width="6" customWidth="1"/>
    <col min="8710" max="8710" width="5.42578125" customWidth="1"/>
    <col min="8711" max="8711" width="6.140625" customWidth="1"/>
    <col min="8712" max="8712" width="5.5703125" customWidth="1"/>
    <col min="8713" max="8713" width="4.140625" customWidth="1"/>
    <col min="8714" max="8714" width="4.85546875" customWidth="1"/>
    <col min="8715" max="8716" width="4.7109375" customWidth="1"/>
    <col min="8717" max="8717" width="6.7109375" customWidth="1"/>
    <col min="8718" max="8718" width="4.7109375" customWidth="1"/>
    <col min="8720" max="8720" width="5.7109375" customWidth="1"/>
    <col min="8721" max="8721" width="6" customWidth="1"/>
    <col min="8722" max="8722" width="5.42578125" customWidth="1"/>
    <col min="8723" max="8723" width="6.140625" customWidth="1"/>
    <col min="8724" max="8724" width="5.5703125" customWidth="1"/>
    <col min="8725" max="8725" width="4.140625" customWidth="1"/>
    <col min="8726" max="8726" width="4.85546875" customWidth="1"/>
    <col min="8727" max="8727" width="8.7109375" customWidth="1"/>
    <col min="8728" max="8728" width="4.7109375" customWidth="1"/>
    <col min="8961" max="8961" width="1.7109375" customWidth="1"/>
    <col min="8962" max="8963" width="8.7109375" customWidth="1"/>
    <col min="8964" max="8964" width="5.7109375" customWidth="1"/>
    <col min="8965" max="8965" width="6" customWidth="1"/>
    <col min="8966" max="8966" width="5.42578125" customWidth="1"/>
    <col min="8967" max="8967" width="6.140625" customWidth="1"/>
    <col min="8968" max="8968" width="5.5703125" customWidth="1"/>
    <col min="8969" max="8969" width="4.140625" customWidth="1"/>
    <col min="8970" max="8970" width="4.85546875" customWidth="1"/>
    <col min="8971" max="8972" width="4.7109375" customWidth="1"/>
    <col min="8973" max="8973" width="6.7109375" customWidth="1"/>
    <col min="8974" max="8974" width="4.7109375" customWidth="1"/>
    <col min="8976" max="8976" width="5.7109375" customWidth="1"/>
    <col min="8977" max="8977" width="6" customWidth="1"/>
    <col min="8978" max="8978" width="5.42578125" customWidth="1"/>
    <col min="8979" max="8979" width="6.140625" customWidth="1"/>
    <col min="8980" max="8980" width="5.5703125" customWidth="1"/>
    <col min="8981" max="8981" width="4.140625" customWidth="1"/>
    <col min="8982" max="8982" width="4.85546875" customWidth="1"/>
    <col min="8983" max="8983" width="8.7109375" customWidth="1"/>
    <col min="8984" max="8984" width="4.7109375" customWidth="1"/>
    <col min="9217" max="9217" width="1.7109375" customWidth="1"/>
    <col min="9218" max="9219" width="8.7109375" customWidth="1"/>
    <col min="9220" max="9220" width="5.7109375" customWidth="1"/>
    <col min="9221" max="9221" width="6" customWidth="1"/>
    <col min="9222" max="9222" width="5.42578125" customWidth="1"/>
    <col min="9223" max="9223" width="6.140625" customWidth="1"/>
    <col min="9224" max="9224" width="5.5703125" customWidth="1"/>
    <col min="9225" max="9225" width="4.140625" customWidth="1"/>
    <col min="9226" max="9226" width="4.85546875" customWidth="1"/>
    <col min="9227" max="9228" width="4.7109375" customWidth="1"/>
    <col min="9229" max="9229" width="6.7109375" customWidth="1"/>
    <col min="9230" max="9230" width="4.7109375" customWidth="1"/>
    <col min="9232" max="9232" width="5.7109375" customWidth="1"/>
    <col min="9233" max="9233" width="6" customWidth="1"/>
    <col min="9234" max="9234" width="5.42578125" customWidth="1"/>
    <col min="9235" max="9235" width="6.140625" customWidth="1"/>
    <col min="9236" max="9236" width="5.5703125" customWidth="1"/>
    <col min="9237" max="9237" width="4.140625" customWidth="1"/>
    <col min="9238" max="9238" width="4.85546875" customWidth="1"/>
    <col min="9239" max="9239" width="8.7109375" customWidth="1"/>
    <col min="9240" max="9240" width="4.7109375" customWidth="1"/>
    <col min="9473" max="9473" width="1.7109375" customWidth="1"/>
    <col min="9474" max="9475" width="8.7109375" customWidth="1"/>
    <col min="9476" max="9476" width="5.7109375" customWidth="1"/>
    <col min="9477" max="9477" width="6" customWidth="1"/>
    <col min="9478" max="9478" width="5.42578125" customWidth="1"/>
    <col min="9479" max="9479" width="6.140625" customWidth="1"/>
    <col min="9480" max="9480" width="5.5703125" customWidth="1"/>
    <col min="9481" max="9481" width="4.140625" customWidth="1"/>
    <col min="9482" max="9482" width="4.85546875" customWidth="1"/>
    <col min="9483" max="9484" width="4.7109375" customWidth="1"/>
    <col min="9485" max="9485" width="6.7109375" customWidth="1"/>
    <col min="9486" max="9486" width="4.7109375" customWidth="1"/>
    <col min="9488" max="9488" width="5.7109375" customWidth="1"/>
    <col min="9489" max="9489" width="6" customWidth="1"/>
    <col min="9490" max="9490" width="5.42578125" customWidth="1"/>
    <col min="9491" max="9491" width="6.140625" customWidth="1"/>
    <col min="9492" max="9492" width="5.5703125" customWidth="1"/>
    <col min="9493" max="9493" width="4.140625" customWidth="1"/>
    <col min="9494" max="9494" width="4.85546875" customWidth="1"/>
    <col min="9495" max="9495" width="8.7109375" customWidth="1"/>
    <col min="9496" max="9496" width="4.7109375" customWidth="1"/>
    <col min="9729" max="9729" width="1.7109375" customWidth="1"/>
    <col min="9730" max="9731" width="8.7109375" customWidth="1"/>
    <col min="9732" max="9732" width="5.7109375" customWidth="1"/>
    <col min="9733" max="9733" width="6" customWidth="1"/>
    <col min="9734" max="9734" width="5.42578125" customWidth="1"/>
    <col min="9735" max="9735" width="6.140625" customWidth="1"/>
    <col min="9736" max="9736" width="5.5703125" customWidth="1"/>
    <col min="9737" max="9737" width="4.140625" customWidth="1"/>
    <col min="9738" max="9738" width="4.85546875" customWidth="1"/>
    <col min="9739" max="9740" width="4.7109375" customWidth="1"/>
    <col min="9741" max="9741" width="6.7109375" customWidth="1"/>
    <col min="9742" max="9742" width="4.7109375" customWidth="1"/>
    <col min="9744" max="9744" width="5.7109375" customWidth="1"/>
    <col min="9745" max="9745" width="6" customWidth="1"/>
    <col min="9746" max="9746" width="5.42578125" customWidth="1"/>
    <col min="9747" max="9747" width="6.140625" customWidth="1"/>
    <col min="9748" max="9748" width="5.5703125" customWidth="1"/>
    <col min="9749" max="9749" width="4.140625" customWidth="1"/>
    <col min="9750" max="9750" width="4.85546875" customWidth="1"/>
    <col min="9751" max="9751" width="8.7109375" customWidth="1"/>
    <col min="9752" max="9752" width="4.7109375" customWidth="1"/>
    <col min="9985" max="9985" width="1.7109375" customWidth="1"/>
    <col min="9986" max="9987" width="8.7109375" customWidth="1"/>
    <col min="9988" max="9988" width="5.7109375" customWidth="1"/>
    <col min="9989" max="9989" width="6" customWidth="1"/>
    <col min="9990" max="9990" width="5.42578125" customWidth="1"/>
    <col min="9991" max="9991" width="6.140625" customWidth="1"/>
    <col min="9992" max="9992" width="5.5703125" customWidth="1"/>
    <col min="9993" max="9993" width="4.140625" customWidth="1"/>
    <col min="9994" max="9994" width="4.85546875" customWidth="1"/>
    <col min="9995" max="9996" width="4.7109375" customWidth="1"/>
    <col min="9997" max="9997" width="6.7109375" customWidth="1"/>
    <col min="9998" max="9998" width="4.7109375" customWidth="1"/>
    <col min="10000" max="10000" width="5.7109375" customWidth="1"/>
    <col min="10001" max="10001" width="6" customWidth="1"/>
    <col min="10002" max="10002" width="5.42578125" customWidth="1"/>
    <col min="10003" max="10003" width="6.140625" customWidth="1"/>
    <col min="10004" max="10004" width="5.5703125" customWidth="1"/>
    <col min="10005" max="10005" width="4.140625" customWidth="1"/>
    <col min="10006" max="10006" width="4.85546875" customWidth="1"/>
    <col min="10007" max="10007" width="8.7109375" customWidth="1"/>
    <col min="10008" max="10008" width="4.7109375" customWidth="1"/>
    <col min="10241" max="10241" width="1.7109375" customWidth="1"/>
    <col min="10242" max="10243" width="8.7109375" customWidth="1"/>
    <col min="10244" max="10244" width="5.7109375" customWidth="1"/>
    <col min="10245" max="10245" width="6" customWidth="1"/>
    <col min="10246" max="10246" width="5.42578125" customWidth="1"/>
    <col min="10247" max="10247" width="6.140625" customWidth="1"/>
    <col min="10248" max="10248" width="5.5703125" customWidth="1"/>
    <col min="10249" max="10249" width="4.140625" customWidth="1"/>
    <col min="10250" max="10250" width="4.85546875" customWidth="1"/>
    <col min="10251" max="10252" width="4.7109375" customWidth="1"/>
    <col min="10253" max="10253" width="6.7109375" customWidth="1"/>
    <col min="10254" max="10254" width="4.7109375" customWidth="1"/>
    <col min="10256" max="10256" width="5.7109375" customWidth="1"/>
    <col min="10257" max="10257" width="6" customWidth="1"/>
    <col min="10258" max="10258" width="5.42578125" customWidth="1"/>
    <col min="10259" max="10259" width="6.140625" customWidth="1"/>
    <col min="10260" max="10260" width="5.5703125" customWidth="1"/>
    <col min="10261" max="10261" width="4.140625" customWidth="1"/>
    <col min="10262" max="10262" width="4.85546875" customWidth="1"/>
    <col min="10263" max="10263" width="8.7109375" customWidth="1"/>
    <col min="10264" max="10264" width="4.7109375" customWidth="1"/>
    <col min="10497" max="10497" width="1.7109375" customWidth="1"/>
    <col min="10498" max="10499" width="8.7109375" customWidth="1"/>
    <col min="10500" max="10500" width="5.7109375" customWidth="1"/>
    <col min="10501" max="10501" width="6" customWidth="1"/>
    <col min="10502" max="10502" width="5.42578125" customWidth="1"/>
    <col min="10503" max="10503" width="6.140625" customWidth="1"/>
    <col min="10504" max="10504" width="5.5703125" customWidth="1"/>
    <col min="10505" max="10505" width="4.140625" customWidth="1"/>
    <col min="10506" max="10506" width="4.85546875" customWidth="1"/>
    <col min="10507" max="10508" width="4.7109375" customWidth="1"/>
    <col min="10509" max="10509" width="6.7109375" customWidth="1"/>
    <col min="10510" max="10510" width="4.7109375" customWidth="1"/>
    <col min="10512" max="10512" width="5.7109375" customWidth="1"/>
    <col min="10513" max="10513" width="6" customWidth="1"/>
    <col min="10514" max="10514" width="5.42578125" customWidth="1"/>
    <col min="10515" max="10515" width="6.140625" customWidth="1"/>
    <col min="10516" max="10516" width="5.5703125" customWidth="1"/>
    <col min="10517" max="10517" width="4.140625" customWidth="1"/>
    <col min="10518" max="10518" width="4.85546875" customWidth="1"/>
    <col min="10519" max="10519" width="8.7109375" customWidth="1"/>
    <col min="10520" max="10520" width="4.7109375" customWidth="1"/>
    <col min="10753" max="10753" width="1.7109375" customWidth="1"/>
    <col min="10754" max="10755" width="8.7109375" customWidth="1"/>
    <col min="10756" max="10756" width="5.7109375" customWidth="1"/>
    <col min="10757" max="10757" width="6" customWidth="1"/>
    <col min="10758" max="10758" width="5.42578125" customWidth="1"/>
    <col min="10759" max="10759" width="6.140625" customWidth="1"/>
    <col min="10760" max="10760" width="5.5703125" customWidth="1"/>
    <col min="10761" max="10761" width="4.140625" customWidth="1"/>
    <col min="10762" max="10762" width="4.85546875" customWidth="1"/>
    <col min="10763" max="10764" width="4.7109375" customWidth="1"/>
    <col min="10765" max="10765" width="6.7109375" customWidth="1"/>
    <col min="10766" max="10766" width="4.7109375" customWidth="1"/>
    <col min="10768" max="10768" width="5.7109375" customWidth="1"/>
    <col min="10769" max="10769" width="6" customWidth="1"/>
    <col min="10770" max="10770" width="5.42578125" customWidth="1"/>
    <col min="10771" max="10771" width="6.140625" customWidth="1"/>
    <col min="10772" max="10772" width="5.5703125" customWidth="1"/>
    <col min="10773" max="10773" width="4.140625" customWidth="1"/>
    <col min="10774" max="10774" width="4.85546875" customWidth="1"/>
    <col min="10775" max="10775" width="8.7109375" customWidth="1"/>
    <col min="10776" max="10776" width="4.7109375" customWidth="1"/>
    <col min="11009" max="11009" width="1.7109375" customWidth="1"/>
    <col min="11010" max="11011" width="8.7109375" customWidth="1"/>
    <col min="11012" max="11012" width="5.7109375" customWidth="1"/>
    <col min="11013" max="11013" width="6" customWidth="1"/>
    <col min="11014" max="11014" width="5.42578125" customWidth="1"/>
    <col min="11015" max="11015" width="6.140625" customWidth="1"/>
    <col min="11016" max="11016" width="5.5703125" customWidth="1"/>
    <col min="11017" max="11017" width="4.140625" customWidth="1"/>
    <col min="11018" max="11018" width="4.85546875" customWidth="1"/>
    <col min="11019" max="11020" width="4.7109375" customWidth="1"/>
    <col min="11021" max="11021" width="6.7109375" customWidth="1"/>
    <col min="11022" max="11022" width="4.7109375" customWidth="1"/>
    <col min="11024" max="11024" width="5.7109375" customWidth="1"/>
    <col min="11025" max="11025" width="6" customWidth="1"/>
    <col min="11026" max="11026" width="5.42578125" customWidth="1"/>
    <col min="11027" max="11027" width="6.140625" customWidth="1"/>
    <col min="11028" max="11028" width="5.5703125" customWidth="1"/>
    <col min="11029" max="11029" width="4.140625" customWidth="1"/>
    <col min="11030" max="11030" width="4.85546875" customWidth="1"/>
    <col min="11031" max="11031" width="8.7109375" customWidth="1"/>
    <col min="11032" max="11032" width="4.7109375" customWidth="1"/>
    <col min="11265" max="11265" width="1.7109375" customWidth="1"/>
    <col min="11266" max="11267" width="8.7109375" customWidth="1"/>
    <col min="11268" max="11268" width="5.7109375" customWidth="1"/>
    <col min="11269" max="11269" width="6" customWidth="1"/>
    <col min="11270" max="11270" width="5.42578125" customWidth="1"/>
    <col min="11271" max="11271" width="6.140625" customWidth="1"/>
    <col min="11272" max="11272" width="5.5703125" customWidth="1"/>
    <col min="11273" max="11273" width="4.140625" customWidth="1"/>
    <col min="11274" max="11274" width="4.85546875" customWidth="1"/>
    <col min="11275" max="11276" width="4.7109375" customWidth="1"/>
    <col min="11277" max="11277" width="6.7109375" customWidth="1"/>
    <col min="11278" max="11278" width="4.7109375" customWidth="1"/>
    <col min="11280" max="11280" width="5.7109375" customWidth="1"/>
    <col min="11281" max="11281" width="6" customWidth="1"/>
    <col min="11282" max="11282" width="5.42578125" customWidth="1"/>
    <col min="11283" max="11283" width="6.140625" customWidth="1"/>
    <col min="11284" max="11284" width="5.5703125" customWidth="1"/>
    <col min="11285" max="11285" width="4.140625" customWidth="1"/>
    <col min="11286" max="11286" width="4.85546875" customWidth="1"/>
    <col min="11287" max="11287" width="8.7109375" customWidth="1"/>
    <col min="11288" max="11288" width="4.7109375" customWidth="1"/>
    <col min="11521" max="11521" width="1.7109375" customWidth="1"/>
    <col min="11522" max="11523" width="8.7109375" customWidth="1"/>
    <col min="11524" max="11524" width="5.7109375" customWidth="1"/>
    <col min="11525" max="11525" width="6" customWidth="1"/>
    <col min="11526" max="11526" width="5.42578125" customWidth="1"/>
    <col min="11527" max="11527" width="6.140625" customWidth="1"/>
    <col min="11528" max="11528" width="5.5703125" customWidth="1"/>
    <col min="11529" max="11529" width="4.140625" customWidth="1"/>
    <col min="11530" max="11530" width="4.85546875" customWidth="1"/>
    <col min="11531" max="11532" width="4.7109375" customWidth="1"/>
    <col min="11533" max="11533" width="6.7109375" customWidth="1"/>
    <col min="11534" max="11534" width="4.7109375" customWidth="1"/>
    <col min="11536" max="11536" width="5.7109375" customWidth="1"/>
    <col min="11537" max="11537" width="6" customWidth="1"/>
    <col min="11538" max="11538" width="5.42578125" customWidth="1"/>
    <col min="11539" max="11539" width="6.140625" customWidth="1"/>
    <col min="11540" max="11540" width="5.5703125" customWidth="1"/>
    <col min="11541" max="11541" width="4.140625" customWidth="1"/>
    <col min="11542" max="11542" width="4.85546875" customWidth="1"/>
    <col min="11543" max="11543" width="8.7109375" customWidth="1"/>
    <col min="11544" max="11544" width="4.7109375" customWidth="1"/>
    <col min="11777" max="11777" width="1.7109375" customWidth="1"/>
    <col min="11778" max="11779" width="8.7109375" customWidth="1"/>
    <col min="11780" max="11780" width="5.7109375" customWidth="1"/>
    <col min="11781" max="11781" width="6" customWidth="1"/>
    <col min="11782" max="11782" width="5.42578125" customWidth="1"/>
    <col min="11783" max="11783" width="6.140625" customWidth="1"/>
    <col min="11784" max="11784" width="5.5703125" customWidth="1"/>
    <col min="11785" max="11785" width="4.140625" customWidth="1"/>
    <col min="11786" max="11786" width="4.85546875" customWidth="1"/>
    <col min="11787" max="11788" width="4.7109375" customWidth="1"/>
    <col min="11789" max="11789" width="6.7109375" customWidth="1"/>
    <col min="11790" max="11790" width="4.7109375" customWidth="1"/>
    <col min="11792" max="11792" width="5.7109375" customWidth="1"/>
    <col min="11793" max="11793" width="6" customWidth="1"/>
    <col min="11794" max="11794" width="5.42578125" customWidth="1"/>
    <col min="11795" max="11795" width="6.140625" customWidth="1"/>
    <col min="11796" max="11796" width="5.5703125" customWidth="1"/>
    <col min="11797" max="11797" width="4.140625" customWidth="1"/>
    <col min="11798" max="11798" width="4.85546875" customWidth="1"/>
    <col min="11799" max="11799" width="8.7109375" customWidth="1"/>
    <col min="11800" max="11800" width="4.7109375" customWidth="1"/>
    <col min="12033" max="12033" width="1.7109375" customWidth="1"/>
    <col min="12034" max="12035" width="8.7109375" customWidth="1"/>
    <col min="12036" max="12036" width="5.7109375" customWidth="1"/>
    <col min="12037" max="12037" width="6" customWidth="1"/>
    <col min="12038" max="12038" width="5.42578125" customWidth="1"/>
    <col min="12039" max="12039" width="6.140625" customWidth="1"/>
    <col min="12040" max="12040" width="5.5703125" customWidth="1"/>
    <col min="12041" max="12041" width="4.140625" customWidth="1"/>
    <col min="12042" max="12042" width="4.85546875" customWidth="1"/>
    <col min="12043" max="12044" width="4.7109375" customWidth="1"/>
    <col min="12045" max="12045" width="6.7109375" customWidth="1"/>
    <col min="12046" max="12046" width="4.7109375" customWidth="1"/>
    <col min="12048" max="12048" width="5.7109375" customWidth="1"/>
    <col min="12049" max="12049" width="6" customWidth="1"/>
    <col min="12050" max="12050" width="5.42578125" customWidth="1"/>
    <col min="12051" max="12051" width="6.140625" customWidth="1"/>
    <col min="12052" max="12052" width="5.5703125" customWidth="1"/>
    <col min="12053" max="12053" width="4.140625" customWidth="1"/>
    <col min="12054" max="12054" width="4.85546875" customWidth="1"/>
    <col min="12055" max="12055" width="8.7109375" customWidth="1"/>
    <col min="12056" max="12056" width="4.7109375" customWidth="1"/>
    <col min="12289" max="12289" width="1.7109375" customWidth="1"/>
    <col min="12290" max="12291" width="8.7109375" customWidth="1"/>
    <col min="12292" max="12292" width="5.7109375" customWidth="1"/>
    <col min="12293" max="12293" width="6" customWidth="1"/>
    <col min="12294" max="12294" width="5.42578125" customWidth="1"/>
    <col min="12295" max="12295" width="6.140625" customWidth="1"/>
    <col min="12296" max="12296" width="5.5703125" customWidth="1"/>
    <col min="12297" max="12297" width="4.140625" customWidth="1"/>
    <col min="12298" max="12298" width="4.85546875" customWidth="1"/>
    <col min="12299" max="12300" width="4.7109375" customWidth="1"/>
    <col min="12301" max="12301" width="6.7109375" customWidth="1"/>
    <col min="12302" max="12302" width="4.7109375" customWidth="1"/>
    <col min="12304" max="12304" width="5.7109375" customWidth="1"/>
    <col min="12305" max="12305" width="6" customWidth="1"/>
    <col min="12306" max="12306" width="5.42578125" customWidth="1"/>
    <col min="12307" max="12307" width="6.140625" customWidth="1"/>
    <col min="12308" max="12308" width="5.5703125" customWidth="1"/>
    <col min="12309" max="12309" width="4.140625" customWidth="1"/>
    <col min="12310" max="12310" width="4.85546875" customWidth="1"/>
    <col min="12311" max="12311" width="8.7109375" customWidth="1"/>
    <col min="12312" max="12312" width="4.7109375" customWidth="1"/>
    <col min="12545" max="12545" width="1.7109375" customWidth="1"/>
    <col min="12546" max="12547" width="8.7109375" customWidth="1"/>
    <col min="12548" max="12548" width="5.7109375" customWidth="1"/>
    <col min="12549" max="12549" width="6" customWidth="1"/>
    <col min="12550" max="12550" width="5.42578125" customWidth="1"/>
    <col min="12551" max="12551" width="6.140625" customWidth="1"/>
    <col min="12552" max="12552" width="5.5703125" customWidth="1"/>
    <col min="12553" max="12553" width="4.140625" customWidth="1"/>
    <col min="12554" max="12554" width="4.85546875" customWidth="1"/>
    <col min="12555" max="12556" width="4.7109375" customWidth="1"/>
    <col min="12557" max="12557" width="6.7109375" customWidth="1"/>
    <col min="12558" max="12558" width="4.7109375" customWidth="1"/>
    <col min="12560" max="12560" width="5.7109375" customWidth="1"/>
    <col min="12561" max="12561" width="6" customWidth="1"/>
    <col min="12562" max="12562" width="5.42578125" customWidth="1"/>
    <col min="12563" max="12563" width="6.140625" customWidth="1"/>
    <col min="12564" max="12564" width="5.5703125" customWidth="1"/>
    <col min="12565" max="12565" width="4.140625" customWidth="1"/>
    <col min="12566" max="12566" width="4.85546875" customWidth="1"/>
    <col min="12567" max="12567" width="8.7109375" customWidth="1"/>
    <col min="12568" max="12568" width="4.7109375" customWidth="1"/>
    <col min="12801" max="12801" width="1.7109375" customWidth="1"/>
    <col min="12802" max="12803" width="8.7109375" customWidth="1"/>
    <col min="12804" max="12804" width="5.7109375" customWidth="1"/>
    <col min="12805" max="12805" width="6" customWidth="1"/>
    <col min="12806" max="12806" width="5.42578125" customWidth="1"/>
    <col min="12807" max="12807" width="6.140625" customWidth="1"/>
    <col min="12808" max="12808" width="5.5703125" customWidth="1"/>
    <col min="12809" max="12809" width="4.140625" customWidth="1"/>
    <col min="12810" max="12810" width="4.85546875" customWidth="1"/>
    <col min="12811" max="12812" width="4.7109375" customWidth="1"/>
    <col min="12813" max="12813" width="6.7109375" customWidth="1"/>
    <col min="12814" max="12814" width="4.7109375" customWidth="1"/>
    <col min="12816" max="12816" width="5.7109375" customWidth="1"/>
    <col min="12817" max="12817" width="6" customWidth="1"/>
    <col min="12818" max="12818" width="5.42578125" customWidth="1"/>
    <col min="12819" max="12819" width="6.140625" customWidth="1"/>
    <col min="12820" max="12820" width="5.5703125" customWidth="1"/>
    <col min="12821" max="12821" width="4.140625" customWidth="1"/>
    <col min="12822" max="12822" width="4.85546875" customWidth="1"/>
    <col min="12823" max="12823" width="8.7109375" customWidth="1"/>
    <col min="12824" max="12824" width="4.7109375" customWidth="1"/>
    <col min="13057" max="13057" width="1.7109375" customWidth="1"/>
    <col min="13058" max="13059" width="8.7109375" customWidth="1"/>
    <col min="13060" max="13060" width="5.7109375" customWidth="1"/>
    <col min="13061" max="13061" width="6" customWidth="1"/>
    <col min="13062" max="13062" width="5.42578125" customWidth="1"/>
    <col min="13063" max="13063" width="6.140625" customWidth="1"/>
    <col min="13064" max="13064" width="5.5703125" customWidth="1"/>
    <col min="13065" max="13065" width="4.140625" customWidth="1"/>
    <col min="13066" max="13066" width="4.85546875" customWidth="1"/>
    <col min="13067" max="13068" width="4.7109375" customWidth="1"/>
    <col min="13069" max="13069" width="6.7109375" customWidth="1"/>
    <col min="13070" max="13070" width="4.7109375" customWidth="1"/>
    <col min="13072" max="13072" width="5.7109375" customWidth="1"/>
    <col min="13073" max="13073" width="6" customWidth="1"/>
    <col min="13074" max="13074" width="5.42578125" customWidth="1"/>
    <col min="13075" max="13075" width="6.140625" customWidth="1"/>
    <col min="13076" max="13076" width="5.5703125" customWidth="1"/>
    <col min="13077" max="13077" width="4.140625" customWidth="1"/>
    <col min="13078" max="13078" width="4.85546875" customWidth="1"/>
    <col min="13079" max="13079" width="8.7109375" customWidth="1"/>
    <col min="13080" max="13080" width="4.7109375" customWidth="1"/>
    <col min="13313" max="13313" width="1.7109375" customWidth="1"/>
    <col min="13314" max="13315" width="8.7109375" customWidth="1"/>
    <col min="13316" max="13316" width="5.7109375" customWidth="1"/>
    <col min="13317" max="13317" width="6" customWidth="1"/>
    <col min="13318" max="13318" width="5.42578125" customWidth="1"/>
    <col min="13319" max="13319" width="6.140625" customWidth="1"/>
    <col min="13320" max="13320" width="5.5703125" customWidth="1"/>
    <col min="13321" max="13321" width="4.140625" customWidth="1"/>
    <col min="13322" max="13322" width="4.85546875" customWidth="1"/>
    <col min="13323" max="13324" width="4.7109375" customWidth="1"/>
    <col min="13325" max="13325" width="6.7109375" customWidth="1"/>
    <col min="13326" max="13326" width="4.7109375" customWidth="1"/>
    <col min="13328" max="13328" width="5.7109375" customWidth="1"/>
    <col min="13329" max="13329" width="6" customWidth="1"/>
    <col min="13330" max="13330" width="5.42578125" customWidth="1"/>
    <col min="13331" max="13331" width="6.140625" customWidth="1"/>
    <col min="13332" max="13332" width="5.5703125" customWidth="1"/>
    <col min="13333" max="13333" width="4.140625" customWidth="1"/>
    <col min="13334" max="13334" width="4.85546875" customWidth="1"/>
    <col min="13335" max="13335" width="8.7109375" customWidth="1"/>
    <col min="13336" max="13336" width="4.7109375" customWidth="1"/>
    <col min="13569" max="13569" width="1.7109375" customWidth="1"/>
    <col min="13570" max="13571" width="8.7109375" customWidth="1"/>
    <col min="13572" max="13572" width="5.7109375" customWidth="1"/>
    <col min="13573" max="13573" width="6" customWidth="1"/>
    <col min="13574" max="13574" width="5.42578125" customWidth="1"/>
    <col min="13575" max="13575" width="6.140625" customWidth="1"/>
    <col min="13576" max="13576" width="5.5703125" customWidth="1"/>
    <col min="13577" max="13577" width="4.140625" customWidth="1"/>
    <col min="13578" max="13578" width="4.85546875" customWidth="1"/>
    <col min="13579" max="13580" width="4.7109375" customWidth="1"/>
    <col min="13581" max="13581" width="6.7109375" customWidth="1"/>
    <col min="13582" max="13582" width="4.7109375" customWidth="1"/>
    <col min="13584" max="13584" width="5.7109375" customWidth="1"/>
    <col min="13585" max="13585" width="6" customWidth="1"/>
    <col min="13586" max="13586" width="5.42578125" customWidth="1"/>
    <col min="13587" max="13587" width="6.140625" customWidth="1"/>
    <col min="13588" max="13588" width="5.5703125" customWidth="1"/>
    <col min="13589" max="13589" width="4.140625" customWidth="1"/>
    <col min="13590" max="13590" width="4.85546875" customWidth="1"/>
    <col min="13591" max="13591" width="8.7109375" customWidth="1"/>
    <col min="13592" max="13592" width="4.7109375" customWidth="1"/>
    <col min="13825" max="13825" width="1.7109375" customWidth="1"/>
    <col min="13826" max="13827" width="8.7109375" customWidth="1"/>
    <col min="13828" max="13828" width="5.7109375" customWidth="1"/>
    <col min="13829" max="13829" width="6" customWidth="1"/>
    <col min="13830" max="13830" width="5.42578125" customWidth="1"/>
    <col min="13831" max="13831" width="6.140625" customWidth="1"/>
    <col min="13832" max="13832" width="5.5703125" customWidth="1"/>
    <col min="13833" max="13833" width="4.140625" customWidth="1"/>
    <col min="13834" max="13834" width="4.85546875" customWidth="1"/>
    <col min="13835" max="13836" width="4.7109375" customWidth="1"/>
    <col min="13837" max="13837" width="6.7109375" customWidth="1"/>
    <col min="13838" max="13838" width="4.7109375" customWidth="1"/>
    <col min="13840" max="13840" width="5.7109375" customWidth="1"/>
    <col min="13841" max="13841" width="6" customWidth="1"/>
    <col min="13842" max="13842" width="5.42578125" customWidth="1"/>
    <col min="13843" max="13843" width="6.140625" customWidth="1"/>
    <col min="13844" max="13844" width="5.5703125" customWidth="1"/>
    <col min="13845" max="13845" width="4.140625" customWidth="1"/>
    <col min="13846" max="13846" width="4.85546875" customWidth="1"/>
    <col min="13847" max="13847" width="8.7109375" customWidth="1"/>
    <col min="13848" max="13848" width="4.7109375" customWidth="1"/>
    <col min="14081" max="14081" width="1.7109375" customWidth="1"/>
    <col min="14082" max="14083" width="8.7109375" customWidth="1"/>
    <col min="14084" max="14084" width="5.7109375" customWidth="1"/>
    <col min="14085" max="14085" width="6" customWidth="1"/>
    <col min="14086" max="14086" width="5.42578125" customWidth="1"/>
    <col min="14087" max="14087" width="6.140625" customWidth="1"/>
    <col min="14088" max="14088" width="5.5703125" customWidth="1"/>
    <col min="14089" max="14089" width="4.140625" customWidth="1"/>
    <col min="14090" max="14090" width="4.85546875" customWidth="1"/>
    <col min="14091" max="14092" width="4.7109375" customWidth="1"/>
    <col min="14093" max="14093" width="6.7109375" customWidth="1"/>
    <col min="14094" max="14094" width="4.7109375" customWidth="1"/>
    <col min="14096" max="14096" width="5.7109375" customWidth="1"/>
    <col min="14097" max="14097" width="6" customWidth="1"/>
    <col min="14098" max="14098" width="5.42578125" customWidth="1"/>
    <col min="14099" max="14099" width="6.140625" customWidth="1"/>
    <col min="14100" max="14100" width="5.5703125" customWidth="1"/>
    <col min="14101" max="14101" width="4.140625" customWidth="1"/>
    <col min="14102" max="14102" width="4.85546875" customWidth="1"/>
    <col min="14103" max="14103" width="8.7109375" customWidth="1"/>
    <col min="14104" max="14104" width="4.7109375" customWidth="1"/>
    <col min="14337" max="14337" width="1.7109375" customWidth="1"/>
    <col min="14338" max="14339" width="8.7109375" customWidth="1"/>
    <col min="14340" max="14340" width="5.7109375" customWidth="1"/>
    <col min="14341" max="14341" width="6" customWidth="1"/>
    <col min="14342" max="14342" width="5.42578125" customWidth="1"/>
    <col min="14343" max="14343" width="6.140625" customWidth="1"/>
    <col min="14344" max="14344" width="5.5703125" customWidth="1"/>
    <col min="14345" max="14345" width="4.140625" customWidth="1"/>
    <col min="14346" max="14346" width="4.85546875" customWidth="1"/>
    <col min="14347" max="14348" width="4.7109375" customWidth="1"/>
    <col min="14349" max="14349" width="6.7109375" customWidth="1"/>
    <col min="14350" max="14350" width="4.7109375" customWidth="1"/>
    <col min="14352" max="14352" width="5.7109375" customWidth="1"/>
    <col min="14353" max="14353" width="6" customWidth="1"/>
    <col min="14354" max="14354" width="5.42578125" customWidth="1"/>
    <col min="14355" max="14355" width="6.140625" customWidth="1"/>
    <col min="14356" max="14356" width="5.5703125" customWidth="1"/>
    <col min="14357" max="14357" width="4.140625" customWidth="1"/>
    <col min="14358" max="14358" width="4.85546875" customWidth="1"/>
    <col min="14359" max="14359" width="8.7109375" customWidth="1"/>
    <col min="14360" max="14360" width="4.7109375" customWidth="1"/>
    <col min="14593" max="14593" width="1.7109375" customWidth="1"/>
    <col min="14594" max="14595" width="8.7109375" customWidth="1"/>
    <col min="14596" max="14596" width="5.7109375" customWidth="1"/>
    <col min="14597" max="14597" width="6" customWidth="1"/>
    <col min="14598" max="14598" width="5.42578125" customWidth="1"/>
    <col min="14599" max="14599" width="6.140625" customWidth="1"/>
    <col min="14600" max="14600" width="5.5703125" customWidth="1"/>
    <col min="14601" max="14601" width="4.140625" customWidth="1"/>
    <col min="14602" max="14602" width="4.85546875" customWidth="1"/>
    <col min="14603" max="14604" width="4.7109375" customWidth="1"/>
    <col min="14605" max="14605" width="6.7109375" customWidth="1"/>
    <col min="14606" max="14606" width="4.7109375" customWidth="1"/>
    <col min="14608" max="14608" width="5.7109375" customWidth="1"/>
    <col min="14609" max="14609" width="6" customWidth="1"/>
    <col min="14610" max="14610" width="5.42578125" customWidth="1"/>
    <col min="14611" max="14611" width="6.140625" customWidth="1"/>
    <col min="14612" max="14612" width="5.5703125" customWidth="1"/>
    <col min="14613" max="14613" width="4.140625" customWidth="1"/>
    <col min="14614" max="14614" width="4.85546875" customWidth="1"/>
    <col min="14615" max="14615" width="8.7109375" customWidth="1"/>
    <col min="14616" max="14616" width="4.7109375" customWidth="1"/>
    <col min="14849" max="14849" width="1.7109375" customWidth="1"/>
    <col min="14850" max="14851" width="8.7109375" customWidth="1"/>
    <col min="14852" max="14852" width="5.7109375" customWidth="1"/>
    <col min="14853" max="14853" width="6" customWidth="1"/>
    <col min="14854" max="14854" width="5.42578125" customWidth="1"/>
    <col min="14855" max="14855" width="6.140625" customWidth="1"/>
    <col min="14856" max="14856" width="5.5703125" customWidth="1"/>
    <col min="14857" max="14857" width="4.140625" customWidth="1"/>
    <col min="14858" max="14858" width="4.85546875" customWidth="1"/>
    <col min="14859" max="14860" width="4.7109375" customWidth="1"/>
    <col min="14861" max="14861" width="6.7109375" customWidth="1"/>
    <col min="14862" max="14862" width="4.7109375" customWidth="1"/>
    <col min="14864" max="14864" width="5.7109375" customWidth="1"/>
    <col min="14865" max="14865" width="6" customWidth="1"/>
    <col min="14866" max="14866" width="5.42578125" customWidth="1"/>
    <col min="14867" max="14867" width="6.140625" customWidth="1"/>
    <col min="14868" max="14868" width="5.5703125" customWidth="1"/>
    <col min="14869" max="14869" width="4.140625" customWidth="1"/>
    <col min="14870" max="14870" width="4.85546875" customWidth="1"/>
    <col min="14871" max="14871" width="8.7109375" customWidth="1"/>
    <col min="14872" max="14872" width="4.7109375" customWidth="1"/>
    <col min="15105" max="15105" width="1.7109375" customWidth="1"/>
    <col min="15106" max="15107" width="8.7109375" customWidth="1"/>
    <col min="15108" max="15108" width="5.7109375" customWidth="1"/>
    <col min="15109" max="15109" width="6" customWidth="1"/>
    <col min="15110" max="15110" width="5.42578125" customWidth="1"/>
    <col min="15111" max="15111" width="6.140625" customWidth="1"/>
    <col min="15112" max="15112" width="5.5703125" customWidth="1"/>
    <col min="15113" max="15113" width="4.140625" customWidth="1"/>
    <col min="15114" max="15114" width="4.85546875" customWidth="1"/>
    <col min="15115" max="15116" width="4.7109375" customWidth="1"/>
    <col min="15117" max="15117" width="6.7109375" customWidth="1"/>
    <col min="15118" max="15118" width="4.7109375" customWidth="1"/>
    <col min="15120" max="15120" width="5.7109375" customWidth="1"/>
    <col min="15121" max="15121" width="6" customWidth="1"/>
    <col min="15122" max="15122" width="5.42578125" customWidth="1"/>
    <col min="15123" max="15123" width="6.140625" customWidth="1"/>
    <col min="15124" max="15124" width="5.5703125" customWidth="1"/>
    <col min="15125" max="15125" width="4.140625" customWidth="1"/>
    <col min="15126" max="15126" width="4.85546875" customWidth="1"/>
    <col min="15127" max="15127" width="8.7109375" customWidth="1"/>
    <col min="15128" max="15128" width="4.7109375" customWidth="1"/>
    <col min="15361" max="15361" width="1.7109375" customWidth="1"/>
    <col min="15362" max="15363" width="8.7109375" customWidth="1"/>
    <col min="15364" max="15364" width="5.7109375" customWidth="1"/>
    <col min="15365" max="15365" width="6" customWidth="1"/>
    <col min="15366" max="15366" width="5.42578125" customWidth="1"/>
    <col min="15367" max="15367" width="6.140625" customWidth="1"/>
    <col min="15368" max="15368" width="5.5703125" customWidth="1"/>
    <col min="15369" max="15369" width="4.140625" customWidth="1"/>
    <col min="15370" max="15370" width="4.85546875" customWidth="1"/>
    <col min="15371" max="15372" width="4.7109375" customWidth="1"/>
    <col min="15373" max="15373" width="6.7109375" customWidth="1"/>
    <col min="15374" max="15374" width="4.7109375" customWidth="1"/>
    <col min="15376" max="15376" width="5.7109375" customWidth="1"/>
    <col min="15377" max="15377" width="6" customWidth="1"/>
    <col min="15378" max="15378" width="5.42578125" customWidth="1"/>
    <col min="15379" max="15379" width="6.140625" customWidth="1"/>
    <col min="15380" max="15380" width="5.5703125" customWidth="1"/>
    <col min="15381" max="15381" width="4.140625" customWidth="1"/>
    <col min="15382" max="15382" width="4.85546875" customWidth="1"/>
    <col min="15383" max="15383" width="8.7109375" customWidth="1"/>
    <col min="15384" max="15384" width="4.7109375" customWidth="1"/>
    <col min="15617" max="15617" width="1.7109375" customWidth="1"/>
    <col min="15618" max="15619" width="8.7109375" customWidth="1"/>
    <col min="15620" max="15620" width="5.7109375" customWidth="1"/>
    <col min="15621" max="15621" width="6" customWidth="1"/>
    <col min="15622" max="15622" width="5.42578125" customWidth="1"/>
    <col min="15623" max="15623" width="6.140625" customWidth="1"/>
    <col min="15624" max="15624" width="5.5703125" customWidth="1"/>
    <col min="15625" max="15625" width="4.140625" customWidth="1"/>
    <col min="15626" max="15626" width="4.85546875" customWidth="1"/>
    <col min="15627" max="15628" width="4.7109375" customWidth="1"/>
    <col min="15629" max="15629" width="6.7109375" customWidth="1"/>
    <col min="15630" max="15630" width="4.7109375" customWidth="1"/>
    <col min="15632" max="15632" width="5.7109375" customWidth="1"/>
    <col min="15633" max="15633" width="6" customWidth="1"/>
    <col min="15634" max="15634" width="5.42578125" customWidth="1"/>
    <col min="15635" max="15635" width="6.140625" customWidth="1"/>
    <col min="15636" max="15636" width="5.5703125" customWidth="1"/>
    <col min="15637" max="15637" width="4.140625" customWidth="1"/>
    <col min="15638" max="15638" width="4.85546875" customWidth="1"/>
    <col min="15639" max="15639" width="8.7109375" customWidth="1"/>
    <col min="15640" max="15640" width="4.7109375" customWidth="1"/>
    <col min="15873" max="15873" width="1.7109375" customWidth="1"/>
    <col min="15874" max="15875" width="8.7109375" customWidth="1"/>
    <col min="15876" max="15876" width="5.7109375" customWidth="1"/>
    <col min="15877" max="15877" width="6" customWidth="1"/>
    <col min="15878" max="15878" width="5.42578125" customWidth="1"/>
    <col min="15879" max="15879" width="6.140625" customWidth="1"/>
    <col min="15880" max="15880" width="5.5703125" customWidth="1"/>
    <col min="15881" max="15881" width="4.140625" customWidth="1"/>
    <col min="15882" max="15882" width="4.85546875" customWidth="1"/>
    <col min="15883" max="15884" width="4.7109375" customWidth="1"/>
    <col min="15885" max="15885" width="6.7109375" customWidth="1"/>
    <col min="15886" max="15886" width="4.7109375" customWidth="1"/>
    <col min="15888" max="15888" width="5.7109375" customWidth="1"/>
    <col min="15889" max="15889" width="6" customWidth="1"/>
    <col min="15890" max="15890" width="5.42578125" customWidth="1"/>
    <col min="15891" max="15891" width="6.140625" customWidth="1"/>
    <col min="15892" max="15892" width="5.5703125" customWidth="1"/>
    <col min="15893" max="15893" width="4.140625" customWidth="1"/>
    <col min="15894" max="15894" width="4.85546875" customWidth="1"/>
    <col min="15895" max="15895" width="8.7109375" customWidth="1"/>
    <col min="15896" max="15896" width="4.7109375" customWidth="1"/>
    <col min="16129" max="16129" width="1.7109375" customWidth="1"/>
    <col min="16130" max="16131" width="8.7109375" customWidth="1"/>
    <col min="16132" max="16132" width="5.7109375" customWidth="1"/>
    <col min="16133" max="16133" width="6" customWidth="1"/>
    <col min="16134" max="16134" width="5.42578125" customWidth="1"/>
    <col min="16135" max="16135" width="6.140625" customWidth="1"/>
    <col min="16136" max="16136" width="5.5703125" customWidth="1"/>
    <col min="16137" max="16137" width="4.140625" customWidth="1"/>
    <col min="16138" max="16138" width="4.85546875" customWidth="1"/>
    <col min="16139" max="16140" width="4.7109375" customWidth="1"/>
    <col min="16141" max="16141" width="6.7109375" customWidth="1"/>
    <col min="16142" max="16142" width="4.7109375" customWidth="1"/>
    <col min="16144" max="16144" width="5.7109375" customWidth="1"/>
    <col min="16145" max="16145" width="6" customWidth="1"/>
    <col min="16146" max="16146" width="5.42578125" customWidth="1"/>
    <col min="16147" max="16147" width="6.140625" customWidth="1"/>
    <col min="16148" max="16148" width="5.5703125" customWidth="1"/>
    <col min="16149" max="16149" width="4.140625" customWidth="1"/>
    <col min="16150" max="16150" width="4.85546875" customWidth="1"/>
    <col min="16151" max="16151" width="8.7109375" customWidth="1"/>
    <col min="16152" max="16152" width="4.7109375" customWidth="1"/>
  </cols>
  <sheetData>
    <row r="1" spans="1:50" ht="30" customHeight="1" x14ac:dyDescent="0.35">
      <c r="A1" s="168"/>
      <c r="B1" s="169" t="s">
        <v>62</v>
      </c>
      <c r="D1" s="221"/>
      <c r="E1" s="221"/>
      <c r="F1" s="221"/>
      <c r="G1" s="221"/>
      <c r="H1" s="221"/>
      <c r="I1" s="221"/>
      <c r="J1" s="221"/>
      <c r="K1" s="221"/>
      <c r="L1" s="221"/>
      <c r="M1" s="221"/>
      <c r="N1" s="221"/>
      <c r="O1" s="221"/>
      <c r="P1" s="221"/>
      <c r="Q1" s="221"/>
      <c r="R1" s="221"/>
      <c r="S1" s="221"/>
      <c r="T1" s="221"/>
      <c r="U1" s="221"/>
      <c r="V1" s="221"/>
      <c r="W1" s="221"/>
      <c r="X1" s="221"/>
      <c r="Y1" s="222"/>
      <c r="Z1" s="222"/>
      <c r="AA1" s="222"/>
      <c r="AB1" s="222"/>
      <c r="AC1" s="222"/>
      <c r="AD1" s="222"/>
      <c r="AE1" s="222"/>
      <c r="AF1" s="222"/>
      <c r="AG1" s="222"/>
      <c r="AH1" s="222"/>
      <c r="AI1" s="222"/>
      <c r="AJ1" s="222"/>
      <c r="AK1" s="222"/>
      <c r="AL1" s="222"/>
    </row>
    <row r="2" spans="1:50" ht="15" customHeight="1" x14ac:dyDescent="0.2">
      <c r="A2" s="221"/>
      <c r="B2" t="s">
        <v>135</v>
      </c>
      <c r="C2" s="221"/>
      <c r="D2" s="221"/>
      <c r="E2" s="221"/>
      <c r="F2" s="221"/>
      <c r="G2" s="221"/>
      <c r="H2" s="221"/>
      <c r="I2" s="221"/>
      <c r="J2" s="221"/>
      <c r="K2" s="221"/>
      <c r="L2" s="221"/>
      <c r="M2" s="221"/>
      <c r="N2" s="221"/>
      <c r="O2" s="221"/>
      <c r="P2" s="221"/>
      <c r="Q2" s="221"/>
      <c r="R2" s="221"/>
      <c r="S2" s="221"/>
      <c r="T2" s="221"/>
      <c r="U2" s="221"/>
      <c r="V2" s="221"/>
      <c r="W2" s="221"/>
      <c r="X2" s="221"/>
      <c r="Y2" s="222"/>
      <c r="Z2" s="222"/>
      <c r="AA2" s="222"/>
      <c r="AB2" s="222"/>
      <c r="AC2" s="222"/>
      <c r="AD2" s="222"/>
      <c r="AE2" s="222"/>
      <c r="AF2" s="222"/>
      <c r="AG2" s="222"/>
      <c r="AH2" s="222"/>
      <c r="AI2" s="222"/>
      <c r="AJ2" s="222"/>
      <c r="AK2" s="222"/>
      <c r="AL2" s="222"/>
    </row>
    <row r="3" spans="1:50" x14ac:dyDescent="0.2">
      <c r="A3" s="221"/>
      <c r="B3" s="221"/>
      <c r="C3" s="221"/>
      <c r="D3" s="221"/>
      <c r="E3" s="221"/>
      <c r="F3" s="221"/>
      <c r="G3" s="221"/>
      <c r="H3" s="221"/>
      <c r="I3" s="221"/>
      <c r="J3" s="221"/>
      <c r="K3" s="221"/>
      <c r="L3" s="221"/>
      <c r="M3" s="221"/>
      <c r="N3" s="221"/>
      <c r="O3" s="221"/>
      <c r="P3" s="221"/>
      <c r="Q3" s="221"/>
      <c r="R3" s="221"/>
      <c r="S3" s="221"/>
      <c r="T3" s="221"/>
      <c r="U3" s="221"/>
      <c r="V3" s="221"/>
      <c r="W3" s="221"/>
      <c r="X3" s="221"/>
      <c r="Y3" s="222"/>
      <c r="Z3" s="222"/>
      <c r="AA3" s="222"/>
      <c r="AB3" s="222"/>
      <c r="AC3" s="222"/>
      <c r="AD3" s="222"/>
      <c r="AE3" s="222"/>
      <c r="AF3" s="222"/>
      <c r="AG3" s="222"/>
      <c r="AH3" s="222"/>
      <c r="AI3" s="222"/>
      <c r="AJ3" s="222"/>
      <c r="AK3" s="222"/>
      <c r="AL3" s="222"/>
    </row>
    <row r="4" spans="1:50" x14ac:dyDescent="0.2">
      <c r="A4" s="221"/>
      <c r="B4" s="221"/>
      <c r="C4" s="221"/>
      <c r="D4" s="221"/>
      <c r="E4" s="221"/>
      <c r="F4" s="221"/>
      <c r="G4" s="221"/>
      <c r="H4" s="221"/>
      <c r="I4" s="221"/>
      <c r="J4" s="221"/>
      <c r="K4" s="221"/>
      <c r="L4" s="221"/>
      <c r="M4" s="221"/>
      <c r="N4" s="221"/>
      <c r="O4" s="221"/>
      <c r="P4" s="221"/>
      <c r="Q4" s="221"/>
      <c r="R4" s="221"/>
      <c r="S4" s="221"/>
      <c r="T4" s="221"/>
      <c r="U4" s="221"/>
      <c r="V4" s="221"/>
      <c r="W4" s="221"/>
      <c r="X4" s="221"/>
      <c r="Y4" s="222"/>
      <c r="Z4" s="222"/>
      <c r="AA4" s="222"/>
      <c r="AB4" s="222"/>
      <c r="AC4" s="222"/>
      <c r="AD4" s="222"/>
      <c r="AE4" s="222"/>
      <c r="AF4" s="222"/>
      <c r="AG4" s="222"/>
      <c r="AH4" s="222"/>
      <c r="AI4" s="222"/>
      <c r="AJ4" s="222"/>
      <c r="AK4" s="222"/>
      <c r="AL4" s="222"/>
    </row>
    <row r="5" spans="1:50" x14ac:dyDescent="0.2">
      <c r="A5" s="221"/>
      <c r="B5" s="221"/>
      <c r="C5" s="221"/>
      <c r="D5" s="221"/>
      <c r="E5" s="221"/>
      <c r="F5" s="221"/>
      <c r="G5" s="221"/>
      <c r="H5" s="221"/>
      <c r="I5" s="221"/>
      <c r="J5" s="221"/>
      <c r="K5" s="221"/>
      <c r="L5" s="221"/>
      <c r="M5" s="221"/>
      <c r="N5" s="221"/>
      <c r="O5" s="221"/>
      <c r="P5" s="221"/>
      <c r="Q5" s="221"/>
      <c r="R5" s="221"/>
      <c r="S5" s="221"/>
      <c r="T5" s="221"/>
      <c r="U5" s="221"/>
      <c r="V5" s="221"/>
      <c r="W5" s="221"/>
      <c r="X5" s="221"/>
      <c r="Y5" s="222"/>
      <c r="Z5" s="222"/>
      <c r="AA5" s="222"/>
      <c r="AB5" s="222"/>
      <c r="AC5" s="222"/>
      <c r="AD5" s="222"/>
      <c r="AE5" s="222"/>
      <c r="AF5" s="222"/>
      <c r="AG5" s="222"/>
      <c r="AH5" s="222"/>
      <c r="AI5" s="222"/>
      <c r="AJ5" s="222"/>
      <c r="AK5" s="222"/>
      <c r="AL5" s="222"/>
    </row>
    <row r="6" spans="1:50" x14ac:dyDescent="0.2">
      <c r="A6" s="221"/>
      <c r="B6" s="221"/>
      <c r="C6" s="221"/>
      <c r="D6" s="221"/>
      <c r="E6" s="221"/>
      <c r="F6" s="221"/>
      <c r="G6" s="221"/>
      <c r="H6" s="221"/>
      <c r="I6" s="221"/>
      <c r="J6" s="221"/>
      <c r="K6" s="221"/>
      <c r="L6" s="221"/>
      <c r="M6" s="221"/>
      <c r="N6" s="221"/>
      <c r="O6" s="221"/>
      <c r="P6" s="221"/>
      <c r="Q6" s="221"/>
      <c r="R6" s="221"/>
      <c r="S6" s="221"/>
      <c r="T6" s="221"/>
      <c r="U6" s="221"/>
      <c r="V6" s="221"/>
      <c r="W6" s="221"/>
      <c r="X6" s="221"/>
      <c r="Y6" s="222"/>
      <c r="Z6" s="222"/>
      <c r="AA6" s="222"/>
      <c r="AB6" s="222"/>
      <c r="AC6" s="222"/>
      <c r="AD6" s="222"/>
      <c r="AE6" s="222"/>
      <c r="AF6" s="222"/>
      <c r="AG6" s="222"/>
      <c r="AH6" s="222"/>
      <c r="AI6" s="222"/>
      <c r="AJ6" s="222"/>
      <c r="AK6" s="222"/>
      <c r="AL6" s="222"/>
    </row>
    <row r="7" spans="1:50" x14ac:dyDescent="0.2">
      <c r="A7" s="221"/>
      <c r="B7" s="221"/>
      <c r="C7" s="221"/>
      <c r="D7" s="221"/>
      <c r="E7" s="221"/>
      <c r="F7" s="221"/>
      <c r="G7" s="221"/>
      <c r="H7" s="221"/>
      <c r="I7" s="221"/>
      <c r="J7" s="221"/>
      <c r="K7" s="221"/>
      <c r="L7" s="221"/>
      <c r="M7" s="221"/>
      <c r="N7" s="221"/>
      <c r="O7" s="221"/>
      <c r="P7" s="221"/>
      <c r="Q7" s="221"/>
      <c r="R7" s="221"/>
      <c r="S7" s="221"/>
      <c r="T7" s="221"/>
      <c r="U7" s="221"/>
      <c r="V7" s="221"/>
      <c r="W7" s="221"/>
      <c r="X7" s="221"/>
      <c r="Y7" s="222"/>
      <c r="Z7" s="222"/>
      <c r="AA7" s="222"/>
      <c r="AB7" s="222"/>
      <c r="AC7" s="222"/>
      <c r="AD7" s="222"/>
      <c r="AE7" s="222"/>
      <c r="AF7" s="222"/>
      <c r="AG7" s="222"/>
      <c r="AH7" s="222"/>
      <c r="AI7" s="222"/>
      <c r="AJ7" s="222"/>
      <c r="AK7" s="222"/>
      <c r="AL7" s="222"/>
    </row>
    <row r="8" spans="1:50" ht="18" customHeight="1" x14ac:dyDescent="0.25">
      <c r="A8" s="170"/>
      <c r="B8" s="221"/>
      <c r="C8" s="221"/>
      <c r="D8" s="312">
        <v>2026</v>
      </c>
      <c r="E8" s="312"/>
      <c r="F8" s="312"/>
      <c r="G8" s="312"/>
      <c r="H8" s="312"/>
      <c r="I8" s="312"/>
      <c r="J8" s="312"/>
      <c r="K8" s="170"/>
      <c r="L8" s="170"/>
      <c r="M8" s="170"/>
      <c r="N8" s="170"/>
      <c r="O8" s="221"/>
      <c r="P8" s="312">
        <v>2025</v>
      </c>
      <c r="Q8" s="312"/>
      <c r="R8" s="312"/>
      <c r="S8" s="312"/>
      <c r="T8" s="312"/>
      <c r="U8" s="312"/>
      <c r="V8" s="312"/>
      <c r="W8" s="170"/>
      <c r="X8" s="170"/>
      <c r="Y8" s="222"/>
      <c r="Z8" s="222"/>
      <c r="AA8" s="222"/>
      <c r="AB8" s="222"/>
      <c r="AC8" s="222"/>
      <c r="AD8" s="222"/>
      <c r="AE8" s="222"/>
      <c r="AF8" s="222"/>
      <c r="AG8" s="222"/>
      <c r="AH8" s="222"/>
      <c r="AI8" s="222"/>
      <c r="AJ8" s="222"/>
      <c r="AK8" s="222"/>
      <c r="AL8" s="222"/>
    </row>
    <row r="9" spans="1:50" ht="15.75" customHeight="1" x14ac:dyDescent="0.25">
      <c r="A9" s="171"/>
      <c r="B9" s="172"/>
      <c r="C9" s="172"/>
      <c r="D9" s="173" t="s">
        <v>63</v>
      </c>
      <c r="E9" s="173" t="s">
        <v>64</v>
      </c>
      <c r="F9" s="173" t="s">
        <v>65</v>
      </c>
      <c r="G9" s="173" t="s">
        <v>66</v>
      </c>
      <c r="H9" s="173" t="s">
        <v>67</v>
      </c>
      <c r="I9" s="173" t="s">
        <v>68</v>
      </c>
      <c r="J9" s="173" t="s">
        <v>69</v>
      </c>
      <c r="K9" s="171"/>
      <c r="L9" s="171"/>
      <c r="M9" s="172"/>
      <c r="N9" s="172"/>
      <c r="O9" s="172"/>
      <c r="P9" s="173" t="s">
        <v>63</v>
      </c>
      <c r="Q9" s="173" t="s">
        <v>64</v>
      </c>
      <c r="R9" s="173" t="s">
        <v>65</v>
      </c>
      <c r="S9" s="173" t="s">
        <v>66</v>
      </c>
      <c r="T9" s="173" t="s">
        <v>67</v>
      </c>
      <c r="U9" s="173" t="s">
        <v>68</v>
      </c>
      <c r="V9" s="173" t="s">
        <v>69</v>
      </c>
      <c r="W9" s="171"/>
      <c r="X9" s="171"/>
      <c r="Y9" s="174"/>
      <c r="Z9" s="174"/>
      <c r="AA9" s="174"/>
      <c r="AB9" s="174"/>
      <c r="AC9" s="174"/>
      <c r="AD9" s="174"/>
      <c r="AE9" s="174"/>
      <c r="AF9" s="174"/>
      <c r="AG9" s="174"/>
      <c r="AH9" s="174"/>
      <c r="AI9" s="174"/>
      <c r="AJ9" s="174"/>
      <c r="AK9" s="174"/>
      <c r="AL9" s="174"/>
      <c r="AM9" s="175"/>
      <c r="AN9" s="175"/>
      <c r="AO9" s="175"/>
      <c r="AP9" s="175"/>
      <c r="AQ9" s="175"/>
      <c r="AR9" s="175"/>
      <c r="AS9" s="175"/>
      <c r="AT9" s="175"/>
      <c r="AU9" s="175"/>
      <c r="AV9" s="175"/>
      <c r="AW9" s="175"/>
      <c r="AX9" s="175"/>
    </row>
    <row r="10" spans="1:50" ht="20.100000000000001" customHeight="1" x14ac:dyDescent="0.2">
      <c r="A10" s="223"/>
      <c r="B10" s="221"/>
      <c r="C10" s="176" t="s">
        <v>127</v>
      </c>
      <c r="D10" s="177">
        <v>21</v>
      </c>
      <c r="E10" s="178">
        <v>22</v>
      </c>
      <c r="F10" s="178">
        <v>23</v>
      </c>
      <c r="G10" s="178">
        <v>24</v>
      </c>
      <c r="H10" s="178">
        <v>25</v>
      </c>
      <c r="I10" s="178">
        <v>26</v>
      </c>
      <c r="J10" s="179">
        <v>27</v>
      </c>
      <c r="K10" s="223"/>
      <c r="L10" s="223"/>
      <c r="M10" s="307" t="s">
        <v>70</v>
      </c>
      <c r="N10" s="308"/>
      <c r="O10" s="176" t="s">
        <v>127</v>
      </c>
      <c r="P10" s="177">
        <v>22</v>
      </c>
      <c r="Q10" s="178">
        <v>23</v>
      </c>
      <c r="R10" s="178">
        <v>24</v>
      </c>
      <c r="S10" s="178">
        <v>25</v>
      </c>
      <c r="T10" s="178">
        <v>26</v>
      </c>
      <c r="U10" s="178">
        <v>27</v>
      </c>
      <c r="V10" s="179">
        <v>28</v>
      </c>
      <c r="W10" s="223"/>
      <c r="X10" s="223"/>
      <c r="Y10" s="222"/>
      <c r="Z10" s="222"/>
      <c r="AA10" s="222"/>
      <c r="AB10" s="222"/>
      <c r="AC10" s="222"/>
      <c r="AD10" s="222"/>
      <c r="AE10" s="222"/>
      <c r="AF10" s="222"/>
      <c r="AG10" s="222"/>
      <c r="AH10" s="222"/>
      <c r="AI10" s="222"/>
      <c r="AJ10" s="222"/>
      <c r="AK10" s="222"/>
      <c r="AL10" s="222"/>
    </row>
    <row r="11" spans="1:50" ht="20.100000000000001" customHeight="1" x14ac:dyDescent="0.2">
      <c r="A11" s="223"/>
      <c r="B11" s="221"/>
      <c r="C11" s="176" t="s">
        <v>129</v>
      </c>
      <c r="D11" s="180">
        <v>28</v>
      </c>
      <c r="E11" s="181">
        <v>29</v>
      </c>
      <c r="F11" s="181">
        <v>30</v>
      </c>
      <c r="G11" s="181">
        <v>1</v>
      </c>
      <c r="H11" s="181">
        <v>2</v>
      </c>
      <c r="I11" s="181">
        <v>3</v>
      </c>
      <c r="J11" s="182">
        <v>4</v>
      </c>
      <c r="K11" s="223"/>
      <c r="L11" s="223"/>
      <c r="M11" s="307" t="s">
        <v>70</v>
      </c>
      <c r="N11" s="308"/>
      <c r="O11" s="176" t="s">
        <v>129</v>
      </c>
      <c r="P11" s="180">
        <v>29</v>
      </c>
      <c r="Q11" s="181">
        <v>30</v>
      </c>
      <c r="R11" s="181">
        <v>1</v>
      </c>
      <c r="S11" s="181">
        <v>2</v>
      </c>
      <c r="T11" s="181">
        <v>3</v>
      </c>
      <c r="U11" s="181">
        <v>4</v>
      </c>
      <c r="V11" s="182">
        <v>5</v>
      </c>
      <c r="W11" s="223"/>
      <c r="X11" s="223"/>
      <c r="Y11" s="222"/>
      <c r="Z11" s="222"/>
      <c r="AA11" s="222"/>
      <c r="AB11" s="222"/>
      <c r="AC11" s="222"/>
      <c r="AD11" s="222"/>
      <c r="AE11" s="222"/>
      <c r="AF11" s="222"/>
      <c r="AG11" s="222"/>
      <c r="AH11" s="222"/>
      <c r="AI11" s="222"/>
      <c r="AJ11" s="222"/>
      <c r="AK11" s="222"/>
      <c r="AL11" s="222"/>
    </row>
    <row r="12" spans="1:50" ht="20.100000000000001" customHeight="1" x14ac:dyDescent="0.2">
      <c r="A12" s="223"/>
      <c r="B12" s="221"/>
      <c r="C12" s="176" t="s">
        <v>133</v>
      </c>
      <c r="D12" s="183">
        <v>5</v>
      </c>
      <c r="E12" s="184">
        <v>6</v>
      </c>
      <c r="F12" s="184">
        <v>7</v>
      </c>
      <c r="G12" s="184">
        <v>8</v>
      </c>
      <c r="H12" s="184">
        <v>9</v>
      </c>
      <c r="I12" s="184">
        <v>10</v>
      </c>
      <c r="J12" s="185">
        <v>11</v>
      </c>
      <c r="K12" s="223"/>
      <c r="L12" s="223"/>
      <c r="M12" s="307" t="s">
        <v>70</v>
      </c>
      <c r="N12" s="308"/>
      <c r="O12" s="176" t="s">
        <v>133</v>
      </c>
      <c r="P12" s="183">
        <v>6</v>
      </c>
      <c r="Q12" s="184">
        <v>7</v>
      </c>
      <c r="R12" s="184">
        <v>8</v>
      </c>
      <c r="S12" s="184">
        <v>9</v>
      </c>
      <c r="T12" s="184">
        <v>10</v>
      </c>
      <c r="U12" s="184">
        <v>11</v>
      </c>
      <c r="V12" s="185">
        <v>12</v>
      </c>
      <c r="W12" s="223"/>
      <c r="X12" s="223"/>
      <c r="Y12" s="222"/>
      <c r="Z12" s="222"/>
      <c r="AA12" s="222"/>
      <c r="AB12" s="222"/>
      <c r="AC12" s="222"/>
      <c r="AD12" s="222"/>
      <c r="AE12" s="222"/>
      <c r="AF12" s="222"/>
      <c r="AG12" s="222"/>
      <c r="AH12" s="222"/>
      <c r="AI12" s="222"/>
      <c r="AJ12" s="222"/>
      <c r="AK12" s="222"/>
      <c r="AL12" s="222"/>
    </row>
    <row r="13" spans="1:50" ht="20.100000000000001" customHeight="1" x14ac:dyDescent="0.2">
      <c r="A13" s="223"/>
      <c r="B13" s="221"/>
      <c r="C13" s="176" t="s">
        <v>133</v>
      </c>
      <c r="D13" s="197">
        <v>12</v>
      </c>
      <c r="E13" s="198">
        <v>13</v>
      </c>
      <c r="F13" s="198">
        <v>14</v>
      </c>
      <c r="G13" s="198">
        <v>15</v>
      </c>
      <c r="H13" s="198">
        <v>16</v>
      </c>
      <c r="I13" s="198">
        <v>17</v>
      </c>
      <c r="J13" s="199">
        <v>18</v>
      </c>
      <c r="K13" s="223"/>
      <c r="L13" s="223"/>
      <c r="M13" s="307" t="s">
        <v>70</v>
      </c>
      <c r="N13" s="308"/>
      <c r="O13" s="176" t="s">
        <v>133</v>
      </c>
      <c r="P13" s="197">
        <v>13</v>
      </c>
      <c r="Q13" s="198">
        <v>14</v>
      </c>
      <c r="R13" s="198">
        <v>15</v>
      </c>
      <c r="S13" s="198">
        <v>16</v>
      </c>
      <c r="T13" s="198">
        <v>17</v>
      </c>
      <c r="U13" s="198">
        <v>18</v>
      </c>
      <c r="V13" s="199">
        <v>19</v>
      </c>
      <c r="W13" s="223"/>
      <c r="X13" s="223"/>
      <c r="Y13" s="222"/>
      <c r="Z13" s="222"/>
      <c r="AA13" s="222"/>
      <c r="AB13" s="222"/>
      <c r="AC13" s="222"/>
      <c r="AD13" s="222"/>
      <c r="AE13" s="222"/>
      <c r="AF13" s="222"/>
      <c r="AG13" s="222"/>
      <c r="AH13" s="222"/>
      <c r="AI13" s="222"/>
      <c r="AJ13" s="222"/>
      <c r="AK13" s="222"/>
      <c r="AL13" s="222"/>
    </row>
    <row r="14" spans="1:50" ht="20.100000000000001" customHeight="1" x14ac:dyDescent="0.2">
      <c r="A14" s="223"/>
      <c r="B14" s="221"/>
      <c r="C14" s="176" t="s">
        <v>133</v>
      </c>
      <c r="D14" s="186">
        <v>19</v>
      </c>
      <c r="E14" s="187">
        <v>20</v>
      </c>
      <c r="F14" s="187">
        <v>21</v>
      </c>
      <c r="G14" s="187">
        <v>22</v>
      </c>
      <c r="H14" s="187">
        <v>23</v>
      </c>
      <c r="I14" s="187">
        <v>24</v>
      </c>
      <c r="J14" s="188">
        <v>25</v>
      </c>
      <c r="K14" s="223"/>
      <c r="L14" s="223"/>
      <c r="M14" s="307" t="s">
        <v>70</v>
      </c>
      <c r="N14" s="308"/>
      <c r="O14" s="176" t="s">
        <v>133</v>
      </c>
      <c r="P14" s="186">
        <v>20</v>
      </c>
      <c r="Q14" s="187">
        <v>21</v>
      </c>
      <c r="R14" s="187">
        <v>22</v>
      </c>
      <c r="S14" s="187">
        <v>23</v>
      </c>
      <c r="T14" s="187">
        <v>24</v>
      </c>
      <c r="U14" s="187">
        <v>25</v>
      </c>
      <c r="V14" s="188">
        <v>26</v>
      </c>
      <c r="W14" s="223"/>
      <c r="X14" s="223"/>
      <c r="Y14" s="222"/>
      <c r="Z14" s="222"/>
      <c r="AA14" s="222"/>
      <c r="AB14" s="222"/>
      <c r="AC14" s="222"/>
      <c r="AD14" s="222"/>
      <c r="AE14" s="222"/>
      <c r="AF14" s="222"/>
      <c r="AG14" s="222"/>
      <c r="AH14" s="222"/>
      <c r="AI14" s="222"/>
      <c r="AJ14" s="222"/>
      <c r="AK14" s="222"/>
      <c r="AL14" s="222"/>
    </row>
    <row r="15" spans="1:50" ht="20.100000000000001" customHeight="1" x14ac:dyDescent="0.2">
      <c r="A15" s="223"/>
      <c r="B15" s="221"/>
      <c r="C15" s="176" t="s">
        <v>136</v>
      </c>
      <c r="D15" s="200">
        <v>26</v>
      </c>
      <c r="E15" s="201">
        <v>27</v>
      </c>
      <c r="F15" s="201">
        <v>28</v>
      </c>
      <c r="G15" s="201">
        <v>29</v>
      </c>
      <c r="H15" s="201">
        <v>30</v>
      </c>
      <c r="I15" s="201">
        <v>31</v>
      </c>
      <c r="J15" s="202">
        <v>1</v>
      </c>
      <c r="K15" s="223"/>
      <c r="L15" s="223"/>
      <c r="M15" s="307" t="s">
        <v>70</v>
      </c>
      <c r="N15" s="308"/>
      <c r="O15" s="176" t="s">
        <v>136</v>
      </c>
      <c r="P15" s="200">
        <v>27</v>
      </c>
      <c r="Q15" s="201">
        <v>28</v>
      </c>
      <c r="R15" s="201">
        <v>29</v>
      </c>
      <c r="S15" s="201">
        <v>30</v>
      </c>
      <c r="T15" s="201">
        <v>31</v>
      </c>
      <c r="U15" s="201">
        <v>1</v>
      </c>
      <c r="V15" s="202">
        <v>2</v>
      </c>
      <c r="W15" s="223"/>
      <c r="X15" s="223"/>
      <c r="Y15" s="222"/>
      <c r="Z15" s="222"/>
      <c r="AA15" s="222"/>
      <c r="AB15" s="222"/>
      <c r="AC15" s="222"/>
      <c r="AD15" s="222"/>
      <c r="AE15" s="222"/>
      <c r="AF15" s="222"/>
      <c r="AG15" s="222"/>
      <c r="AH15" s="222"/>
      <c r="AI15" s="222"/>
      <c r="AJ15" s="222"/>
      <c r="AK15" s="222"/>
      <c r="AL15" s="222"/>
    </row>
    <row r="16" spans="1:50" x14ac:dyDescent="0.2">
      <c r="A16" s="221"/>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2"/>
      <c r="Z16" s="222"/>
      <c r="AA16" s="222"/>
      <c r="AB16" s="222"/>
      <c r="AC16" s="222"/>
      <c r="AD16" s="222"/>
      <c r="AE16" s="222"/>
      <c r="AF16" s="222"/>
      <c r="AG16" s="222"/>
      <c r="AH16" s="222"/>
      <c r="AI16" s="222"/>
      <c r="AJ16" s="222"/>
      <c r="AK16" s="222"/>
      <c r="AL16" s="222"/>
    </row>
    <row r="17" spans="1:50" x14ac:dyDescent="0.2">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2"/>
      <c r="Z17" s="222"/>
      <c r="AA17" s="222"/>
      <c r="AB17" s="222"/>
      <c r="AC17" s="222"/>
      <c r="AD17" s="222"/>
      <c r="AE17" s="222"/>
      <c r="AF17" s="222"/>
      <c r="AG17" s="222"/>
      <c r="AH17" s="222"/>
      <c r="AI17" s="222"/>
      <c r="AJ17" s="222"/>
      <c r="AK17" s="222"/>
      <c r="AL17" s="222"/>
    </row>
    <row r="18" spans="1:50" x14ac:dyDescent="0.2">
      <c r="A18" s="221"/>
      <c r="B18" s="221"/>
      <c r="C18" s="221"/>
      <c r="D18" s="313" t="s">
        <v>71</v>
      </c>
      <c r="E18" s="313"/>
      <c r="F18" s="313"/>
      <c r="G18" s="313"/>
      <c r="H18" s="313"/>
      <c r="I18" s="313"/>
      <c r="J18" s="313"/>
      <c r="K18" s="221"/>
      <c r="L18" s="221"/>
      <c r="M18" s="221"/>
      <c r="N18" s="221"/>
      <c r="O18" s="221"/>
      <c r="P18" s="313" t="s">
        <v>72</v>
      </c>
      <c r="Q18" s="313"/>
      <c r="R18" s="313"/>
      <c r="S18" s="313"/>
      <c r="T18" s="313"/>
      <c r="U18" s="313"/>
      <c r="V18" s="313"/>
      <c r="W18" s="221"/>
      <c r="X18" s="221"/>
      <c r="Y18" s="222"/>
      <c r="Z18" s="222"/>
      <c r="AA18" s="222"/>
      <c r="AB18" s="222"/>
      <c r="AC18" s="222"/>
      <c r="AD18" s="222"/>
      <c r="AE18" s="222"/>
      <c r="AF18" s="222"/>
      <c r="AG18" s="222"/>
      <c r="AH18" s="222"/>
      <c r="AI18" s="222"/>
      <c r="AJ18" s="222"/>
      <c r="AK18" s="222"/>
      <c r="AL18" s="222"/>
    </row>
    <row r="19" spans="1:50" ht="13.15" customHeight="1" x14ac:dyDescent="0.2">
      <c r="A19" s="221"/>
      <c r="B19" s="221"/>
      <c r="C19" s="309" t="s">
        <v>134</v>
      </c>
      <c r="D19" s="309"/>
      <c r="E19" s="309"/>
      <c r="F19" s="309"/>
      <c r="G19" s="221"/>
      <c r="H19" s="221" t="s">
        <v>128</v>
      </c>
      <c r="I19" s="221"/>
      <c r="J19" s="221"/>
      <c r="K19" s="221"/>
      <c r="L19" s="221"/>
      <c r="M19" s="221"/>
      <c r="N19" s="221"/>
      <c r="O19" s="309" t="s">
        <v>132</v>
      </c>
      <c r="P19" s="309"/>
      <c r="Q19" s="309"/>
      <c r="R19" s="309"/>
      <c r="S19" s="221"/>
      <c r="T19" s="221" t="s">
        <v>131</v>
      </c>
      <c r="U19" s="221"/>
      <c r="V19" s="221"/>
      <c r="W19" s="221"/>
      <c r="X19" s="221"/>
      <c r="Y19" s="222"/>
      <c r="Z19" s="222"/>
      <c r="AA19" s="222"/>
      <c r="AB19" s="222"/>
      <c r="AC19" s="222"/>
      <c r="AD19" s="222"/>
      <c r="AE19" s="222"/>
      <c r="AF19" s="222"/>
      <c r="AG19" s="222"/>
      <c r="AH19" s="222"/>
      <c r="AI19" s="222"/>
      <c r="AJ19" s="222"/>
      <c r="AK19" s="222"/>
      <c r="AL19" s="222"/>
    </row>
    <row r="20" spans="1:50" x14ac:dyDescent="0.2">
      <c r="A20" s="189"/>
      <c r="B20" s="189"/>
      <c r="C20" s="309" t="s">
        <v>130</v>
      </c>
      <c r="D20" s="309"/>
      <c r="E20" s="309"/>
      <c r="F20" s="309"/>
      <c r="G20" s="6"/>
      <c r="H20" s="6" t="s">
        <v>131</v>
      </c>
      <c r="I20" s="6"/>
      <c r="J20" s="6"/>
      <c r="K20" s="189"/>
      <c r="L20" s="189"/>
      <c r="M20" s="189"/>
      <c r="N20" s="189"/>
      <c r="O20" s="309"/>
      <c r="P20" s="309"/>
      <c r="Q20" s="309"/>
      <c r="R20" s="309"/>
      <c r="S20" s="6"/>
      <c r="T20" s="6"/>
      <c r="U20" s="6"/>
      <c r="V20" s="6"/>
      <c r="W20" s="6"/>
      <c r="X20" s="6"/>
      <c r="Y20" s="190"/>
      <c r="Z20" s="190"/>
      <c r="AA20" s="190"/>
      <c r="AB20" s="190"/>
      <c r="AC20" s="190"/>
      <c r="AD20" s="190"/>
      <c r="AE20" s="190"/>
      <c r="AF20" s="190"/>
      <c r="AG20" s="190"/>
      <c r="AH20" s="190"/>
      <c r="AI20" s="190"/>
      <c r="AJ20" s="190"/>
      <c r="AK20" s="190"/>
      <c r="AL20" s="190"/>
      <c r="AM20" s="1"/>
      <c r="AN20" s="1"/>
      <c r="AO20" s="1"/>
      <c r="AP20" s="1"/>
      <c r="AQ20" s="1"/>
      <c r="AR20" s="1"/>
      <c r="AS20" s="1"/>
      <c r="AT20" s="1"/>
      <c r="AU20" s="1"/>
      <c r="AV20" s="1"/>
      <c r="AW20" s="1"/>
      <c r="AX20" s="1"/>
    </row>
    <row r="21" spans="1:50" x14ac:dyDescent="0.2">
      <c r="A21" s="191"/>
      <c r="B21" s="191"/>
      <c r="C21" s="309"/>
      <c r="D21" s="309"/>
      <c r="E21" s="309"/>
      <c r="F21" s="309"/>
      <c r="G21" s="6"/>
      <c r="H21" s="6"/>
      <c r="I21" s="6"/>
      <c r="J21" s="6"/>
      <c r="K21" s="189"/>
      <c r="L21" s="189"/>
      <c r="M21" s="189"/>
      <c r="N21" s="189"/>
      <c r="O21" s="309"/>
      <c r="P21" s="309"/>
      <c r="Q21" s="309"/>
      <c r="R21" s="309"/>
      <c r="S21" s="192"/>
      <c r="T21" s="192"/>
      <c r="U21" s="192"/>
      <c r="V21" s="192"/>
      <c r="W21" s="192"/>
      <c r="X21" s="192"/>
      <c r="Y21" s="190"/>
      <c r="Z21" s="190"/>
      <c r="AA21" s="190"/>
      <c r="AB21" s="190"/>
      <c r="AC21" s="190"/>
      <c r="AD21" s="190"/>
      <c r="AE21" s="190"/>
      <c r="AF21" s="190"/>
      <c r="AG21" s="190"/>
      <c r="AH21" s="190"/>
      <c r="AI21" s="190"/>
      <c r="AJ21" s="190"/>
      <c r="AK21" s="190"/>
      <c r="AL21" s="190"/>
      <c r="AM21" s="1"/>
      <c r="AN21" s="1"/>
      <c r="AO21" s="1"/>
      <c r="AP21" s="1"/>
      <c r="AQ21" s="1"/>
      <c r="AR21" s="1"/>
      <c r="AS21" s="1"/>
      <c r="AT21" s="1"/>
      <c r="AU21" s="1"/>
      <c r="AV21" s="1"/>
      <c r="AW21" s="1"/>
      <c r="AX21" s="1"/>
    </row>
    <row r="22" spans="1:50" x14ac:dyDescent="0.2">
      <c r="A22" s="189"/>
      <c r="B22" s="189"/>
      <c r="C22" s="309"/>
      <c r="D22" s="309"/>
      <c r="E22" s="309"/>
      <c r="F22" s="309"/>
      <c r="G22" s="6"/>
      <c r="H22" s="6"/>
      <c r="I22" s="6"/>
      <c r="J22" s="6"/>
      <c r="K22" s="189"/>
      <c r="L22" s="189"/>
      <c r="M22" s="189"/>
      <c r="N22" s="189"/>
      <c r="O22" s="309"/>
      <c r="P22" s="309"/>
      <c r="Q22" s="309"/>
      <c r="R22" s="309"/>
      <c r="S22" s="6"/>
      <c r="T22" s="6"/>
      <c r="U22" s="6"/>
      <c r="V22" s="6"/>
      <c r="W22" s="6"/>
      <c r="X22" s="6"/>
      <c r="Y22" s="190"/>
      <c r="Z22" s="190"/>
      <c r="AA22" s="190"/>
      <c r="AB22" s="190"/>
      <c r="AC22" s="190"/>
      <c r="AD22" s="190"/>
      <c r="AE22" s="190"/>
      <c r="AF22" s="190"/>
      <c r="AG22" s="190"/>
      <c r="AH22" s="190"/>
      <c r="AI22" s="190"/>
      <c r="AJ22" s="190"/>
      <c r="AK22" s="190"/>
      <c r="AL22" s="190"/>
      <c r="AM22" s="1"/>
      <c r="AN22" s="1"/>
      <c r="AO22" s="1"/>
      <c r="AP22" s="1"/>
      <c r="AQ22" s="1"/>
      <c r="AR22" s="1"/>
      <c r="AS22" s="1"/>
      <c r="AT22" s="1"/>
      <c r="AU22" s="1"/>
      <c r="AV22" s="1"/>
      <c r="AW22" s="1"/>
      <c r="AX22" s="1"/>
    </row>
    <row r="23" spans="1:50" x14ac:dyDescent="0.2">
      <c r="A23" s="189"/>
      <c r="B23" s="189"/>
      <c r="C23" s="309"/>
      <c r="D23" s="309"/>
      <c r="E23" s="309"/>
      <c r="F23" s="309"/>
      <c r="G23" s="6"/>
      <c r="H23" s="6"/>
      <c r="I23" s="6"/>
      <c r="J23" s="189"/>
      <c r="K23" s="189"/>
      <c r="L23" s="189"/>
      <c r="M23" s="189"/>
      <c r="N23" s="189"/>
      <c r="O23" s="309"/>
      <c r="P23" s="309"/>
      <c r="Q23" s="309"/>
      <c r="R23" s="309"/>
      <c r="S23" s="6"/>
      <c r="T23" s="6"/>
      <c r="U23" s="6"/>
      <c r="V23" s="6"/>
      <c r="W23" s="6"/>
      <c r="X23" s="189"/>
      <c r="Y23" s="190"/>
      <c r="Z23" s="190"/>
      <c r="AA23" s="190"/>
      <c r="AB23" s="190"/>
      <c r="AC23" s="190"/>
      <c r="AD23" s="190"/>
      <c r="AE23" s="190"/>
      <c r="AF23" s="190"/>
      <c r="AG23" s="190"/>
      <c r="AH23" s="190"/>
      <c r="AI23" s="190"/>
      <c r="AJ23" s="190"/>
      <c r="AK23" s="190"/>
      <c r="AL23" s="190"/>
      <c r="AM23" s="1"/>
      <c r="AN23" s="1"/>
      <c r="AO23" s="1"/>
      <c r="AP23" s="1"/>
      <c r="AQ23" s="1"/>
      <c r="AR23" s="1"/>
      <c r="AS23" s="1"/>
      <c r="AT23" s="1"/>
      <c r="AU23" s="1"/>
      <c r="AV23" s="1"/>
      <c r="AW23" s="1"/>
      <c r="AX23" s="1"/>
    </row>
    <row r="24" spans="1:50" x14ac:dyDescent="0.2">
      <c r="A24" s="221"/>
      <c r="B24" s="221"/>
      <c r="C24" s="309"/>
      <c r="D24" s="309"/>
      <c r="E24" s="309"/>
      <c r="F24" s="309"/>
      <c r="G24" s="6"/>
      <c r="H24" s="6"/>
      <c r="I24" s="6"/>
      <c r="J24" s="221"/>
      <c r="K24" s="221"/>
      <c r="L24" s="221"/>
      <c r="M24" s="221"/>
      <c r="N24" s="221"/>
      <c r="O24" s="309"/>
      <c r="P24" s="309"/>
      <c r="Q24" s="309"/>
      <c r="R24" s="309"/>
      <c r="S24" s="6"/>
      <c r="T24" s="6"/>
      <c r="U24" s="6"/>
      <c r="V24" s="6"/>
      <c r="W24" s="6"/>
      <c r="X24" s="221"/>
      <c r="Y24" s="222"/>
      <c r="Z24" s="222"/>
      <c r="AA24" s="222"/>
      <c r="AB24" s="222"/>
      <c r="AC24" s="222"/>
      <c r="AD24" s="222"/>
      <c r="AE24" s="222"/>
      <c r="AF24" s="222"/>
      <c r="AG24" s="222"/>
      <c r="AH24" s="222"/>
      <c r="AI24" s="222"/>
      <c r="AJ24" s="222"/>
      <c r="AK24" s="222"/>
      <c r="AL24" s="222"/>
    </row>
    <row r="25" spans="1:50" ht="12.75" customHeight="1" x14ac:dyDescent="0.2">
      <c r="Y25" s="222"/>
      <c r="Z25" s="222"/>
      <c r="AA25" s="222"/>
      <c r="AB25" s="222"/>
      <c r="AC25" s="222"/>
      <c r="AD25" s="222"/>
      <c r="AE25" s="222"/>
      <c r="AF25" s="222"/>
      <c r="AG25" s="222"/>
      <c r="AH25" s="222"/>
      <c r="AI25" s="222"/>
      <c r="AJ25" s="222"/>
      <c r="AK25" s="222"/>
      <c r="AL25" s="222"/>
    </row>
    <row r="26" spans="1:50" x14ac:dyDescent="0.2">
      <c r="A26" s="221"/>
      <c r="B26" s="221"/>
      <c r="C26" s="309"/>
      <c r="D26" s="309"/>
      <c r="E26" s="309"/>
      <c r="F26" s="309"/>
      <c r="G26" s="6"/>
      <c r="H26" s="6"/>
      <c r="I26" s="6"/>
      <c r="J26" s="221"/>
      <c r="K26" s="221"/>
      <c r="L26" s="221"/>
      <c r="M26" s="221"/>
      <c r="N26" s="221"/>
      <c r="O26" s="309"/>
      <c r="P26" s="309"/>
      <c r="Q26" s="309"/>
      <c r="R26" s="309"/>
      <c r="S26" s="6"/>
      <c r="T26" s="6"/>
      <c r="U26" s="6"/>
      <c r="V26" s="6"/>
      <c r="W26" s="6"/>
      <c r="X26" s="221"/>
      <c r="Y26" s="222"/>
      <c r="Z26" s="222"/>
      <c r="AA26" s="222"/>
      <c r="AB26" s="222"/>
      <c r="AC26" s="222"/>
      <c r="AD26" s="222"/>
      <c r="AE26" s="222"/>
      <c r="AF26" s="222"/>
      <c r="AG26" s="222"/>
      <c r="AH26" s="222"/>
      <c r="AI26" s="222"/>
      <c r="AJ26" s="222"/>
      <c r="AK26" s="222"/>
      <c r="AL26" s="222"/>
    </row>
    <row r="27" spans="1:50" x14ac:dyDescent="0.2">
      <c r="A27" s="221"/>
      <c r="B27" s="221"/>
      <c r="C27" s="309"/>
      <c r="D27" s="310"/>
      <c r="E27" s="310"/>
      <c r="F27" s="6"/>
      <c r="G27" s="6"/>
      <c r="H27" s="6"/>
      <c r="I27" s="6"/>
      <c r="J27" s="221"/>
      <c r="K27" s="221"/>
      <c r="L27" s="221"/>
      <c r="M27" s="221"/>
      <c r="N27" s="221"/>
      <c r="O27" s="309"/>
      <c r="P27" s="310"/>
      <c r="Q27" s="310"/>
      <c r="R27" s="6"/>
      <c r="S27" s="6"/>
      <c r="T27" s="6"/>
      <c r="U27" s="6"/>
      <c r="V27" s="6"/>
      <c r="W27" s="6"/>
      <c r="X27" s="221"/>
      <c r="Y27" s="222"/>
      <c r="Z27" s="222"/>
      <c r="AA27" s="222"/>
      <c r="AB27" s="222"/>
      <c r="AC27" s="222"/>
      <c r="AD27" s="222"/>
      <c r="AE27" s="222"/>
      <c r="AF27" s="222"/>
      <c r="AG27" s="222"/>
      <c r="AH27" s="222"/>
      <c r="AI27" s="222"/>
      <c r="AJ27" s="222"/>
      <c r="AK27" s="222"/>
      <c r="AL27" s="222"/>
    </row>
    <row r="28" spans="1:50" x14ac:dyDescent="0.2">
      <c r="A28" s="221"/>
      <c r="B28" s="221"/>
      <c r="C28" s="309"/>
      <c r="D28" s="310"/>
      <c r="E28" s="310"/>
      <c r="F28" s="221"/>
      <c r="G28" s="221"/>
      <c r="H28" s="221"/>
      <c r="I28" s="221"/>
      <c r="J28" s="221"/>
      <c r="K28" s="221"/>
      <c r="L28" s="221"/>
      <c r="M28" s="221"/>
      <c r="N28" s="221"/>
      <c r="O28" s="309"/>
      <c r="P28" s="310"/>
      <c r="Q28" s="310"/>
      <c r="R28" s="221"/>
      <c r="S28" s="221"/>
      <c r="T28" s="221"/>
      <c r="U28" s="221"/>
      <c r="V28" s="221"/>
      <c r="W28" s="221"/>
      <c r="X28" s="221"/>
      <c r="Y28" s="222"/>
      <c r="Z28" s="222"/>
      <c r="AA28" s="222"/>
      <c r="AB28" s="222"/>
      <c r="AC28" s="222"/>
      <c r="AD28" s="222"/>
      <c r="AE28" s="222"/>
      <c r="AF28" s="222"/>
      <c r="AG28" s="222"/>
      <c r="AH28" s="222"/>
      <c r="AI28" s="222"/>
      <c r="AJ28" s="222"/>
      <c r="AK28" s="222"/>
      <c r="AL28" s="222"/>
    </row>
    <row r="29" spans="1:50" x14ac:dyDescent="0.2">
      <c r="A29" s="221"/>
      <c r="B29" s="221"/>
      <c r="C29" s="309"/>
      <c r="D29" s="310"/>
      <c r="E29" s="310"/>
      <c r="F29" s="221"/>
      <c r="G29" s="221"/>
      <c r="H29" s="221"/>
      <c r="I29" s="221"/>
      <c r="J29" s="221"/>
      <c r="K29" s="221"/>
      <c r="L29" s="221"/>
      <c r="M29" s="221"/>
      <c r="N29" s="221"/>
      <c r="O29" s="309"/>
      <c r="P29" s="310"/>
      <c r="Q29" s="310"/>
      <c r="R29" s="221"/>
      <c r="T29" s="221"/>
      <c r="U29" s="221"/>
      <c r="V29" s="221"/>
      <c r="W29" s="221"/>
      <c r="X29" s="221"/>
      <c r="Y29" s="222"/>
      <c r="Z29" s="222"/>
      <c r="AA29" s="222"/>
      <c r="AB29" s="222"/>
      <c r="AC29" s="222"/>
      <c r="AD29" s="222"/>
      <c r="AE29" s="222"/>
      <c r="AF29" s="222"/>
      <c r="AG29" s="222"/>
      <c r="AH29" s="222"/>
      <c r="AI29" s="222"/>
      <c r="AJ29" s="222"/>
      <c r="AK29" s="222"/>
      <c r="AL29" s="222"/>
    </row>
    <row r="30" spans="1:50" x14ac:dyDescent="0.2">
      <c r="A30" s="221"/>
      <c r="B30" s="221"/>
      <c r="C30" s="224"/>
      <c r="D30" s="221"/>
      <c r="E30" s="221"/>
      <c r="F30" s="221"/>
      <c r="G30" s="193" t="s">
        <v>73</v>
      </c>
      <c r="H30" s="221">
        <v>30</v>
      </c>
      <c r="I30" s="221"/>
      <c r="J30" s="221"/>
      <c r="K30" s="221"/>
      <c r="L30" s="221"/>
      <c r="M30" s="221"/>
      <c r="N30" s="221"/>
      <c r="O30" s="224"/>
      <c r="P30" s="221"/>
      <c r="Q30" s="221"/>
      <c r="R30" s="221"/>
      <c r="S30" s="193" t="s">
        <v>73</v>
      </c>
      <c r="T30" s="221">
        <v>30</v>
      </c>
      <c r="U30" s="221"/>
      <c r="V30" s="221"/>
      <c r="W30" s="221"/>
      <c r="X30" s="221"/>
      <c r="Y30" s="222"/>
      <c r="Z30" s="222"/>
      <c r="AA30" s="222"/>
      <c r="AB30" s="222"/>
      <c r="AC30" s="222"/>
      <c r="AD30" s="222"/>
      <c r="AE30" s="222"/>
      <c r="AF30" s="222"/>
      <c r="AG30" s="222"/>
      <c r="AH30" s="222"/>
      <c r="AI30" s="222"/>
      <c r="AJ30" s="222"/>
      <c r="AK30" s="222"/>
      <c r="AL30" s="222"/>
    </row>
    <row r="31" spans="1:50" x14ac:dyDescent="0.2">
      <c r="A31" s="221"/>
      <c r="B31" s="221"/>
      <c r="C31" s="224"/>
      <c r="D31" s="221"/>
      <c r="E31" s="221"/>
      <c r="F31" s="221"/>
      <c r="G31" s="193" t="s">
        <v>74</v>
      </c>
      <c r="H31" s="221">
        <v>12</v>
      </c>
      <c r="I31" s="221"/>
      <c r="J31" s="221"/>
      <c r="K31" s="221"/>
      <c r="L31" s="221"/>
      <c r="M31" s="221"/>
      <c r="N31" s="221"/>
      <c r="O31" s="224"/>
      <c r="P31" s="221"/>
      <c r="Q31" s="221"/>
      <c r="R31" s="221"/>
      <c r="S31" s="193" t="s">
        <v>74</v>
      </c>
      <c r="T31" s="221">
        <v>12</v>
      </c>
      <c r="U31" s="221"/>
      <c r="V31" s="221"/>
      <c r="W31" s="221"/>
      <c r="X31" s="221"/>
      <c r="Y31" s="222"/>
      <c r="Z31" s="222"/>
      <c r="AA31" s="222"/>
      <c r="AB31" s="222"/>
      <c r="AC31" s="222"/>
      <c r="AD31" s="222"/>
      <c r="AE31" s="222"/>
      <c r="AF31" s="222"/>
      <c r="AG31" s="222"/>
      <c r="AH31" s="222"/>
      <c r="AI31" s="222"/>
      <c r="AJ31" s="222"/>
      <c r="AK31" s="222"/>
      <c r="AL31" s="222"/>
    </row>
    <row r="32" spans="1:50" x14ac:dyDescent="0.2">
      <c r="A32" s="221"/>
      <c r="B32" s="221"/>
      <c r="C32" s="224"/>
      <c r="D32" s="221"/>
      <c r="E32" s="221"/>
      <c r="F32" s="221"/>
      <c r="G32" s="221"/>
      <c r="H32" s="221"/>
      <c r="I32" s="221"/>
      <c r="J32" s="221"/>
      <c r="K32" s="221"/>
      <c r="L32" s="221"/>
      <c r="M32" s="221"/>
      <c r="N32" s="221"/>
      <c r="O32" s="224"/>
      <c r="P32" s="221"/>
      <c r="Q32" s="221"/>
      <c r="R32" s="221"/>
      <c r="S32" s="221"/>
      <c r="T32" s="221"/>
      <c r="U32" s="221"/>
      <c r="V32" s="221"/>
      <c r="W32" s="221"/>
      <c r="X32" s="221"/>
      <c r="Y32" s="222"/>
      <c r="Z32" s="222"/>
      <c r="AA32" s="222"/>
      <c r="AB32" s="222"/>
      <c r="AC32" s="222"/>
      <c r="AD32" s="222"/>
      <c r="AE32" s="222"/>
      <c r="AF32" s="222"/>
      <c r="AG32" s="222"/>
      <c r="AH32" s="222"/>
      <c r="AI32" s="222"/>
      <c r="AJ32" s="222"/>
      <c r="AK32" s="222"/>
      <c r="AL32" s="222"/>
    </row>
    <row r="33" spans="1:38" x14ac:dyDescent="0.2">
      <c r="A33" s="221"/>
      <c r="B33" s="221"/>
      <c r="C33" s="224"/>
      <c r="D33" s="221"/>
      <c r="E33" s="221"/>
      <c r="F33" s="221"/>
      <c r="G33" s="221"/>
      <c r="H33" s="221"/>
      <c r="I33" s="221"/>
      <c r="J33" s="221"/>
      <c r="K33" s="221"/>
      <c r="L33" s="221"/>
      <c r="M33" s="221"/>
      <c r="N33" s="221"/>
      <c r="O33" s="224"/>
      <c r="P33" s="221"/>
      <c r="Q33" s="221"/>
      <c r="R33" s="221"/>
      <c r="S33" s="221"/>
      <c r="T33" s="221"/>
      <c r="U33" s="221"/>
      <c r="V33" s="221"/>
      <c r="W33" s="221"/>
      <c r="X33" s="221"/>
      <c r="Y33" s="222"/>
      <c r="Z33" s="222"/>
      <c r="AA33" s="222"/>
      <c r="AB33" s="222"/>
      <c r="AC33" s="222"/>
      <c r="AD33" s="222"/>
      <c r="AE33" s="222"/>
      <c r="AF33" s="222"/>
      <c r="AG33" s="222"/>
      <c r="AH33" s="222"/>
      <c r="AI33" s="222"/>
      <c r="AJ33" s="222"/>
      <c r="AK33" s="222"/>
      <c r="AL33" s="222"/>
    </row>
    <row r="34" spans="1:38" x14ac:dyDescent="0.2">
      <c r="A34" s="221"/>
      <c r="B34" s="194"/>
      <c r="C34" s="195"/>
      <c r="D34" s="221"/>
      <c r="E34" s="221"/>
      <c r="F34" s="221"/>
      <c r="G34" s="221"/>
      <c r="H34" s="221"/>
      <c r="I34" s="221"/>
      <c r="J34" s="221"/>
      <c r="K34" s="221"/>
      <c r="L34" s="221"/>
      <c r="M34" s="221"/>
      <c r="N34" s="221"/>
      <c r="O34" s="224"/>
      <c r="P34" s="221"/>
      <c r="Q34" s="221"/>
      <c r="R34" s="221"/>
      <c r="S34" s="221"/>
      <c r="T34" s="221"/>
      <c r="U34" s="221"/>
      <c r="V34" s="221"/>
      <c r="W34" s="221"/>
      <c r="X34" s="221"/>
      <c r="Y34" s="222"/>
      <c r="Z34" s="222"/>
      <c r="AA34" s="222"/>
      <c r="AB34" s="222"/>
      <c r="AC34" s="222"/>
      <c r="AD34" s="222"/>
      <c r="AE34" s="222"/>
      <c r="AF34" s="222"/>
      <c r="AG34" s="222"/>
      <c r="AH34" s="222"/>
      <c r="AI34" s="222"/>
      <c r="AJ34" s="222"/>
      <c r="AK34" s="222"/>
      <c r="AL34" s="222"/>
    </row>
    <row r="35" spans="1:38" x14ac:dyDescent="0.2">
      <c r="A35" s="221"/>
      <c r="B35" s="194"/>
      <c r="C35" s="195"/>
      <c r="D35" s="221"/>
      <c r="E35" s="221"/>
      <c r="F35" s="221"/>
      <c r="G35" s="221"/>
      <c r="H35" s="221"/>
      <c r="I35" s="221"/>
      <c r="J35" s="221"/>
      <c r="K35" s="221"/>
      <c r="L35" s="221"/>
      <c r="M35" s="221"/>
      <c r="N35" s="221"/>
      <c r="O35" s="221"/>
      <c r="P35" s="221"/>
      <c r="Q35" s="221"/>
      <c r="R35" s="221"/>
      <c r="S35" s="221"/>
      <c r="T35" s="221"/>
      <c r="U35" s="221"/>
      <c r="V35" s="221"/>
      <c r="W35" s="221"/>
      <c r="X35" s="221"/>
      <c r="Y35" s="222"/>
      <c r="Z35" s="222"/>
      <c r="AA35" s="222"/>
      <c r="AB35" s="222"/>
      <c r="AC35" s="222"/>
      <c r="AD35" s="222"/>
      <c r="AE35" s="222"/>
      <c r="AF35" s="222"/>
      <c r="AG35" s="222"/>
      <c r="AH35" s="222"/>
      <c r="AI35" s="222"/>
      <c r="AJ35" s="222"/>
      <c r="AK35" s="222"/>
      <c r="AL35" s="222"/>
    </row>
    <row r="36" spans="1:38" x14ac:dyDescent="0.2">
      <c r="A36" s="221"/>
      <c r="B36" s="221"/>
      <c r="C36" s="195"/>
      <c r="D36" s="221"/>
      <c r="E36" s="221"/>
      <c r="F36" s="221"/>
      <c r="G36" s="221"/>
      <c r="H36" s="221"/>
      <c r="I36" s="221"/>
      <c r="J36" s="221"/>
      <c r="K36" s="221"/>
      <c r="L36" s="221"/>
      <c r="M36" s="221"/>
      <c r="N36" s="221"/>
      <c r="O36" s="221"/>
      <c r="P36" s="221"/>
      <c r="Q36" s="221"/>
      <c r="R36" s="221"/>
      <c r="S36" s="221"/>
      <c r="T36" s="221"/>
      <c r="U36" s="221"/>
      <c r="V36" s="221"/>
      <c r="W36" s="221"/>
      <c r="X36" s="221"/>
      <c r="Y36" s="222"/>
      <c r="Z36" s="222"/>
      <c r="AA36" s="222"/>
      <c r="AB36" s="222"/>
      <c r="AC36" s="222"/>
      <c r="AD36" s="222"/>
      <c r="AE36" s="222"/>
      <c r="AF36" s="222"/>
      <c r="AG36" s="222"/>
      <c r="AH36" s="222"/>
      <c r="AI36" s="222"/>
      <c r="AJ36" s="222"/>
      <c r="AK36" s="222"/>
      <c r="AL36" s="222"/>
    </row>
    <row r="37" spans="1:38" x14ac:dyDescent="0.2">
      <c r="A37" s="221"/>
      <c r="C37" s="196" t="s">
        <v>137</v>
      </c>
      <c r="D37" s="221"/>
      <c r="E37" s="221"/>
      <c r="F37" s="221"/>
      <c r="G37" s="221"/>
      <c r="H37" s="221"/>
      <c r="I37" s="221"/>
      <c r="J37" s="221"/>
      <c r="K37" s="221"/>
      <c r="L37" s="221"/>
      <c r="M37" s="221"/>
      <c r="N37" s="221"/>
      <c r="O37" s="221"/>
      <c r="P37" s="221"/>
      <c r="Q37" s="221"/>
      <c r="R37" s="221"/>
      <c r="S37" s="221"/>
      <c r="T37" s="221"/>
      <c r="U37" s="221"/>
      <c r="V37" s="221"/>
      <c r="W37" s="221"/>
      <c r="X37" s="221"/>
      <c r="Y37" s="222"/>
      <c r="Z37" s="222"/>
      <c r="AA37" s="222"/>
      <c r="AB37" s="222"/>
      <c r="AC37" s="222"/>
      <c r="AD37" s="222"/>
      <c r="AE37" s="222"/>
      <c r="AF37" s="222"/>
      <c r="AG37" s="222"/>
      <c r="AH37" s="222"/>
      <c r="AI37" s="222"/>
      <c r="AJ37" s="222"/>
      <c r="AK37" s="222"/>
      <c r="AL37" s="222"/>
    </row>
    <row r="38" spans="1:38" x14ac:dyDescent="0.2">
      <c r="A38" s="221"/>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2"/>
      <c r="Z38" s="222"/>
      <c r="AA38" s="222"/>
      <c r="AB38" s="222"/>
      <c r="AC38" s="222"/>
      <c r="AD38" s="222"/>
      <c r="AE38" s="222"/>
      <c r="AF38" s="222"/>
      <c r="AG38" s="222"/>
      <c r="AH38" s="222"/>
      <c r="AI38" s="222"/>
      <c r="AJ38" s="222"/>
      <c r="AK38" s="222"/>
      <c r="AL38" s="222"/>
    </row>
    <row r="39" spans="1:38" x14ac:dyDescent="0.2">
      <c r="A39" s="221"/>
      <c r="B39" s="221"/>
      <c r="C39" s="221"/>
      <c r="D39" s="221"/>
      <c r="E39" s="221"/>
      <c r="F39" s="221"/>
      <c r="G39" s="221"/>
      <c r="H39" s="221"/>
      <c r="I39" s="221"/>
      <c r="J39" s="221"/>
      <c r="K39" s="221"/>
      <c r="L39" s="221"/>
      <c r="M39" s="221"/>
      <c r="N39" s="221"/>
      <c r="O39" s="221"/>
      <c r="P39" s="221"/>
      <c r="Q39" s="221"/>
      <c r="R39" s="221"/>
      <c r="S39" s="221"/>
      <c r="T39" s="221"/>
      <c r="U39" s="221"/>
      <c r="V39" s="221"/>
      <c r="W39" s="221"/>
      <c r="X39" s="221"/>
      <c r="Y39" s="222"/>
      <c r="Z39" s="222"/>
      <c r="AA39" s="222"/>
      <c r="AB39" s="222"/>
      <c r="AC39" s="222"/>
      <c r="AD39" s="222"/>
      <c r="AE39" s="222"/>
      <c r="AF39" s="222"/>
      <c r="AG39" s="222"/>
      <c r="AH39" s="222"/>
      <c r="AI39" s="222"/>
      <c r="AJ39" s="222"/>
      <c r="AK39" s="222"/>
      <c r="AL39" s="222"/>
    </row>
    <row r="40" spans="1:38" x14ac:dyDescent="0.2">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2"/>
      <c r="Z40" s="222"/>
      <c r="AA40" s="222"/>
      <c r="AB40" s="222"/>
      <c r="AC40" s="222"/>
      <c r="AD40" s="222"/>
      <c r="AE40" s="222"/>
      <c r="AF40" s="222"/>
      <c r="AG40" s="222"/>
      <c r="AH40" s="222"/>
      <c r="AI40" s="222"/>
      <c r="AJ40" s="222"/>
      <c r="AK40" s="222"/>
      <c r="AL40" s="222"/>
    </row>
    <row r="41" spans="1:38" x14ac:dyDescent="0.2">
      <c r="A41" s="221"/>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2"/>
      <c r="Z41" s="222"/>
      <c r="AA41" s="222"/>
      <c r="AB41" s="222"/>
      <c r="AC41" s="222"/>
      <c r="AD41" s="222"/>
      <c r="AE41" s="222"/>
      <c r="AF41" s="222"/>
      <c r="AG41" s="222"/>
      <c r="AH41" s="222"/>
      <c r="AI41" s="222"/>
      <c r="AJ41" s="222"/>
      <c r="AK41" s="222"/>
      <c r="AL41" s="222"/>
    </row>
    <row r="42" spans="1:38" x14ac:dyDescent="0.2">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2"/>
      <c r="Z42" s="222"/>
      <c r="AA42" s="222"/>
      <c r="AB42" s="222"/>
      <c r="AC42" s="222"/>
      <c r="AD42" s="222"/>
      <c r="AE42" s="222"/>
      <c r="AF42" s="222"/>
      <c r="AG42" s="222"/>
      <c r="AH42" s="222"/>
      <c r="AI42" s="222"/>
      <c r="AJ42" s="222"/>
      <c r="AK42" s="222"/>
      <c r="AL42" s="222"/>
    </row>
    <row r="43" spans="1:38" ht="12.75" customHeight="1" x14ac:dyDescent="0.2">
      <c r="A43" s="221"/>
      <c r="X43" s="221"/>
      <c r="Y43" s="222"/>
      <c r="Z43" s="222"/>
      <c r="AA43" s="222"/>
      <c r="AB43" s="222"/>
      <c r="AC43" s="222"/>
      <c r="AD43" s="222"/>
      <c r="AE43" s="222"/>
      <c r="AF43" s="222"/>
      <c r="AG43" s="222"/>
      <c r="AH43" s="222"/>
      <c r="AI43" s="222"/>
      <c r="AJ43" s="222"/>
      <c r="AK43" s="222"/>
      <c r="AL43" s="222"/>
    </row>
    <row r="44" spans="1:38" ht="41.25" customHeight="1" x14ac:dyDescent="0.2">
      <c r="A44" s="221"/>
      <c r="B44" s="311" t="s">
        <v>123</v>
      </c>
      <c r="C44" s="311"/>
      <c r="D44" s="311"/>
      <c r="E44" s="311"/>
      <c r="F44" s="311"/>
      <c r="G44" s="311"/>
      <c r="H44" s="311"/>
      <c r="I44" s="311"/>
      <c r="J44" s="311"/>
      <c r="K44" s="311"/>
      <c r="L44" s="311"/>
      <c r="M44" s="311"/>
      <c r="N44" s="311"/>
      <c r="O44" s="311"/>
      <c r="P44" s="311"/>
      <c r="Q44" s="311"/>
      <c r="R44" s="311"/>
      <c r="S44" s="311"/>
      <c r="T44" s="311"/>
      <c r="U44" s="311"/>
      <c r="V44" s="311"/>
      <c r="W44" s="311"/>
      <c r="X44" s="221"/>
      <c r="Y44" s="222"/>
      <c r="Z44" s="222"/>
      <c r="AA44" s="222"/>
      <c r="AB44" s="222"/>
      <c r="AC44" s="222"/>
      <c r="AD44" s="222"/>
      <c r="AE44" s="222"/>
      <c r="AF44" s="222"/>
      <c r="AG44" s="222"/>
      <c r="AH44" s="222"/>
      <c r="AI44" s="222"/>
      <c r="AJ44" s="222"/>
      <c r="AK44" s="222"/>
      <c r="AL44" s="222"/>
    </row>
    <row r="45" spans="1:38" x14ac:dyDescent="0.2">
      <c r="A45" s="221"/>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2"/>
      <c r="Z45" s="222"/>
      <c r="AA45" s="222"/>
      <c r="AB45" s="222"/>
      <c r="AC45" s="222"/>
      <c r="AD45" s="222"/>
      <c r="AE45" s="222"/>
      <c r="AF45" s="222"/>
      <c r="AG45" s="222"/>
      <c r="AH45" s="222"/>
      <c r="AI45" s="222"/>
      <c r="AJ45" s="222"/>
      <c r="AK45" s="222"/>
      <c r="AL45" s="222"/>
    </row>
    <row r="46" spans="1:38" x14ac:dyDescent="0.2">
      <c r="A46" s="222"/>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row>
    <row r="47" spans="1:38" x14ac:dyDescent="0.2">
      <c r="A47" s="222"/>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row>
    <row r="48" spans="1:38" x14ac:dyDescent="0.2">
      <c r="A48" s="222"/>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row>
    <row r="49" spans="1:38" x14ac:dyDescent="0.2">
      <c r="A49" s="222"/>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row>
    <row r="50" spans="1:38" x14ac:dyDescent="0.2">
      <c r="A50" s="222"/>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row>
    <row r="51" spans="1:38" x14ac:dyDescent="0.2">
      <c r="A51" s="222"/>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row>
    <row r="52" spans="1:38" x14ac:dyDescent="0.2">
      <c r="A52" s="222"/>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row>
    <row r="53" spans="1:38" x14ac:dyDescent="0.2">
      <c r="A53" s="222"/>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row>
    <row r="54" spans="1:38" x14ac:dyDescent="0.2">
      <c r="A54" s="222"/>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row>
    <row r="55" spans="1:38" x14ac:dyDescent="0.2">
      <c r="A55" s="222"/>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row>
    <row r="56" spans="1:38" x14ac:dyDescent="0.2">
      <c r="A56" s="222"/>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row>
    <row r="57" spans="1:38" x14ac:dyDescent="0.2">
      <c r="A57" s="222"/>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row>
    <row r="58" spans="1:38" x14ac:dyDescent="0.2">
      <c r="A58" s="222"/>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row>
  </sheetData>
  <mergeCells count="31">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75" x14ac:dyDescent="0.2"/>
  <cols>
    <col min="1" max="1" width="4.42578125" customWidth="1"/>
    <col min="2" max="2" width="3.42578125" customWidth="1"/>
    <col min="3" max="3" width="6.85546875" customWidth="1"/>
    <col min="4" max="4" width="9.140625" customWidth="1"/>
    <col min="5" max="5" width="39" customWidth="1"/>
    <col min="6" max="6" width="24.5703125" customWidth="1"/>
    <col min="7" max="11" width="9.140625" customWidth="1"/>
    <col min="12" max="12" width="18.42578125" customWidth="1"/>
    <col min="13" max="50" width="9.140625" customWidth="1"/>
  </cols>
  <sheetData>
    <row r="1" spans="1:50" ht="15" customHeight="1" x14ac:dyDescent="0.2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3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3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2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25">
      <c r="A5" s="315" t="str">
        <f>HYPERLINK("http://www.str.com/data-insights/resources/glossary", "For all STR definitions, please visit www.str.com/data-insights/resources/glossary")</f>
        <v>For all STR definitions, please visit www.str.com/data-insights/resources/glossary</v>
      </c>
      <c r="B5" s="315"/>
      <c r="C5" s="315"/>
      <c r="D5" s="315"/>
      <c r="E5" s="315"/>
      <c r="F5" s="315"/>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2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2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2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25">
      <c r="A9" s="315" t="str">
        <f>HYPERLINK("http://www.str.com/data-insights/resources/FAQ", "For all STR FAQs, please click here or visit http://www.str.com/data-insights/resources/FAQ")</f>
        <v>For all STR FAQs, please click here or visit http://www.str.com/data-insights/resources/FAQ</v>
      </c>
      <c r="B9" s="315"/>
      <c r="C9" s="315"/>
      <c r="D9" s="315"/>
      <c r="E9" s="315"/>
      <c r="F9" s="315"/>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2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2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25">
      <c r="A12" s="315" t="str">
        <f>HYPERLINK("http://www.str.com/contact", "For additional support, please contact your regional office")</f>
        <v>For additional support, please contact your regional office</v>
      </c>
      <c r="B12" s="315"/>
      <c r="C12" s="315"/>
      <c r="D12" s="315"/>
      <c r="E12" s="315"/>
      <c r="F12" s="315"/>
      <c r="G12" s="315"/>
      <c r="H12" s="315"/>
      <c r="I12" s="315"/>
      <c r="J12" s="315"/>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2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25">
      <c r="A14" s="314" t="str">
        <f>HYPERLINK("http://www.hotelnewsnow.com/", "For the latest in industry news, visit HotelNewsNow.com.")</f>
        <v>For the latest in industry news, visit HotelNewsNow.com.</v>
      </c>
      <c r="B14" s="314"/>
      <c r="C14" s="314"/>
      <c r="D14" s="314"/>
      <c r="E14" s="314"/>
      <c r="F14" s="314"/>
      <c r="G14" s="314"/>
      <c r="H14" s="314"/>
      <c r="I14" s="314"/>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25">
      <c r="A15" s="314" t="str">
        <f>HYPERLINK("http://www.hoteldataconference.com/", "To learn more about the Hotel Data Conference, visit HotelDataConference.com.")</f>
        <v>To learn more about the Hotel Data Conference, visit HotelDataConference.com.</v>
      </c>
      <c r="B15" s="314"/>
      <c r="C15" s="314"/>
      <c r="D15" s="314"/>
      <c r="E15" s="314"/>
      <c r="F15" s="314"/>
      <c r="G15" s="314"/>
      <c r="H15" s="314"/>
      <c r="I15" s="314"/>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2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topLeftCell="A9" zoomScale="70" zoomScaleNormal="70" workbookViewId="0">
      <selection activeCell="I55" sqref="I54:I55"/>
    </sheetView>
  </sheetViews>
  <sheetFormatPr defaultRowHeight="12.75" x14ac:dyDescent="0.2"/>
  <sheetData>
    <row r="1" spans="1:1" x14ac:dyDescent="0.2">
      <c r="A1" s="8" t="s">
        <v>121</v>
      </c>
    </row>
    <row r="2" spans="1:1" x14ac:dyDescent="0.2">
      <c r="A2" s="8" t="s">
        <v>122</v>
      </c>
    </row>
    <row r="23" spans="7:57" x14ac:dyDescent="0.2">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
      <c r="G40" s="154">
        <v>1458.99999999999</v>
      </c>
      <c r="H40" s="155">
        <v>1832</v>
      </c>
      <c r="I40" s="155">
        <v>2067</v>
      </c>
      <c r="J40" s="155">
        <v>2135</v>
      </c>
      <c r="K40" s="155">
        <v>1924</v>
      </c>
      <c r="L40" s="156">
        <v>9417</v>
      </c>
      <c r="M40" s="157"/>
      <c r="N40" s="158">
        <v>2601</v>
      </c>
      <c r="O40" s="159">
        <v>2698.99999999999</v>
      </c>
      <c r="P40" s="160">
        <v>5299.99999999999</v>
      </c>
      <c r="Q40" s="157"/>
      <c r="R40" s="161">
        <v>14717</v>
      </c>
      <c r="S40" s="119"/>
      <c r="T40" s="111">
        <v>37.771482530689298</v>
      </c>
      <c r="U40" s="112">
        <v>-2.50133049494411</v>
      </c>
      <c r="V40" s="112">
        <v>-13.8031693077564</v>
      </c>
      <c r="W40" s="112">
        <v>3.2897919690372501</v>
      </c>
      <c r="X40" s="112">
        <v>17.747858017135801</v>
      </c>
      <c r="Y40" s="113">
        <v>4.2049352661281301</v>
      </c>
      <c r="Z40" s="114"/>
      <c r="AA40" s="115">
        <v>12.7927146574154</v>
      </c>
      <c r="AB40" s="116">
        <v>7.5727381426863198</v>
      </c>
      <c r="AC40" s="117">
        <v>10.0726895119418</v>
      </c>
      <c r="AD40" s="114"/>
      <c r="AE40" s="118">
        <v>6.2445856194051403</v>
      </c>
      <c r="AG40" s="154">
        <v>4355.99999999999</v>
      </c>
      <c r="AH40" s="155">
        <v>5114</v>
      </c>
      <c r="AI40" s="155">
        <v>5117.99999999999</v>
      </c>
      <c r="AJ40" s="155">
        <v>5909.99999999999</v>
      </c>
      <c r="AK40" s="155">
        <v>5190.99999999999</v>
      </c>
      <c r="AL40" s="156">
        <v>25689</v>
      </c>
      <c r="AM40" s="157"/>
      <c r="AN40" s="158">
        <v>6695.99999999999</v>
      </c>
      <c r="AO40" s="159">
        <v>6829</v>
      </c>
      <c r="AP40" s="160">
        <v>13525</v>
      </c>
      <c r="AQ40" s="157"/>
      <c r="AR40" s="161">
        <v>39214</v>
      </c>
      <c r="AS40" s="119"/>
      <c r="AT40" s="111">
        <v>6.9744597249508802</v>
      </c>
      <c r="AU40" s="112">
        <v>6.1436280614362797</v>
      </c>
      <c r="AV40" s="112">
        <v>-6.1950146627565896</v>
      </c>
      <c r="AW40" s="112">
        <v>38.732394366197099</v>
      </c>
      <c r="AX40" s="112">
        <v>22.342682064576898</v>
      </c>
      <c r="AY40" s="113">
        <v>12.4294279837191</v>
      </c>
      <c r="AZ40" s="114"/>
      <c r="BA40" s="115">
        <v>15.587778353184801</v>
      </c>
      <c r="BB40" s="116">
        <v>15.374218618009699</v>
      </c>
      <c r="BC40" s="117">
        <v>15.4798497267759</v>
      </c>
      <c r="BD40" s="114"/>
      <c r="BE40" s="118">
        <v>13.463152107867201</v>
      </c>
    </row>
    <row r="41" spans="7:57" x14ac:dyDescent="0.2">
      <c r="G41" s="162">
        <v>3302.99999999999</v>
      </c>
      <c r="H41" s="157">
        <v>4890.99999999999</v>
      </c>
      <c r="I41" s="157">
        <v>5543</v>
      </c>
      <c r="J41" s="157">
        <v>5161</v>
      </c>
      <c r="K41" s="157">
        <v>4440</v>
      </c>
      <c r="L41" s="163">
        <v>23337.999999999902</v>
      </c>
      <c r="M41" s="157"/>
      <c r="N41" s="164">
        <v>5615</v>
      </c>
      <c r="O41" s="165">
        <v>6540</v>
      </c>
      <c r="P41" s="166">
        <v>12155</v>
      </c>
      <c r="Q41" s="157"/>
      <c r="R41" s="167">
        <v>35492.999999999898</v>
      </c>
      <c r="S41" s="119"/>
      <c r="T41" s="120">
        <v>4.0642722117202199</v>
      </c>
      <c r="U41" s="114">
        <v>0.12282497441146301</v>
      </c>
      <c r="V41" s="114">
        <v>-1.7546969159872301</v>
      </c>
      <c r="W41" s="114">
        <v>-2.71442035815268</v>
      </c>
      <c r="X41" s="114">
        <v>-0.55991041433370603</v>
      </c>
      <c r="Y41" s="121">
        <v>-0.56665672532060796</v>
      </c>
      <c r="Z41" s="114"/>
      <c r="AA41" s="122">
        <v>3.4450994841562199</v>
      </c>
      <c r="AB41" s="123">
        <v>1.71073094867807</v>
      </c>
      <c r="AC41" s="124">
        <v>2.50463821892393</v>
      </c>
      <c r="AD41" s="114"/>
      <c r="AE41" s="125">
        <v>0.46420787455065199</v>
      </c>
      <c r="AG41" s="162">
        <v>13312</v>
      </c>
      <c r="AH41" s="157">
        <v>16090</v>
      </c>
      <c r="AI41" s="157">
        <v>16427</v>
      </c>
      <c r="AJ41" s="157">
        <v>16676</v>
      </c>
      <c r="AK41" s="157">
        <v>15622</v>
      </c>
      <c r="AL41" s="163">
        <v>78127</v>
      </c>
      <c r="AM41" s="157"/>
      <c r="AN41" s="164">
        <v>18408</v>
      </c>
      <c r="AO41" s="165">
        <v>19006</v>
      </c>
      <c r="AP41" s="166">
        <v>37414</v>
      </c>
      <c r="AQ41" s="157"/>
      <c r="AR41" s="167">
        <v>115541</v>
      </c>
      <c r="AS41" s="119"/>
      <c r="AT41" s="120">
        <v>3.1618102913825101</v>
      </c>
      <c r="AU41" s="114">
        <v>6.9387212548185504</v>
      </c>
      <c r="AV41" s="114">
        <v>-8.33147321428571</v>
      </c>
      <c r="AW41" s="114">
        <v>-3.1816070599163901</v>
      </c>
      <c r="AX41" s="114">
        <v>-4.5460100207747702</v>
      </c>
      <c r="AY41" s="121">
        <v>-1.6775736219481501</v>
      </c>
      <c r="AZ41" s="114"/>
      <c r="BA41" s="122">
        <v>1.85359375864549</v>
      </c>
      <c r="BB41" s="123">
        <v>3.7445414847161498</v>
      </c>
      <c r="BC41" s="124">
        <v>2.8054845712087402</v>
      </c>
      <c r="BD41" s="114"/>
      <c r="BE41" s="125">
        <v>-0.26930679395440699</v>
      </c>
    </row>
    <row r="42" spans="7:57" x14ac:dyDescent="0.2">
      <c r="G42" s="162">
        <v>1521</v>
      </c>
      <c r="H42" s="157">
        <v>1891</v>
      </c>
      <c r="I42" s="157">
        <v>1999.99999999999</v>
      </c>
      <c r="J42" s="157">
        <v>1981.99999999999</v>
      </c>
      <c r="K42" s="157">
        <v>1885.99999999999</v>
      </c>
      <c r="L42" s="163">
        <v>9280</v>
      </c>
      <c r="M42" s="157"/>
      <c r="N42" s="164">
        <v>2076.99999999999</v>
      </c>
      <c r="O42" s="165">
        <v>2249</v>
      </c>
      <c r="P42" s="166">
        <v>4325.99999999999</v>
      </c>
      <c r="Q42" s="157"/>
      <c r="R42" s="167">
        <v>13606</v>
      </c>
      <c r="S42" s="119"/>
      <c r="T42" s="120">
        <v>10.2173913043478</v>
      </c>
      <c r="U42" s="114">
        <v>5.1724137931034404</v>
      </c>
      <c r="V42" s="114">
        <v>2.4065540194572401</v>
      </c>
      <c r="W42" s="114">
        <v>-0.45203415369161198</v>
      </c>
      <c r="X42" s="114">
        <v>1.3978494623655899</v>
      </c>
      <c r="Y42" s="121">
        <v>3.3177466043197499</v>
      </c>
      <c r="Z42" s="114"/>
      <c r="AA42" s="122">
        <v>-1.51730678046467</v>
      </c>
      <c r="AB42" s="123">
        <v>-0.96873623954205101</v>
      </c>
      <c r="AC42" s="124">
        <v>-1.2328767123287601</v>
      </c>
      <c r="AD42" s="114"/>
      <c r="AE42" s="125">
        <v>1.8260739410267901</v>
      </c>
      <c r="AG42" s="162">
        <v>5943</v>
      </c>
      <c r="AH42" s="157">
        <v>6818.99999999999</v>
      </c>
      <c r="AI42" s="157">
        <v>6722</v>
      </c>
      <c r="AJ42" s="157">
        <v>6865.99999999999</v>
      </c>
      <c r="AK42" s="157">
        <v>6705</v>
      </c>
      <c r="AL42" s="163">
        <v>33055</v>
      </c>
      <c r="AM42" s="157"/>
      <c r="AN42" s="164">
        <v>7403.99999999999</v>
      </c>
      <c r="AO42" s="165">
        <v>7704.99999999999</v>
      </c>
      <c r="AP42" s="166">
        <v>15109</v>
      </c>
      <c r="AQ42" s="157"/>
      <c r="AR42" s="167">
        <v>48164</v>
      </c>
      <c r="AS42" s="119"/>
      <c r="AT42" s="120">
        <v>-1.0818908122503299</v>
      </c>
      <c r="AU42" s="114">
        <v>4.5538178472861004</v>
      </c>
      <c r="AV42" s="114">
        <v>-4.7740473154837701</v>
      </c>
      <c r="AW42" s="114">
        <v>-1.30803507258875</v>
      </c>
      <c r="AX42" s="114">
        <v>-4.8126064735945402</v>
      </c>
      <c r="AY42" s="121">
        <v>-1.5927359333134801</v>
      </c>
      <c r="AZ42" s="114"/>
      <c r="BA42" s="122">
        <v>-0.81714668452779604</v>
      </c>
      <c r="BB42" s="123">
        <v>1.3815789473684199</v>
      </c>
      <c r="BC42" s="124">
        <v>0.29206770660471199</v>
      </c>
      <c r="BD42" s="114"/>
      <c r="BE42" s="125">
        <v>-1.00914602815743</v>
      </c>
    </row>
    <row r="43" spans="7:57" x14ac:dyDescent="0.2">
      <c r="G43" s="162">
        <v>2931.99999999999</v>
      </c>
      <c r="H43" s="157">
        <v>3656</v>
      </c>
      <c r="I43" s="157">
        <v>3831</v>
      </c>
      <c r="J43" s="157">
        <v>3838.99999999999</v>
      </c>
      <c r="K43" s="157">
        <v>3501.99999999999</v>
      </c>
      <c r="L43" s="163">
        <v>17760</v>
      </c>
      <c r="M43" s="157"/>
      <c r="N43" s="164">
        <v>3278</v>
      </c>
      <c r="O43" s="165">
        <v>3346.99999999999</v>
      </c>
      <c r="P43" s="166">
        <v>6625</v>
      </c>
      <c r="Q43" s="157"/>
      <c r="R43" s="167">
        <v>24385</v>
      </c>
      <c r="S43" s="119"/>
      <c r="T43" s="120">
        <v>18.512530315278902</v>
      </c>
      <c r="U43" s="114">
        <v>20.381955877510698</v>
      </c>
      <c r="V43" s="114">
        <v>17.732022126613298</v>
      </c>
      <c r="W43" s="114">
        <v>18.305084745762699</v>
      </c>
      <c r="X43" s="114">
        <v>19.1967324710687</v>
      </c>
      <c r="Y43" s="121">
        <v>18.8118811881188</v>
      </c>
      <c r="Z43" s="114"/>
      <c r="AA43" s="122">
        <v>13.938129996524101</v>
      </c>
      <c r="AB43" s="123">
        <v>15.5333103210217</v>
      </c>
      <c r="AC43" s="124">
        <v>14.7384828541738</v>
      </c>
      <c r="AD43" s="114"/>
      <c r="AE43" s="125">
        <v>17.6768651674548</v>
      </c>
      <c r="AG43" s="162">
        <v>9772</v>
      </c>
      <c r="AH43" s="157">
        <v>11353</v>
      </c>
      <c r="AI43" s="157">
        <v>11045</v>
      </c>
      <c r="AJ43" s="157">
        <v>10959</v>
      </c>
      <c r="AK43" s="157">
        <v>10568</v>
      </c>
      <c r="AL43" s="163">
        <v>53697</v>
      </c>
      <c r="AM43" s="157"/>
      <c r="AN43" s="164">
        <v>10751</v>
      </c>
      <c r="AO43" s="165">
        <v>10942</v>
      </c>
      <c r="AP43" s="166">
        <v>21693</v>
      </c>
      <c r="AQ43" s="157"/>
      <c r="AR43" s="167">
        <v>75390</v>
      </c>
      <c r="AS43" s="119"/>
      <c r="AT43" s="120">
        <v>10.181531176006301</v>
      </c>
      <c r="AU43" s="114">
        <v>23.482706112682099</v>
      </c>
      <c r="AV43" s="114">
        <v>13.1775796700481</v>
      </c>
      <c r="AW43" s="114">
        <v>10.6969696969696</v>
      </c>
      <c r="AX43" s="114">
        <v>5.4164588528678301</v>
      </c>
      <c r="AY43" s="121">
        <v>12.4615159067585</v>
      </c>
      <c r="AZ43" s="114"/>
      <c r="BA43" s="122">
        <v>8.0068314245529404</v>
      </c>
      <c r="BB43" s="123">
        <v>8.9623580959968105</v>
      </c>
      <c r="BC43" s="124">
        <v>8.4866973394678897</v>
      </c>
      <c r="BD43" s="114"/>
      <c r="BE43" s="125">
        <v>11.288251184624199</v>
      </c>
    </row>
    <row r="44" spans="7:57" x14ac:dyDescent="0.2">
      <c r="G44" s="162">
        <v>2714</v>
      </c>
      <c r="H44" s="157">
        <v>3858.99999999999</v>
      </c>
      <c r="I44" s="157">
        <v>4056.99999999999</v>
      </c>
      <c r="J44" s="157">
        <v>3981</v>
      </c>
      <c r="K44" s="157">
        <v>3473.99999999999</v>
      </c>
      <c r="L44" s="163">
        <v>18084.999999999902</v>
      </c>
      <c r="M44" s="157"/>
      <c r="N44" s="164">
        <v>3676</v>
      </c>
      <c r="O44" s="165">
        <v>3844.99999999999</v>
      </c>
      <c r="P44" s="166">
        <v>7520.99999999999</v>
      </c>
      <c r="Q44" s="157"/>
      <c r="R44" s="167">
        <v>25605.999999999902</v>
      </c>
      <c r="S44" s="119"/>
      <c r="T44" s="120">
        <v>-14.303757499210599</v>
      </c>
      <c r="U44" s="114">
        <v>-5.0676506765067604</v>
      </c>
      <c r="V44" s="114">
        <v>-5.3650571495218102</v>
      </c>
      <c r="W44" s="114">
        <v>-5.7974443918599103</v>
      </c>
      <c r="X44" s="114">
        <v>-4.95212038303693</v>
      </c>
      <c r="Y44" s="121">
        <v>-6.7783505154639103</v>
      </c>
      <c r="Z44" s="114"/>
      <c r="AA44" s="122">
        <v>-2.7770431102882802</v>
      </c>
      <c r="AB44" s="123">
        <v>-0.825380448800619</v>
      </c>
      <c r="AC44" s="124">
        <v>-1.7889788456516</v>
      </c>
      <c r="AD44" s="114"/>
      <c r="AE44" s="125">
        <v>-5.3662502771823402</v>
      </c>
      <c r="AG44" s="162">
        <v>11885.9999999999</v>
      </c>
      <c r="AH44" s="157">
        <v>14682</v>
      </c>
      <c r="AI44" s="157">
        <v>13910</v>
      </c>
      <c r="AJ44" s="157">
        <v>13732</v>
      </c>
      <c r="AK44" s="157">
        <v>13032</v>
      </c>
      <c r="AL44" s="163">
        <v>67241.999999999898</v>
      </c>
      <c r="AM44" s="157"/>
      <c r="AN44" s="164">
        <v>14714</v>
      </c>
      <c r="AO44" s="165">
        <v>14691.9999999999</v>
      </c>
      <c r="AP44" s="166">
        <v>29406</v>
      </c>
      <c r="AQ44" s="157"/>
      <c r="AR44" s="167">
        <v>96648</v>
      </c>
      <c r="AS44" s="119"/>
      <c r="AT44" s="120">
        <v>-9.2394624312767206</v>
      </c>
      <c r="AU44" s="114">
        <v>6.7471281081866996</v>
      </c>
      <c r="AV44" s="114">
        <v>-0.56472943026663802</v>
      </c>
      <c r="AW44" s="114">
        <v>-0.65832308471388201</v>
      </c>
      <c r="AX44" s="114">
        <v>-12.212866284944401</v>
      </c>
      <c r="AY44" s="121">
        <v>-3.2586645949328799</v>
      </c>
      <c r="AZ44" s="114"/>
      <c r="BA44" s="122">
        <v>-8.5803044423734001</v>
      </c>
      <c r="BB44" s="123">
        <v>-2.8628099173553698</v>
      </c>
      <c r="BC44" s="124">
        <v>-5.8103779628443304</v>
      </c>
      <c r="BD44" s="114"/>
      <c r="BE44" s="125">
        <v>-4.0495597009739104</v>
      </c>
    </row>
    <row r="45" spans="7:57" x14ac:dyDescent="0.2">
      <c r="G45" s="162">
        <v>1972.99999999999</v>
      </c>
      <c r="H45" s="157">
        <v>2772</v>
      </c>
      <c r="I45" s="157">
        <v>2974.99999999999</v>
      </c>
      <c r="J45" s="157">
        <v>3008</v>
      </c>
      <c r="K45" s="157">
        <v>2768</v>
      </c>
      <c r="L45" s="163">
        <v>13496</v>
      </c>
      <c r="M45" s="157"/>
      <c r="N45" s="164">
        <v>2824.99999999999</v>
      </c>
      <c r="O45" s="165">
        <v>2932.99999999999</v>
      </c>
      <c r="P45" s="166">
        <v>5757.99999999999</v>
      </c>
      <c r="Q45" s="157"/>
      <c r="R45" s="167">
        <v>19254</v>
      </c>
      <c r="S45" s="119"/>
      <c r="T45" s="120">
        <v>-0.90406830738322397</v>
      </c>
      <c r="U45" s="114">
        <v>1.38990490124359</v>
      </c>
      <c r="V45" s="114">
        <v>2.0233196159122002</v>
      </c>
      <c r="W45" s="114">
        <v>3.5456110154905298</v>
      </c>
      <c r="X45" s="114">
        <v>3.8259564891222801</v>
      </c>
      <c r="Y45" s="121">
        <v>2.1495610051468299</v>
      </c>
      <c r="Z45" s="114"/>
      <c r="AA45" s="122">
        <v>-0.66807313642756605</v>
      </c>
      <c r="AB45" s="123">
        <v>3.2382963745160098</v>
      </c>
      <c r="AC45" s="124">
        <v>1.2840809146877701</v>
      </c>
      <c r="AD45" s="114"/>
      <c r="AE45" s="125">
        <v>1.8891887601206501</v>
      </c>
      <c r="AG45" s="162">
        <v>9501</v>
      </c>
      <c r="AH45" s="157">
        <v>11051</v>
      </c>
      <c r="AI45" s="157">
        <v>10526</v>
      </c>
      <c r="AJ45" s="157">
        <v>10255</v>
      </c>
      <c r="AK45" s="157">
        <v>9794</v>
      </c>
      <c r="AL45" s="163">
        <v>51127</v>
      </c>
      <c r="AM45" s="157"/>
      <c r="AN45" s="164">
        <v>11466</v>
      </c>
      <c r="AO45" s="165">
        <v>11636</v>
      </c>
      <c r="AP45" s="166">
        <v>23102</v>
      </c>
      <c r="AQ45" s="157"/>
      <c r="AR45" s="167">
        <v>74229</v>
      </c>
      <c r="AS45" s="119"/>
      <c r="AT45" s="120">
        <v>3.7566888719012699</v>
      </c>
      <c r="AU45" s="114">
        <v>13.2971088784088</v>
      </c>
      <c r="AV45" s="114">
        <v>4.5698390621895397</v>
      </c>
      <c r="AW45" s="114">
        <v>4.1645505332656096</v>
      </c>
      <c r="AX45" s="114">
        <v>-7.8558660269075098</v>
      </c>
      <c r="AY45" s="121">
        <v>3.3892135649430699</v>
      </c>
      <c r="AZ45" s="114"/>
      <c r="BA45" s="122">
        <v>0.53485313459009198</v>
      </c>
      <c r="BB45" s="123">
        <v>5.0559768869628003</v>
      </c>
      <c r="BC45" s="124">
        <v>2.7623326364485501</v>
      </c>
      <c r="BD45" s="114"/>
      <c r="BE45" s="125">
        <v>3.1932936662403302</v>
      </c>
    </row>
    <row r="46" spans="7:57" x14ac:dyDescent="0.2">
      <c r="G46" s="162">
        <v>1529.99999999999</v>
      </c>
      <c r="H46" s="157">
        <v>2558</v>
      </c>
      <c r="I46" s="157">
        <v>2855.99999999999</v>
      </c>
      <c r="J46" s="157">
        <v>2820</v>
      </c>
      <c r="K46" s="157">
        <v>2277</v>
      </c>
      <c r="L46" s="163">
        <v>12041</v>
      </c>
      <c r="M46" s="157"/>
      <c r="N46" s="164">
        <v>2194</v>
      </c>
      <c r="O46" s="165">
        <v>2718</v>
      </c>
      <c r="P46" s="166">
        <v>4912</v>
      </c>
      <c r="Q46" s="157"/>
      <c r="R46" s="167">
        <v>16953</v>
      </c>
      <c r="S46" s="119"/>
      <c r="T46" s="120">
        <v>-15.094339622641501</v>
      </c>
      <c r="U46" s="114">
        <v>3.6466774716369499</v>
      </c>
      <c r="V46" s="114">
        <v>3.7037037037037002</v>
      </c>
      <c r="W46" s="114">
        <v>-2.0152883947185498</v>
      </c>
      <c r="X46" s="114">
        <v>-10.9154929577464</v>
      </c>
      <c r="Y46" s="121">
        <v>-3.34724674907689</v>
      </c>
      <c r="Z46" s="114"/>
      <c r="AA46" s="122">
        <v>-15.745007680491501</v>
      </c>
      <c r="AB46" s="123">
        <v>-35.424091233071898</v>
      </c>
      <c r="AC46" s="124">
        <v>-27.902539263173299</v>
      </c>
      <c r="AD46" s="114"/>
      <c r="AE46" s="125">
        <v>-12.028436510819301</v>
      </c>
      <c r="AG46" s="162">
        <v>6848.99999999999</v>
      </c>
      <c r="AH46" s="157">
        <v>9107</v>
      </c>
      <c r="AI46" s="157">
        <v>9162</v>
      </c>
      <c r="AJ46" s="157">
        <v>9209</v>
      </c>
      <c r="AK46" s="157">
        <v>7837.99999999999</v>
      </c>
      <c r="AL46" s="163">
        <v>42165</v>
      </c>
      <c r="AM46" s="157"/>
      <c r="AN46" s="164">
        <v>8644</v>
      </c>
      <c r="AO46" s="165">
        <v>9223</v>
      </c>
      <c r="AP46" s="166">
        <v>17867</v>
      </c>
      <c r="AQ46" s="157"/>
      <c r="AR46" s="167">
        <v>60032</v>
      </c>
      <c r="AS46" s="119"/>
      <c r="AT46" s="120">
        <v>-15.818584070796399</v>
      </c>
      <c r="AU46" s="114">
        <v>2.3143467026176801</v>
      </c>
      <c r="AV46" s="114">
        <v>5.6747404844290603</v>
      </c>
      <c r="AW46" s="114">
        <v>11.2332407295567</v>
      </c>
      <c r="AX46" s="114">
        <v>-10.718760678892799</v>
      </c>
      <c r="AY46" s="121">
        <v>-1.4030164854436999</v>
      </c>
      <c r="AZ46" s="114"/>
      <c r="BA46" s="122">
        <v>-10.5638903259182</v>
      </c>
      <c r="BB46" s="123">
        <v>-14.5543820641096</v>
      </c>
      <c r="BC46" s="124">
        <v>-12.6692409208661</v>
      </c>
      <c r="BD46" s="114"/>
      <c r="BE46" s="125">
        <v>-5.0487156775907804</v>
      </c>
    </row>
    <row r="47" spans="7:57" x14ac:dyDescent="0.2">
      <c r="G47" s="162">
        <v>2438</v>
      </c>
      <c r="H47" s="157">
        <v>3426.99999999999</v>
      </c>
      <c r="I47" s="157">
        <v>3638</v>
      </c>
      <c r="J47" s="157">
        <v>3586.99999999999</v>
      </c>
      <c r="K47" s="157">
        <v>3215</v>
      </c>
      <c r="L47" s="163">
        <v>16305</v>
      </c>
      <c r="M47" s="157"/>
      <c r="N47" s="164">
        <v>3056</v>
      </c>
      <c r="O47" s="165">
        <v>3152.99999999999</v>
      </c>
      <c r="P47" s="166">
        <v>6208.99999999999</v>
      </c>
      <c r="Q47" s="157"/>
      <c r="R47" s="167">
        <v>22514</v>
      </c>
      <c r="S47" s="119"/>
      <c r="T47" s="120">
        <v>-12.7415891195418</v>
      </c>
      <c r="U47" s="114">
        <v>-10.358357311012201</v>
      </c>
      <c r="V47" s="114">
        <v>-13.3396855645545</v>
      </c>
      <c r="W47" s="114">
        <v>-15.8771106941838</v>
      </c>
      <c r="X47" s="114">
        <v>-17.352185089974199</v>
      </c>
      <c r="Y47" s="121">
        <v>-14.043966471611499</v>
      </c>
      <c r="Z47" s="114"/>
      <c r="AA47" s="122">
        <v>-22.278738555442501</v>
      </c>
      <c r="AB47" s="123">
        <v>-13.4742041712403</v>
      </c>
      <c r="AC47" s="124">
        <v>-18.043822597676801</v>
      </c>
      <c r="AD47" s="114"/>
      <c r="AE47" s="125">
        <v>-15.185533998869801</v>
      </c>
      <c r="AG47" s="162">
        <v>10854</v>
      </c>
      <c r="AH47" s="157">
        <v>12989</v>
      </c>
      <c r="AI47" s="157">
        <v>12417</v>
      </c>
      <c r="AJ47" s="157">
        <v>12289</v>
      </c>
      <c r="AK47" s="157">
        <v>11387</v>
      </c>
      <c r="AL47" s="163">
        <v>59936</v>
      </c>
      <c r="AM47" s="157"/>
      <c r="AN47" s="164">
        <v>13494</v>
      </c>
      <c r="AO47" s="165">
        <v>13033</v>
      </c>
      <c r="AP47" s="166">
        <v>26527</v>
      </c>
      <c r="AQ47" s="157"/>
      <c r="AR47" s="167">
        <v>86463</v>
      </c>
      <c r="AS47" s="119"/>
      <c r="AT47" s="120">
        <v>-8.2191780821917799</v>
      </c>
      <c r="AU47" s="114">
        <v>2.9239302694136202</v>
      </c>
      <c r="AV47" s="114">
        <v>-7.5634631132286101</v>
      </c>
      <c r="AW47" s="114">
        <v>-7.4553806762557402</v>
      </c>
      <c r="AX47" s="114">
        <v>-18.5129526263059</v>
      </c>
      <c r="AY47" s="121">
        <v>-7.9776453970398498</v>
      </c>
      <c r="AZ47" s="114"/>
      <c r="BA47" s="122">
        <v>-10.4816239883242</v>
      </c>
      <c r="BB47" s="123">
        <v>-8.1989152637881197</v>
      </c>
      <c r="BC47" s="124">
        <v>-9.3744661952102692</v>
      </c>
      <c r="BD47" s="114"/>
      <c r="BE47" s="125">
        <v>-8.4107496583794994</v>
      </c>
    </row>
    <row r="48" spans="7:57" x14ac:dyDescent="0.2">
      <c r="G48" s="162">
        <v>1811</v>
      </c>
      <c r="H48" s="157">
        <v>2447</v>
      </c>
      <c r="I48" s="157">
        <v>2572</v>
      </c>
      <c r="J48" s="157">
        <v>2769.99999999999</v>
      </c>
      <c r="K48" s="157">
        <v>2727</v>
      </c>
      <c r="L48" s="163">
        <v>12327</v>
      </c>
      <c r="M48" s="157"/>
      <c r="N48" s="164">
        <v>3022.99999999999</v>
      </c>
      <c r="O48" s="165">
        <v>3664.99999999999</v>
      </c>
      <c r="P48" s="166">
        <v>6687.99999999999</v>
      </c>
      <c r="Q48" s="157"/>
      <c r="R48" s="167">
        <v>19015</v>
      </c>
      <c r="S48" s="119"/>
      <c r="T48" s="120">
        <v>3.5448827901658002</v>
      </c>
      <c r="U48" s="114">
        <v>2.8151260504201598</v>
      </c>
      <c r="V48" s="114">
        <v>3.0036043251902198</v>
      </c>
      <c r="W48" s="114">
        <v>8.1608746583365797</v>
      </c>
      <c r="X48" s="114">
        <v>10.5391163356303</v>
      </c>
      <c r="Y48" s="121">
        <v>5.7748412562210296</v>
      </c>
      <c r="Z48" s="114"/>
      <c r="AA48" s="122">
        <v>-2.5467440361057299</v>
      </c>
      <c r="AB48" s="123">
        <v>2.06070732386521</v>
      </c>
      <c r="AC48" s="124">
        <v>-7.4704915583445303E-2</v>
      </c>
      <c r="AD48" s="114"/>
      <c r="AE48" s="125">
        <v>3.6409222216166102</v>
      </c>
      <c r="AG48" s="162">
        <v>9833</v>
      </c>
      <c r="AH48" s="157">
        <v>10996</v>
      </c>
      <c r="AI48" s="157">
        <v>10648</v>
      </c>
      <c r="AJ48" s="157">
        <v>10203</v>
      </c>
      <c r="AK48" s="157">
        <v>9934</v>
      </c>
      <c r="AL48" s="163">
        <v>51614</v>
      </c>
      <c r="AM48" s="157"/>
      <c r="AN48" s="164">
        <v>13395</v>
      </c>
      <c r="AO48" s="165">
        <v>13106</v>
      </c>
      <c r="AP48" s="166">
        <v>26501</v>
      </c>
      <c r="AQ48" s="157"/>
      <c r="AR48" s="167">
        <v>78115</v>
      </c>
      <c r="AS48" s="119"/>
      <c r="AT48" s="120">
        <v>8.7961938481965003</v>
      </c>
      <c r="AU48" s="114">
        <v>19.743003375803099</v>
      </c>
      <c r="AV48" s="114">
        <v>23.929236499068899</v>
      </c>
      <c r="AW48" s="114">
        <v>16.180824413573198</v>
      </c>
      <c r="AX48" s="114">
        <v>-4.1767145750940404</v>
      </c>
      <c r="AY48" s="121">
        <v>12.297115008050101</v>
      </c>
      <c r="AZ48" s="114"/>
      <c r="BA48" s="122">
        <v>15.344872126065599</v>
      </c>
      <c r="BB48" s="123">
        <v>11.8545702824955</v>
      </c>
      <c r="BC48" s="124">
        <v>13.5919417059579</v>
      </c>
      <c r="BD48" s="114"/>
      <c r="BE48" s="125">
        <v>12.733071638861601</v>
      </c>
    </row>
    <row r="49" spans="7:57" x14ac:dyDescent="0.2">
      <c r="G49" s="162">
        <v>1229</v>
      </c>
      <c r="H49" s="157">
        <v>1868</v>
      </c>
      <c r="I49" s="157">
        <v>2034</v>
      </c>
      <c r="J49" s="157">
        <v>2048</v>
      </c>
      <c r="K49" s="157">
        <v>2001.99999999999</v>
      </c>
      <c r="L49" s="163">
        <v>9181</v>
      </c>
      <c r="M49" s="157"/>
      <c r="N49" s="164">
        <v>2600.99999999999</v>
      </c>
      <c r="O49" s="165">
        <v>2304</v>
      </c>
      <c r="P49" s="166">
        <v>4904.99999999999</v>
      </c>
      <c r="Q49" s="157"/>
      <c r="R49" s="167">
        <v>14086</v>
      </c>
      <c r="S49" s="119"/>
      <c r="T49" s="120">
        <v>-15.474552957359</v>
      </c>
      <c r="U49" s="114">
        <v>-3.0114226375908602</v>
      </c>
      <c r="V49" s="114">
        <v>-6.35359116022099</v>
      </c>
      <c r="W49" s="114">
        <v>-11.5716753022452</v>
      </c>
      <c r="X49" s="114">
        <v>-7.4861367837338202</v>
      </c>
      <c r="Y49" s="121">
        <v>-8.4828548644338095</v>
      </c>
      <c r="Z49" s="114"/>
      <c r="AA49" s="122">
        <v>-0.76306753147653505</v>
      </c>
      <c r="AB49" s="123">
        <v>-8.1705858907931397</v>
      </c>
      <c r="AC49" s="124">
        <v>-4.3859649122807003</v>
      </c>
      <c r="AD49" s="114"/>
      <c r="AE49" s="125">
        <v>-7.09668909114892</v>
      </c>
      <c r="AG49" s="162">
        <v>6148</v>
      </c>
      <c r="AH49" s="157">
        <v>7646</v>
      </c>
      <c r="AI49" s="157">
        <v>7342</v>
      </c>
      <c r="AJ49" s="157">
        <v>6592</v>
      </c>
      <c r="AK49" s="157">
        <v>6686.99999999999</v>
      </c>
      <c r="AL49" s="163">
        <v>34415</v>
      </c>
      <c r="AM49" s="157"/>
      <c r="AN49" s="164">
        <v>8528</v>
      </c>
      <c r="AO49" s="165">
        <v>8362</v>
      </c>
      <c r="AP49" s="166">
        <v>16890</v>
      </c>
      <c r="AQ49" s="157"/>
      <c r="AR49" s="167">
        <v>51305</v>
      </c>
      <c r="AS49" s="119"/>
      <c r="AT49" s="120">
        <v>-11.641276228801299</v>
      </c>
      <c r="AU49" s="114">
        <v>10.2364475201845</v>
      </c>
      <c r="AV49" s="114">
        <v>10.755770101071001</v>
      </c>
      <c r="AW49" s="114">
        <v>-8.8243430152143798</v>
      </c>
      <c r="AX49" s="114">
        <v>-17.627494456762701</v>
      </c>
      <c r="AY49" s="121">
        <v>-4.0589891555852899</v>
      </c>
      <c r="AZ49" s="114"/>
      <c r="BA49" s="122">
        <v>-8.53710853710853</v>
      </c>
      <c r="BB49" s="123">
        <v>-3.7301404559060498</v>
      </c>
      <c r="BC49" s="124">
        <v>-6.2187673514714001</v>
      </c>
      <c r="BD49" s="114"/>
      <c r="BE49" s="125">
        <v>-4.7809060707856199</v>
      </c>
    </row>
    <row r="50" spans="7:57" x14ac:dyDescent="0.2">
      <c r="G50" s="162">
        <v>1111</v>
      </c>
      <c r="H50" s="157">
        <v>1746.99999999999</v>
      </c>
      <c r="I50" s="157">
        <v>1948</v>
      </c>
      <c r="J50" s="157">
        <v>1953.99999999999</v>
      </c>
      <c r="K50" s="157">
        <v>1841.99999999999</v>
      </c>
      <c r="L50" s="163">
        <v>8602</v>
      </c>
      <c r="M50" s="157"/>
      <c r="N50" s="164">
        <v>2006.99999999999</v>
      </c>
      <c r="O50" s="165">
        <v>1789.99999999999</v>
      </c>
      <c r="P50" s="166">
        <v>3796.99999999999</v>
      </c>
      <c r="Q50" s="157"/>
      <c r="R50" s="167">
        <v>12399</v>
      </c>
      <c r="S50" s="119"/>
      <c r="T50" s="120">
        <v>-5.6074766355140104</v>
      </c>
      <c r="U50" s="114">
        <v>5.75060532687651</v>
      </c>
      <c r="V50" s="114">
        <v>10.9971509971509</v>
      </c>
      <c r="W50" s="114">
        <v>8.4952803997779007</v>
      </c>
      <c r="X50" s="114">
        <v>15.4858934169278</v>
      </c>
      <c r="Y50" s="121">
        <v>7.7944862155388401</v>
      </c>
      <c r="Z50" s="114"/>
      <c r="AA50" s="122">
        <v>19.109792284866401</v>
      </c>
      <c r="AB50" s="123">
        <v>12.0851596743894</v>
      </c>
      <c r="AC50" s="124">
        <v>15.6916514320536</v>
      </c>
      <c r="AD50" s="114"/>
      <c r="AE50" s="125">
        <v>10.095897709110201</v>
      </c>
      <c r="AG50" s="162">
        <v>3936</v>
      </c>
      <c r="AH50" s="157">
        <v>5486.99999999999</v>
      </c>
      <c r="AI50" s="157">
        <v>5582</v>
      </c>
      <c r="AJ50" s="157">
        <v>5824.99999999999</v>
      </c>
      <c r="AK50" s="157">
        <v>5235</v>
      </c>
      <c r="AL50" s="163">
        <v>26065</v>
      </c>
      <c r="AM50" s="157"/>
      <c r="AN50" s="164">
        <v>6553.99999999999</v>
      </c>
      <c r="AO50" s="165">
        <v>6151.99999999999</v>
      </c>
      <c r="AP50" s="166">
        <v>12706</v>
      </c>
      <c r="AQ50" s="157"/>
      <c r="AR50" s="167">
        <v>38771</v>
      </c>
      <c r="AS50" s="119"/>
      <c r="AT50" s="120">
        <v>-7.6706544686840203</v>
      </c>
      <c r="AU50" s="114">
        <v>-2.1576319543509199</v>
      </c>
      <c r="AV50" s="114">
        <v>-6.8735402068735398</v>
      </c>
      <c r="AW50" s="114">
        <v>1.11091824336052</v>
      </c>
      <c r="AX50" s="114">
        <v>-5.6246619794483497</v>
      </c>
      <c r="AY50" s="121">
        <v>-4.0775770065874202</v>
      </c>
      <c r="AZ50" s="114"/>
      <c r="BA50" s="122">
        <v>5.6415215989684002</v>
      </c>
      <c r="BB50" s="123">
        <v>4.7327204630575403</v>
      </c>
      <c r="BC50" s="124">
        <v>5.1995363470773297</v>
      </c>
      <c r="BD50" s="114"/>
      <c r="BE50" s="125">
        <v>-1.2228987796489199</v>
      </c>
    </row>
    <row r="51" spans="7:57" x14ac:dyDescent="0.2">
      <c r="G51" s="162">
        <v>13808</v>
      </c>
      <c r="H51" s="157">
        <v>18987</v>
      </c>
      <c r="I51" s="157">
        <v>20876</v>
      </c>
      <c r="J51" s="157">
        <v>20475</v>
      </c>
      <c r="K51" s="157">
        <v>18240</v>
      </c>
      <c r="L51" s="163">
        <v>92386</v>
      </c>
      <c r="M51" s="157"/>
      <c r="N51" s="164">
        <v>20389</v>
      </c>
      <c r="O51" s="165">
        <v>22030</v>
      </c>
      <c r="P51" s="166">
        <v>42419</v>
      </c>
      <c r="Q51" s="157"/>
      <c r="R51" s="167">
        <v>134805</v>
      </c>
      <c r="S51" s="119"/>
      <c r="T51" s="120">
        <v>8.89589905362776</v>
      </c>
      <c r="U51" s="114">
        <v>6.1793982775975804</v>
      </c>
      <c r="V51" s="114">
        <v>3.3465346534653402</v>
      </c>
      <c r="W51" s="114">
        <v>3.5712479133997599</v>
      </c>
      <c r="X51" s="114">
        <v>5.6778679026651204</v>
      </c>
      <c r="Y51" s="121">
        <v>5.2340217106537104</v>
      </c>
      <c r="Z51" s="114"/>
      <c r="AA51" s="122">
        <v>5.3531752183124004</v>
      </c>
      <c r="AB51" s="123">
        <v>-1.3434841021047901</v>
      </c>
      <c r="AC51" s="124">
        <v>1.76570784252572</v>
      </c>
      <c r="AD51" s="114"/>
      <c r="AE51" s="125">
        <v>4.1174289818805301</v>
      </c>
      <c r="AG51" s="162">
        <v>51423</v>
      </c>
      <c r="AH51" s="157">
        <v>62457</v>
      </c>
      <c r="AI51" s="157">
        <v>62401</v>
      </c>
      <c r="AJ51" s="157">
        <v>63862</v>
      </c>
      <c r="AK51" s="157">
        <v>59255</v>
      </c>
      <c r="AL51" s="163">
        <v>299398</v>
      </c>
      <c r="AM51" s="157"/>
      <c r="AN51" s="164">
        <v>66954</v>
      </c>
      <c r="AO51" s="165">
        <v>68471</v>
      </c>
      <c r="AP51" s="166">
        <v>135425</v>
      </c>
      <c r="AQ51" s="157"/>
      <c r="AR51" s="167">
        <v>434823</v>
      </c>
      <c r="AS51" s="119"/>
      <c r="AT51" s="120">
        <v>0.96204818094359201</v>
      </c>
      <c r="AU51" s="114">
        <v>8.8157917661201797</v>
      </c>
      <c r="AV51" s="114">
        <v>0.360261833153738</v>
      </c>
      <c r="AW51" s="114">
        <v>7.9680129841586496</v>
      </c>
      <c r="AX51" s="114">
        <v>0.13688444249163401</v>
      </c>
      <c r="AY51" s="121">
        <v>3.65889969878475</v>
      </c>
      <c r="AZ51" s="114"/>
      <c r="BA51" s="122">
        <v>3.0886247459506002</v>
      </c>
      <c r="BB51" s="123">
        <v>3.8824493263745601</v>
      </c>
      <c r="BC51" s="124">
        <v>3.4884609506342601</v>
      </c>
      <c r="BD51" s="114"/>
      <c r="BE51" s="125">
        <v>3.6057566298934902</v>
      </c>
    </row>
    <row r="52" spans="7:57" x14ac:dyDescent="0.2">
      <c r="G52" s="162">
        <v>387</v>
      </c>
      <c r="H52" s="157">
        <v>563</v>
      </c>
      <c r="I52" s="157">
        <v>584</v>
      </c>
      <c r="J52" s="157">
        <v>575</v>
      </c>
      <c r="K52" s="157">
        <v>493</v>
      </c>
      <c r="L52" s="163">
        <v>2602</v>
      </c>
      <c r="M52" s="157"/>
      <c r="N52" s="164">
        <v>455</v>
      </c>
      <c r="O52" s="165">
        <v>466</v>
      </c>
      <c r="P52" s="166">
        <v>921</v>
      </c>
      <c r="Q52" s="157"/>
      <c r="R52" s="167">
        <v>3523</v>
      </c>
      <c r="S52" s="119"/>
      <c r="T52" s="120">
        <v>-15.3172866520787</v>
      </c>
      <c r="U52" s="114">
        <v>-14.3074581430745</v>
      </c>
      <c r="V52" s="114">
        <v>-15.484804630969601</v>
      </c>
      <c r="W52" s="114">
        <v>-12.4809741248097</v>
      </c>
      <c r="X52" s="114">
        <v>-15.726495726495701</v>
      </c>
      <c r="Y52" s="121">
        <v>-14.604529044962201</v>
      </c>
      <c r="Z52" s="114"/>
      <c r="AA52" s="122">
        <v>-15.427509293680201</v>
      </c>
      <c r="AB52" s="123">
        <v>-13.2216014897579</v>
      </c>
      <c r="AC52" s="124">
        <v>-14.3255813953488</v>
      </c>
      <c r="AD52" s="114"/>
      <c r="AE52" s="125">
        <v>-14.531780688985901</v>
      </c>
      <c r="AG52" s="162">
        <v>1449</v>
      </c>
      <c r="AH52" s="157">
        <v>1904</v>
      </c>
      <c r="AI52" s="157">
        <v>1841</v>
      </c>
      <c r="AJ52" s="157">
        <v>1912</v>
      </c>
      <c r="AK52" s="157">
        <v>1716</v>
      </c>
      <c r="AL52" s="163">
        <v>8822</v>
      </c>
      <c r="AM52" s="157"/>
      <c r="AN52" s="164">
        <v>1803</v>
      </c>
      <c r="AO52" s="165">
        <v>1783</v>
      </c>
      <c r="AP52" s="166">
        <v>3586</v>
      </c>
      <c r="AQ52" s="157"/>
      <c r="AR52" s="167">
        <v>12408</v>
      </c>
      <c r="AS52" s="119"/>
      <c r="AT52" s="120">
        <v>-16.097278517660602</v>
      </c>
      <c r="AU52" s="114">
        <v>-1.65289256198347</v>
      </c>
      <c r="AV52" s="114">
        <v>-9.9315068493150598</v>
      </c>
      <c r="AW52" s="114">
        <v>-1.34158926728586</v>
      </c>
      <c r="AX52" s="114">
        <v>-14.1141141141141</v>
      </c>
      <c r="AY52" s="121">
        <v>-8.5139479415119705</v>
      </c>
      <c r="AZ52" s="114"/>
      <c r="BA52" s="122">
        <v>-9.6240601503759304</v>
      </c>
      <c r="BB52" s="123">
        <v>-7.6644225789746203</v>
      </c>
      <c r="BC52" s="124">
        <v>-8.6602139582271995</v>
      </c>
      <c r="BD52" s="114"/>
      <c r="BE52" s="125">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3" zoomScale="52" zoomScaleNormal="130" workbookViewId="0">
      <selection activeCell="I55" sqref="I54:I55"/>
    </sheetView>
  </sheetViews>
  <sheetFormatPr defaultRowHeight="12.75" x14ac:dyDescent="0.2"/>
  <sheetData>
    <row r="23" spans="7:57" x14ac:dyDescent="0.2">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
      <c r="G40" s="154">
        <v>218190.88</v>
      </c>
      <c r="H40" s="155">
        <v>296985.18</v>
      </c>
      <c r="I40" s="155">
        <v>347065.679999999</v>
      </c>
      <c r="J40" s="155">
        <v>380198.00999999902</v>
      </c>
      <c r="K40" s="155">
        <v>317838.27999999898</v>
      </c>
      <c r="L40" s="156">
        <v>1560278.03</v>
      </c>
      <c r="M40" s="157"/>
      <c r="N40" s="158">
        <v>556512.81999999902</v>
      </c>
      <c r="O40" s="159">
        <v>609316.26999999897</v>
      </c>
      <c r="P40" s="160">
        <v>1165829.0900000001</v>
      </c>
      <c r="Q40" s="157"/>
      <c r="R40" s="161">
        <v>2726107.12</v>
      </c>
      <c r="S40" s="119"/>
      <c r="T40" s="111">
        <v>26.3692509795329</v>
      </c>
      <c r="U40" s="112">
        <v>-11.3913161603123</v>
      </c>
      <c r="V40" s="112">
        <v>-22.910997976829901</v>
      </c>
      <c r="W40" s="112">
        <v>2.9090193433698901</v>
      </c>
      <c r="X40" s="112">
        <v>14.7148092264064</v>
      </c>
      <c r="Y40" s="113">
        <v>-2.7597178176034198</v>
      </c>
      <c r="Z40" s="114"/>
      <c r="AA40" s="115">
        <v>24.126494139647001</v>
      </c>
      <c r="AB40" s="116">
        <v>15.5525370718786</v>
      </c>
      <c r="AC40" s="117">
        <v>19.492552657202801</v>
      </c>
      <c r="AD40" s="114"/>
      <c r="AE40" s="118">
        <v>5.6544939101724196</v>
      </c>
      <c r="AG40" s="154">
        <v>661689.04</v>
      </c>
      <c r="AH40" s="155">
        <v>823773.06</v>
      </c>
      <c r="AI40" s="155">
        <v>824876.46</v>
      </c>
      <c r="AJ40" s="155">
        <v>1020705.66</v>
      </c>
      <c r="AK40" s="155">
        <v>816563.11</v>
      </c>
      <c r="AL40" s="156">
        <v>4147607.33</v>
      </c>
      <c r="AM40" s="157"/>
      <c r="AN40" s="158">
        <v>1238527.49</v>
      </c>
      <c r="AO40" s="159">
        <v>1280812.6200000001</v>
      </c>
      <c r="AP40" s="160">
        <v>2519340.11</v>
      </c>
      <c r="AQ40" s="157"/>
      <c r="AR40" s="161">
        <v>6666947.4400000004</v>
      </c>
      <c r="AS40" s="119"/>
      <c r="AT40" s="111">
        <v>3.2076266910979099</v>
      </c>
      <c r="AU40" s="112">
        <v>0.31753156732332599</v>
      </c>
      <c r="AV40" s="112">
        <v>-17.627873493933301</v>
      </c>
      <c r="AW40" s="112">
        <v>42.571883340668997</v>
      </c>
      <c r="AX40" s="112">
        <v>20.697051790331699</v>
      </c>
      <c r="AY40" s="113">
        <v>7.55810416557647</v>
      </c>
      <c r="AZ40" s="114"/>
      <c r="BA40" s="115">
        <v>22.2516786678102</v>
      </c>
      <c r="BB40" s="116">
        <v>19.692480451947102</v>
      </c>
      <c r="BC40" s="117">
        <v>20.937073577653599</v>
      </c>
      <c r="BD40" s="114"/>
      <c r="BE40" s="118">
        <v>12.250687397346001</v>
      </c>
    </row>
    <row r="41" spans="7:57" x14ac:dyDescent="0.2">
      <c r="G41" s="162">
        <v>298872.96000000002</v>
      </c>
      <c r="H41" s="157">
        <v>514490.28</v>
      </c>
      <c r="I41" s="157">
        <v>595616.52</v>
      </c>
      <c r="J41" s="157">
        <v>550237.43999999994</v>
      </c>
      <c r="K41" s="157">
        <v>429199.64</v>
      </c>
      <c r="L41" s="163">
        <v>2388416.84</v>
      </c>
      <c r="M41" s="157"/>
      <c r="N41" s="164">
        <v>647811.86</v>
      </c>
      <c r="O41" s="165">
        <v>808236.23</v>
      </c>
      <c r="P41" s="166">
        <v>1456048.09</v>
      </c>
      <c r="Q41" s="157"/>
      <c r="R41" s="167">
        <v>3844464.93</v>
      </c>
      <c r="S41" s="119"/>
      <c r="T41" s="120">
        <v>8.55541261798977</v>
      </c>
      <c r="U41" s="114">
        <v>1.8928806940951299</v>
      </c>
      <c r="V41" s="114">
        <v>-0.85201645025173101</v>
      </c>
      <c r="W41" s="114">
        <v>0.243588827539161</v>
      </c>
      <c r="X41" s="114">
        <v>-4.2589088545044902E-3</v>
      </c>
      <c r="Y41" s="121">
        <v>1.2425399485244399</v>
      </c>
      <c r="Z41" s="114"/>
      <c r="AA41" s="122">
        <v>7.0282679974452398</v>
      </c>
      <c r="AB41" s="123">
        <v>6.0339452681822898</v>
      </c>
      <c r="AC41" s="124">
        <v>6.4740396016963997</v>
      </c>
      <c r="AD41" s="114"/>
      <c r="AE41" s="125">
        <v>3.1622835637157198</v>
      </c>
      <c r="AG41" s="162">
        <v>1152530.48</v>
      </c>
      <c r="AH41" s="157">
        <v>1521984.86</v>
      </c>
      <c r="AI41" s="157">
        <v>1582712.87</v>
      </c>
      <c r="AJ41" s="157">
        <v>1637690.5</v>
      </c>
      <c r="AK41" s="157">
        <v>1441690.72</v>
      </c>
      <c r="AL41" s="163">
        <v>7336609.4299999997</v>
      </c>
      <c r="AM41" s="157"/>
      <c r="AN41" s="164">
        <v>1862471.41</v>
      </c>
      <c r="AO41" s="165">
        <v>1988221.39</v>
      </c>
      <c r="AP41" s="166">
        <v>3850692.8</v>
      </c>
      <c r="AQ41" s="157"/>
      <c r="AR41" s="167">
        <v>11187302.23</v>
      </c>
      <c r="AS41" s="119"/>
      <c r="AT41" s="120">
        <v>5.4883211270632399</v>
      </c>
      <c r="AU41" s="114">
        <v>7.9758664017916097</v>
      </c>
      <c r="AV41" s="114">
        <v>-10.3869222522365</v>
      </c>
      <c r="AW41" s="114">
        <v>-1.0628032223374</v>
      </c>
      <c r="AX41" s="114">
        <v>-3.7801252588340901</v>
      </c>
      <c r="AY41" s="121">
        <v>-1.14920496865069</v>
      </c>
      <c r="AZ41" s="114"/>
      <c r="BA41" s="122">
        <v>4.5489828822031102</v>
      </c>
      <c r="BB41" s="123">
        <v>7.4415240584285298</v>
      </c>
      <c r="BC41" s="124">
        <v>6.0227619100889598</v>
      </c>
      <c r="BD41" s="114"/>
      <c r="BE41" s="125">
        <v>1.2072785725738999</v>
      </c>
    </row>
    <row r="42" spans="7:57" x14ac:dyDescent="0.2">
      <c r="G42" s="162">
        <v>120189.7605</v>
      </c>
      <c r="H42" s="157">
        <v>165662.9062</v>
      </c>
      <c r="I42" s="157">
        <v>175537.7248</v>
      </c>
      <c r="J42" s="157">
        <v>174948.68900000001</v>
      </c>
      <c r="K42" s="157">
        <v>156363.7206</v>
      </c>
      <c r="L42" s="163">
        <v>792702.80110000004</v>
      </c>
      <c r="M42" s="157"/>
      <c r="N42" s="164">
        <v>192419.451</v>
      </c>
      <c r="O42" s="165">
        <v>212582.86129999999</v>
      </c>
      <c r="P42" s="166">
        <v>405002.31229999999</v>
      </c>
      <c r="Q42" s="157"/>
      <c r="R42" s="167">
        <v>1197705.1133999999</v>
      </c>
      <c r="S42" s="119"/>
      <c r="T42" s="120">
        <v>15.3179574618158</v>
      </c>
      <c r="U42" s="114">
        <v>11.7114756803993</v>
      </c>
      <c r="V42" s="114">
        <v>5.0287183973112004</v>
      </c>
      <c r="W42" s="114">
        <v>3.5698332233469099</v>
      </c>
      <c r="X42" s="114">
        <v>1.90514300620542</v>
      </c>
      <c r="Y42" s="121">
        <v>6.8315172840994602</v>
      </c>
      <c r="Z42" s="114"/>
      <c r="AA42" s="122">
        <v>-4.28794245575319</v>
      </c>
      <c r="AB42" s="123">
        <v>-3.37668645973012</v>
      </c>
      <c r="AC42" s="124">
        <v>-3.81178445560063</v>
      </c>
      <c r="AD42" s="114"/>
      <c r="AE42" s="125">
        <v>2.9784340628709698</v>
      </c>
      <c r="AG42" s="162">
        <v>459706.21600000001</v>
      </c>
      <c r="AH42" s="157">
        <v>557920.65209999995</v>
      </c>
      <c r="AI42" s="157">
        <v>556095.47600000002</v>
      </c>
      <c r="AJ42" s="157">
        <v>574690.0416</v>
      </c>
      <c r="AK42" s="157">
        <v>545219.65659999999</v>
      </c>
      <c r="AL42" s="163">
        <v>2693632.0422999999</v>
      </c>
      <c r="AM42" s="157"/>
      <c r="AN42" s="164">
        <v>650500.87210000004</v>
      </c>
      <c r="AO42" s="165">
        <v>683513.24040000001</v>
      </c>
      <c r="AP42" s="166">
        <v>1334014.1125</v>
      </c>
      <c r="AQ42" s="157"/>
      <c r="AR42" s="167">
        <v>4027646.1548000001</v>
      </c>
      <c r="AS42" s="119"/>
      <c r="AT42" s="120">
        <v>-1.22252895739728</v>
      </c>
      <c r="AU42" s="114">
        <v>4.1577174155038801</v>
      </c>
      <c r="AV42" s="114">
        <v>-7.8907208251602503</v>
      </c>
      <c r="AW42" s="114">
        <v>-0.28126331437165503</v>
      </c>
      <c r="AX42" s="114">
        <v>-3.9451845671538099</v>
      </c>
      <c r="AY42" s="121">
        <v>-2.0035669137873802</v>
      </c>
      <c r="AZ42" s="114"/>
      <c r="BA42" s="122">
        <v>-2.1740875622789799</v>
      </c>
      <c r="BB42" s="123">
        <v>-0.210994501657703</v>
      </c>
      <c r="BC42" s="124">
        <v>-1.1779980932776399</v>
      </c>
      <c r="BD42" s="114"/>
      <c r="BE42" s="125">
        <v>-1.73165866948277</v>
      </c>
    </row>
    <row r="43" spans="7:57" x14ac:dyDescent="0.2">
      <c r="G43" s="162">
        <v>261281.56820000001</v>
      </c>
      <c r="H43" s="157">
        <v>350982.3567</v>
      </c>
      <c r="I43" s="157">
        <v>368174.6753</v>
      </c>
      <c r="J43" s="157">
        <v>372276.41470000002</v>
      </c>
      <c r="K43" s="157">
        <v>322906.59460000001</v>
      </c>
      <c r="L43" s="163">
        <v>1675621.6095</v>
      </c>
      <c r="M43" s="157"/>
      <c r="N43" s="164">
        <v>305158.29190000001</v>
      </c>
      <c r="O43" s="165">
        <v>307323.16340000002</v>
      </c>
      <c r="P43" s="166">
        <v>612481.45530000003</v>
      </c>
      <c r="Q43" s="157"/>
      <c r="R43" s="167">
        <v>2288103.0647999998</v>
      </c>
      <c r="S43" s="119"/>
      <c r="T43" s="120">
        <v>24.863624094940501</v>
      </c>
      <c r="U43" s="114">
        <v>26.748430577564399</v>
      </c>
      <c r="V43" s="114">
        <v>21.862676689046801</v>
      </c>
      <c r="W43" s="114">
        <v>24.254483591560401</v>
      </c>
      <c r="X43" s="114">
        <v>23.882347900227199</v>
      </c>
      <c r="Y43" s="121">
        <v>24.253335604404199</v>
      </c>
      <c r="Z43" s="114"/>
      <c r="AA43" s="122">
        <v>17.2033413484669</v>
      </c>
      <c r="AB43" s="123">
        <v>17.7640092023126</v>
      </c>
      <c r="AC43" s="124">
        <v>17.483997224499301</v>
      </c>
      <c r="AD43" s="114"/>
      <c r="AE43" s="125">
        <v>22.366014974437899</v>
      </c>
      <c r="AG43" s="162">
        <v>833184.299</v>
      </c>
      <c r="AH43" s="157">
        <v>1020736.9974</v>
      </c>
      <c r="AI43" s="157">
        <v>993897.98089999997</v>
      </c>
      <c r="AJ43" s="157">
        <v>986984.9216</v>
      </c>
      <c r="AK43" s="157">
        <v>924231.16009999998</v>
      </c>
      <c r="AL43" s="163">
        <v>4759035.3590000002</v>
      </c>
      <c r="AM43" s="157"/>
      <c r="AN43" s="164">
        <v>958129.95570000005</v>
      </c>
      <c r="AO43" s="165">
        <v>968166.91390000004</v>
      </c>
      <c r="AP43" s="166">
        <v>1926296.8696000001</v>
      </c>
      <c r="AQ43" s="157"/>
      <c r="AR43" s="167">
        <v>6685332.2286</v>
      </c>
      <c r="AS43" s="119"/>
      <c r="AT43" s="120">
        <v>13.258437239330799</v>
      </c>
      <c r="AU43" s="114">
        <v>29.6708368686479</v>
      </c>
      <c r="AV43" s="114">
        <v>16.598698628030402</v>
      </c>
      <c r="AW43" s="114">
        <v>13.805994275592999</v>
      </c>
      <c r="AX43" s="114">
        <v>7.2481027013402599</v>
      </c>
      <c r="AY43" s="121">
        <v>15.9537026976039</v>
      </c>
      <c r="AZ43" s="114"/>
      <c r="BA43" s="122">
        <v>10.6246695262043</v>
      </c>
      <c r="BB43" s="123">
        <v>11.003226602711001</v>
      </c>
      <c r="BC43" s="124">
        <v>10.8146110030918</v>
      </c>
      <c r="BD43" s="114"/>
      <c r="BE43" s="125">
        <v>14.4246961934974</v>
      </c>
    </row>
    <row r="44" spans="7:57" x14ac:dyDescent="0.2">
      <c r="G44" s="162">
        <v>242032</v>
      </c>
      <c r="H44" s="157">
        <v>354635.95</v>
      </c>
      <c r="I44" s="157">
        <v>374214.67</v>
      </c>
      <c r="J44" s="157">
        <v>365454.55</v>
      </c>
      <c r="K44" s="157">
        <v>324189.21000000002</v>
      </c>
      <c r="L44" s="163">
        <v>1660526.38</v>
      </c>
      <c r="M44" s="157"/>
      <c r="N44" s="164">
        <v>449415.72</v>
      </c>
      <c r="O44" s="165">
        <v>542336.63</v>
      </c>
      <c r="P44" s="166">
        <v>991752.35</v>
      </c>
      <c r="Q44" s="157"/>
      <c r="R44" s="167">
        <v>2652278.73</v>
      </c>
      <c r="S44" s="119"/>
      <c r="T44" s="120">
        <v>-14.9353974072363</v>
      </c>
      <c r="U44" s="114">
        <v>-7.4254830452445804</v>
      </c>
      <c r="V44" s="114">
        <v>-6.7469012253156198</v>
      </c>
      <c r="W44" s="114">
        <v>-7.6218751709397399</v>
      </c>
      <c r="X44" s="114">
        <v>-5.28749153781889</v>
      </c>
      <c r="Y44" s="121">
        <v>-8.0953738237522401</v>
      </c>
      <c r="Z44" s="114"/>
      <c r="AA44" s="122">
        <v>-1.7149463986851601</v>
      </c>
      <c r="AB44" s="123">
        <v>-4.3159636576243203</v>
      </c>
      <c r="AC44" s="124">
        <v>-3.1545687601567201</v>
      </c>
      <c r="AD44" s="114"/>
      <c r="AE44" s="125">
        <v>-6.3080429031286398</v>
      </c>
      <c r="AG44" s="162">
        <v>1446323.8</v>
      </c>
      <c r="AH44" s="157">
        <v>1726838.4</v>
      </c>
      <c r="AI44" s="157">
        <v>1658362.94</v>
      </c>
      <c r="AJ44" s="157">
        <v>1746816.61</v>
      </c>
      <c r="AK44" s="157">
        <v>1537936.59</v>
      </c>
      <c r="AL44" s="163">
        <v>8116278.3399999999</v>
      </c>
      <c r="AM44" s="157"/>
      <c r="AN44" s="164">
        <v>1874654.65</v>
      </c>
      <c r="AO44" s="165">
        <v>1984632.95</v>
      </c>
      <c r="AP44" s="166">
        <v>3859287.6</v>
      </c>
      <c r="AQ44" s="157"/>
      <c r="AR44" s="167">
        <v>11975565.939999999</v>
      </c>
      <c r="AS44" s="119"/>
      <c r="AT44" s="120">
        <v>-0.11630530388470001</v>
      </c>
      <c r="AU44" s="114">
        <v>10.501609583842001</v>
      </c>
      <c r="AV44" s="114">
        <v>1.9067345732345</v>
      </c>
      <c r="AW44" s="114">
        <v>20.621012912851</v>
      </c>
      <c r="AX44" s="114">
        <v>-4.1161276882437097</v>
      </c>
      <c r="AY44" s="121">
        <v>5.5403670355084502</v>
      </c>
      <c r="AZ44" s="114"/>
      <c r="BA44" s="122">
        <v>-7.1512125613446598</v>
      </c>
      <c r="BB44" s="123">
        <v>-0.55500021410935596</v>
      </c>
      <c r="BC44" s="124">
        <v>-3.87227306254439</v>
      </c>
      <c r="BD44" s="114"/>
      <c r="BE44" s="125">
        <v>2.3118735416452001</v>
      </c>
    </row>
    <row r="45" spans="7:57" x14ac:dyDescent="0.2">
      <c r="G45" s="162">
        <v>173756.09</v>
      </c>
      <c r="H45" s="157">
        <v>270972.44</v>
      </c>
      <c r="I45" s="157">
        <v>308948.56</v>
      </c>
      <c r="J45" s="157">
        <v>303839.43</v>
      </c>
      <c r="K45" s="157">
        <v>263731.09000000003</v>
      </c>
      <c r="L45" s="163">
        <v>1321247.6100000001</v>
      </c>
      <c r="M45" s="157"/>
      <c r="N45" s="164">
        <v>273265.84000000003</v>
      </c>
      <c r="O45" s="165">
        <v>303309.68</v>
      </c>
      <c r="P45" s="166">
        <v>576575.52</v>
      </c>
      <c r="Q45" s="157"/>
      <c r="R45" s="167">
        <v>1897823.13</v>
      </c>
      <c r="S45" s="119"/>
      <c r="T45" s="120">
        <v>-4.4924936479428101</v>
      </c>
      <c r="U45" s="114">
        <v>0.42271515642595398</v>
      </c>
      <c r="V45" s="114">
        <v>2.6585822476349801</v>
      </c>
      <c r="W45" s="114">
        <v>6.1543913426151899</v>
      </c>
      <c r="X45" s="114">
        <v>3.8776332603360899</v>
      </c>
      <c r="Y45" s="121">
        <v>2.1989565624294398</v>
      </c>
      <c r="Z45" s="114"/>
      <c r="AA45" s="122">
        <v>-3.7325101886141501</v>
      </c>
      <c r="AB45" s="123">
        <v>4.5633390914304597</v>
      </c>
      <c r="AC45" s="124">
        <v>0.46030755540631602</v>
      </c>
      <c r="AD45" s="114"/>
      <c r="AE45" s="125">
        <v>1.66440843150978</v>
      </c>
      <c r="AG45" s="162">
        <v>862524.05</v>
      </c>
      <c r="AH45" s="157">
        <v>1052169.75</v>
      </c>
      <c r="AI45" s="157">
        <v>1033949.76</v>
      </c>
      <c r="AJ45" s="157">
        <v>1059897.6100000001</v>
      </c>
      <c r="AK45" s="157">
        <v>927947</v>
      </c>
      <c r="AL45" s="163">
        <v>4936488.17</v>
      </c>
      <c r="AM45" s="157"/>
      <c r="AN45" s="164">
        <v>1127414.8</v>
      </c>
      <c r="AO45" s="165">
        <v>1161061.68</v>
      </c>
      <c r="AP45" s="166">
        <v>2288476.48</v>
      </c>
      <c r="AQ45" s="157"/>
      <c r="AR45" s="167">
        <v>7224964.6500000004</v>
      </c>
      <c r="AS45" s="119"/>
      <c r="AT45" s="120">
        <v>3.6663375437358998</v>
      </c>
      <c r="AU45" s="114">
        <v>14.4401084586679</v>
      </c>
      <c r="AV45" s="114">
        <v>0.54995621439571996</v>
      </c>
      <c r="AW45" s="114">
        <v>13.2834768766515</v>
      </c>
      <c r="AX45" s="114">
        <v>-5.5109083806082397</v>
      </c>
      <c r="AY45" s="121">
        <v>5.0897156447920997</v>
      </c>
      <c r="AZ45" s="114"/>
      <c r="BA45" s="122">
        <v>1.5225480834516201</v>
      </c>
      <c r="BB45" s="123">
        <v>6.9082080654689104</v>
      </c>
      <c r="BC45" s="124">
        <v>4.18537840042592</v>
      </c>
      <c r="BD45" s="114"/>
      <c r="BE45" s="125">
        <v>4.8015765506669803</v>
      </c>
    </row>
    <row r="46" spans="7:57" x14ac:dyDescent="0.2">
      <c r="G46" s="162">
        <v>172079.44</v>
      </c>
      <c r="H46" s="157">
        <v>302642.21000000002</v>
      </c>
      <c r="I46" s="157">
        <v>344194.17</v>
      </c>
      <c r="J46" s="157">
        <v>343502.98</v>
      </c>
      <c r="K46" s="157">
        <v>275922.09999999998</v>
      </c>
      <c r="L46" s="163">
        <v>1438340.9</v>
      </c>
      <c r="M46" s="157"/>
      <c r="N46" s="164">
        <v>313578.08</v>
      </c>
      <c r="O46" s="165">
        <v>450237.00999999902</v>
      </c>
      <c r="P46" s="166">
        <v>763815.08999999904</v>
      </c>
      <c r="Q46" s="157"/>
      <c r="R46" s="167">
        <v>2202155.9900000002</v>
      </c>
      <c r="S46" s="119"/>
      <c r="T46" s="120">
        <v>-21.328459778312599</v>
      </c>
      <c r="U46" s="114">
        <v>-3.3088706306800901</v>
      </c>
      <c r="V46" s="114">
        <v>-2.4727210843720999</v>
      </c>
      <c r="W46" s="114">
        <v>-6.4385057092444402</v>
      </c>
      <c r="X46" s="114">
        <v>-16.021204301914299</v>
      </c>
      <c r="Y46" s="121">
        <v>-8.9861799921978207</v>
      </c>
      <c r="Z46" s="114"/>
      <c r="AA46" s="122">
        <v>-18.914849701814099</v>
      </c>
      <c r="AB46" s="123">
        <v>-37.512463517814602</v>
      </c>
      <c r="AC46" s="124">
        <v>-31.016912633598199</v>
      </c>
      <c r="AD46" s="114"/>
      <c r="AE46" s="125">
        <v>-18.062488279059</v>
      </c>
      <c r="AG46" s="162">
        <v>920187.67</v>
      </c>
      <c r="AH46" s="157">
        <v>1176742.2</v>
      </c>
      <c r="AI46" s="157">
        <v>1227239.52</v>
      </c>
      <c r="AJ46" s="157">
        <v>1342044.44</v>
      </c>
      <c r="AK46" s="157">
        <v>1060992.32</v>
      </c>
      <c r="AL46" s="163">
        <v>5727206.1500000004</v>
      </c>
      <c r="AM46" s="157"/>
      <c r="AN46" s="164">
        <v>1291924.93</v>
      </c>
      <c r="AO46" s="165">
        <v>1455952.6</v>
      </c>
      <c r="AP46" s="166">
        <v>2747877.53</v>
      </c>
      <c r="AQ46" s="157"/>
      <c r="AR46" s="167">
        <v>8475083.6799999997</v>
      </c>
      <c r="AS46" s="119"/>
      <c r="AT46" s="120">
        <v>-17.1161370522223</v>
      </c>
      <c r="AU46" s="114">
        <v>-3.7464588604853102</v>
      </c>
      <c r="AV46" s="114">
        <v>-3.2592144522800099</v>
      </c>
      <c r="AW46" s="114">
        <v>21.999522690400699</v>
      </c>
      <c r="AX46" s="114">
        <v>-10.1552547066158</v>
      </c>
      <c r="AY46" s="121">
        <v>-2.6366405315495101</v>
      </c>
      <c r="AZ46" s="114"/>
      <c r="BA46" s="122">
        <v>-12.9359434201165</v>
      </c>
      <c r="BB46" s="123">
        <v>-17.068034467396298</v>
      </c>
      <c r="BC46" s="124">
        <v>-15.175284258191899</v>
      </c>
      <c r="BD46" s="114"/>
      <c r="BE46" s="125">
        <v>-7.0895717725878198</v>
      </c>
    </row>
    <row r="47" spans="7:57" x14ac:dyDescent="0.2">
      <c r="G47" s="162">
        <v>231653.29</v>
      </c>
      <c r="H47" s="157">
        <v>361125.31</v>
      </c>
      <c r="I47" s="157">
        <v>396737.84</v>
      </c>
      <c r="J47" s="157">
        <v>372556.84</v>
      </c>
      <c r="K47" s="157">
        <v>316416.89</v>
      </c>
      <c r="L47" s="163">
        <v>1678490.17</v>
      </c>
      <c r="M47" s="157"/>
      <c r="N47" s="164">
        <v>327363.84999999998</v>
      </c>
      <c r="O47" s="165">
        <v>342267.27</v>
      </c>
      <c r="P47" s="166">
        <v>669631.12</v>
      </c>
      <c r="Q47" s="157"/>
      <c r="R47" s="167">
        <v>2348121.29</v>
      </c>
      <c r="S47" s="119"/>
      <c r="T47" s="120">
        <v>-12.1084761396967</v>
      </c>
      <c r="U47" s="114">
        <v>-7.55549417481717</v>
      </c>
      <c r="V47" s="114">
        <v>-11.049086826711401</v>
      </c>
      <c r="W47" s="114">
        <v>-17.041295552688901</v>
      </c>
      <c r="X47" s="114">
        <v>-20.408336263570501</v>
      </c>
      <c r="Y47" s="121">
        <v>-13.7849122363533</v>
      </c>
      <c r="Z47" s="114"/>
      <c r="AA47" s="122">
        <v>-22.659814776025801</v>
      </c>
      <c r="AB47" s="123">
        <v>-14.0748553134997</v>
      </c>
      <c r="AC47" s="124">
        <v>-18.497664335109501</v>
      </c>
      <c r="AD47" s="114"/>
      <c r="AE47" s="125">
        <v>-15.183532524102199</v>
      </c>
      <c r="AG47" s="162">
        <v>1035895.96</v>
      </c>
      <c r="AH47" s="157">
        <v>1318529.68</v>
      </c>
      <c r="AI47" s="157">
        <v>1279462.05</v>
      </c>
      <c r="AJ47" s="157">
        <v>1261360.68</v>
      </c>
      <c r="AK47" s="157">
        <v>1134813.54</v>
      </c>
      <c r="AL47" s="163">
        <v>6030061.9100000001</v>
      </c>
      <c r="AM47" s="157"/>
      <c r="AN47" s="164">
        <v>1465681.61</v>
      </c>
      <c r="AO47" s="165">
        <v>1420486.6</v>
      </c>
      <c r="AP47" s="166">
        <v>2886168.21</v>
      </c>
      <c r="AQ47" s="157"/>
      <c r="AR47" s="167">
        <v>8916230.1199999992</v>
      </c>
      <c r="AS47" s="119"/>
      <c r="AT47" s="120">
        <v>-8.5973867980088201</v>
      </c>
      <c r="AU47" s="114">
        <v>5.1569254931742803</v>
      </c>
      <c r="AV47" s="114">
        <v>-7.9382883732905896</v>
      </c>
      <c r="AW47" s="114">
        <v>-6.3259304672704602</v>
      </c>
      <c r="AX47" s="114">
        <v>-18.3150948837167</v>
      </c>
      <c r="AY47" s="121">
        <v>-7.4119772939648501</v>
      </c>
      <c r="AZ47" s="114"/>
      <c r="BA47" s="122">
        <v>-10.962268960378299</v>
      </c>
      <c r="BB47" s="123">
        <v>-8.0286370382965604</v>
      </c>
      <c r="BC47" s="124">
        <v>-9.5421830943610608</v>
      </c>
      <c r="BD47" s="114"/>
      <c r="BE47" s="125">
        <v>-8.1124200437532004</v>
      </c>
    </row>
    <row r="48" spans="7:57" x14ac:dyDescent="0.2">
      <c r="G48" s="162">
        <v>156893.04999999999</v>
      </c>
      <c r="H48" s="157">
        <v>223583.29</v>
      </c>
      <c r="I48" s="157">
        <v>230485.77</v>
      </c>
      <c r="J48" s="157">
        <v>256479.82</v>
      </c>
      <c r="K48" s="157">
        <v>266131</v>
      </c>
      <c r="L48" s="163">
        <v>1133572.93</v>
      </c>
      <c r="M48" s="157"/>
      <c r="N48" s="164">
        <v>285560.38</v>
      </c>
      <c r="O48" s="165">
        <v>447122.63</v>
      </c>
      <c r="P48" s="166">
        <v>732683.01</v>
      </c>
      <c r="Q48" s="157"/>
      <c r="R48" s="167">
        <v>1866255.94</v>
      </c>
      <c r="S48" s="119"/>
      <c r="T48" s="120">
        <v>4.0334818312958296</v>
      </c>
      <c r="U48" s="114">
        <v>1.9338143880849199</v>
      </c>
      <c r="V48" s="114">
        <v>3.6639671442744701</v>
      </c>
      <c r="W48" s="114">
        <v>11.576932758058501</v>
      </c>
      <c r="X48" s="114">
        <v>20.733584538211002</v>
      </c>
      <c r="Y48" s="121">
        <v>8.7060273331223801</v>
      </c>
      <c r="Z48" s="114"/>
      <c r="AA48" s="122">
        <v>-11.9171121263503</v>
      </c>
      <c r="AB48" s="123">
        <v>7.4004354553770098</v>
      </c>
      <c r="AC48" s="124">
        <v>-1.0567965253290399</v>
      </c>
      <c r="AD48" s="114"/>
      <c r="AE48" s="125">
        <v>4.6520425568777002</v>
      </c>
      <c r="AG48" s="162">
        <v>1046539.79</v>
      </c>
      <c r="AH48" s="157">
        <v>1151514.8799999999</v>
      </c>
      <c r="AI48" s="157">
        <v>1187685.22</v>
      </c>
      <c r="AJ48" s="157">
        <v>1154257.04</v>
      </c>
      <c r="AK48" s="157">
        <v>1045523.8</v>
      </c>
      <c r="AL48" s="163">
        <v>5585520.7300000004</v>
      </c>
      <c r="AM48" s="157"/>
      <c r="AN48" s="164">
        <v>1686623.88</v>
      </c>
      <c r="AO48" s="165">
        <v>1534636.89</v>
      </c>
      <c r="AP48" s="166">
        <v>3221260.77</v>
      </c>
      <c r="AQ48" s="157"/>
      <c r="AR48" s="167">
        <v>8806781.5</v>
      </c>
      <c r="AS48" s="119"/>
      <c r="AT48" s="120">
        <v>24.101338877430301</v>
      </c>
      <c r="AU48" s="114">
        <v>32.513816645273998</v>
      </c>
      <c r="AV48" s="114">
        <v>45.900048292448197</v>
      </c>
      <c r="AW48" s="114">
        <v>41.453392791476098</v>
      </c>
      <c r="AX48" s="114">
        <v>6.4503644500570401</v>
      </c>
      <c r="AY48" s="121">
        <v>29.160504259699</v>
      </c>
      <c r="AZ48" s="114"/>
      <c r="BA48" s="122">
        <v>37.924056292171301</v>
      </c>
      <c r="BB48" s="123">
        <v>20.862588934762702</v>
      </c>
      <c r="BC48" s="124">
        <v>29.232904368315499</v>
      </c>
      <c r="BD48" s="114"/>
      <c r="BE48" s="125">
        <v>29.186976671487599</v>
      </c>
    </row>
    <row r="49" spans="7:57" x14ac:dyDescent="0.2">
      <c r="G49" s="162">
        <v>101835.82</v>
      </c>
      <c r="H49" s="157">
        <v>163615.21</v>
      </c>
      <c r="I49" s="157">
        <v>184709.16</v>
      </c>
      <c r="J49" s="157">
        <v>182797.18</v>
      </c>
      <c r="K49" s="157">
        <v>178489.34</v>
      </c>
      <c r="L49" s="163">
        <v>811446.71</v>
      </c>
      <c r="M49" s="157"/>
      <c r="N49" s="164">
        <v>303651.09000000003</v>
      </c>
      <c r="O49" s="165">
        <v>264388.32</v>
      </c>
      <c r="P49" s="166">
        <v>568039.41</v>
      </c>
      <c r="Q49" s="157"/>
      <c r="R49" s="167">
        <v>1379486.12</v>
      </c>
      <c r="S49" s="119"/>
      <c r="T49" s="120">
        <v>-19.6559993214976</v>
      </c>
      <c r="U49" s="114">
        <v>-8.7061618281710604</v>
      </c>
      <c r="V49" s="114">
        <v>-9.9625078492518497</v>
      </c>
      <c r="W49" s="114">
        <v>-16.178208428301101</v>
      </c>
      <c r="X49" s="114">
        <v>-10.573991940857599</v>
      </c>
      <c r="Y49" s="121">
        <v>-12.633781376868299</v>
      </c>
      <c r="Z49" s="114"/>
      <c r="AA49" s="122">
        <v>5.1280092070547898</v>
      </c>
      <c r="AB49" s="123">
        <v>-7.4270523408299898</v>
      </c>
      <c r="AC49" s="124">
        <v>-1.1141210797254499</v>
      </c>
      <c r="AD49" s="114"/>
      <c r="AE49" s="125">
        <v>-8.2316877899778103</v>
      </c>
      <c r="AG49" s="162">
        <v>515652.32</v>
      </c>
      <c r="AH49" s="157">
        <v>658308.51</v>
      </c>
      <c r="AI49" s="157">
        <v>642502.55000000005</v>
      </c>
      <c r="AJ49" s="157">
        <v>578972.94999999995</v>
      </c>
      <c r="AK49" s="157">
        <v>583486.31999999995</v>
      </c>
      <c r="AL49" s="163">
        <v>2978922.65</v>
      </c>
      <c r="AM49" s="157"/>
      <c r="AN49" s="164">
        <v>850386.14</v>
      </c>
      <c r="AO49" s="165">
        <v>821381.98</v>
      </c>
      <c r="AP49" s="166">
        <v>1671768.12</v>
      </c>
      <c r="AQ49" s="157"/>
      <c r="AR49" s="167">
        <v>4650690.7699999996</v>
      </c>
      <c r="AS49" s="119"/>
      <c r="AT49" s="120">
        <v>-15.016248938758499</v>
      </c>
      <c r="AU49" s="114">
        <v>5.4636311455020499</v>
      </c>
      <c r="AV49" s="114">
        <v>6.3847026789515597</v>
      </c>
      <c r="AW49" s="114">
        <v>-11.7104294343061</v>
      </c>
      <c r="AX49" s="114">
        <v>-21.499846319061</v>
      </c>
      <c r="AY49" s="121">
        <v>-7.8865624390436002</v>
      </c>
      <c r="AZ49" s="114"/>
      <c r="BA49" s="122">
        <v>-8.6146909050018294</v>
      </c>
      <c r="BB49" s="123">
        <v>-6.1938314821207499</v>
      </c>
      <c r="BC49" s="124">
        <v>-7.4410760386614001</v>
      </c>
      <c r="BD49" s="114"/>
      <c r="BE49" s="125">
        <v>-7.7269194874992104</v>
      </c>
    </row>
    <row r="50" spans="7:57" x14ac:dyDescent="0.2">
      <c r="G50" s="162">
        <v>109200.22</v>
      </c>
      <c r="H50" s="157">
        <v>181032.71</v>
      </c>
      <c r="I50" s="157">
        <v>209076.14</v>
      </c>
      <c r="J50" s="157">
        <v>208887.77</v>
      </c>
      <c r="K50" s="157">
        <v>196460.63</v>
      </c>
      <c r="L50" s="163">
        <v>904657.47</v>
      </c>
      <c r="M50" s="157"/>
      <c r="N50" s="164">
        <v>226122.85</v>
      </c>
      <c r="O50" s="165">
        <v>200765.24</v>
      </c>
      <c r="P50" s="166">
        <v>426888.09</v>
      </c>
      <c r="Q50" s="157"/>
      <c r="R50" s="167">
        <v>1331545.56</v>
      </c>
      <c r="S50" s="119"/>
      <c r="T50" s="120">
        <v>4.2069461805606903</v>
      </c>
      <c r="U50" s="114">
        <v>11.6735721103885</v>
      </c>
      <c r="V50" s="114">
        <v>16.658620711204399</v>
      </c>
      <c r="W50" s="114">
        <v>13.2595005153364</v>
      </c>
      <c r="X50" s="114">
        <v>27.142566380587098</v>
      </c>
      <c r="Y50" s="121">
        <v>15.2321521149163</v>
      </c>
      <c r="Z50" s="114"/>
      <c r="AA50" s="122">
        <v>27.3893655445066</v>
      </c>
      <c r="AB50" s="123">
        <v>14.217259839247699</v>
      </c>
      <c r="AC50" s="124">
        <v>20.8355719957659</v>
      </c>
      <c r="AD50" s="114"/>
      <c r="AE50" s="125">
        <v>16.971134057966701</v>
      </c>
      <c r="AG50" s="162">
        <v>371375.55</v>
      </c>
      <c r="AH50" s="157">
        <v>537899.89</v>
      </c>
      <c r="AI50" s="157">
        <v>568490.06000000006</v>
      </c>
      <c r="AJ50" s="157">
        <v>619422.43999999994</v>
      </c>
      <c r="AK50" s="157">
        <v>532441.93000000005</v>
      </c>
      <c r="AL50" s="163">
        <v>2629629.87</v>
      </c>
      <c r="AM50" s="157"/>
      <c r="AN50" s="164">
        <v>708562.76</v>
      </c>
      <c r="AO50" s="165">
        <v>668378.74</v>
      </c>
      <c r="AP50" s="166">
        <v>1376941.5</v>
      </c>
      <c r="AQ50" s="157"/>
      <c r="AR50" s="167">
        <v>4006571.37</v>
      </c>
      <c r="AS50" s="119"/>
      <c r="AT50" s="120">
        <v>-3.91621283665076</v>
      </c>
      <c r="AU50" s="114">
        <v>-0.80797352842909698</v>
      </c>
      <c r="AV50" s="114">
        <v>-7.0017869383337201</v>
      </c>
      <c r="AW50" s="114">
        <v>9.7379261296697397</v>
      </c>
      <c r="AX50" s="114">
        <v>0.65601607979888599</v>
      </c>
      <c r="AY50" s="121">
        <v>-0.147445264421454</v>
      </c>
      <c r="AZ50" s="114"/>
      <c r="BA50" s="122">
        <v>9.8406642240121904</v>
      </c>
      <c r="BB50" s="123">
        <v>6.4422155100764398</v>
      </c>
      <c r="BC50" s="124">
        <v>8.1643398614843701</v>
      </c>
      <c r="BD50" s="114"/>
      <c r="BE50" s="125">
        <v>2.5610960400167699</v>
      </c>
    </row>
    <row r="51" spans="7:57" x14ac:dyDescent="0.2">
      <c r="G51" s="162">
        <v>1361180.28</v>
      </c>
      <c r="H51" s="157">
        <v>2048958.99</v>
      </c>
      <c r="I51" s="157">
        <v>2302075.36</v>
      </c>
      <c r="J51" s="157">
        <v>2282717.2999999998</v>
      </c>
      <c r="K51" s="157">
        <v>1930306.2</v>
      </c>
      <c r="L51" s="163">
        <v>9925238.1300000008</v>
      </c>
      <c r="M51" s="157"/>
      <c r="N51" s="164">
        <v>2531050.5499999998</v>
      </c>
      <c r="O51" s="165">
        <v>2902562.94</v>
      </c>
      <c r="P51" s="166">
        <v>5433613.4900000002</v>
      </c>
      <c r="Q51" s="157"/>
      <c r="R51" s="167">
        <v>15358851.619999999</v>
      </c>
      <c r="S51" s="119"/>
      <c r="T51" s="120">
        <v>10.1723261949718</v>
      </c>
      <c r="U51" s="114">
        <v>4.8222494460846601</v>
      </c>
      <c r="V51" s="114">
        <v>0.25371852582124799</v>
      </c>
      <c r="W51" s="114">
        <v>4.2997598528451899</v>
      </c>
      <c r="X51" s="114">
        <v>6.04342697040956</v>
      </c>
      <c r="Y51" s="121">
        <v>4.5272547166368096</v>
      </c>
      <c r="Z51" s="114"/>
      <c r="AA51" s="122">
        <v>8.2520488311946192</v>
      </c>
      <c r="AB51" s="123">
        <v>-1.6329014674734501</v>
      </c>
      <c r="AC51" s="124">
        <v>2.7370596602868398</v>
      </c>
      <c r="AD51" s="114"/>
      <c r="AE51" s="125">
        <v>3.8868364064194898</v>
      </c>
      <c r="AG51" s="162">
        <v>5132564.0599999996</v>
      </c>
      <c r="AH51" s="157">
        <v>6519320.9500000002</v>
      </c>
      <c r="AI51" s="157">
        <v>6626876.4800000004</v>
      </c>
      <c r="AJ51" s="157">
        <v>7065990.2300000004</v>
      </c>
      <c r="AK51" s="157">
        <v>6149845.1900000004</v>
      </c>
      <c r="AL51" s="163">
        <v>31494596.91</v>
      </c>
      <c r="AM51" s="157"/>
      <c r="AN51" s="164">
        <v>7616481.46</v>
      </c>
      <c r="AO51" s="165">
        <v>7978418.7199999997</v>
      </c>
      <c r="AP51" s="166">
        <v>15594900.18</v>
      </c>
      <c r="AQ51" s="157"/>
      <c r="AR51" s="167">
        <v>47089497.090000004</v>
      </c>
      <c r="AS51" s="119"/>
      <c r="AT51" s="120">
        <v>1.7924366285832001</v>
      </c>
      <c r="AU51" s="114">
        <v>8.5008436037055102</v>
      </c>
      <c r="AV51" s="114">
        <v>-2.35859716831972</v>
      </c>
      <c r="AW51" s="114">
        <v>15.751019494567601</v>
      </c>
      <c r="AX51" s="114">
        <v>2.9138092771918598</v>
      </c>
      <c r="AY51" s="121">
        <v>5.27014609197815</v>
      </c>
      <c r="AZ51" s="114"/>
      <c r="BA51" s="122">
        <v>5.6004029265867201</v>
      </c>
      <c r="BB51" s="123">
        <v>5.1639217232643997</v>
      </c>
      <c r="BC51" s="124">
        <v>5.3766455466709697</v>
      </c>
      <c r="BD51" s="114"/>
      <c r="BE51" s="125">
        <v>5.3053922814735204</v>
      </c>
    </row>
    <row r="52" spans="7:57" x14ac:dyDescent="0.2">
      <c r="G52" s="162">
        <v>34262.79</v>
      </c>
      <c r="H52" s="157">
        <v>52812.959999999897</v>
      </c>
      <c r="I52" s="157">
        <v>55513.32</v>
      </c>
      <c r="J52" s="157">
        <v>53939.73</v>
      </c>
      <c r="K52" s="157">
        <v>45041.789999999899</v>
      </c>
      <c r="L52" s="163">
        <v>241570.59</v>
      </c>
      <c r="M52" s="157"/>
      <c r="N52" s="164">
        <v>41393.5</v>
      </c>
      <c r="O52" s="165">
        <v>45482.93</v>
      </c>
      <c r="P52" s="166">
        <v>86876.43</v>
      </c>
      <c r="Q52" s="157"/>
      <c r="R52" s="167">
        <v>328447.02</v>
      </c>
      <c r="S52" s="119"/>
      <c r="T52" s="120">
        <v>-20.421878345968899</v>
      </c>
      <c r="U52" s="114">
        <v>-21.248489661703601</v>
      </c>
      <c r="V52" s="114">
        <v>-20.891232163293701</v>
      </c>
      <c r="W52" s="114">
        <v>-19.058914870830399</v>
      </c>
      <c r="X52" s="114">
        <v>-23.119428129592499</v>
      </c>
      <c r="Y52" s="121">
        <v>-20.931118659428101</v>
      </c>
      <c r="Z52" s="114"/>
      <c r="AA52" s="122">
        <v>-28.6278234154397</v>
      </c>
      <c r="AB52" s="123">
        <v>-31.246561037874201</v>
      </c>
      <c r="AC52" s="124">
        <v>-30.023221034298899</v>
      </c>
      <c r="AD52" s="114"/>
      <c r="AE52" s="125">
        <v>-23.558225700616301</v>
      </c>
      <c r="AG52" s="162">
        <v>125510.17</v>
      </c>
      <c r="AH52" s="157">
        <v>172959.52</v>
      </c>
      <c r="AI52" s="157">
        <v>166449.51</v>
      </c>
      <c r="AJ52" s="157">
        <v>178715.48</v>
      </c>
      <c r="AK52" s="157">
        <v>151343.59</v>
      </c>
      <c r="AL52" s="163">
        <v>794978.27</v>
      </c>
      <c r="AM52" s="157"/>
      <c r="AN52" s="164">
        <v>168410.35</v>
      </c>
      <c r="AO52" s="165">
        <v>171880.34</v>
      </c>
      <c r="AP52" s="166">
        <v>340290.69</v>
      </c>
      <c r="AQ52" s="157"/>
      <c r="AR52" s="167">
        <v>1135268.96</v>
      </c>
      <c r="AS52" s="119"/>
      <c r="AT52" s="120">
        <v>-26.0979207406425</v>
      </c>
      <c r="AU52" s="114">
        <v>-12.285091284412299</v>
      </c>
      <c r="AV52" s="114">
        <v>-26.192682318800799</v>
      </c>
      <c r="AW52" s="114">
        <v>-11.4357031076437</v>
      </c>
      <c r="AX52" s="114">
        <v>-25.323475055331301</v>
      </c>
      <c r="AY52" s="121">
        <v>-20.262410840532201</v>
      </c>
      <c r="AZ52" s="114"/>
      <c r="BA52" s="122">
        <v>-23.715695178860901</v>
      </c>
      <c r="BB52" s="123">
        <v>-23.6602552304258</v>
      </c>
      <c r="BC52" s="124">
        <v>-23.6877026084696</v>
      </c>
      <c r="BD52" s="114"/>
      <c r="BE52" s="125">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customXml/itemProps2.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6D074-13AA-49D0-9CF5-7C3E583D8790}">
  <ds:schemaRefs>
    <ds:schemaRef ds:uri="http://schemas.microsoft.com/sharepoint/v3/contenttype/form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2026-07-23T13:38:08Z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