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41" documentId="8_{FF074144-00DB-4844-8E15-907437F633B3}" xr6:coauthVersionLast="47" xr6:coauthVersionMax="47" xr10:uidLastSave="{03974A28-1BF8-408A-A713-222AC4431FE1}"/>
  <workbookProtection workbookAlgorithmName="SHA-512" workbookHashValue="4nLJ24OXulmgnqXmG/SyneNBTb76llSaoqfHnFrXfEKkcXniv9ydIqO+7zpZn+zYBPIYAFPpSUvoIAVuWhc9iA==" workbookSaltValue="XZWovHFAlbjqNtq3rB2XEg==" workbookSpinCount="100000" lockStructure="1"/>
  <bookViews>
    <workbookView xWindow="-110" yWindow="-110" windowWidth="19420" windowHeight="11500" tabRatio="602" xr2:uid="{00000000-000D-0000-FFFF-FFFF00000000}"/>
  </bookViews>
  <sheets>
    <sheet name="Current Week View" sheetId="22" r:id="rId1"/>
    <sheet name="Rolling-28 Day View" sheetId="28" r:id="rId2"/>
    <sheet name="Occupancy Raw Data" sheetId="25" state="hidden" r:id="rId3"/>
    <sheet name="ADR Raw Data" sheetId="26" state="hidden" r:id="rId4"/>
    <sheet name="RevPAR Raw Data" sheetId="27" state="hidden" r:id="rId5"/>
    <sheet name="Translation Table" sheetId="2" r:id="rId6"/>
    <sheet name="Help" sheetId="21" r:id="rId7"/>
    <sheet name="Market Maps -&gt;" sheetId="29" r:id="rId8"/>
    <sheet name="Washington, DC Market" sheetId="30" r:id="rId9"/>
    <sheet name="Norfolk &amp; Virginia Beach, VA" sheetId="31" r:id="rId10"/>
    <sheet name="Virginia Area" sheetId="32" r:id="rId11"/>
    <sheet name="VA Shenandoah Valley Regional" sheetId="36" r:id="rId12"/>
    <sheet name="Virginia South Central" sheetId="37" r:id="rId13"/>
    <sheet name="Richmond-Petersburg, VA" sheetId="33" r:id="rId14"/>
    <sheet name="Bristol &amp; Kingsport TN&amp;VA, MSA" sheetId="34" r:id="rId15"/>
    <sheet name="Virginia Tourism Regions" sheetId="35" r:id="rId16"/>
  </sheets>
  <definedNames>
    <definedName name="_xlnm.Print_Area" localSheetId="0">'Current Week View'!$A$1:$AG$147</definedName>
    <definedName name="_xlnm.Print_Area" localSheetId="6">Help!$A$1:$O$31</definedName>
    <definedName name="_xlnm.Print_Area" localSheetId="1">'Rolling-28 Day View'!$A$1:$AG$147</definedName>
    <definedName name="_xlnm.Print_Area" localSheetId="5">'Translation Table'!$A$1:$X$43</definedName>
    <definedName name="_xlnm.Print_Titles" localSheetId="0">'Current Week View'!$A:$A,'Current Week View'!$1:$3</definedName>
    <definedName name="_xlnm.Print_Titles" localSheetId="1">'Rolling-28 Day View'!$A:$A,'Rolling-28 Day View'!$1:$3</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38" i="28" l="1"/>
  <c r="AF138" i="28"/>
  <c r="AE138" i="28"/>
  <c r="AD138" i="28"/>
  <c r="AC138" i="28"/>
  <c r="AB138" i="28"/>
  <c r="AA138" i="28"/>
  <c r="Z138" i="28"/>
  <c r="Y138" i="28"/>
  <c r="X138" i="28"/>
  <c r="V138" i="28"/>
  <c r="U138" i="28"/>
  <c r="T138" i="28"/>
  <c r="S138" i="28"/>
  <c r="R138" i="28"/>
  <c r="Q138" i="28"/>
  <c r="P138" i="28"/>
  <c r="O138" i="28"/>
  <c r="N138" i="28"/>
  <c r="M138" i="28"/>
  <c r="AG137" i="28"/>
  <c r="AF137" i="28"/>
  <c r="AE137" i="28"/>
  <c r="AD137" i="28"/>
  <c r="AC137" i="28"/>
  <c r="AB137" i="28"/>
  <c r="AA137" i="28"/>
  <c r="Z137" i="28"/>
  <c r="Y137" i="28"/>
  <c r="X137" i="28"/>
  <c r="V137" i="28"/>
  <c r="U137" i="28"/>
  <c r="T137" i="28"/>
  <c r="S137" i="28"/>
  <c r="R137" i="28"/>
  <c r="Q137" i="28"/>
  <c r="P137" i="28"/>
  <c r="O137" i="28"/>
  <c r="N137" i="28"/>
  <c r="M137" i="28"/>
  <c r="AG105" i="28"/>
  <c r="AF105" i="28"/>
  <c r="AE105" i="28"/>
  <c r="AD105" i="28"/>
  <c r="AC105" i="28"/>
  <c r="AB105" i="28"/>
  <c r="AA105" i="28"/>
  <c r="Z105" i="28"/>
  <c r="Y105" i="28"/>
  <c r="X105" i="28"/>
  <c r="V105" i="28"/>
  <c r="U105" i="28"/>
  <c r="T105" i="28"/>
  <c r="S105" i="28"/>
  <c r="R105" i="28"/>
  <c r="Q105" i="28"/>
  <c r="P105" i="28"/>
  <c r="O105" i="28"/>
  <c r="N105" i="28"/>
  <c r="M105" i="28"/>
  <c r="AG104" i="28"/>
  <c r="AF104" i="28"/>
  <c r="AE104" i="28"/>
  <c r="AD104" i="28"/>
  <c r="AC104" i="28"/>
  <c r="AB104" i="28"/>
  <c r="AA104" i="28"/>
  <c r="Z104" i="28"/>
  <c r="Y104" i="28"/>
  <c r="X104" i="28"/>
  <c r="V104" i="28"/>
  <c r="U104" i="28"/>
  <c r="T104" i="28"/>
  <c r="S104" i="28"/>
  <c r="R104" i="28"/>
  <c r="Q104" i="28"/>
  <c r="P104" i="28"/>
  <c r="O104" i="28"/>
  <c r="N104" i="28"/>
  <c r="M104" i="28"/>
  <c r="AG123" i="28"/>
  <c r="AF123" i="28"/>
  <c r="AE123" i="28"/>
  <c r="AD123" i="28"/>
  <c r="AC123" i="28"/>
  <c r="AB123" i="28"/>
  <c r="AA123" i="28"/>
  <c r="Z123" i="28"/>
  <c r="Y123" i="28"/>
  <c r="X123" i="28"/>
  <c r="V123" i="28"/>
  <c r="U123" i="28"/>
  <c r="T123" i="28"/>
  <c r="S123" i="28"/>
  <c r="R123" i="28"/>
  <c r="Q123" i="28"/>
  <c r="P123" i="28"/>
  <c r="O123" i="28"/>
  <c r="N123" i="28"/>
  <c r="M123" i="28"/>
  <c r="AG122" i="28"/>
  <c r="AF122" i="28"/>
  <c r="AE122" i="28"/>
  <c r="AD122" i="28"/>
  <c r="AC122" i="28"/>
  <c r="AB122" i="28"/>
  <c r="AA122" i="28"/>
  <c r="Z122" i="28"/>
  <c r="Y122" i="28"/>
  <c r="X122" i="28"/>
  <c r="V122" i="28"/>
  <c r="U122" i="28"/>
  <c r="T122" i="28"/>
  <c r="S122" i="28"/>
  <c r="R122" i="28"/>
  <c r="Q122" i="28"/>
  <c r="P122" i="28"/>
  <c r="O122" i="28"/>
  <c r="N122" i="28"/>
  <c r="M122" i="28"/>
  <c r="AG123" i="22"/>
  <c r="AF123" i="22"/>
  <c r="AE123" i="22"/>
  <c r="AD123" i="22"/>
  <c r="AC123" i="22"/>
  <c r="AB123" i="22"/>
  <c r="AA123" i="22"/>
  <c r="Z123" i="22"/>
  <c r="Y123" i="22"/>
  <c r="X123" i="22"/>
  <c r="AG122" i="22"/>
  <c r="AF122" i="22"/>
  <c r="AE122" i="22"/>
  <c r="AD122" i="22"/>
  <c r="AC122" i="22"/>
  <c r="AB122" i="22"/>
  <c r="AA122" i="22"/>
  <c r="Z122" i="22"/>
  <c r="Y122" i="22"/>
  <c r="X122" i="22"/>
  <c r="AG105" i="22"/>
  <c r="AF105" i="22"/>
  <c r="AE105" i="22"/>
  <c r="AD105" i="22"/>
  <c r="AC105" i="22"/>
  <c r="AB105" i="22"/>
  <c r="AA105" i="22"/>
  <c r="Z105" i="22"/>
  <c r="Y105" i="22"/>
  <c r="X105" i="22"/>
  <c r="AG104" i="22"/>
  <c r="AF104" i="22"/>
  <c r="AE104" i="22"/>
  <c r="AD104" i="22"/>
  <c r="AC104" i="22"/>
  <c r="AB104" i="22"/>
  <c r="AA104" i="22"/>
  <c r="Z104" i="22"/>
  <c r="Y104" i="22"/>
  <c r="X104" i="22"/>
  <c r="AG138" i="22"/>
  <c r="AF138" i="22"/>
  <c r="AE138" i="22"/>
  <c r="AD138" i="22"/>
  <c r="AC138" i="22"/>
  <c r="AB138" i="22"/>
  <c r="AA138" i="22"/>
  <c r="Z138" i="22"/>
  <c r="Y138" i="22"/>
  <c r="X138" i="22"/>
  <c r="AG137" i="22"/>
  <c r="AF137" i="22"/>
  <c r="AE137" i="22"/>
  <c r="AD137" i="22"/>
  <c r="AC137" i="22"/>
  <c r="AB137" i="22"/>
  <c r="AA137" i="22"/>
  <c r="Z137" i="22"/>
  <c r="Y137" i="22"/>
  <c r="X137" i="22"/>
  <c r="V138" i="22"/>
  <c r="U138" i="22"/>
  <c r="T138" i="22"/>
  <c r="S138" i="22"/>
  <c r="R138" i="22"/>
  <c r="Q138" i="22"/>
  <c r="P138" i="22"/>
  <c r="O138" i="22"/>
  <c r="N138" i="22"/>
  <c r="M138" i="22"/>
  <c r="V137" i="22"/>
  <c r="U137" i="22"/>
  <c r="T137" i="22"/>
  <c r="S137" i="22"/>
  <c r="R137" i="22"/>
  <c r="Q137" i="22"/>
  <c r="P137" i="22"/>
  <c r="O137" i="22"/>
  <c r="N137" i="22"/>
  <c r="M137" i="22"/>
  <c r="V123" i="22"/>
  <c r="U123" i="22"/>
  <c r="T123" i="22"/>
  <c r="S123" i="22"/>
  <c r="R123" i="22"/>
  <c r="Q123" i="22"/>
  <c r="P123" i="22"/>
  <c r="O123" i="22"/>
  <c r="N123" i="22"/>
  <c r="M123" i="22"/>
  <c r="V122" i="22"/>
  <c r="U122" i="22"/>
  <c r="T122" i="22"/>
  <c r="S122" i="22"/>
  <c r="R122" i="22"/>
  <c r="Q122" i="22"/>
  <c r="P122" i="22"/>
  <c r="O122" i="22"/>
  <c r="N122" i="22"/>
  <c r="M122" i="22"/>
  <c r="V105" i="22"/>
  <c r="U105" i="22"/>
  <c r="T105" i="22"/>
  <c r="S105" i="22"/>
  <c r="R105" i="22"/>
  <c r="Q105" i="22"/>
  <c r="P105" i="22"/>
  <c r="O105" i="22"/>
  <c r="N105" i="22"/>
  <c r="M105" i="22"/>
  <c r="V104" i="22"/>
  <c r="U104" i="22"/>
  <c r="T104" i="22"/>
  <c r="S104" i="22"/>
  <c r="R104" i="22"/>
  <c r="Q104" i="22"/>
  <c r="P104" i="22"/>
  <c r="O104" i="22"/>
  <c r="N104" i="22"/>
  <c r="M104" i="22"/>
  <c r="AG141" i="28"/>
  <c r="AF141" i="28"/>
  <c r="AE141" i="28"/>
  <c r="AD141" i="28"/>
  <c r="AC141" i="28"/>
  <c r="AB141" i="28"/>
  <c r="AA141" i="28"/>
  <c r="Z141" i="28"/>
  <c r="Y141" i="28"/>
  <c r="X141" i="28"/>
  <c r="AG135" i="28"/>
  <c r="AF135" i="28"/>
  <c r="AE135" i="28"/>
  <c r="AD135" i="28"/>
  <c r="AC135" i="28"/>
  <c r="AB135" i="28"/>
  <c r="AA135" i="28"/>
  <c r="Z135" i="28"/>
  <c r="Y135" i="28"/>
  <c r="X135" i="28"/>
  <c r="AG132" i="28"/>
  <c r="AF132" i="28"/>
  <c r="AE132" i="28"/>
  <c r="AD132" i="28"/>
  <c r="AC132" i="28"/>
  <c r="AB132" i="28"/>
  <c r="AA132" i="28"/>
  <c r="Z132" i="28"/>
  <c r="Y132" i="28"/>
  <c r="X132" i="28"/>
  <c r="AG144" i="28"/>
  <c r="AF144" i="28"/>
  <c r="AE144" i="28"/>
  <c r="AD144" i="28"/>
  <c r="AC144" i="28"/>
  <c r="AB144" i="28"/>
  <c r="AA144" i="28"/>
  <c r="Z144" i="28"/>
  <c r="Y144" i="28"/>
  <c r="X144" i="28"/>
  <c r="AG129" i="28"/>
  <c r="AF129" i="28"/>
  <c r="AE129" i="28"/>
  <c r="AD129" i="28"/>
  <c r="AC129" i="28"/>
  <c r="AB129" i="28"/>
  <c r="AA129" i="28"/>
  <c r="Z129" i="28"/>
  <c r="Y129" i="28"/>
  <c r="X129" i="28"/>
  <c r="AG126" i="28"/>
  <c r="AF126" i="28"/>
  <c r="AE126" i="28"/>
  <c r="AD126" i="28"/>
  <c r="AC126" i="28"/>
  <c r="AB126" i="28"/>
  <c r="AA126" i="28"/>
  <c r="Z126" i="28"/>
  <c r="Y126" i="28"/>
  <c r="X126" i="28"/>
  <c r="AG111" i="28"/>
  <c r="AF111" i="28"/>
  <c r="AE111" i="28"/>
  <c r="AD111" i="28"/>
  <c r="AC111" i="28"/>
  <c r="AB111" i="28"/>
  <c r="AA111" i="28"/>
  <c r="Z111" i="28"/>
  <c r="Y111" i="28"/>
  <c r="X111" i="28"/>
  <c r="AG114" i="28"/>
  <c r="AF114" i="28"/>
  <c r="AE114" i="28"/>
  <c r="AD114" i="28"/>
  <c r="AC114" i="28"/>
  <c r="AB114" i="28"/>
  <c r="AA114" i="28"/>
  <c r="Z114" i="28"/>
  <c r="Y114" i="28"/>
  <c r="X114" i="28"/>
  <c r="AG108" i="28"/>
  <c r="AF108" i="28"/>
  <c r="AE108" i="28"/>
  <c r="AD108" i="28"/>
  <c r="AC108" i="28"/>
  <c r="AB108" i="28"/>
  <c r="AA108" i="28"/>
  <c r="Z108" i="28"/>
  <c r="Y108" i="28"/>
  <c r="X108" i="28"/>
  <c r="AG120" i="28"/>
  <c r="AF120" i="28"/>
  <c r="AE120" i="28"/>
  <c r="AD120" i="28"/>
  <c r="AC120" i="28"/>
  <c r="AB120" i="28"/>
  <c r="AA120" i="28"/>
  <c r="Z120" i="28"/>
  <c r="Y120" i="28"/>
  <c r="X120" i="28"/>
  <c r="AG117" i="28"/>
  <c r="AF117" i="28"/>
  <c r="AE117" i="28"/>
  <c r="AD117" i="28"/>
  <c r="AC117" i="28"/>
  <c r="AB117" i="28"/>
  <c r="AA117" i="28"/>
  <c r="Z117" i="28"/>
  <c r="Y117" i="28"/>
  <c r="X117" i="28"/>
  <c r="AG102" i="28"/>
  <c r="AF102" i="28"/>
  <c r="AE102" i="28"/>
  <c r="AD102" i="28"/>
  <c r="AC102" i="28"/>
  <c r="AB102" i="28"/>
  <c r="AA102" i="28"/>
  <c r="Z102" i="28"/>
  <c r="Y102" i="28"/>
  <c r="X102" i="28"/>
  <c r="AG99" i="28"/>
  <c r="AF99" i="28"/>
  <c r="AE99" i="28"/>
  <c r="AD99" i="28"/>
  <c r="AC99" i="28"/>
  <c r="AB99" i="28"/>
  <c r="AA99" i="28"/>
  <c r="Z99" i="28"/>
  <c r="Y99" i="28"/>
  <c r="X99" i="28"/>
  <c r="AG96" i="28"/>
  <c r="AF96" i="28"/>
  <c r="AE96" i="28"/>
  <c r="AD96" i="28"/>
  <c r="AC96" i="28"/>
  <c r="AB96" i="28"/>
  <c r="AA96" i="28"/>
  <c r="Z96" i="28"/>
  <c r="Y96" i="28"/>
  <c r="X96" i="28"/>
  <c r="AG93" i="28"/>
  <c r="AF93" i="28"/>
  <c r="AE93" i="28"/>
  <c r="AD93" i="28"/>
  <c r="AC93" i="28"/>
  <c r="AB93" i="28"/>
  <c r="AA93" i="28"/>
  <c r="Z93" i="28"/>
  <c r="Y93" i="28"/>
  <c r="X93" i="28"/>
  <c r="AG90" i="28"/>
  <c r="AF90" i="28"/>
  <c r="AE90" i="28"/>
  <c r="AD90" i="28"/>
  <c r="AC90" i="28"/>
  <c r="AB90" i="28"/>
  <c r="AA90" i="28"/>
  <c r="Z90" i="28"/>
  <c r="Y90" i="28"/>
  <c r="X90" i="28"/>
  <c r="AG87" i="28"/>
  <c r="AF87" i="28"/>
  <c r="AE87" i="28"/>
  <c r="AD87" i="28"/>
  <c r="AC87" i="28"/>
  <c r="AB87" i="28"/>
  <c r="AA87" i="28"/>
  <c r="Z87" i="28"/>
  <c r="Y87" i="28"/>
  <c r="X87" i="28"/>
  <c r="AG84" i="28"/>
  <c r="AF84" i="28"/>
  <c r="AE84" i="28"/>
  <c r="AD84" i="28"/>
  <c r="AC84" i="28"/>
  <c r="AB84" i="28"/>
  <c r="AA84" i="28"/>
  <c r="Z84" i="28"/>
  <c r="Y84" i="28"/>
  <c r="X84" i="28"/>
  <c r="AG81" i="28"/>
  <c r="AF81" i="28"/>
  <c r="AE81" i="28"/>
  <c r="AD81" i="28"/>
  <c r="AC81" i="28"/>
  <c r="AB81" i="28"/>
  <c r="AA81" i="28"/>
  <c r="Z81" i="28"/>
  <c r="Y81" i="28"/>
  <c r="X81" i="28"/>
  <c r="AG78" i="28"/>
  <c r="AF78" i="28"/>
  <c r="AE78" i="28"/>
  <c r="AD78" i="28"/>
  <c r="AC78" i="28"/>
  <c r="AB78" i="28"/>
  <c r="AA78" i="28"/>
  <c r="Z78" i="28"/>
  <c r="Y78" i="28"/>
  <c r="X78" i="28"/>
  <c r="AG75" i="28"/>
  <c r="AF75" i="28"/>
  <c r="AE75" i="28"/>
  <c r="AD75" i="28"/>
  <c r="AC75" i="28"/>
  <c r="AB75" i="28"/>
  <c r="AA75" i="28"/>
  <c r="Z75" i="28"/>
  <c r="Y75" i="28"/>
  <c r="X75" i="28"/>
  <c r="AG72" i="28"/>
  <c r="AF72" i="28"/>
  <c r="AE72" i="28"/>
  <c r="AD72" i="28"/>
  <c r="AC72" i="28"/>
  <c r="AB72" i="28"/>
  <c r="AA72" i="28"/>
  <c r="Z72" i="28"/>
  <c r="Y72" i="28"/>
  <c r="X72" i="28"/>
  <c r="AG69" i="28"/>
  <c r="AF69" i="28"/>
  <c r="AE69" i="28"/>
  <c r="AD69" i="28"/>
  <c r="AC69" i="28"/>
  <c r="AB69" i="28"/>
  <c r="AA69" i="28"/>
  <c r="Z69" i="28"/>
  <c r="Y69" i="28"/>
  <c r="X69" i="28"/>
  <c r="AG66" i="28"/>
  <c r="AF66" i="28"/>
  <c r="AE66" i="28"/>
  <c r="AD66" i="28"/>
  <c r="AC66" i="28"/>
  <c r="AB66" i="28"/>
  <c r="AA66" i="28"/>
  <c r="Z66" i="28"/>
  <c r="Y66" i="28"/>
  <c r="X66" i="28"/>
  <c r="AG63" i="28"/>
  <c r="AF63" i="28"/>
  <c r="AE63" i="28"/>
  <c r="AD63" i="28"/>
  <c r="AC63" i="28"/>
  <c r="AB63" i="28"/>
  <c r="AA63" i="28"/>
  <c r="Z63" i="28"/>
  <c r="Y63" i="28"/>
  <c r="X63" i="28"/>
  <c r="AG60" i="28"/>
  <c r="AF60" i="28"/>
  <c r="AE60" i="28"/>
  <c r="AD60" i="28"/>
  <c r="AC60" i="28"/>
  <c r="AB60" i="28"/>
  <c r="AA60" i="28"/>
  <c r="Z60" i="28"/>
  <c r="Y60" i="28"/>
  <c r="X60" i="28"/>
  <c r="AG57" i="28"/>
  <c r="AF57" i="28"/>
  <c r="AE57" i="28"/>
  <c r="AD57" i="28"/>
  <c r="AC57" i="28"/>
  <c r="AB57" i="28"/>
  <c r="AA57" i="28"/>
  <c r="Z57" i="28"/>
  <c r="Y57" i="28"/>
  <c r="X57" i="28"/>
  <c r="AG54" i="28"/>
  <c r="AF54" i="28"/>
  <c r="AE54" i="28"/>
  <c r="AD54" i="28"/>
  <c r="AC54" i="28"/>
  <c r="AB54" i="28"/>
  <c r="AA54" i="28"/>
  <c r="Z54" i="28"/>
  <c r="Y54" i="28"/>
  <c r="X54" i="28"/>
  <c r="AG51" i="28"/>
  <c r="AF51" i="28"/>
  <c r="AE51" i="28"/>
  <c r="AD51" i="28"/>
  <c r="AC51" i="28"/>
  <c r="AB51" i="28"/>
  <c r="AA51" i="28"/>
  <c r="Z51" i="28"/>
  <c r="Y51" i="28"/>
  <c r="X51" i="28"/>
  <c r="AG48" i="28"/>
  <c r="AF48" i="28"/>
  <c r="AE48" i="28"/>
  <c r="AD48" i="28"/>
  <c r="AC48" i="28"/>
  <c r="AB48" i="28"/>
  <c r="AA48" i="28"/>
  <c r="Z48" i="28"/>
  <c r="Y48" i="28"/>
  <c r="X48" i="28"/>
  <c r="AG45" i="28"/>
  <c r="AF45" i="28"/>
  <c r="AE45" i="28"/>
  <c r="AD45" i="28"/>
  <c r="AC45" i="28"/>
  <c r="AB45" i="28"/>
  <c r="AA45" i="28"/>
  <c r="Z45" i="28"/>
  <c r="Y45" i="28"/>
  <c r="X45" i="28"/>
  <c r="AG42" i="28"/>
  <c r="AF42" i="28"/>
  <c r="AE42" i="28"/>
  <c r="AD42" i="28"/>
  <c r="AC42" i="28"/>
  <c r="AB42" i="28"/>
  <c r="AA42" i="28"/>
  <c r="Z42" i="28"/>
  <c r="Y42" i="28"/>
  <c r="X42" i="28"/>
  <c r="AG39" i="28"/>
  <c r="AF39" i="28"/>
  <c r="AE39" i="28"/>
  <c r="AD39" i="28"/>
  <c r="AC39" i="28"/>
  <c r="AB39" i="28"/>
  <c r="AA39" i="28"/>
  <c r="Z39" i="28"/>
  <c r="Y39" i="28"/>
  <c r="X39" i="28"/>
  <c r="AG36" i="28"/>
  <c r="AF36" i="28"/>
  <c r="AE36" i="28"/>
  <c r="AD36" i="28"/>
  <c r="AC36" i="28"/>
  <c r="AB36" i="28"/>
  <c r="AA36" i="28"/>
  <c r="Z36" i="28"/>
  <c r="Y36" i="28"/>
  <c r="X36" i="28"/>
  <c r="AG33" i="28"/>
  <c r="AF33" i="28"/>
  <c r="AE33" i="28"/>
  <c r="AD33" i="28"/>
  <c r="AC33" i="28"/>
  <c r="AB33" i="28"/>
  <c r="AA33" i="28"/>
  <c r="Z33" i="28"/>
  <c r="Y33" i="28"/>
  <c r="X33" i="28"/>
  <c r="AG30" i="28"/>
  <c r="AF30" i="28"/>
  <c r="AE30" i="28"/>
  <c r="AD30" i="28"/>
  <c r="AC30" i="28"/>
  <c r="AB30" i="28"/>
  <c r="AA30" i="28"/>
  <c r="Z30" i="28"/>
  <c r="Y30" i="28"/>
  <c r="X30" i="28"/>
  <c r="AG27" i="28"/>
  <c r="AF27" i="28"/>
  <c r="AE27" i="28"/>
  <c r="AD27" i="28"/>
  <c r="AC27" i="28"/>
  <c r="AB27" i="28"/>
  <c r="AA27" i="28"/>
  <c r="Z27" i="28"/>
  <c r="Y27" i="28"/>
  <c r="X27" i="28"/>
  <c r="AG24" i="28"/>
  <c r="AF24" i="28"/>
  <c r="AE24" i="28"/>
  <c r="AD24" i="28"/>
  <c r="AC24" i="28"/>
  <c r="AB24" i="28"/>
  <c r="AA24" i="28"/>
  <c r="Z24" i="28"/>
  <c r="Y24" i="28"/>
  <c r="X24" i="28"/>
  <c r="AG21" i="28"/>
  <c r="AF21" i="28"/>
  <c r="AE21" i="28"/>
  <c r="AD21" i="28"/>
  <c r="AC21" i="28"/>
  <c r="AB21" i="28"/>
  <c r="AA21" i="28"/>
  <c r="Z21" i="28"/>
  <c r="Y21" i="28"/>
  <c r="X21" i="28"/>
  <c r="AG18" i="28"/>
  <c r="AF18" i="28"/>
  <c r="AE18" i="28"/>
  <c r="AD18" i="28"/>
  <c r="AC18" i="28"/>
  <c r="AB18" i="28"/>
  <c r="AA18" i="28"/>
  <c r="Z18" i="28"/>
  <c r="Y18" i="28"/>
  <c r="X18" i="28"/>
  <c r="AG15" i="28"/>
  <c r="AF15" i="28"/>
  <c r="AE15" i="28"/>
  <c r="AD15" i="28"/>
  <c r="AC15" i="28"/>
  <c r="AB15" i="28"/>
  <c r="AA15" i="28"/>
  <c r="Z15" i="28"/>
  <c r="Y15" i="28"/>
  <c r="X15" i="28"/>
  <c r="AG12" i="28"/>
  <c r="AF12" i="28"/>
  <c r="AE12" i="28"/>
  <c r="AD12" i="28"/>
  <c r="AC12" i="28"/>
  <c r="AB12" i="28"/>
  <c r="AA12" i="28"/>
  <c r="Z12" i="28"/>
  <c r="Y12" i="28"/>
  <c r="X12" i="28"/>
  <c r="AG8" i="28"/>
  <c r="AF8" i="28"/>
  <c r="AE8" i="28"/>
  <c r="AD8" i="28"/>
  <c r="AC8" i="28"/>
  <c r="AB8" i="28"/>
  <c r="AA8" i="28"/>
  <c r="Z8" i="28"/>
  <c r="Y8" i="28"/>
  <c r="X8" i="28"/>
  <c r="AG5" i="28"/>
  <c r="AF5" i="28"/>
  <c r="AE5" i="28"/>
  <c r="AD5" i="28"/>
  <c r="AC5" i="28"/>
  <c r="Y5" i="28"/>
  <c r="Z5" i="28"/>
  <c r="AA5" i="28"/>
  <c r="AB5" i="28"/>
  <c r="X5" i="28"/>
  <c r="V141" i="28"/>
  <c r="U141" i="28"/>
  <c r="T141" i="28"/>
  <c r="S141" i="28"/>
  <c r="R141" i="28"/>
  <c r="Q141" i="28"/>
  <c r="P141" i="28"/>
  <c r="O141" i="28"/>
  <c r="N141" i="28"/>
  <c r="M141" i="28"/>
  <c r="V135" i="28"/>
  <c r="U135" i="28"/>
  <c r="T135" i="28"/>
  <c r="S135" i="28"/>
  <c r="R135" i="28"/>
  <c r="Q135" i="28"/>
  <c r="P135" i="28"/>
  <c r="O135" i="28"/>
  <c r="N135" i="28"/>
  <c r="M135" i="28"/>
  <c r="V132" i="28"/>
  <c r="U132" i="28"/>
  <c r="T132" i="28"/>
  <c r="S132" i="28"/>
  <c r="R132" i="28"/>
  <c r="Q132" i="28"/>
  <c r="P132" i="28"/>
  <c r="O132" i="28"/>
  <c r="N132" i="28"/>
  <c r="M132" i="28"/>
  <c r="V144" i="28"/>
  <c r="U144" i="28"/>
  <c r="T144" i="28"/>
  <c r="S144" i="28"/>
  <c r="R144" i="28"/>
  <c r="Q144" i="28"/>
  <c r="P144" i="28"/>
  <c r="O144" i="28"/>
  <c r="N144" i="28"/>
  <c r="M144" i="28"/>
  <c r="V129" i="28"/>
  <c r="U129" i="28"/>
  <c r="T129" i="28"/>
  <c r="S129" i="28"/>
  <c r="R129" i="28"/>
  <c r="Q129" i="28"/>
  <c r="P129" i="28"/>
  <c r="O129" i="28"/>
  <c r="N129" i="28"/>
  <c r="M129" i="28"/>
  <c r="V126" i="28"/>
  <c r="U126" i="28"/>
  <c r="T126" i="28"/>
  <c r="S126" i="28"/>
  <c r="R126" i="28"/>
  <c r="Q126" i="28"/>
  <c r="P126" i="28"/>
  <c r="O126" i="28"/>
  <c r="N126" i="28"/>
  <c r="M126" i="28"/>
  <c r="V111" i="28"/>
  <c r="U111" i="28"/>
  <c r="T111" i="28"/>
  <c r="S111" i="28"/>
  <c r="R111" i="28"/>
  <c r="Q111" i="28"/>
  <c r="P111" i="28"/>
  <c r="O111" i="28"/>
  <c r="N111" i="28"/>
  <c r="M111" i="28"/>
  <c r="V114" i="28"/>
  <c r="U114" i="28"/>
  <c r="T114" i="28"/>
  <c r="S114" i="28"/>
  <c r="R114" i="28"/>
  <c r="Q114" i="28"/>
  <c r="P114" i="28"/>
  <c r="O114" i="28"/>
  <c r="N114" i="28"/>
  <c r="M114" i="28"/>
  <c r="V108" i="28"/>
  <c r="U108" i="28"/>
  <c r="T108" i="28"/>
  <c r="S108" i="28"/>
  <c r="R108" i="28"/>
  <c r="Q108" i="28"/>
  <c r="P108" i="28"/>
  <c r="O108" i="28"/>
  <c r="N108" i="28"/>
  <c r="M108" i="28"/>
  <c r="V120" i="28"/>
  <c r="U120" i="28"/>
  <c r="T120" i="28"/>
  <c r="S120" i="28"/>
  <c r="R120" i="28"/>
  <c r="Q120" i="28"/>
  <c r="P120" i="28"/>
  <c r="O120" i="28"/>
  <c r="N120" i="28"/>
  <c r="M120" i="28"/>
  <c r="V117" i="28"/>
  <c r="U117" i="28"/>
  <c r="T117" i="28"/>
  <c r="S117" i="28"/>
  <c r="R117" i="28"/>
  <c r="Q117" i="28"/>
  <c r="P117" i="28"/>
  <c r="O117" i="28"/>
  <c r="N117" i="28"/>
  <c r="M117" i="28"/>
  <c r="V102" i="28"/>
  <c r="U102" i="28"/>
  <c r="T102" i="28"/>
  <c r="S102" i="28"/>
  <c r="R102" i="28"/>
  <c r="Q102" i="28"/>
  <c r="P102" i="28"/>
  <c r="O102" i="28"/>
  <c r="N102" i="28"/>
  <c r="M102" i="28"/>
  <c r="V99" i="28"/>
  <c r="U99" i="28"/>
  <c r="T99" i="28"/>
  <c r="S99" i="28"/>
  <c r="R99" i="28"/>
  <c r="Q99" i="28"/>
  <c r="P99" i="28"/>
  <c r="O99" i="28"/>
  <c r="N99" i="28"/>
  <c r="M99" i="28"/>
  <c r="V96" i="28"/>
  <c r="U96" i="28"/>
  <c r="T96" i="28"/>
  <c r="S96" i="28"/>
  <c r="R96" i="28"/>
  <c r="Q96" i="28"/>
  <c r="P96" i="28"/>
  <c r="O96" i="28"/>
  <c r="N96" i="28"/>
  <c r="M96" i="28"/>
  <c r="V93" i="28"/>
  <c r="U93" i="28"/>
  <c r="T93" i="28"/>
  <c r="S93" i="28"/>
  <c r="R93" i="28"/>
  <c r="Q93" i="28"/>
  <c r="P93" i="28"/>
  <c r="O93" i="28"/>
  <c r="N93" i="28"/>
  <c r="M93" i="28"/>
  <c r="V90" i="28"/>
  <c r="U90" i="28"/>
  <c r="T90" i="28"/>
  <c r="S90" i="28"/>
  <c r="R90" i="28"/>
  <c r="Q90" i="28"/>
  <c r="P90" i="28"/>
  <c r="O90" i="28"/>
  <c r="N90" i="28"/>
  <c r="M90" i="28"/>
  <c r="V87" i="28"/>
  <c r="U87" i="28"/>
  <c r="T87" i="28"/>
  <c r="S87" i="28"/>
  <c r="R87" i="28"/>
  <c r="Q87" i="28"/>
  <c r="P87" i="28"/>
  <c r="O87" i="28"/>
  <c r="N87" i="28"/>
  <c r="M87" i="28"/>
  <c r="V84" i="28"/>
  <c r="U84" i="28"/>
  <c r="T84" i="28"/>
  <c r="S84" i="28"/>
  <c r="R84" i="28"/>
  <c r="Q84" i="28"/>
  <c r="P84" i="28"/>
  <c r="O84" i="28"/>
  <c r="N84" i="28"/>
  <c r="M84" i="28"/>
  <c r="V81" i="28"/>
  <c r="U81" i="28"/>
  <c r="T81" i="28"/>
  <c r="S81" i="28"/>
  <c r="R81" i="28"/>
  <c r="Q81" i="28"/>
  <c r="P81" i="28"/>
  <c r="O81" i="28"/>
  <c r="N81" i="28"/>
  <c r="M81" i="28"/>
  <c r="V78" i="28"/>
  <c r="U78" i="28"/>
  <c r="T78" i="28"/>
  <c r="S78" i="28"/>
  <c r="R78" i="28"/>
  <c r="Q78" i="28"/>
  <c r="P78" i="28"/>
  <c r="O78" i="28"/>
  <c r="N78" i="28"/>
  <c r="M78" i="28"/>
  <c r="V75" i="28"/>
  <c r="U75" i="28"/>
  <c r="T75" i="28"/>
  <c r="S75" i="28"/>
  <c r="R75" i="28"/>
  <c r="Q75" i="28"/>
  <c r="P75" i="28"/>
  <c r="O75" i="28"/>
  <c r="N75" i="28"/>
  <c r="M75" i="28"/>
  <c r="V72" i="28"/>
  <c r="U72" i="28"/>
  <c r="T72" i="28"/>
  <c r="S72" i="28"/>
  <c r="R72" i="28"/>
  <c r="Q72" i="28"/>
  <c r="P72" i="28"/>
  <c r="O72" i="28"/>
  <c r="N72" i="28"/>
  <c r="M72" i="28"/>
  <c r="V69" i="28"/>
  <c r="U69" i="28"/>
  <c r="T69" i="28"/>
  <c r="S69" i="28"/>
  <c r="R69" i="28"/>
  <c r="Q69" i="28"/>
  <c r="P69" i="28"/>
  <c r="O69" i="28"/>
  <c r="N69" i="28"/>
  <c r="M69" i="28"/>
  <c r="V66" i="28"/>
  <c r="U66" i="28"/>
  <c r="T66" i="28"/>
  <c r="S66" i="28"/>
  <c r="R66" i="28"/>
  <c r="Q66" i="28"/>
  <c r="P66" i="28"/>
  <c r="O66" i="28"/>
  <c r="N66" i="28"/>
  <c r="M66" i="28"/>
  <c r="V63" i="28"/>
  <c r="U63" i="28"/>
  <c r="T63" i="28"/>
  <c r="S63" i="28"/>
  <c r="R63" i="28"/>
  <c r="Q63" i="28"/>
  <c r="P63" i="28"/>
  <c r="O63" i="28"/>
  <c r="N63" i="28"/>
  <c r="M63" i="28"/>
  <c r="V60" i="28"/>
  <c r="U60" i="28"/>
  <c r="T60" i="28"/>
  <c r="S60" i="28"/>
  <c r="R60" i="28"/>
  <c r="Q60" i="28"/>
  <c r="P60" i="28"/>
  <c r="O60" i="28"/>
  <c r="N60" i="28"/>
  <c r="M60" i="28"/>
  <c r="V57" i="28"/>
  <c r="U57" i="28"/>
  <c r="T57" i="28"/>
  <c r="S57" i="28"/>
  <c r="R57" i="28"/>
  <c r="Q57" i="28"/>
  <c r="P57" i="28"/>
  <c r="O57" i="28"/>
  <c r="N57" i="28"/>
  <c r="M57" i="28"/>
  <c r="V54" i="28"/>
  <c r="U54" i="28"/>
  <c r="T54" i="28"/>
  <c r="S54" i="28"/>
  <c r="R54" i="28"/>
  <c r="Q54" i="28"/>
  <c r="P54" i="28"/>
  <c r="O54" i="28"/>
  <c r="N54" i="28"/>
  <c r="M54" i="28"/>
  <c r="V51" i="28"/>
  <c r="U51" i="28"/>
  <c r="T51" i="28"/>
  <c r="S51" i="28"/>
  <c r="R51" i="28"/>
  <c r="Q51" i="28"/>
  <c r="P51" i="28"/>
  <c r="O51" i="28"/>
  <c r="N51" i="28"/>
  <c r="M51" i="28"/>
  <c r="V48" i="28"/>
  <c r="U48" i="28"/>
  <c r="T48" i="28"/>
  <c r="S48" i="28"/>
  <c r="R48" i="28"/>
  <c r="Q48" i="28"/>
  <c r="P48" i="28"/>
  <c r="O48" i="28"/>
  <c r="N48" i="28"/>
  <c r="M48" i="28"/>
  <c r="V45" i="28"/>
  <c r="U45" i="28"/>
  <c r="T45" i="28"/>
  <c r="S45" i="28"/>
  <c r="R45" i="28"/>
  <c r="Q45" i="28"/>
  <c r="P45" i="28"/>
  <c r="O45" i="28"/>
  <c r="N45" i="28"/>
  <c r="M45" i="28"/>
  <c r="V42" i="28"/>
  <c r="U42" i="28"/>
  <c r="T42" i="28"/>
  <c r="S42" i="28"/>
  <c r="R42" i="28"/>
  <c r="Q42" i="28"/>
  <c r="P42" i="28"/>
  <c r="O42" i="28"/>
  <c r="N42" i="28"/>
  <c r="M42" i="28"/>
  <c r="V39" i="28"/>
  <c r="U39" i="28"/>
  <c r="T39" i="28"/>
  <c r="S39" i="28"/>
  <c r="R39" i="28"/>
  <c r="Q39" i="28"/>
  <c r="P39" i="28"/>
  <c r="O39" i="28"/>
  <c r="N39" i="28"/>
  <c r="M39" i="28"/>
  <c r="V36" i="28"/>
  <c r="U36" i="28"/>
  <c r="T36" i="28"/>
  <c r="S36" i="28"/>
  <c r="R36" i="28"/>
  <c r="Q36" i="28"/>
  <c r="P36" i="28"/>
  <c r="O36" i="28"/>
  <c r="N36" i="28"/>
  <c r="M36" i="28"/>
  <c r="V33" i="28"/>
  <c r="U33" i="28"/>
  <c r="T33" i="28"/>
  <c r="S33" i="28"/>
  <c r="R33" i="28"/>
  <c r="Q33" i="28"/>
  <c r="P33" i="28"/>
  <c r="O33" i="28"/>
  <c r="N33" i="28"/>
  <c r="M33" i="28"/>
  <c r="V30" i="28"/>
  <c r="U30" i="28"/>
  <c r="T30" i="28"/>
  <c r="S30" i="28"/>
  <c r="R30" i="28"/>
  <c r="Q30" i="28"/>
  <c r="P30" i="28"/>
  <c r="O30" i="28"/>
  <c r="N30" i="28"/>
  <c r="M30" i="28"/>
  <c r="V27" i="28"/>
  <c r="U27" i="28"/>
  <c r="T27" i="28"/>
  <c r="S27" i="28"/>
  <c r="R27" i="28"/>
  <c r="Q27" i="28"/>
  <c r="P27" i="28"/>
  <c r="O27" i="28"/>
  <c r="N27" i="28"/>
  <c r="M27" i="28"/>
  <c r="V24" i="28"/>
  <c r="U24" i="28"/>
  <c r="T24" i="28"/>
  <c r="S24" i="28"/>
  <c r="R24" i="28"/>
  <c r="Q24" i="28"/>
  <c r="P24" i="28"/>
  <c r="O24" i="28"/>
  <c r="N24" i="28"/>
  <c r="M24" i="28"/>
  <c r="V21" i="28"/>
  <c r="U21" i="28"/>
  <c r="T21" i="28"/>
  <c r="S21" i="28"/>
  <c r="R21" i="28"/>
  <c r="Q21" i="28"/>
  <c r="P21" i="28"/>
  <c r="O21" i="28"/>
  <c r="N21" i="28"/>
  <c r="M21" i="28"/>
  <c r="V18" i="28"/>
  <c r="U18" i="28"/>
  <c r="T18" i="28"/>
  <c r="S18" i="28"/>
  <c r="R18" i="28"/>
  <c r="Q18" i="28"/>
  <c r="P18" i="28"/>
  <c r="O18" i="28"/>
  <c r="N18" i="28"/>
  <c r="M18" i="28"/>
  <c r="V15" i="28"/>
  <c r="U15" i="28"/>
  <c r="T15" i="28"/>
  <c r="S15" i="28"/>
  <c r="R15" i="28"/>
  <c r="Q15" i="28"/>
  <c r="P15" i="28"/>
  <c r="O15" i="28"/>
  <c r="N15" i="28"/>
  <c r="M15" i="28"/>
  <c r="V12" i="28"/>
  <c r="U12" i="28"/>
  <c r="T12" i="28"/>
  <c r="S12" i="28"/>
  <c r="R12" i="28"/>
  <c r="Q12" i="28"/>
  <c r="P12" i="28"/>
  <c r="O12" i="28"/>
  <c r="N12" i="28"/>
  <c r="M12" i="28"/>
  <c r="V8" i="28"/>
  <c r="U8" i="28"/>
  <c r="T8" i="28"/>
  <c r="S8" i="28"/>
  <c r="R8" i="28"/>
  <c r="Q8" i="28"/>
  <c r="P8" i="28"/>
  <c r="O8" i="28"/>
  <c r="N8" i="28"/>
  <c r="M8" i="28"/>
  <c r="V5" i="28"/>
  <c r="U5" i="28"/>
  <c r="T5" i="28"/>
  <c r="S5" i="28"/>
  <c r="N5" i="28"/>
  <c r="O5" i="28"/>
  <c r="P5" i="28"/>
  <c r="Q5" i="28"/>
  <c r="R5" i="28"/>
  <c r="M5" i="28"/>
  <c r="AG57" i="22"/>
  <c r="AF57" i="22"/>
  <c r="AE57" i="22"/>
  <c r="AD57" i="22"/>
  <c r="AC57" i="22"/>
  <c r="AB57" i="22"/>
  <c r="AA57" i="22"/>
  <c r="Z57" i="22"/>
  <c r="Y57" i="22"/>
  <c r="X57" i="22"/>
  <c r="V57" i="22"/>
  <c r="U57" i="22"/>
  <c r="T57" i="22"/>
  <c r="S57" i="22"/>
  <c r="R57" i="22"/>
  <c r="Q57" i="22"/>
  <c r="P57" i="22"/>
  <c r="O57" i="22"/>
  <c r="N57" i="22"/>
  <c r="M57" i="22"/>
  <c r="AG56" i="22"/>
  <c r="AF56" i="22"/>
  <c r="AE56" i="22"/>
  <c r="AD56" i="22"/>
  <c r="AC56" i="22"/>
  <c r="AB56" i="22"/>
  <c r="AA56" i="22"/>
  <c r="Z56" i="22"/>
  <c r="Y56" i="22"/>
  <c r="X56" i="22"/>
  <c r="V56" i="22"/>
  <c r="U56" i="22"/>
  <c r="T56" i="22"/>
  <c r="S56" i="22"/>
  <c r="R56" i="22"/>
  <c r="Q56" i="22"/>
  <c r="P56" i="22"/>
  <c r="O56" i="22"/>
  <c r="N56" i="22"/>
  <c r="M56" i="22"/>
  <c r="AG54" i="22"/>
  <c r="AF54" i="22"/>
  <c r="AE54" i="22"/>
  <c r="AD54" i="22"/>
  <c r="AC54" i="22"/>
  <c r="AB54" i="22"/>
  <c r="AA54" i="22"/>
  <c r="Z54" i="22"/>
  <c r="Y54" i="22"/>
  <c r="X54" i="22"/>
  <c r="V54" i="22"/>
  <c r="U54" i="22"/>
  <c r="T54" i="22"/>
  <c r="S54" i="22"/>
  <c r="R54" i="22"/>
  <c r="Q54" i="22"/>
  <c r="P54" i="22"/>
  <c r="O54" i="22"/>
  <c r="N54" i="22"/>
  <c r="M54" i="22"/>
  <c r="AG53" i="22"/>
  <c r="AF53" i="22"/>
  <c r="AE53" i="22"/>
  <c r="AD53" i="22"/>
  <c r="AC53" i="22"/>
  <c r="AB53" i="22"/>
  <c r="AA53" i="22"/>
  <c r="Z53" i="22"/>
  <c r="Y53" i="22"/>
  <c r="X53" i="22"/>
  <c r="V53" i="22"/>
  <c r="U53" i="22"/>
  <c r="T53" i="22"/>
  <c r="S53" i="22"/>
  <c r="R53" i="22"/>
  <c r="Q53" i="22"/>
  <c r="P53" i="22"/>
  <c r="O53" i="22"/>
  <c r="N53" i="22"/>
  <c r="M53" i="22"/>
  <c r="AG51" i="22"/>
  <c r="AF51" i="22"/>
  <c r="AE51" i="22"/>
  <c r="AD51" i="22"/>
  <c r="AC51" i="22"/>
  <c r="AB51" i="22"/>
  <c r="AA51" i="22"/>
  <c r="Z51" i="22"/>
  <c r="Y51" i="22"/>
  <c r="X51" i="22"/>
  <c r="V51" i="22"/>
  <c r="U51" i="22"/>
  <c r="T51" i="22"/>
  <c r="S51" i="22"/>
  <c r="R51" i="22"/>
  <c r="Q51" i="22"/>
  <c r="P51" i="22"/>
  <c r="O51" i="22"/>
  <c r="N51" i="22"/>
  <c r="M51" i="22"/>
  <c r="AG50" i="22"/>
  <c r="AF50" i="22"/>
  <c r="AE50" i="22"/>
  <c r="AD50" i="22"/>
  <c r="AC50" i="22"/>
  <c r="AB50" i="22"/>
  <c r="AA50" i="22"/>
  <c r="Z50" i="22"/>
  <c r="Y50" i="22"/>
  <c r="X50" i="22"/>
  <c r="V50" i="22"/>
  <c r="U50" i="22"/>
  <c r="T50" i="22"/>
  <c r="S50" i="22"/>
  <c r="R50" i="22"/>
  <c r="Q50" i="22"/>
  <c r="P50" i="22"/>
  <c r="O50" i="22"/>
  <c r="N50" i="22"/>
  <c r="M50" i="22"/>
  <c r="AG48" i="22"/>
  <c r="AF48" i="22"/>
  <c r="AE48" i="22"/>
  <c r="AD48" i="22"/>
  <c r="AC48" i="22"/>
  <c r="AB48" i="22"/>
  <c r="AA48" i="22"/>
  <c r="Z48" i="22"/>
  <c r="Y48" i="22"/>
  <c r="X48" i="22"/>
  <c r="V48" i="22"/>
  <c r="U48" i="22"/>
  <c r="T48" i="22"/>
  <c r="S48" i="22"/>
  <c r="R48" i="22"/>
  <c r="Q48" i="22"/>
  <c r="P48" i="22"/>
  <c r="O48" i="22"/>
  <c r="N48" i="22"/>
  <c r="M48" i="22"/>
  <c r="AG47" i="22"/>
  <c r="AF47" i="22"/>
  <c r="AE47" i="22"/>
  <c r="AD47" i="22"/>
  <c r="AC47" i="22"/>
  <c r="AB47" i="22"/>
  <c r="AA47" i="22"/>
  <c r="Z47" i="22"/>
  <c r="Y47" i="22"/>
  <c r="X47" i="22"/>
  <c r="V47" i="22"/>
  <c r="U47" i="22"/>
  <c r="T47" i="22"/>
  <c r="S47" i="22"/>
  <c r="R47" i="22"/>
  <c r="Q47" i="22"/>
  <c r="P47" i="22"/>
  <c r="O47" i="22"/>
  <c r="N47" i="22"/>
  <c r="M47" i="22"/>
  <c r="AG45" i="22"/>
  <c r="AF45" i="22"/>
  <c r="AE45" i="22"/>
  <c r="AD45" i="22"/>
  <c r="AC45" i="22"/>
  <c r="AB45" i="22"/>
  <c r="AA45" i="22"/>
  <c r="Z45" i="22"/>
  <c r="Y45" i="22"/>
  <c r="X45" i="22"/>
  <c r="V45" i="22"/>
  <c r="U45" i="22"/>
  <c r="T45" i="22"/>
  <c r="S45" i="22"/>
  <c r="R45" i="22"/>
  <c r="Q45" i="22"/>
  <c r="P45" i="22"/>
  <c r="O45" i="22"/>
  <c r="N45" i="22"/>
  <c r="M45" i="22"/>
  <c r="AG44" i="22"/>
  <c r="AF44" i="22"/>
  <c r="AE44" i="22"/>
  <c r="AD44" i="22"/>
  <c r="AC44" i="22"/>
  <c r="AB44" i="22"/>
  <c r="AA44" i="22"/>
  <c r="Z44" i="22"/>
  <c r="Y44" i="22"/>
  <c r="X44" i="22"/>
  <c r="V44" i="22"/>
  <c r="U44" i="22"/>
  <c r="T44" i="22"/>
  <c r="S44" i="22"/>
  <c r="R44" i="22"/>
  <c r="Q44" i="22"/>
  <c r="P44" i="22"/>
  <c r="O44" i="22"/>
  <c r="N44" i="22"/>
  <c r="M44" i="22"/>
  <c r="AG42" i="22"/>
  <c r="AF42" i="22"/>
  <c r="AE42" i="22"/>
  <c r="AD42" i="22"/>
  <c r="AC42" i="22"/>
  <c r="AB42" i="22"/>
  <c r="AA42" i="22"/>
  <c r="Z42" i="22"/>
  <c r="Y42" i="22"/>
  <c r="X42" i="22"/>
  <c r="V42" i="22"/>
  <c r="U42" i="22"/>
  <c r="T42" i="22"/>
  <c r="S42" i="22"/>
  <c r="R42" i="22"/>
  <c r="Q42" i="22"/>
  <c r="P42" i="22"/>
  <c r="O42" i="22"/>
  <c r="N42" i="22"/>
  <c r="M42" i="22"/>
  <c r="AG41" i="22"/>
  <c r="AF41" i="22"/>
  <c r="AE41" i="22"/>
  <c r="AD41" i="22"/>
  <c r="AC41" i="22"/>
  <c r="AB41" i="22"/>
  <c r="AA41" i="22"/>
  <c r="Z41" i="22"/>
  <c r="Y41" i="22"/>
  <c r="X41" i="22"/>
  <c r="V41" i="22"/>
  <c r="U41" i="22"/>
  <c r="T41" i="22"/>
  <c r="S41" i="22"/>
  <c r="R41" i="22"/>
  <c r="Q41" i="22"/>
  <c r="P41" i="22"/>
  <c r="O41" i="22"/>
  <c r="N41" i="22"/>
  <c r="M41" i="22"/>
  <c r="AG39" i="22"/>
  <c r="AF39" i="22"/>
  <c r="AE39" i="22"/>
  <c r="AD39" i="22"/>
  <c r="AC39" i="22"/>
  <c r="AB39" i="22"/>
  <c r="AA39" i="22"/>
  <c r="Z39" i="22"/>
  <c r="Y39" i="22"/>
  <c r="X39" i="22"/>
  <c r="V39" i="22"/>
  <c r="U39" i="22"/>
  <c r="T39" i="22"/>
  <c r="S39" i="22"/>
  <c r="R39" i="22"/>
  <c r="Q39" i="22"/>
  <c r="P39" i="22"/>
  <c r="O39" i="22"/>
  <c r="N39" i="22"/>
  <c r="M39" i="22"/>
  <c r="AG38" i="22"/>
  <c r="AF38" i="22"/>
  <c r="AE38" i="22"/>
  <c r="AD38" i="22"/>
  <c r="AC38" i="22"/>
  <c r="AB38" i="22"/>
  <c r="AA38" i="22"/>
  <c r="Z38" i="22"/>
  <c r="Y38" i="22"/>
  <c r="X38" i="22"/>
  <c r="V38" i="22"/>
  <c r="U38" i="22"/>
  <c r="T38" i="22"/>
  <c r="S38" i="22"/>
  <c r="R38" i="22"/>
  <c r="Q38" i="22"/>
  <c r="P38" i="22"/>
  <c r="O38" i="22"/>
  <c r="N38" i="22"/>
  <c r="M38" i="22"/>
  <c r="AG36" i="22"/>
  <c r="AF36" i="22"/>
  <c r="AE36" i="22"/>
  <c r="AD36" i="22"/>
  <c r="AC36" i="22"/>
  <c r="AB36" i="22"/>
  <c r="AA36" i="22"/>
  <c r="Z36" i="22"/>
  <c r="Y36" i="22"/>
  <c r="X36" i="22"/>
  <c r="V36" i="22"/>
  <c r="U36" i="22"/>
  <c r="T36" i="22"/>
  <c r="S36" i="22"/>
  <c r="R36" i="22"/>
  <c r="Q36" i="22"/>
  <c r="P36" i="22"/>
  <c r="O36" i="22"/>
  <c r="N36" i="22"/>
  <c r="M36" i="22"/>
  <c r="AG35" i="22"/>
  <c r="AF35" i="22"/>
  <c r="AE35" i="22"/>
  <c r="AD35" i="22"/>
  <c r="AC35" i="22"/>
  <c r="AB35" i="22"/>
  <c r="AA35" i="22"/>
  <c r="Z35" i="22"/>
  <c r="Y35" i="22"/>
  <c r="X35" i="22"/>
  <c r="V35" i="22"/>
  <c r="U35" i="22"/>
  <c r="T35" i="22"/>
  <c r="S35" i="22"/>
  <c r="R35" i="22"/>
  <c r="Q35" i="22"/>
  <c r="P35" i="22"/>
  <c r="O35" i="22"/>
  <c r="N35" i="22"/>
  <c r="M35" i="22"/>
  <c r="AG33" i="22"/>
  <c r="AF33" i="22"/>
  <c r="AE33" i="22"/>
  <c r="AD33" i="22"/>
  <c r="AC33" i="22"/>
  <c r="AB33" i="22"/>
  <c r="AA33" i="22"/>
  <c r="Z33" i="22"/>
  <c r="Y33" i="22"/>
  <c r="X33" i="22"/>
  <c r="V33" i="22"/>
  <c r="U33" i="22"/>
  <c r="T33" i="22"/>
  <c r="S33" i="22"/>
  <c r="R33" i="22"/>
  <c r="Q33" i="22"/>
  <c r="P33" i="22"/>
  <c r="O33" i="22"/>
  <c r="N33" i="22"/>
  <c r="M33" i="22"/>
  <c r="AG32" i="22"/>
  <c r="AF32" i="22"/>
  <c r="AE32" i="22"/>
  <c r="AD32" i="22"/>
  <c r="AC32" i="22"/>
  <c r="AB32" i="22"/>
  <c r="AA32" i="22"/>
  <c r="Z32" i="22"/>
  <c r="Y32" i="22"/>
  <c r="X32" i="22"/>
  <c r="V32" i="22"/>
  <c r="U32" i="22"/>
  <c r="T32" i="22"/>
  <c r="S32" i="22"/>
  <c r="R32" i="22"/>
  <c r="Q32" i="22"/>
  <c r="P32" i="22"/>
  <c r="O32" i="22"/>
  <c r="N32" i="22"/>
  <c r="M32" i="22"/>
  <c r="AG30" i="22"/>
  <c r="AF30" i="22"/>
  <c r="AE30" i="22"/>
  <c r="AD30" i="22"/>
  <c r="AC30" i="22"/>
  <c r="AB30" i="22"/>
  <c r="AA30" i="22"/>
  <c r="Z30" i="22"/>
  <c r="Y30" i="22"/>
  <c r="X30" i="22"/>
  <c r="V30" i="22"/>
  <c r="U30" i="22"/>
  <c r="T30" i="22"/>
  <c r="S30" i="22"/>
  <c r="R30" i="22"/>
  <c r="Q30" i="22"/>
  <c r="P30" i="22"/>
  <c r="O30" i="22"/>
  <c r="N30" i="22"/>
  <c r="M30" i="22"/>
  <c r="AG29" i="22"/>
  <c r="AF29" i="22"/>
  <c r="AE29" i="22"/>
  <c r="AD29" i="22"/>
  <c r="AC29" i="22"/>
  <c r="AB29" i="22"/>
  <c r="AA29" i="22"/>
  <c r="Z29" i="22"/>
  <c r="Y29" i="22"/>
  <c r="X29" i="22"/>
  <c r="V29" i="22"/>
  <c r="U29" i="22"/>
  <c r="T29" i="22"/>
  <c r="S29" i="22"/>
  <c r="R29" i="22"/>
  <c r="Q29" i="22"/>
  <c r="P29" i="22"/>
  <c r="O29" i="22"/>
  <c r="N29" i="22"/>
  <c r="M29" i="22"/>
  <c r="AG8" i="22"/>
  <c r="AF8" i="22"/>
  <c r="AE8" i="22"/>
  <c r="AD8" i="22"/>
  <c r="AC8" i="22"/>
  <c r="AB8" i="22"/>
  <c r="AA8" i="22"/>
  <c r="Z8" i="22"/>
  <c r="Y8" i="22"/>
  <c r="X8" i="22"/>
  <c r="AG5" i="22"/>
  <c r="AF5" i="22"/>
  <c r="AE5" i="22"/>
  <c r="AD5" i="22"/>
  <c r="Y5" i="22"/>
  <c r="Z5" i="22"/>
  <c r="AA5" i="22"/>
  <c r="AB5" i="22"/>
  <c r="AC5" i="22"/>
  <c r="X5" i="22"/>
  <c r="M5" i="22"/>
  <c r="V8" i="22"/>
  <c r="U8" i="22"/>
  <c r="T8" i="22"/>
  <c r="S8" i="22"/>
  <c r="R8" i="22"/>
  <c r="Q8" i="22"/>
  <c r="P8" i="22"/>
  <c r="O8" i="22"/>
  <c r="N8" i="22"/>
  <c r="M8" i="22"/>
  <c r="V5" i="22"/>
  <c r="T5" i="22"/>
  <c r="U5" i="22"/>
  <c r="S5" i="22"/>
  <c r="N5" i="22"/>
  <c r="O5" i="22"/>
  <c r="P5" i="22"/>
  <c r="Q5" i="22"/>
  <c r="R5" i="22"/>
  <c r="B43" i="27"/>
  <c r="B42" i="27"/>
  <c r="B41" i="27"/>
  <c r="B40" i="27"/>
  <c r="B39" i="27"/>
  <c r="B38" i="27"/>
  <c r="B37" i="27"/>
  <c r="B36" i="27"/>
  <c r="B35" i="27"/>
  <c r="B34" i="27"/>
  <c r="B33" i="27"/>
  <c r="B32" i="27"/>
  <c r="B31" i="27"/>
  <c r="B29" i="27"/>
  <c r="B28" i="27"/>
  <c r="B26" i="27"/>
  <c r="B25" i="27"/>
  <c r="B24" i="27"/>
  <c r="B22" i="27"/>
  <c r="B21" i="27"/>
  <c r="B20" i="27"/>
  <c r="B19" i="27"/>
  <c r="B18" i="27"/>
  <c r="B17" i="27"/>
  <c r="B16" i="27"/>
  <c r="B15" i="27"/>
  <c r="B14" i="27"/>
  <c r="B13" i="27"/>
  <c r="B12" i="27"/>
  <c r="B11" i="27"/>
  <c r="B10" i="27"/>
  <c r="B8" i="27"/>
  <c r="AG129" i="22"/>
  <c r="B7" i="27"/>
  <c r="B6" i="27"/>
  <c r="Y23" i="28"/>
  <c r="AD14" i="28"/>
  <c r="AG23" i="28"/>
  <c r="AG11" i="28"/>
  <c r="AC17" i="22"/>
  <c r="AA20" i="28"/>
  <c r="B8" i="25"/>
  <c r="B9" i="25"/>
  <c r="B10" i="25"/>
  <c r="B12" i="25"/>
  <c r="B14" i="25"/>
  <c r="F71" i="28" s="1"/>
  <c r="B15" i="25"/>
  <c r="B16" i="25"/>
  <c r="B17" i="25"/>
  <c r="B18" i="25"/>
  <c r="B92" i="28" s="1"/>
  <c r="B19" i="25"/>
  <c r="B20" i="25"/>
  <c r="B21" i="25"/>
  <c r="B22" i="25"/>
  <c r="B23" i="25"/>
  <c r="B24" i="25"/>
  <c r="A1" i="22"/>
  <c r="A1" i="28"/>
  <c r="B6" i="26"/>
  <c r="B7" i="26"/>
  <c r="B8" i="26"/>
  <c r="T129" i="22"/>
  <c r="B10" i="26"/>
  <c r="B11" i="26"/>
  <c r="P71" i="22"/>
  <c r="B12" i="26"/>
  <c r="B13" i="26"/>
  <c r="B14" i="26"/>
  <c r="B15" i="26"/>
  <c r="B16" i="26"/>
  <c r="B17" i="26"/>
  <c r="B18" i="26"/>
  <c r="B19" i="26"/>
  <c r="B20" i="26"/>
  <c r="B21" i="26"/>
  <c r="B22" i="26"/>
  <c r="B43" i="26"/>
  <c r="B42" i="26"/>
  <c r="B41" i="26"/>
  <c r="B40" i="26"/>
  <c r="B39" i="26"/>
  <c r="B38" i="26"/>
  <c r="B37" i="26"/>
  <c r="B36" i="26"/>
  <c r="B35" i="26"/>
  <c r="B34" i="26"/>
  <c r="B33" i="26"/>
  <c r="B32" i="26"/>
  <c r="B31" i="26"/>
  <c r="B29" i="26"/>
  <c r="B28" i="26"/>
  <c r="B26" i="26"/>
  <c r="B25" i="26"/>
  <c r="B24" i="26"/>
  <c r="B28" i="25"/>
  <c r="B26" i="25"/>
  <c r="B27" i="25"/>
  <c r="C140" i="22" s="1"/>
  <c r="B30" i="25"/>
  <c r="B31" i="25"/>
  <c r="B33" i="25"/>
  <c r="B34" i="25"/>
  <c r="B35" i="25"/>
  <c r="B36" i="25"/>
  <c r="B37" i="25"/>
  <c r="B38" i="25"/>
  <c r="B39" i="25"/>
  <c r="B40" i="25"/>
  <c r="B41" i="25"/>
  <c r="B42" i="25"/>
  <c r="B43" i="25"/>
  <c r="B44" i="25"/>
  <c r="B45" i="25"/>
  <c r="A5" i="21"/>
  <c r="A9" i="21"/>
  <c r="A12" i="21"/>
  <c r="A14" i="21"/>
  <c r="A15" i="21"/>
  <c r="M4" i="22"/>
  <c r="R4" i="28"/>
  <c r="T4" i="22"/>
  <c r="U4" i="22"/>
  <c r="N7" i="22"/>
  <c r="S4" i="28"/>
  <c r="R116" i="28"/>
  <c r="M4" i="28"/>
  <c r="M7" i="28"/>
  <c r="M7" i="22"/>
  <c r="O7" i="28"/>
  <c r="V4" i="28"/>
  <c r="O7" i="22"/>
  <c r="Q7" i="28"/>
  <c r="S80" i="28"/>
  <c r="T4" i="28"/>
  <c r="Q7" i="22"/>
  <c r="V128" i="22"/>
  <c r="Q128" i="28"/>
  <c r="T7" i="28"/>
  <c r="V80" i="28"/>
  <c r="V98" i="28"/>
  <c r="N4" i="28"/>
  <c r="T7" i="22"/>
  <c r="U7" i="28"/>
  <c r="Q56" i="28"/>
  <c r="O4" i="28"/>
  <c r="U7" i="22"/>
  <c r="V7" i="28"/>
  <c r="N32" i="28"/>
  <c r="T41" i="28"/>
  <c r="P4" i="28"/>
  <c r="V7" i="22"/>
  <c r="O125" i="22"/>
  <c r="M128" i="28"/>
  <c r="M98" i="28"/>
  <c r="O101" i="28"/>
  <c r="M110" i="28"/>
  <c r="Q4" i="28"/>
  <c r="M80" i="22"/>
  <c r="O101" i="22"/>
  <c r="S119" i="22"/>
  <c r="U107" i="22"/>
  <c r="U131" i="22"/>
  <c r="R98" i="22"/>
  <c r="U4" i="28"/>
  <c r="V35" i="28"/>
  <c r="P140" i="28"/>
  <c r="T125" i="28"/>
  <c r="R4" i="22"/>
  <c r="V119" i="22"/>
  <c r="P98" i="22"/>
  <c r="R125" i="28"/>
  <c r="P98" i="28"/>
  <c r="Q4" i="22"/>
  <c r="O119" i="22"/>
  <c r="S95" i="22"/>
  <c r="M86" i="22"/>
  <c r="M86" i="28"/>
  <c r="P4" i="22"/>
  <c r="V140" i="22"/>
  <c r="T134" i="22"/>
  <c r="R131" i="22"/>
  <c r="N119" i="28"/>
  <c r="O4" i="22"/>
  <c r="N74" i="22"/>
  <c r="P95" i="28"/>
  <c r="N4" i="22"/>
  <c r="P62" i="22"/>
  <c r="T53" i="28"/>
  <c r="N44" i="28"/>
  <c r="S140" i="22"/>
  <c r="Q134" i="22"/>
  <c r="O131" i="22"/>
  <c r="U80" i="22"/>
  <c r="S7" i="22"/>
  <c r="Q41" i="28"/>
  <c r="O131" i="28"/>
  <c r="U80" i="28"/>
  <c r="S7" i="28"/>
  <c r="R140" i="22"/>
  <c r="T80" i="22"/>
  <c r="R7" i="22"/>
  <c r="V50" i="28"/>
  <c r="P41" i="28"/>
  <c r="V101" i="28"/>
  <c r="R7" i="28"/>
  <c r="R80" i="22"/>
  <c r="V68" i="22"/>
  <c r="P7" i="22"/>
  <c r="V143" i="28"/>
  <c r="V68" i="28"/>
  <c r="P7" i="28"/>
  <c r="S4" i="22"/>
  <c r="V4" i="22"/>
  <c r="N134" i="22"/>
  <c r="O113" i="22"/>
  <c r="P80" i="22"/>
  <c r="P80" i="28"/>
  <c r="T68" i="28"/>
  <c r="N7" i="28"/>
  <c r="AD4" i="22"/>
  <c r="AG140" i="22"/>
  <c r="AG119" i="22"/>
  <c r="Y119" i="22"/>
  <c r="AC101" i="22"/>
  <c r="AD98" i="22"/>
  <c r="AE80" i="22"/>
  <c r="AA65" i="22"/>
  <c r="AA7" i="22"/>
  <c r="AG4" i="28"/>
  <c r="AD38" i="28"/>
  <c r="AF98" i="28"/>
  <c r="Z128" i="22"/>
  <c r="AE4" i="22"/>
  <c r="Z134" i="22"/>
  <c r="AB131" i="22"/>
  <c r="X119" i="22"/>
  <c r="Z116" i="22"/>
  <c r="AB101" i="22"/>
  <c r="AC98" i="22"/>
  <c r="AD95" i="22"/>
  <c r="AE92" i="22"/>
  <c r="AD83" i="22"/>
  <c r="AD80" i="22"/>
  <c r="AB74" i="22"/>
  <c r="Z62" i="22"/>
  <c r="X7" i="22"/>
  <c r="AB56" i="28"/>
  <c r="AF140" i="28"/>
  <c r="X4" i="22"/>
  <c r="AF4" i="22"/>
  <c r="AE140" i="22"/>
  <c r="AG134" i="22"/>
  <c r="Y134" i="22"/>
  <c r="AA131" i="22"/>
  <c r="AC143" i="22"/>
  <c r="AE125" i="22"/>
  <c r="AA113" i="22"/>
  <c r="AB98" i="22"/>
  <c r="AC95" i="22"/>
  <c r="AD92" i="22"/>
  <c r="AE89" i="22"/>
  <c r="AC80" i="22"/>
  <c r="AA71" i="22"/>
  <c r="Y68" i="22"/>
  <c r="Y65" i="22"/>
  <c r="Y62" i="22"/>
  <c r="AB80" i="28"/>
  <c r="AC4" i="22"/>
  <c r="AG4" i="22"/>
  <c r="X134" i="22"/>
  <c r="Z131" i="22"/>
  <c r="AB143" i="22"/>
  <c r="AD125" i="22"/>
  <c r="AF110" i="22"/>
  <c r="X110" i="22"/>
  <c r="AD119" i="22"/>
  <c r="Z101" i="22"/>
  <c r="AA98" i="22"/>
  <c r="AB86" i="22"/>
  <c r="AB83" i="22"/>
  <c r="Z80" i="22"/>
  <c r="Z74" i="22"/>
  <c r="X65" i="22"/>
  <c r="AF7" i="22"/>
  <c r="AD53" i="28"/>
  <c r="AB44" i="28"/>
  <c r="Z35" i="28"/>
  <c r="AB4" i="22"/>
  <c r="AC140" i="22"/>
  <c r="AE110" i="22"/>
  <c r="AG113" i="22"/>
  <c r="Y113" i="22"/>
  <c r="AA107" i="22"/>
  <c r="AG101" i="22"/>
  <c r="Z98" i="22"/>
  <c r="AA95" i="22"/>
  <c r="AB92" i="22"/>
  <c r="AA89" i="22"/>
  <c r="Y77" i="22"/>
  <c r="AG65" i="22"/>
  <c r="AE7" i="22"/>
  <c r="AB53" i="28"/>
  <c r="Z44" i="28"/>
  <c r="X35" i="28"/>
  <c r="AF134" i="28"/>
  <c r="X62" i="28"/>
  <c r="AG128" i="28"/>
  <c r="AA7" i="28"/>
  <c r="Y62" i="28"/>
  <c r="AG62" i="28"/>
  <c r="AE65" i="28"/>
  <c r="AC68" i="28"/>
  <c r="AA71" i="28"/>
  <c r="Y74" i="28"/>
  <c r="AG74" i="28"/>
  <c r="AC80" i="28"/>
  <c r="AA95" i="28"/>
  <c r="Y98" i="28"/>
  <c r="AG98" i="28"/>
  <c r="AE101" i="28"/>
  <c r="AC116" i="28"/>
  <c r="AG107" i="28"/>
  <c r="AE113" i="28"/>
  <c r="AA125" i="28"/>
  <c r="Y143" i="28"/>
  <c r="AB59" i="28"/>
  <c r="AF128" i="22"/>
  <c r="X128" i="22"/>
  <c r="AA59" i="22"/>
  <c r="AB7" i="28"/>
  <c r="Z62" i="28"/>
  <c r="AF65" i="28"/>
  <c r="AD68" i="28"/>
  <c r="AB71" i="28"/>
  <c r="AD80" i="28"/>
  <c r="Z86" i="28"/>
  <c r="X89" i="28"/>
  <c r="AF89" i="28"/>
  <c r="AB95" i="28"/>
  <c r="Z98" i="28"/>
  <c r="X101" i="28"/>
  <c r="AF101" i="28"/>
  <c r="AD116" i="28"/>
  <c r="AD110" i="28"/>
  <c r="AB125" i="28"/>
  <c r="X131" i="28"/>
  <c r="AF131" i="28"/>
  <c r="AE128" i="28"/>
  <c r="AA59" i="28"/>
  <c r="AE128" i="22"/>
  <c r="Z59" i="22"/>
  <c r="AC7" i="28"/>
  <c r="AA74" i="28"/>
  <c r="Y77" i="28"/>
  <c r="AG77" i="28"/>
  <c r="AE80" i="28"/>
  <c r="AC83" i="28"/>
  <c r="AA86" i="28"/>
  <c r="Y89" i="28"/>
  <c r="AE92" i="28"/>
  <c r="AC95" i="28"/>
  <c r="AC119" i="28"/>
  <c r="AA107" i="28"/>
  <c r="Y113" i="28"/>
  <c r="AG113" i="28"/>
  <c r="AE110" i="28"/>
  <c r="AA143" i="28"/>
  <c r="Y131" i="28"/>
  <c r="AG131" i="28"/>
  <c r="AD128" i="28"/>
  <c r="Y59" i="22"/>
  <c r="AD7" i="28"/>
  <c r="AB62" i="28"/>
  <c r="X68" i="28"/>
  <c r="AF68" i="28"/>
  <c r="AD71" i="28"/>
  <c r="Z77" i="28"/>
  <c r="X80" i="28"/>
  <c r="AF80" i="28"/>
  <c r="X92" i="28"/>
  <c r="AD95" i="28"/>
  <c r="AB98" i="28"/>
  <c r="Z101" i="28"/>
  <c r="AF116" i="28"/>
  <c r="AD119" i="28"/>
  <c r="AB107" i="28"/>
  <c r="Z113" i="28"/>
  <c r="X110" i="28"/>
  <c r="Z131" i="28"/>
  <c r="X134" i="28"/>
  <c r="AC128" i="28"/>
  <c r="Y59" i="28"/>
  <c r="AC128" i="22"/>
  <c r="AF59" i="22"/>
  <c r="X59" i="22"/>
  <c r="AE7" i="28"/>
  <c r="AC62" i="28"/>
  <c r="AE71" i="28"/>
  <c r="AC74" i="28"/>
  <c r="Y80" i="28"/>
  <c r="AG80" i="28"/>
  <c r="AE83" i="28"/>
  <c r="AC86" i="28"/>
  <c r="AA89" i="28"/>
  <c r="Y92" i="28"/>
  <c r="AG92" i="28"/>
  <c r="Y116" i="28"/>
  <c r="AE119" i="28"/>
  <c r="AC107" i="28"/>
  <c r="AA113" i="28"/>
  <c r="Y110" i="28"/>
  <c r="AG110" i="28"/>
  <c r="AE125" i="28"/>
  <c r="AC143" i="28"/>
  <c r="AA131" i="28"/>
  <c r="AF59" i="28"/>
  <c r="AB128" i="22"/>
  <c r="AE59" i="22"/>
  <c r="X7" i="28"/>
  <c r="AF7" i="28"/>
  <c r="AD62" i="28"/>
  <c r="AB65" i="28"/>
  <c r="Z68" i="28"/>
  <c r="X71" i="28"/>
  <c r="AF71" i="28"/>
  <c r="Z80" i="28"/>
  <c r="X83" i="28"/>
  <c r="AF83" i="28"/>
  <c r="AD86" i="28"/>
  <c r="AB89" i="28"/>
  <c r="Z92" i="28"/>
  <c r="X95" i="28"/>
  <c r="AF95" i="28"/>
  <c r="AD98" i="28"/>
  <c r="AB101" i="28"/>
  <c r="AD107" i="28"/>
  <c r="AB113" i="28"/>
  <c r="Z110" i="28"/>
  <c r="X125" i="28"/>
  <c r="AF125" i="28"/>
  <c r="AD143" i="28"/>
  <c r="AB131" i="28"/>
  <c r="Z134" i="28"/>
  <c r="AA128" i="28"/>
  <c r="AE59" i="28"/>
  <c r="Y7" i="28"/>
  <c r="AG7" i="28"/>
  <c r="AE62" i="28"/>
  <c r="AC65" i="28"/>
  <c r="AA68" i="28"/>
  <c r="Y71" i="28"/>
  <c r="AG71" i="28"/>
  <c r="AE74" i="28"/>
  <c r="AC77" i="28"/>
  <c r="AA80" i="28"/>
  <c r="Y83" i="28"/>
  <c r="AA92" i="28"/>
  <c r="Y95" i="28"/>
  <c r="AG95" i="28"/>
  <c r="AE98" i="28"/>
  <c r="AC101" i="28"/>
  <c r="AA116" i="28"/>
  <c r="Y119" i="28"/>
  <c r="AG119" i="28"/>
  <c r="AE107" i="28"/>
  <c r="AC113" i="28"/>
  <c r="AG125" i="28"/>
  <c r="AE143" i="28"/>
  <c r="AC131" i="28"/>
  <c r="AA134" i="28"/>
  <c r="Z128" i="28"/>
  <c r="AB68" i="28"/>
  <c r="AF86" i="28"/>
  <c r="Z119" i="28"/>
  <c r="AD131" i="28"/>
  <c r="Y140" i="28"/>
  <c r="AC32" i="28"/>
  <c r="AA35" i="28"/>
  <c r="Y38" i="28"/>
  <c r="AG38" i="28"/>
  <c r="AE41" i="28"/>
  <c r="AC44" i="28"/>
  <c r="AA47" i="28"/>
  <c r="Y50" i="28"/>
  <c r="AG50" i="28"/>
  <c r="AE53" i="28"/>
  <c r="AD4" i="28"/>
  <c r="Z71" i="28"/>
  <c r="AD89" i="28"/>
  <c r="X107" i="28"/>
  <c r="AE131" i="28"/>
  <c r="Z140" i="28"/>
  <c r="X29" i="28"/>
  <c r="AF29" i="28"/>
  <c r="AD32" i="28"/>
  <c r="AB35" i="28"/>
  <c r="Z38" i="28"/>
  <c r="AD44" i="28"/>
  <c r="AB47" i="28"/>
  <c r="Z50" i="28"/>
  <c r="X53" i="28"/>
  <c r="AF53" i="28"/>
  <c r="AD56" i="28"/>
  <c r="AC4" i="28"/>
  <c r="Y7" i="22"/>
  <c r="AG7" i="22"/>
  <c r="AE62" i="22"/>
  <c r="AC65" i="22"/>
  <c r="AA68" i="22"/>
  <c r="Y71" i="22"/>
  <c r="AG71" i="22"/>
  <c r="AE74" i="22"/>
  <c r="AC77" i="22"/>
  <c r="AA80" i="22"/>
  <c r="Y83" i="22"/>
  <c r="AG83" i="22"/>
  <c r="AE86" i="22"/>
  <c r="AC89" i="22"/>
  <c r="AA92" i="22"/>
  <c r="Y95" i="22"/>
  <c r="AG95" i="22"/>
  <c r="AE98" i="22"/>
  <c r="AD59" i="28"/>
  <c r="X74" i="28"/>
  <c r="AB92" i="28"/>
  <c r="AF107" i="28"/>
  <c r="AB134" i="28"/>
  <c r="AA140" i="28"/>
  <c r="Y29" i="28"/>
  <c r="AG29" i="28"/>
  <c r="AE32" i="28"/>
  <c r="AC35" i="28"/>
  <c r="AA38" i="28"/>
  <c r="Y41" i="28"/>
  <c r="AG41" i="28"/>
  <c r="AE44" i="28"/>
  <c r="AC47" i="28"/>
  <c r="AA50" i="28"/>
  <c r="Y53" i="28"/>
  <c r="AG53" i="28"/>
  <c r="AE56" i="28"/>
  <c r="Y4" i="28"/>
  <c r="Z7" i="22"/>
  <c r="X62" i="22"/>
  <c r="AF62" i="22"/>
  <c r="AD65" i="22"/>
  <c r="AB68" i="22"/>
  <c r="Z71" i="22"/>
  <c r="X74" i="22"/>
  <c r="AF74" i="22"/>
  <c r="AD77" i="22"/>
  <c r="AB80" i="22"/>
  <c r="Z83" i="22"/>
  <c r="X86" i="22"/>
  <c r="AF86" i="22"/>
  <c r="AD89" i="22"/>
  <c r="AF74" i="28"/>
  <c r="Z95" i="28"/>
  <c r="AD113" i="28"/>
  <c r="AC134" i="28"/>
  <c r="AB140" i="28"/>
  <c r="Z29" i="28"/>
  <c r="X32" i="28"/>
  <c r="AF32" i="28"/>
  <c r="AD35" i="28"/>
  <c r="AB38" i="28"/>
  <c r="Z41" i="28"/>
  <c r="X44" i="28"/>
  <c r="AF44" i="28"/>
  <c r="AD47" i="28"/>
  <c r="AB50" i="28"/>
  <c r="Z53" i="28"/>
  <c r="X56" i="28"/>
  <c r="AF56" i="28"/>
  <c r="Z4" i="28"/>
  <c r="Z7" i="28"/>
  <c r="AD77" i="28"/>
  <c r="X98" i="28"/>
  <c r="AB110" i="28"/>
  <c r="AD134" i="28"/>
  <c r="AC140" i="28"/>
  <c r="AA29" i="28"/>
  <c r="Y32" i="28"/>
  <c r="AG32" i="28"/>
  <c r="AE35" i="28"/>
  <c r="AC38" i="28"/>
  <c r="AA41" i="28"/>
  <c r="Y44" i="28"/>
  <c r="AG44" i="28"/>
  <c r="AE47" i="28"/>
  <c r="AC50" i="28"/>
  <c r="AA53" i="28"/>
  <c r="Y56" i="28"/>
  <c r="AG56" i="28"/>
  <c r="AA4" i="28"/>
  <c r="AC59" i="22"/>
  <c r="AF62" i="28"/>
  <c r="Z83" i="28"/>
  <c r="AD101" i="28"/>
  <c r="X143" i="28"/>
  <c r="AG134" i="28"/>
  <c r="AE140" i="28"/>
  <c r="AC29" i="28"/>
  <c r="AA32" i="28"/>
  <c r="Y35" i="28"/>
  <c r="AG35" i="28"/>
  <c r="AE38" i="28"/>
  <c r="AC41" i="28"/>
  <c r="AA44" i="28"/>
  <c r="Y47" i="28"/>
  <c r="AG47" i="28"/>
  <c r="AE50" i="28"/>
  <c r="AC53" i="28"/>
  <c r="AA56" i="28"/>
  <c r="AF4" i="28"/>
  <c r="X4" i="28"/>
  <c r="AA4" i="22"/>
  <c r="AB140" i="22"/>
  <c r="AD134" i="22"/>
  <c r="AF131" i="22"/>
  <c r="X131" i="22"/>
  <c r="Z143" i="22"/>
  <c r="AB125" i="22"/>
  <c r="AD110" i="22"/>
  <c r="AF113" i="22"/>
  <c r="X113" i="22"/>
  <c r="Z107" i="22"/>
  <c r="AB119" i="22"/>
  <c r="AD116" i="22"/>
  <c r="AF101" i="22"/>
  <c r="X101" i="22"/>
  <c r="Y98" i="22"/>
  <c r="Z95" i="22"/>
  <c r="Z92" i="22"/>
  <c r="Z89" i="22"/>
  <c r="Z86" i="22"/>
  <c r="X83" i="22"/>
  <c r="X80" i="22"/>
  <c r="X77" i="22"/>
  <c r="AF71" i="22"/>
  <c r="AF68" i="22"/>
  <c r="AF65" i="22"/>
  <c r="AD62" i="22"/>
  <c r="AD7" i="22"/>
  <c r="AF50" i="28"/>
  <c r="AD41" i="28"/>
  <c r="AB32" i="28"/>
  <c r="AF143" i="28"/>
  <c r="Z4" i="22"/>
  <c r="AA140" i="22"/>
  <c r="AC134" i="22"/>
  <c r="AE131" i="22"/>
  <c r="AG143" i="22"/>
  <c r="Y143" i="22"/>
  <c r="AA125" i="22"/>
  <c r="AC110" i="22"/>
  <c r="AE113" i="22"/>
  <c r="AG107" i="22"/>
  <c r="Y107" i="22"/>
  <c r="AA119" i="22"/>
  <c r="AC116" i="22"/>
  <c r="AE101" i="22"/>
  <c r="AG98" i="22"/>
  <c r="X98" i="22"/>
  <c r="X95" i="22"/>
  <c r="Y92" i="22"/>
  <c r="Y89" i="22"/>
  <c r="Y86" i="22"/>
  <c r="AG80" i="22"/>
  <c r="AG77" i="22"/>
  <c r="AG74" i="22"/>
  <c r="AE71" i="22"/>
  <c r="AE68" i="22"/>
  <c r="AE65" i="22"/>
  <c r="AC62" i="22"/>
  <c r="AC7" i="22"/>
  <c r="AB4" i="28"/>
  <c r="AD50" i="28"/>
  <c r="AB41" i="28"/>
  <c r="Z32" i="28"/>
  <c r="Z125" i="28"/>
  <c r="Y4" i="22"/>
  <c r="Z140" i="22"/>
  <c r="AB134" i="22"/>
  <c r="AD131" i="22"/>
  <c r="AF143" i="22"/>
  <c r="X143" i="22"/>
  <c r="Z125" i="22"/>
  <c r="AB110" i="22"/>
  <c r="AD113" i="22"/>
  <c r="AF107" i="22"/>
  <c r="X107" i="22"/>
  <c r="Z119" i="22"/>
  <c r="AB116" i="22"/>
  <c r="AD101" i="22"/>
  <c r="AF98" i="22"/>
  <c r="AF95" i="22"/>
  <c r="AG92" i="22"/>
  <c r="X92" i="22"/>
  <c r="X89" i="22"/>
  <c r="AF83" i="22"/>
  <c r="AF80" i="22"/>
  <c r="AF77" i="22"/>
  <c r="AD74" i="22"/>
  <c r="AD71" i="22"/>
  <c r="AD68" i="22"/>
  <c r="AB65" i="22"/>
  <c r="AB62" i="22"/>
  <c r="AB7" i="22"/>
  <c r="AE4" i="28"/>
  <c r="X50" i="28"/>
  <c r="AF38" i="28"/>
  <c r="AD29" i="28"/>
  <c r="AB116" i="28"/>
  <c r="B62" i="28"/>
  <c r="D89" i="28"/>
  <c r="J62" i="28"/>
  <c r="K68" i="28"/>
  <c r="H65" i="28"/>
  <c r="D62" i="28"/>
  <c r="F89" i="22"/>
  <c r="G95" i="22"/>
  <c r="K62" i="22"/>
  <c r="E74" i="22"/>
  <c r="F74" i="22"/>
  <c r="B68" i="22"/>
  <c r="J65" i="22"/>
  <c r="K62" i="28"/>
  <c r="B71" i="22"/>
  <c r="D74" i="22"/>
  <c r="C77" i="22"/>
  <c r="J20" i="22"/>
  <c r="D95" i="22"/>
  <c r="H65" i="22"/>
  <c r="E62" i="22"/>
  <c r="I77" i="28"/>
  <c r="G77" i="28"/>
  <c r="J71" i="22"/>
  <c r="D62" i="22"/>
  <c r="K92" i="22"/>
  <c r="G68" i="22"/>
  <c r="J131" i="22"/>
  <c r="D65" i="22"/>
  <c r="G143" i="22"/>
  <c r="I131" i="22"/>
  <c r="I41" i="28"/>
  <c r="I131" i="28"/>
  <c r="D107" i="22"/>
  <c r="C41" i="28"/>
  <c r="E83" i="22"/>
  <c r="C83" i="22"/>
  <c r="J83" i="22"/>
  <c r="K23" i="22"/>
  <c r="B131" i="22"/>
  <c r="E134" i="22"/>
  <c r="J113" i="22"/>
  <c r="J143" i="28"/>
  <c r="I86" i="28"/>
  <c r="B143" i="22"/>
  <c r="J35" i="28"/>
  <c r="F140" i="28"/>
  <c r="F140" i="22"/>
  <c r="K116" i="22"/>
  <c r="E11" i="22"/>
  <c r="D131" i="28"/>
  <c r="G41" i="28"/>
  <c r="C110" i="22"/>
  <c r="I23" i="22"/>
  <c r="F134" i="22"/>
  <c r="G113" i="22"/>
  <c r="E26" i="22"/>
  <c r="J29" i="28"/>
  <c r="C53" i="28"/>
  <c r="H132" i="28"/>
  <c r="K65" i="28"/>
  <c r="C68" i="22"/>
  <c r="C71" i="22"/>
  <c r="J11" i="22"/>
  <c r="K77" i="22"/>
  <c r="F65" i="28"/>
  <c r="I68" i="28"/>
  <c r="J32" i="28"/>
  <c r="F14" i="28"/>
  <c r="E77" i="28"/>
  <c r="I11" i="28"/>
  <c r="F74" i="28"/>
  <c r="F107" i="28"/>
  <c r="I56" i="28"/>
  <c r="F68" i="28"/>
  <c r="F116" i="28"/>
  <c r="G68" i="28"/>
  <c r="E4" i="22"/>
  <c r="D7" i="22"/>
  <c r="C80" i="22"/>
  <c r="D4" i="28"/>
  <c r="E7" i="28"/>
  <c r="I80" i="28"/>
  <c r="D8" i="22"/>
  <c r="F66" i="22"/>
  <c r="J47" i="22"/>
  <c r="B53" i="22"/>
  <c r="F54" i="22"/>
  <c r="F60" i="28"/>
  <c r="H69" i="28"/>
  <c r="D99" i="28"/>
  <c r="F120" i="28"/>
  <c r="H111" i="28"/>
  <c r="E71" i="22"/>
  <c r="B17" i="22"/>
  <c r="I92" i="22"/>
  <c r="H68" i="28"/>
  <c r="K71" i="28"/>
  <c r="B38" i="28"/>
  <c r="H17" i="28"/>
  <c r="I83" i="28"/>
  <c r="I14" i="28"/>
  <c r="H77" i="28"/>
  <c r="H113" i="28"/>
  <c r="F11" i="28"/>
  <c r="H71" i="28"/>
  <c r="H119" i="28"/>
  <c r="I71" i="28"/>
  <c r="D4" i="22"/>
  <c r="E7" i="22"/>
  <c r="E98" i="22"/>
  <c r="E4" i="28"/>
  <c r="F7" i="28"/>
  <c r="B5" i="22"/>
  <c r="E8" i="22"/>
  <c r="H69" i="22"/>
  <c r="B51" i="22"/>
  <c r="D53" i="22"/>
  <c r="H12" i="28"/>
  <c r="H60" i="28"/>
  <c r="J69" i="28"/>
  <c r="B81" i="28"/>
  <c r="F99" i="28"/>
  <c r="H120" i="28"/>
  <c r="J111" i="28"/>
  <c r="B132" i="28"/>
  <c r="J71" i="28"/>
  <c r="H83" i="28"/>
  <c r="F110" i="28"/>
  <c r="D41" i="28"/>
  <c r="I110" i="28"/>
  <c r="E38" i="28"/>
  <c r="K17" i="28"/>
  <c r="I107" i="28"/>
  <c r="G35" i="28"/>
  <c r="C17" i="28"/>
  <c r="H4" i="22"/>
  <c r="F7" i="22"/>
  <c r="G128" i="22"/>
  <c r="F4" i="28"/>
  <c r="G7" i="28"/>
  <c r="G5" i="22"/>
  <c r="F8" i="22"/>
  <c r="D81" i="22"/>
  <c r="H51" i="22"/>
  <c r="J53" i="22"/>
  <c r="B5" i="28"/>
  <c r="D63" i="28"/>
  <c r="F72" i="28"/>
  <c r="H81" i="28"/>
  <c r="B102" i="28"/>
  <c r="D108" i="28"/>
  <c r="F126" i="28"/>
  <c r="B110" i="28"/>
  <c r="J38" i="28"/>
  <c r="F20" i="28"/>
  <c r="G123" i="28"/>
  <c r="I122" i="28"/>
  <c r="G138" i="22"/>
  <c r="H138" i="22"/>
  <c r="F138" i="28"/>
  <c r="D137" i="28"/>
  <c r="D122" i="22"/>
  <c r="D105" i="22"/>
  <c r="H104" i="22"/>
  <c r="I105" i="28"/>
  <c r="G104" i="28"/>
  <c r="D123" i="28"/>
  <c r="J123" i="28"/>
  <c r="J138" i="22"/>
  <c r="I105" i="22"/>
  <c r="D138" i="22"/>
  <c r="F137" i="22"/>
  <c r="H123" i="22"/>
  <c r="D123" i="22"/>
  <c r="J104" i="22"/>
  <c r="K138" i="28"/>
  <c r="E137" i="22"/>
  <c r="G123" i="22"/>
  <c r="I122" i="22"/>
  <c r="G137" i="28"/>
  <c r="I123" i="28"/>
  <c r="K122" i="28"/>
  <c r="F122" i="28"/>
  <c r="J105" i="22"/>
  <c r="F137" i="28"/>
  <c r="D105" i="28"/>
  <c r="J104" i="28"/>
  <c r="C141" i="28"/>
  <c r="K129" i="28"/>
  <c r="C129" i="28"/>
  <c r="E126" i="28"/>
  <c r="G117" i="28"/>
  <c r="K99" i="28"/>
  <c r="C99" i="28"/>
  <c r="E96" i="28"/>
  <c r="G93" i="28"/>
  <c r="I90" i="28"/>
  <c r="G81" i="28"/>
  <c r="K75" i="28"/>
  <c r="E72" i="28"/>
  <c r="G69" i="28"/>
  <c r="I66" i="28"/>
  <c r="K63" i="28"/>
  <c r="C63" i="28"/>
  <c r="E60" i="28"/>
  <c r="E48" i="28"/>
  <c r="C39" i="28"/>
  <c r="E36" i="28"/>
  <c r="G33" i="28"/>
  <c r="I18" i="28"/>
  <c r="G8" i="28"/>
  <c r="I5" i="28"/>
  <c r="G57" i="22"/>
  <c r="E50" i="22"/>
  <c r="G45" i="22"/>
  <c r="E44" i="22"/>
  <c r="K42" i="22"/>
  <c r="J141" i="28"/>
  <c r="H144" i="28"/>
  <c r="J129" i="28"/>
  <c r="B129" i="28"/>
  <c r="D120" i="28"/>
  <c r="J99" i="28"/>
  <c r="B99" i="28"/>
  <c r="D96" i="28"/>
  <c r="F93" i="28"/>
  <c r="F81" i="28"/>
  <c r="H78" i="28"/>
  <c r="D72" i="28"/>
  <c r="F69" i="28"/>
  <c r="H66" i="28"/>
  <c r="J63" i="28"/>
  <c r="B63" i="28"/>
  <c r="D60" i="28"/>
  <c r="B51" i="28"/>
  <c r="J39" i="28"/>
  <c r="B39" i="28"/>
  <c r="D36" i="28"/>
  <c r="F21" i="28"/>
  <c r="D12" i="28"/>
  <c r="F8" i="28"/>
  <c r="H5" i="28"/>
  <c r="F51" i="22"/>
  <c r="B48" i="22"/>
  <c r="H47" i="22"/>
  <c r="F45" i="22"/>
  <c r="D44" i="22"/>
  <c r="K135" i="28"/>
  <c r="G144" i="28"/>
  <c r="I129" i="28"/>
  <c r="K126" i="28"/>
  <c r="C126" i="28"/>
  <c r="E117" i="28"/>
  <c r="I99" i="28"/>
  <c r="K96" i="28"/>
  <c r="C96" i="28"/>
  <c r="E93" i="28"/>
  <c r="G90" i="28"/>
  <c r="K84" i="28"/>
  <c r="E81" i="28"/>
  <c r="I75" i="28"/>
  <c r="K72" i="28"/>
  <c r="C72" i="28"/>
  <c r="E69" i="28"/>
  <c r="G66" i="28"/>
  <c r="I63" i="28"/>
  <c r="K60" i="28"/>
  <c r="C60" i="28"/>
  <c r="E57" i="28"/>
  <c r="C48" i="28"/>
  <c r="I39" i="28"/>
  <c r="K36" i="28"/>
  <c r="C36" i="28"/>
  <c r="E33" i="28"/>
  <c r="I27" i="28"/>
  <c r="G18" i="28"/>
  <c r="C12" i="28"/>
  <c r="E8" i="28"/>
  <c r="C5" i="28"/>
  <c r="E57" i="22"/>
  <c r="C56" i="22"/>
  <c r="K50" i="22"/>
  <c r="G47" i="22"/>
  <c r="E45" i="22"/>
  <c r="K44" i="22"/>
  <c r="C44" i="22"/>
  <c r="G41" i="22"/>
  <c r="I36" i="22"/>
  <c r="K32" i="22"/>
  <c r="C32" i="22"/>
  <c r="I30" i="22"/>
  <c r="G29" i="22"/>
  <c r="B78" i="22"/>
  <c r="K8" i="22"/>
  <c r="C8" i="22"/>
  <c r="E5" i="22"/>
  <c r="H141" i="28"/>
  <c r="D132" i="28"/>
  <c r="F144" i="28"/>
  <c r="H129" i="28"/>
  <c r="J126" i="28"/>
  <c r="D111" i="28"/>
  <c r="B120" i="28"/>
  <c r="H99" i="28"/>
  <c r="J96" i="28"/>
  <c r="B96" i="28"/>
  <c r="D93" i="28"/>
  <c r="H87" i="28"/>
  <c r="D81" i="28"/>
  <c r="F78" i="28"/>
  <c r="J72" i="28"/>
  <c r="B72" i="28"/>
  <c r="D69" i="28"/>
  <c r="F66" i="28"/>
  <c r="H63" i="28"/>
  <c r="J60" i="28"/>
  <c r="B60" i="28"/>
  <c r="D57" i="28"/>
  <c r="J48" i="28"/>
  <c r="F42" i="28"/>
  <c r="H39" i="28"/>
  <c r="J36" i="28"/>
  <c r="B36" i="28"/>
  <c r="F30" i="28"/>
  <c r="H27" i="28"/>
  <c r="D21" i="28"/>
  <c r="J12" i="28"/>
  <c r="B12" i="28"/>
  <c r="D8" i="28"/>
  <c r="D5" i="28"/>
  <c r="J56" i="22"/>
  <c r="B56" i="22"/>
  <c r="D51" i="22"/>
  <c r="H48" i="22"/>
  <c r="F47" i="22"/>
  <c r="D45" i="22"/>
  <c r="J44" i="22"/>
  <c r="H42" i="22"/>
  <c r="F41" i="22"/>
  <c r="B38" i="22"/>
  <c r="D33" i="22"/>
  <c r="J32" i="22"/>
  <c r="B32" i="22"/>
  <c r="H30" i="22"/>
  <c r="B114" i="22"/>
  <c r="J72" i="22"/>
  <c r="J8" i="22"/>
  <c r="B8" i="22"/>
  <c r="F5" i="22"/>
  <c r="K132" i="28"/>
  <c r="C132" i="28"/>
  <c r="E144" i="28"/>
  <c r="G129" i="28"/>
  <c r="K111" i="28"/>
  <c r="C111" i="28"/>
  <c r="I120" i="28"/>
  <c r="E102" i="28"/>
  <c r="G99" i="28"/>
  <c r="I96" i="28"/>
  <c r="K93" i="28"/>
  <c r="E90" i="28"/>
  <c r="G87" i="28"/>
  <c r="K81" i="28"/>
  <c r="C81" i="28"/>
  <c r="I72" i="28"/>
  <c r="K69" i="28"/>
  <c r="C69" i="28"/>
  <c r="E66" i="28"/>
  <c r="G63" i="28"/>
  <c r="I60" i="28"/>
  <c r="K57" i="28"/>
  <c r="G51" i="28"/>
  <c r="C45" i="28"/>
  <c r="E42" i="28"/>
  <c r="G39" i="28"/>
  <c r="I36" i="28"/>
  <c r="C33" i="28"/>
  <c r="E30" i="28"/>
  <c r="G27" i="28"/>
  <c r="I24" i="28"/>
  <c r="K21" i="28"/>
  <c r="C21" i="28"/>
  <c r="E18" i="28"/>
  <c r="G15" i="28"/>
  <c r="I12" i="28"/>
  <c r="K8" i="28"/>
  <c r="C8" i="28"/>
  <c r="E5" i="28"/>
  <c r="K57" i="22"/>
  <c r="C57" i="22"/>
  <c r="I56" i="22"/>
  <c r="G54" i="22"/>
  <c r="E53" i="22"/>
  <c r="K51" i="22"/>
  <c r="C51" i="22"/>
  <c r="I50" i="22"/>
  <c r="G48" i="22"/>
  <c r="E47" i="22"/>
  <c r="K45" i="22"/>
  <c r="C45" i="22"/>
  <c r="I44" i="22"/>
  <c r="G42" i="22"/>
  <c r="E41" i="22"/>
  <c r="K39" i="22"/>
  <c r="C39" i="22"/>
  <c r="I38" i="22"/>
  <c r="E141" i="28"/>
  <c r="G135" i="28"/>
  <c r="I132" i="28"/>
  <c r="K144" i="28"/>
  <c r="C144" i="28"/>
  <c r="E129" i="28"/>
  <c r="G126" i="28"/>
  <c r="I111" i="28"/>
  <c r="K114" i="28"/>
  <c r="C114" i="28"/>
  <c r="E108" i="28"/>
  <c r="G120" i="28"/>
  <c r="I117" i="28"/>
  <c r="K102" i="28"/>
  <c r="C102" i="28"/>
  <c r="E99" i="28"/>
  <c r="G96" i="28"/>
  <c r="I93" i="28"/>
  <c r="K90" i="28"/>
  <c r="C90" i="28"/>
  <c r="E87" i="28"/>
  <c r="G84" i="28"/>
  <c r="I81" i="28"/>
  <c r="K78" i="28"/>
  <c r="C78" i="28"/>
  <c r="E75" i="28"/>
  <c r="G72" i="28"/>
  <c r="I69" i="28"/>
  <c r="K66" i="28"/>
  <c r="C66" i="28"/>
  <c r="E63" i="28"/>
  <c r="G60" i="28"/>
  <c r="I57" i="28"/>
  <c r="K54" i="28"/>
  <c r="C54" i="28"/>
  <c r="E51" i="28"/>
  <c r="G48" i="28"/>
  <c r="I45" i="28"/>
  <c r="K42" i="28"/>
  <c r="C42" i="28"/>
  <c r="E39" i="28"/>
  <c r="G36" i="28"/>
  <c r="I33" i="28"/>
  <c r="K30" i="28"/>
  <c r="C30" i="28"/>
  <c r="E27" i="28"/>
  <c r="G24" i="28"/>
  <c r="I21" i="28"/>
  <c r="K18" i="28"/>
  <c r="C18" i="28"/>
  <c r="E15" i="28"/>
  <c r="G12" i="28"/>
  <c r="I8" i="28"/>
  <c r="K5" i="28"/>
  <c r="G5" i="28"/>
  <c r="I57" i="22"/>
  <c r="G56" i="22"/>
  <c r="E54" i="22"/>
  <c r="K53" i="22"/>
  <c r="C53" i="22"/>
  <c r="I51" i="22"/>
  <c r="G50" i="22"/>
  <c r="E48" i="22"/>
  <c r="K47" i="22"/>
  <c r="C47" i="22"/>
  <c r="I45" i="22"/>
  <c r="G44" i="22"/>
  <c r="E42" i="22"/>
  <c r="K41" i="22"/>
  <c r="C41" i="22"/>
  <c r="I39" i="22"/>
  <c r="G38" i="22"/>
  <c r="E36" i="22"/>
  <c r="K35" i="22"/>
  <c r="C35" i="22"/>
  <c r="I33" i="22"/>
  <c r="G32" i="22"/>
  <c r="E30" i="22"/>
  <c r="K29" i="22"/>
  <c r="C29" i="22"/>
  <c r="F102" i="22"/>
  <c r="D63" i="22"/>
  <c r="G8" i="22"/>
  <c r="J5" i="22"/>
  <c r="K98" i="28"/>
  <c r="I4" i="22"/>
  <c r="G7" i="22"/>
  <c r="B4" i="28"/>
  <c r="H4" i="28"/>
  <c r="H7" i="28"/>
  <c r="D5" i="22"/>
  <c r="H8" i="22"/>
  <c r="B96" i="22"/>
  <c r="E29" i="22"/>
  <c r="B30" i="22"/>
  <c r="H33" i="22"/>
  <c r="D35" i="22"/>
  <c r="D42" i="22"/>
  <c r="F50" i="22"/>
  <c r="J51" i="22"/>
  <c r="B57" i="22"/>
  <c r="F5" i="28"/>
  <c r="F15" i="28"/>
  <c r="H24" i="28"/>
  <c r="J33" i="28"/>
  <c r="B45" i="28"/>
  <c r="D54" i="28"/>
  <c r="F63" i="28"/>
  <c r="H72" i="28"/>
  <c r="J81" i="28"/>
  <c r="B93" i="28"/>
  <c r="D102" i="28"/>
  <c r="F108" i="28"/>
  <c r="H126" i="28"/>
  <c r="J132" i="28"/>
  <c r="E95" i="28"/>
  <c r="E134" i="28"/>
  <c r="K50" i="28"/>
  <c r="J65" i="28"/>
  <c r="J101" i="28"/>
  <c r="F134" i="28"/>
  <c r="B53" i="28"/>
  <c r="E92" i="28"/>
  <c r="C143" i="28"/>
  <c r="I44" i="28"/>
  <c r="E26" i="28"/>
  <c r="F92" i="28"/>
  <c r="F131" i="28"/>
  <c r="B50" i="28"/>
  <c r="B65" i="28"/>
  <c r="H92" i="28"/>
  <c r="F143" i="28"/>
  <c r="B47" i="28"/>
  <c r="H26" i="28"/>
  <c r="G89" i="28"/>
  <c r="C125" i="28"/>
  <c r="K41" i="28"/>
  <c r="G23" i="28"/>
  <c r="F86" i="28"/>
  <c r="D125" i="28"/>
  <c r="B44" i="28"/>
  <c r="H23" i="28"/>
  <c r="G86" i="28"/>
  <c r="E125" i="28"/>
  <c r="C44" i="28"/>
  <c r="I23" i="28"/>
  <c r="B4" i="22"/>
  <c r="J4" i="22"/>
  <c r="H7" i="22"/>
  <c r="G4" i="28"/>
  <c r="I4" i="28"/>
  <c r="I7" i="28"/>
  <c r="C5" i="22"/>
  <c r="I8" i="22"/>
  <c r="D99" i="22"/>
  <c r="H29" i="22"/>
  <c r="C30" i="22"/>
  <c r="J33" i="22"/>
  <c r="E35" i="22"/>
  <c r="B36" i="22"/>
  <c r="B41" i="22"/>
  <c r="F42" i="22"/>
  <c r="H50" i="22"/>
  <c r="H57" i="22"/>
  <c r="J5" i="28"/>
  <c r="B18" i="28"/>
  <c r="D27" i="28"/>
  <c r="F36" i="28"/>
  <c r="H45" i="28"/>
  <c r="J54" i="28"/>
  <c r="B66" i="28"/>
  <c r="D75" i="28"/>
  <c r="F84" i="28"/>
  <c r="H93" i="28"/>
  <c r="J102" i="28"/>
  <c r="B114" i="28"/>
  <c r="D129" i="28"/>
  <c r="F135" i="28"/>
  <c r="B20" i="22"/>
  <c r="K119" i="22"/>
  <c r="K101" i="22"/>
  <c r="E89" i="22"/>
  <c r="E143" i="22"/>
  <c r="G26" i="22"/>
  <c r="E110" i="22"/>
  <c r="B65" i="22"/>
  <c r="H92" i="22"/>
  <c r="F143" i="22"/>
  <c r="C71" i="28"/>
  <c r="K140" i="28"/>
  <c r="H86" i="28"/>
  <c r="F125" i="28"/>
  <c r="D44" i="28"/>
  <c r="J23" i="28"/>
  <c r="K89" i="28"/>
  <c r="K143" i="28"/>
  <c r="G47" i="28"/>
  <c r="D95" i="28"/>
  <c r="D134" i="28"/>
  <c r="J50" i="28"/>
  <c r="I65" i="28"/>
  <c r="I101" i="28"/>
  <c r="G140" i="28"/>
  <c r="C56" i="28"/>
  <c r="B71" i="28"/>
  <c r="B119" i="28"/>
  <c r="H140" i="28"/>
  <c r="D56" i="28"/>
  <c r="G95" i="28"/>
  <c r="E131" i="28"/>
  <c r="K47" i="28"/>
  <c r="H95" i="28"/>
  <c r="H134" i="28"/>
  <c r="D53" i="28"/>
  <c r="D68" i="28"/>
  <c r="J95" i="28"/>
  <c r="H131" i="28"/>
  <c r="D50" i="28"/>
  <c r="C65" i="28"/>
  <c r="I92" i="28"/>
  <c r="G143" i="28"/>
  <c r="C47" i="28"/>
  <c r="I26" i="28"/>
  <c r="H89" i="28"/>
  <c r="H143" i="28"/>
  <c r="D47" i="28"/>
  <c r="J26" i="28"/>
  <c r="I89" i="28"/>
  <c r="I143" i="28"/>
  <c r="E47" i="28"/>
  <c r="K26" i="28"/>
  <c r="C4" i="22"/>
  <c r="K4" i="22"/>
  <c r="I7" i="22"/>
  <c r="J4" i="28"/>
  <c r="B7" i="28"/>
  <c r="J7" i="28"/>
  <c r="H5" i="22"/>
  <c r="H21" i="22"/>
  <c r="H117" i="22"/>
  <c r="I29" i="22"/>
  <c r="D30" i="22"/>
  <c r="K33" i="22"/>
  <c r="H35" i="22"/>
  <c r="C36" i="22"/>
  <c r="B39" i="22"/>
  <c r="D41" i="22"/>
  <c r="D48" i="22"/>
  <c r="F56" i="22"/>
  <c r="J57" i="22"/>
  <c r="B8" i="28"/>
  <c r="D18" i="28"/>
  <c r="F27" i="28"/>
  <c r="H36" i="28"/>
  <c r="J45" i="28"/>
  <c r="B57" i="28"/>
  <c r="D66" i="28"/>
  <c r="F75" i="28"/>
  <c r="H84" i="28"/>
  <c r="J93" i="28"/>
  <c r="B117" i="28"/>
  <c r="D114" i="28"/>
  <c r="F129" i="28"/>
  <c r="H135" i="28"/>
  <c r="G4" i="22"/>
  <c r="B7" i="22"/>
  <c r="J7" i="22"/>
  <c r="K4" i="28"/>
  <c r="C7" i="28"/>
  <c r="K7" i="28"/>
  <c r="I5" i="22"/>
  <c r="J24" i="22"/>
  <c r="J120" i="22"/>
  <c r="J29" i="22"/>
  <c r="F30" i="22"/>
  <c r="D32" i="22"/>
  <c r="I35" i="22"/>
  <c r="D36" i="22"/>
  <c r="D38" i="22"/>
  <c r="H39" i="22"/>
  <c r="J41" i="22"/>
  <c r="B47" i="22"/>
  <c r="F48" i="22"/>
  <c r="H56" i="22"/>
  <c r="H8" i="28"/>
  <c r="J18" i="28"/>
  <c r="B30" i="28"/>
  <c r="D39" i="28"/>
  <c r="F48" i="28"/>
  <c r="H57" i="28"/>
  <c r="J66" i="28"/>
  <c r="B78" i="28"/>
  <c r="D87" i="28"/>
  <c r="F96" i="28"/>
  <c r="H117" i="28"/>
  <c r="J114" i="28"/>
  <c r="B144" i="28"/>
  <c r="D141" i="28"/>
  <c r="F26" i="22"/>
  <c r="I65" i="22"/>
  <c r="I95" i="22"/>
  <c r="I134" i="22"/>
  <c r="K110" i="28"/>
  <c r="F77" i="22"/>
  <c r="F71" i="22"/>
  <c r="B101" i="22"/>
  <c r="J134" i="22"/>
  <c r="C20" i="28"/>
  <c r="B95" i="28"/>
  <c r="B134" i="28"/>
  <c r="H50" i="28"/>
  <c r="G65" i="28"/>
  <c r="G101" i="28"/>
  <c r="E140" i="28"/>
  <c r="K53" i="28"/>
  <c r="J68" i="28"/>
  <c r="J116" i="28"/>
  <c r="H29" i="28"/>
  <c r="G11" i="28"/>
  <c r="C74" i="28"/>
  <c r="C107" i="28"/>
  <c r="K32" i="28"/>
  <c r="G14" i="28"/>
  <c r="F77" i="28"/>
  <c r="F113" i="28"/>
  <c r="B35" i="28"/>
  <c r="H14" i="28"/>
  <c r="C119" i="28"/>
  <c r="I140" i="28"/>
  <c r="E56" i="28"/>
  <c r="D71" i="28"/>
  <c r="D119" i="28"/>
  <c r="B32" i="28"/>
  <c r="K11" i="28"/>
  <c r="H74" i="28"/>
  <c r="D116" i="28"/>
  <c r="B29" i="28"/>
  <c r="H56" i="28"/>
  <c r="G71" i="28"/>
  <c r="C101" i="28"/>
  <c r="K134" i="28"/>
  <c r="G53" i="28"/>
  <c r="D65" i="28"/>
  <c r="D101" i="28"/>
  <c r="B140" i="28"/>
  <c r="H53" i="28"/>
  <c r="E65" i="28"/>
  <c r="E101" i="28"/>
  <c r="C140" i="28"/>
  <c r="F4" i="22"/>
  <c r="C7" i="22"/>
  <c r="K7" i="22"/>
  <c r="C4" i="28"/>
  <c r="D7" i="28"/>
  <c r="G59" i="28"/>
  <c r="K5" i="22"/>
  <c r="B60" i="22"/>
  <c r="F126" i="22"/>
  <c r="G30" i="22"/>
  <c r="E32" i="22"/>
  <c r="B33" i="22"/>
  <c r="J35" i="22"/>
  <c r="F36" i="22"/>
  <c r="F38" i="22"/>
  <c r="J39" i="22"/>
  <c r="B45" i="22"/>
  <c r="D47" i="22"/>
  <c r="D54" i="22"/>
  <c r="J8" i="28"/>
  <c r="B21" i="28"/>
  <c r="D30" i="28"/>
  <c r="F39" i="28"/>
  <c r="H48" i="28"/>
  <c r="J57" i="28"/>
  <c r="B69" i="28"/>
  <c r="D78" i="28"/>
  <c r="F87" i="28"/>
  <c r="H96" i="28"/>
  <c r="J117" i="28"/>
  <c r="B111" i="28"/>
  <c r="D144" i="28"/>
  <c r="F141" i="28"/>
  <c r="S110" i="22"/>
  <c r="T110" i="28"/>
  <c r="S95" i="28"/>
  <c r="R65" i="28"/>
  <c r="S56" i="28"/>
  <c r="M110" i="22"/>
  <c r="N59" i="22"/>
  <c r="Q47" i="28"/>
  <c r="N92" i="22"/>
  <c r="R113" i="28"/>
  <c r="N95" i="28"/>
  <c r="Q131" i="22"/>
  <c r="V83" i="22"/>
  <c r="O119" i="28"/>
  <c r="N77" i="28"/>
  <c r="Q53" i="28"/>
  <c r="P86" i="22"/>
  <c r="S92" i="22"/>
  <c r="Q62" i="28"/>
  <c r="T101" i="22"/>
  <c r="N131" i="28"/>
  <c r="O71" i="22"/>
  <c r="P110" i="28"/>
  <c r="S134" i="22"/>
  <c r="R95" i="22"/>
  <c r="U110" i="28"/>
  <c r="T86" i="28"/>
  <c r="S38" i="28"/>
  <c r="T74" i="22"/>
  <c r="Q89" i="22"/>
  <c r="T29" i="28"/>
  <c r="R32" i="28"/>
  <c r="U140" i="22"/>
  <c r="U110" i="22"/>
  <c r="Q134" i="28"/>
  <c r="N107" i="28"/>
  <c r="P125" i="22"/>
  <c r="O125" i="28"/>
  <c r="U77" i="22"/>
  <c r="V89" i="28"/>
  <c r="R29" i="28"/>
  <c r="N71" i="22"/>
  <c r="V71" i="22"/>
  <c r="T32" i="28"/>
  <c r="T62" i="28"/>
  <c r="V110" i="22"/>
  <c r="S125" i="22"/>
  <c r="R47" i="28"/>
  <c r="S89" i="28"/>
  <c r="V140" i="28"/>
  <c r="O68" i="28"/>
  <c r="P101" i="28"/>
  <c r="R101" i="28"/>
  <c r="N41" i="28"/>
  <c r="Q92" i="28"/>
  <c r="R83" i="22"/>
  <c r="P44" i="28"/>
  <c r="P74" i="28"/>
  <c r="V134" i="22"/>
  <c r="Q68" i="22"/>
  <c r="S71" i="28"/>
  <c r="V113" i="28"/>
  <c r="T68" i="22"/>
  <c r="T50" i="28"/>
  <c r="N131" i="22"/>
  <c r="M116" i="28"/>
  <c r="N95" i="22"/>
  <c r="V53" i="28"/>
  <c r="V83" i="28"/>
  <c r="O65" i="22"/>
  <c r="P86" i="28"/>
  <c r="R74" i="22"/>
  <c r="P134" i="22"/>
  <c r="S113" i="28"/>
  <c r="R62" i="22"/>
  <c r="R95" i="28"/>
  <c r="U125" i="22"/>
  <c r="M62" i="22"/>
  <c r="Q143" i="22"/>
  <c r="R71" i="28"/>
  <c r="X140" i="22"/>
  <c r="AE107" i="22"/>
  <c r="AD11" i="22"/>
  <c r="AC17" i="28"/>
  <c r="X17" i="22"/>
  <c r="AF140" i="22"/>
  <c r="AA62" i="22"/>
  <c r="Y140" i="22"/>
  <c r="AF11" i="22"/>
  <c r="AE20" i="28"/>
  <c r="Y11" i="22"/>
  <c r="AC68" i="22"/>
  <c r="AD14" i="22"/>
  <c r="AD17" i="28"/>
  <c r="X20" i="28"/>
  <c r="AG14" i="22"/>
  <c r="AF20" i="28"/>
  <c r="AA11" i="22"/>
  <c r="AG86" i="22"/>
  <c r="X14" i="22"/>
  <c r="X26" i="28"/>
  <c r="AG14" i="28"/>
  <c r="AE95" i="22"/>
  <c r="AE14" i="22"/>
  <c r="AE17" i="28"/>
  <c r="Y20" i="28"/>
  <c r="AG17" i="22"/>
  <c r="AG20" i="28"/>
  <c r="Z20" i="28"/>
  <c r="Y14" i="22"/>
  <c r="Y26" i="28"/>
  <c r="AB23" i="28"/>
  <c r="AA116" i="22"/>
  <c r="AB17" i="28"/>
  <c r="AC14" i="22"/>
  <c r="AD26" i="28"/>
  <c r="Z14" i="22"/>
  <c r="Z26" i="28"/>
  <c r="B12" i="22"/>
  <c r="F84" i="22"/>
  <c r="J129" i="22"/>
  <c r="D15" i="22"/>
  <c r="H87" i="22"/>
  <c r="B135" i="22"/>
  <c r="F18" i="22"/>
  <c r="J90" i="22"/>
  <c r="D141" i="22"/>
  <c r="Q86" i="28"/>
  <c r="R38" i="28"/>
  <c r="O86" i="22"/>
  <c r="S128" i="22"/>
  <c r="T77" i="28"/>
  <c r="M56" i="28"/>
  <c r="M125" i="22"/>
  <c r="M119" i="28"/>
  <c r="O98" i="22"/>
  <c r="V65" i="22"/>
  <c r="U113" i="22"/>
  <c r="U128" i="22"/>
  <c r="S98" i="28"/>
  <c r="Q83" i="22"/>
  <c r="T98" i="22"/>
  <c r="M95" i="28"/>
  <c r="Q38" i="28"/>
  <c r="N68" i="22"/>
  <c r="R128" i="28"/>
  <c r="T128" i="28"/>
  <c r="U89" i="28"/>
  <c r="P68" i="28"/>
  <c r="S134" i="28"/>
  <c r="R113" i="22"/>
  <c r="R110" i="22"/>
  <c r="U47" i="28"/>
  <c r="N83" i="22"/>
  <c r="Q131" i="28"/>
  <c r="M71" i="22"/>
  <c r="N98" i="22"/>
  <c r="Q119" i="28"/>
  <c r="T113" i="28"/>
  <c r="U65" i="22"/>
  <c r="R86" i="22"/>
  <c r="R26" i="28"/>
  <c r="N128" i="28"/>
  <c r="O116" i="28"/>
  <c r="R107" i="28"/>
  <c r="S62" i="22"/>
  <c r="S50" i="28"/>
  <c r="Y23" i="22"/>
  <c r="Z11" i="22"/>
  <c r="AD81" i="22"/>
  <c r="AF99" i="22"/>
  <c r="AA101" i="28"/>
  <c r="AG68" i="28"/>
  <c r="AB143" i="28"/>
  <c r="Z89" i="28"/>
  <c r="AG59" i="22"/>
  <c r="AE116" i="28"/>
  <c r="AE68" i="28"/>
  <c r="AF113" i="28"/>
  <c r="AF77" i="28"/>
  <c r="X128" i="28"/>
  <c r="AC92" i="28"/>
  <c r="Y128" i="22"/>
  <c r="Y80" i="22"/>
  <c r="AC125" i="22"/>
  <c r="AB89" i="22"/>
  <c r="AF134" i="22"/>
  <c r="AF35" i="28"/>
  <c r="AA101" i="22"/>
  <c r="Z65" i="22"/>
  <c r="AF119" i="22"/>
  <c r="AC71" i="22"/>
  <c r="Y125" i="22"/>
  <c r="X14" i="28"/>
  <c r="Y20" i="22"/>
  <c r="AG23" i="22"/>
  <c r="AD11" i="28"/>
  <c r="AE23" i="22"/>
  <c r="AC26" i="28"/>
  <c r="AF12" i="22"/>
  <c r="AE81" i="22"/>
  <c r="AG99" i="22"/>
  <c r="AF41" i="28"/>
  <c r="AE29" i="28"/>
  <c r="Y125" i="28"/>
  <c r="AC89" i="28"/>
  <c r="X119" i="28"/>
  <c r="AB77" i="28"/>
  <c r="AB128" i="28"/>
  <c r="AC98" i="28"/>
  <c r="Y68" i="28"/>
  <c r="AD125" i="28"/>
  <c r="AB86" i="28"/>
  <c r="AD128" i="22"/>
  <c r="AG101" i="28"/>
  <c r="AG65" i="28"/>
  <c r="Z107" i="28"/>
  <c r="X77" i="28"/>
  <c r="AF128" i="28"/>
  <c r="AE89" i="28"/>
  <c r="AG128" i="22"/>
  <c r="AA83" i="22"/>
  <c r="AA143" i="22"/>
  <c r="AD65" i="28"/>
  <c r="AC92" i="22"/>
  <c r="X47" i="28"/>
  <c r="Y116" i="22"/>
  <c r="Z68" i="22"/>
  <c r="Z110" i="22"/>
  <c r="AC74" i="22"/>
  <c r="AC131" i="22"/>
  <c r="AD23" i="28"/>
  <c r="Y26" i="22"/>
  <c r="AA26" i="22"/>
  <c r="AE20" i="22"/>
  <c r="AF17" i="22"/>
  <c r="AF23" i="22"/>
  <c r="AF81" i="22"/>
  <c r="X129" i="22"/>
  <c r="X41" i="28"/>
  <c r="AC56" i="28"/>
  <c r="AG140" i="28"/>
  <c r="AA110" i="28"/>
  <c r="AE86" i="28"/>
  <c r="AA128" i="22"/>
  <c r="Z116" i="28"/>
  <c r="AD74" i="28"/>
  <c r="Y134" i="28"/>
  <c r="AE95" i="28"/>
  <c r="AA65" i="28"/>
  <c r="AF110" i="28"/>
  <c r="AD83" i="28"/>
  <c r="Z59" i="28"/>
  <c r="AA98" i="28"/>
  <c r="Y65" i="28"/>
  <c r="AB119" i="28"/>
  <c r="Z74" i="28"/>
  <c r="AG143" i="28"/>
  <c r="AA83" i="28"/>
  <c r="Y128" i="28"/>
  <c r="AA86" i="22"/>
  <c r="Y131" i="22"/>
  <c r="X140" i="28"/>
  <c r="AB95" i="22"/>
  <c r="Z56" i="28"/>
  <c r="AG116" i="22"/>
  <c r="AB71" i="22"/>
  <c r="AD143" i="22"/>
  <c r="AE77" i="22"/>
  <c r="AA134" i="22"/>
  <c r="AF26" i="28"/>
  <c r="Z14" i="28"/>
  <c r="AB14" i="28"/>
  <c r="AG11" i="22"/>
  <c r="Y17" i="22"/>
  <c r="X17" i="28"/>
  <c r="AG81" i="22"/>
  <c r="Y129" i="22"/>
  <c r="X99" i="22"/>
  <c r="Z129" i="22"/>
  <c r="Y99" i="22"/>
  <c r="AA129" i="22"/>
  <c r="X81" i="22"/>
  <c r="Z99" i="22"/>
  <c r="AB129" i="22"/>
  <c r="AC23" i="28"/>
  <c r="X20" i="22"/>
  <c r="Z20" i="22"/>
  <c r="AE11" i="28"/>
  <c r="Y11" i="28"/>
  <c r="AA11" i="28"/>
  <c r="AE11" i="22"/>
  <c r="Y81" i="22"/>
  <c r="AA99" i="22"/>
  <c r="AC129" i="22"/>
  <c r="AE26" i="28"/>
  <c r="X26" i="22"/>
  <c r="Z26" i="22"/>
  <c r="AD20" i="22"/>
  <c r="AD23" i="22"/>
  <c r="Z17" i="22"/>
  <c r="AB23" i="22"/>
  <c r="Z81" i="22"/>
  <c r="AB99" i="22"/>
  <c r="AD129" i="22"/>
  <c r="X11" i="28"/>
  <c r="AC20" i="28"/>
  <c r="AA14" i="28"/>
  <c r="AB20" i="22"/>
  <c r="AF14" i="22"/>
  <c r="Z23" i="22"/>
  <c r="AA81" i="22"/>
  <c r="AC99" i="22"/>
  <c r="AE129" i="22"/>
  <c r="AB81" i="22"/>
  <c r="AD99" i="22"/>
  <c r="AF129" i="22"/>
  <c r="AC81" i="22"/>
  <c r="AE99" i="22"/>
  <c r="P119" i="22"/>
  <c r="P71" i="28"/>
  <c r="O134" i="28"/>
  <c r="M92" i="22"/>
  <c r="N62" i="28"/>
  <c r="S99" i="22"/>
  <c r="N113" i="28"/>
  <c r="R80" i="28"/>
  <c r="M131" i="22"/>
  <c r="N71" i="28"/>
  <c r="P92" i="22"/>
  <c r="Q92" i="22"/>
  <c r="P62" i="28"/>
  <c r="T116" i="22"/>
  <c r="V116" i="28"/>
  <c r="P134" i="28"/>
  <c r="S131" i="22"/>
  <c r="T35" i="28"/>
  <c r="M140" i="22"/>
  <c r="M98" i="22"/>
  <c r="Q35" i="28"/>
  <c r="M59" i="22"/>
  <c r="R71" i="22"/>
  <c r="T107" i="28"/>
  <c r="Q119" i="22"/>
  <c r="O53" i="28"/>
  <c r="M83" i="28"/>
  <c r="N116" i="22"/>
  <c r="R134" i="28"/>
  <c r="N68" i="28"/>
  <c r="U101" i="22"/>
  <c r="M131" i="28"/>
  <c r="U65" i="28"/>
  <c r="Q80" i="22"/>
  <c r="S101" i="28"/>
  <c r="V128" i="28"/>
  <c r="S35" i="28"/>
  <c r="O128" i="22"/>
  <c r="P50" i="28"/>
  <c r="P128" i="22"/>
  <c r="R81" i="22"/>
  <c r="T99" i="22"/>
  <c r="V129" i="22"/>
  <c r="V47" i="28"/>
  <c r="M119" i="22"/>
  <c r="M71" i="28"/>
  <c r="N128" i="22"/>
  <c r="U38" i="28"/>
  <c r="R53" i="28"/>
  <c r="Q81" i="22"/>
  <c r="T143" i="28"/>
  <c r="T101" i="28"/>
  <c r="O134" i="22"/>
  <c r="T80" i="28"/>
  <c r="V101" i="22"/>
  <c r="M116" i="22"/>
  <c r="V71" i="28"/>
  <c r="Q110" i="22"/>
  <c r="R110" i="28"/>
  <c r="V32" i="28"/>
  <c r="U62" i="28"/>
  <c r="U134" i="22"/>
  <c r="P47" i="28"/>
  <c r="P77" i="28"/>
  <c r="U92" i="22"/>
  <c r="S131" i="28"/>
  <c r="Q128" i="22"/>
  <c r="P68" i="22"/>
  <c r="R119" i="28"/>
  <c r="O116" i="22"/>
  <c r="M50" i="28"/>
  <c r="U77" i="28"/>
  <c r="V98" i="22"/>
  <c r="P131" i="28"/>
  <c r="S98" i="22"/>
  <c r="U125" i="28"/>
  <c r="S62" i="28"/>
  <c r="S65" i="22"/>
  <c r="Q98" i="28"/>
  <c r="N113" i="22"/>
  <c r="Q32" i="28"/>
  <c r="S143" i="22"/>
  <c r="T38" i="28"/>
  <c r="T59" i="28"/>
  <c r="S81" i="22"/>
  <c r="U99" i="22"/>
  <c r="O86" i="28"/>
  <c r="U116" i="28"/>
  <c r="U129" i="22"/>
  <c r="R50" i="28"/>
  <c r="P113" i="28"/>
  <c r="Q140" i="22"/>
  <c r="P92" i="28"/>
  <c r="S113" i="22"/>
  <c r="O71" i="28"/>
  <c r="T113" i="22"/>
  <c r="R83" i="28"/>
  <c r="N134" i="28"/>
  <c r="P74" i="22"/>
  <c r="Q74" i="28"/>
  <c r="T86" i="22"/>
  <c r="R98" i="28"/>
  <c r="Q86" i="22"/>
  <c r="Q143" i="28"/>
  <c r="U59" i="28"/>
  <c r="N65" i="22"/>
  <c r="T92" i="28"/>
  <c r="M101" i="22"/>
  <c r="U44" i="28"/>
  <c r="S74" i="28"/>
  <c r="T95" i="22"/>
  <c r="N143" i="28"/>
  <c r="T128" i="22"/>
  <c r="Q95" i="22"/>
  <c r="S110" i="28"/>
  <c r="U86" i="28"/>
  <c r="U119" i="22"/>
  <c r="U131" i="28"/>
  <c r="O110" i="22"/>
  <c r="V134" i="28"/>
  <c r="T98" i="28"/>
  <c r="N26" i="22"/>
  <c r="T81" i="22"/>
  <c r="V99" i="22"/>
  <c r="R89" i="28"/>
  <c r="U95" i="22"/>
  <c r="S41" i="28"/>
  <c r="Q71" i="28"/>
  <c r="V80" i="22"/>
  <c r="V110" i="28"/>
  <c r="P128" i="28"/>
  <c r="S80" i="22"/>
  <c r="Q113" i="28"/>
  <c r="S128" i="28"/>
  <c r="Q80" i="28"/>
  <c r="S116" i="22"/>
  <c r="Q101" i="28"/>
  <c r="V107" i="22"/>
  <c r="V107" i="28"/>
  <c r="T47" i="28"/>
  <c r="S77" i="28"/>
  <c r="Q17" i="22"/>
  <c r="U81" i="22"/>
  <c r="M129" i="22"/>
  <c r="O107" i="28"/>
  <c r="P59" i="28"/>
  <c r="U53" i="28"/>
  <c r="S65" i="28"/>
  <c r="Q101" i="22"/>
  <c r="O98" i="28"/>
  <c r="T119" i="22"/>
  <c r="T119" i="28"/>
  <c r="U98" i="28"/>
  <c r="S14" i="22"/>
  <c r="V81" i="22"/>
  <c r="N129" i="22"/>
  <c r="V14" i="22"/>
  <c r="M99" i="22"/>
  <c r="O129" i="22"/>
  <c r="N99" i="22"/>
  <c r="P129" i="22"/>
  <c r="N110" i="22"/>
  <c r="U92" i="28"/>
  <c r="T107" i="22"/>
  <c r="P35" i="28"/>
  <c r="N65" i="28"/>
  <c r="M83" i="22"/>
  <c r="O143" i="28"/>
  <c r="O128" i="28"/>
  <c r="V62" i="22"/>
  <c r="R92" i="28"/>
  <c r="N59" i="28"/>
  <c r="O92" i="28"/>
  <c r="P113" i="22"/>
  <c r="U35" i="28"/>
  <c r="U59" i="22"/>
  <c r="O80" i="22"/>
  <c r="S86" i="28"/>
  <c r="N80" i="22"/>
  <c r="N98" i="28"/>
  <c r="S77" i="22"/>
  <c r="M23" i="28"/>
  <c r="M81" i="22"/>
  <c r="O99" i="22"/>
  <c r="Q129" i="22"/>
  <c r="M107" i="22"/>
  <c r="Q110" i="28"/>
  <c r="M128" i="22"/>
  <c r="U71" i="22"/>
  <c r="Q83" i="28"/>
  <c r="T71" i="22"/>
  <c r="T89" i="28"/>
  <c r="U98" i="22"/>
  <c r="O17" i="28"/>
  <c r="N81" i="22"/>
  <c r="P99" i="22"/>
  <c r="R129" i="22"/>
  <c r="Q77" i="28"/>
  <c r="Q98" i="22"/>
  <c r="O113" i="28"/>
  <c r="Q59" i="28"/>
  <c r="O80" i="28"/>
  <c r="P65" i="22"/>
  <c r="N80" i="28"/>
  <c r="O81" i="22"/>
  <c r="Q99" i="22"/>
  <c r="S129" i="22"/>
  <c r="Q116" i="22"/>
  <c r="M47" i="28"/>
  <c r="M80" i="28"/>
  <c r="V77" i="22"/>
  <c r="T134" i="28"/>
  <c r="R128" i="22"/>
  <c r="M101" i="28"/>
  <c r="R107" i="22"/>
  <c r="P56" i="28"/>
  <c r="R74" i="28"/>
  <c r="O107" i="22"/>
  <c r="S47" i="28"/>
  <c r="O74" i="28"/>
  <c r="O95" i="22"/>
  <c r="M107" i="28"/>
  <c r="U128" i="28"/>
  <c r="M44" i="28"/>
  <c r="O62" i="28"/>
  <c r="R68" i="28"/>
  <c r="P81" i="22"/>
  <c r="R99" i="22"/>
  <c r="B59" i="22"/>
  <c r="D80" i="22"/>
  <c r="F98" i="22"/>
  <c r="H128" i="22"/>
  <c r="H59" i="28"/>
  <c r="J80" i="28"/>
  <c r="B128" i="28"/>
  <c r="C12" i="22"/>
  <c r="E15" i="22"/>
  <c r="G18" i="22"/>
  <c r="I21" i="22"/>
  <c r="K24" i="22"/>
  <c r="C60" i="22"/>
  <c r="E63" i="22"/>
  <c r="G66" i="22"/>
  <c r="I69" i="22"/>
  <c r="K72" i="22"/>
  <c r="C78" i="22"/>
  <c r="E81" i="22"/>
  <c r="G84" i="22"/>
  <c r="I87" i="22"/>
  <c r="K90" i="22"/>
  <c r="C96" i="22"/>
  <c r="E99" i="22"/>
  <c r="G102" i="22"/>
  <c r="I117" i="22"/>
  <c r="K120" i="22"/>
  <c r="C114" i="22"/>
  <c r="E111" i="22"/>
  <c r="G126" i="22"/>
  <c r="I144" i="22"/>
  <c r="K129" i="22"/>
  <c r="C135" i="22"/>
  <c r="E141" i="22"/>
  <c r="C59" i="22"/>
  <c r="E80" i="22"/>
  <c r="G98" i="22"/>
  <c r="I128" i="22"/>
  <c r="I59" i="28"/>
  <c r="K80" i="28"/>
  <c r="C128" i="28"/>
  <c r="D12" i="22"/>
  <c r="F15" i="22"/>
  <c r="H18" i="22"/>
  <c r="J21" i="22"/>
  <c r="B27" i="22"/>
  <c r="D60" i="22"/>
  <c r="F63" i="22"/>
  <c r="H66" i="22"/>
  <c r="J69" i="22"/>
  <c r="B75" i="22"/>
  <c r="D78" i="22"/>
  <c r="F81" i="22"/>
  <c r="H84" i="22"/>
  <c r="J87" i="22"/>
  <c r="B93" i="22"/>
  <c r="D96" i="22"/>
  <c r="F99" i="22"/>
  <c r="H102" i="22"/>
  <c r="J117" i="22"/>
  <c r="B108" i="22"/>
  <c r="D114" i="22"/>
  <c r="F111" i="22"/>
  <c r="H126" i="22"/>
  <c r="J144" i="22"/>
  <c r="B132" i="22"/>
  <c r="D135" i="22"/>
  <c r="F141" i="22"/>
  <c r="D59" i="22"/>
  <c r="F80" i="22"/>
  <c r="H98" i="22"/>
  <c r="J128" i="22"/>
  <c r="J59" i="28"/>
  <c r="B98" i="28"/>
  <c r="D128" i="28"/>
  <c r="E12" i="22"/>
  <c r="G15" i="22"/>
  <c r="I18" i="22"/>
  <c r="K21" i="22"/>
  <c r="C27" i="22"/>
  <c r="E60" i="22"/>
  <c r="G63" i="22"/>
  <c r="I66" i="22"/>
  <c r="K69" i="22"/>
  <c r="C75" i="22"/>
  <c r="E78" i="22"/>
  <c r="G81" i="22"/>
  <c r="I84" i="22"/>
  <c r="K87" i="22"/>
  <c r="C93" i="22"/>
  <c r="E96" i="22"/>
  <c r="G99" i="22"/>
  <c r="I102" i="22"/>
  <c r="K117" i="22"/>
  <c r="C108" i="22"/>
  <c r="E114" i="22"/>
  <c r="G111" i="22"/>
  <c r="I126" i="22"/>
  <c r="K144" i="22"/>
  <c r="C132" i="22"/>
  <c r="E135" i="22"/>
  <c r="G141" i="22"/>
  <c r="E59" i="22"/>
  <c r="G80" i="22"/>
  <c r="I98" i="22"/>
  <c r="K128" i="22"/>
  <c r="K59" i="28"/>
  <c r="C98" i="28"/>
  <c r="E128" i="28"/>
  <c r="F12" i="22"/>
  <c r="H15" i="22"/>
  <c r="J18" i="22"/>
  <c r="B24" i="22"/>
  <c r="D27" i="22"/>
  <c r="F60" i="22"/>
  <c r="H63" i="22"/>
  <c r="J66" i="22"/>
  <c r="B72" i="22"/>
  <c r="D75" i="22"/>
  <c r="F78" i="22"/>
  <c r="H81" i="22"/>
  <c r="J84" i="22"/>
  <c r="B90" i="22"/>
  <c r="D93" i="22"/>
  <c r="F96" i="22"/>
  <c r="H99" i="22"/>
  <c r="J102" i="22"/>
  <c r="B120" i="22"/>
  <c r="D108" i="22"/>
  <c r="F114" i="22"/>
  <c r="H111" i="22"/>
  <c r="J126" i="22"/>
  <c r="B129" i="22"/>
  <c r="D132" i="22"/>
  <c r="F135" i="22"/>
  <c r="H141" i="22"/>
  <c r="F59" i="22"/>
  <c r="H80" i="22"/>
  <c r="J98" i="22"/>
  <c r="B80" i="28"/>
  <c r="D98" i="28"/>
  <c r="F128" i="28"/>
  <c r="G12" i="22"/>
  <c r="I15" i="22"/>
  <c r="K18" i="22"/>
  <c r="C24" i="22"/>
  <c r="E27" i="22"/>
  <c r="G60" i="22"/>
  <c r="I63" i="22"/>
  <c r="K66" i="22"/>
  <c r="C72" i="22"/>
  <c r="E75" i="22"/>
  <c r="G78" i="22"/>
  <c r="I81" i="22"/>
  <c r="K84" i="22"/>
  <c r="C90" i="22"/>
  <c r="E93" i="22"/>
  <c r="G96" i="22"/>
  <c r="I99" i="22"/>
  <c r="K102" i="22"/>
  <c r="C120" i="22"/>
  <c r="E108" i="22"/>
  <c r="G114" i="22"/>
  <c r="I111" i="22"/>
  <c r="K126" i="22"/>
  <c r="C129" i="22"/>
  <c r="E132" i="22"/>
  <c r="G135" i="22"/>
  <c r="I141" i="22"/>
  <c r="G59" i="22"/>
  <c r="I80" i="22"/>
  <c r="K98" i="22"/>
  <c r="C80" i="28"/>
  <c r="E98" i="28"/>
  <c r="G128" i="28"/>
  <c r="H12" i="22"/>
  <c r="J15" i="22"/>
  <c r="B21" i="22"/>
  <c r="D24" i="22"/>
  <c r="F27" i="22"/>
  <c r="H60" i="22"/>
  <c r="J63" i="22"/>
  <c r="B69" i="22"/>
  <c r="D72" i="22"/>
  <c r="F75" i="22"/>
  <c r="H78" i="22"/>
  <c r="J81" i="22"/>
  <c r="B87" i="22"/>
  <c r="D90" i="22"/>
  <c r="F93" i="22"/>
  <c r="H96" i="22"/>
  <c r="J99" i="22"/>
  <c r="B117" i="22"/>
  <c r="D120" i="22"/>
  <c r="F108" i="22"/>
  <c r="H114" i="22"/>
  <c r="J111" i="22"/>
  <c r="B144" i="22"/>
  <c r="D129" i="22"/>
  <c r="F132" i="22"/>
  <c r="H135" i="22"/>
  <c r="J141" i="22"/>
  <c r="H59" i="22"/>
  <c r="J80" i="22"/>
  <c r="B128" i="22"/>
  <c r="B59" i="28"/>
  <c r="D80" i="28"/>
  <c r="F98" i="28"/>
  <c r="H128" i="28"/>
  <c r="I12" i="22"/>
  <c r="K15" i="22"/>
  <c r="C21" i="22"/>
  <c r="E24" i="22"/>
  <c r="G27" i="22"/>
  <c r="I60" i="22"/>
  <c r="K63" i="22"/>
  <c r="C69" i="22"/>
  <c r="E72" i="22"/>
  <c r="G75" i="22"/>
  <c r="I78" i="22"/>
  <c r="K81" i="22"/>
  <c r="C87" i="22"/>
  <c r="E90" i="22"/>
  <c r="G93" i="22"/>
  <c r="I96" i="22"/>
  <c r="K99" i="22"/>
  <c r="C117" i="22"/>
  <c r="E120" i="22"/>
  <c r="G108" i="22"/>
  <c r="I114" i="22"/>
  <c r="K111" i="22"/>
  <c r="C144" i="22"/>
  <c r="E129" i="22"/>
  <c r="G132" i="22"/>
  <c r="I135" i="22"/>
  <c r="K141" i="22"/>
  <c r="I59" i="22"/>
  <c r="K80" i="22"/>
  <c r="C128" i="22"/>
  <c r="C59" i="28"/>
  <c r="E80" i="28"/>
  <c r="G98" i="28"/>
  <c r="I128" i="28"/>
  <c r="J12" i="22"/>
  <c r="B18" i="22"/>
  <c r="D21" i="22"/>
  <c r="F24" i="22"/>
  <c r="H27" i="22"/>
  <c r="J60" i="22"/>
  <c r="B66" i="22"/>
  <c r="D69" i="22"/>
  <c r="F72" i="22"/>
  <c r="H75" i="22"/>
  <c r="J78" i="22"/>
  <c r="B84" i="22"/>
  <c r="D87" i="22"/>
  <c r="F90" i="22"/>
  <c r="H93" i="22"/>
  <c r="J96" i="22"/>
  <c r="B102" i="22"/>
  <c r="D117" i="22"/>
  <c r="F120" i="22"/>
  <c r="H108" i="22"/>
  <c r="J114" i="22"/>
  <c r="B126" i="22"/>
  <c r="D144" i="22"/>
  <c r="F129" i="22"/>
  <c r="H132" i="22"/>
  <c r="J135" i="22"/>
  <c r="J59" i="22"/>
  <c r="B98" i="22"/>
  <c r="D128" i="22"/>
  <c r="D59" i="28"/>
  <c r="F80" i="28"/>
  <c r="H98" i="28"/>
  <c r="J128" i="28"/>
  <c r="K12" i="22"/>
  <c r="C18" i="22"/>
  <c r="E21" i="22"/>
  <c r="G24" i="22"/>
  <c r="I27" i="22"/>
  <c r="K60" i="22"/>
  <c r="C66" i="22"/>
  <c r="E69" i="22"/>
  <c r="G72" i="22"/>
  <c r="I75" i="22"/>
  <c r="K78" i="22"/>
  <c r="C84" i="22"/>
  <c r="E87" i="22"/>
  <c r="G90" i="22"/>
  <c r="I93" i="22"/>
  <c r="K96" i="22"/>
  <c r="C102" i="22"/>
  <c r="E117" i="22"/>
  <c r="G120" i="22"/>
  <c r="I108" i="22"/>
  <c r="K114" i="22"/>
  <c r="C126" i="22"/>
  <c r="E144" i="22"/>
  <c r="G129" i="22"/>
  <c r="I132" i="22"/>
  <c r="K135" i="22"/>
  <c r="K59" i="22"/>
  <c r="C98" i="22"/>
  <c r="E128" i="22"/>
  <c r="E59" i="28"/>
  <c r="G80" i="28"/>
  <c r="I98" i="28"/>
  <c r="K128" i="28"/>
  <c r="B15" i="22"/>
  <c r="D18" i="22"/>
  <c r="F21" i="22"/>
  <c r="H24" i="22"/>
  <c r="J27" i="22"/>
  <c r="B63" i="22"/>
  <c r="D66" i="22"/>
  <c r="F69" i="22"/>
  <c r="H72" i="22"/>
  <c r="J75" i="22"/>
  <c r="B81" i="22"/>
  <c r="D84" i="22"/>
  <c r="F87" i="22"/>
  <c r="H90" i="22"/>
  <c r="J93" i="22"/>
  <c r="B99" i="22"/>
  <c r="D102" i="22"/>
  <c r="F117" i="22"/>
  <c r="H120" i="22"/>
  <c r="J108" i="22"/>
  <c r="B111" i="22"/>
  <c r="D126" i="22"/>
  <c r="F144" i="22"/>
  <c r="H129" i="22"/>
  <c r="J132" i="22"/>
  <c r="B141" i="22"/>
  <c r="B80" i="22"/>
  <c r="D98" i="22"/>
  <c r="F128" i="22"/>
  <c r="F59" i="28"/>
  <c r="H80" i="28"/>
  <c r="J98" i="28"/>
  <c r="C15" i="22"/>
  <c r="E18" i="22"/>
  <c r="G21" i="22"/>
  <c r="I24" i="22"/>
  <c r="K27" i="22"/>
  <c r="C63" i="22"/>
  <c r="E66" i="22"/>
  <c r="G69" i="22"/>
  <c r="I72" i="22"/>
  <c r="K75" i="22"/>
  <c r="C81" i="22"/>
  <c r="E84" i="22"/>
  <c r="G87" i="22"/>
  <c r="I90" i="22"/>
  <c r="K93" i="22"/>
  <c r="C99" i="22"/>
  <c r="E102" i="22"/>
  <c r="G117" i="22"/>
  <c r="I120" i="22"/>
  <c r="K108" i="22"/>
  <c r="C111" i="22"/>
  <c r="E126" i="22"/>
  <c r="G144" i="22"/>
  <c r="I129" i="22"/>
  <c r="K132" i="22"/>
  <c r="C141" i="22"/>
  <c r="Y86" i="28"/>
  <c r="AB59" i="22"/>
  <c r="AG62" i="22"/>
  <c r="Y101" i="22"/>
  <c r="AE134" i="22"/>
  <c r="X71" i="22"/>
  <c r="AF116" i="22"/>
  <c r="AA77" i="22"/>
  <c r="AC107" i="22"/>
  <c r="X86" i="28"/>
  <c r="AB113" i="22"/>
  <c r="AB29" i="28"/>
  <c r="AE83" i="22"/>
  <c r="AA110" i="22"/>
  <c r="X11" i="22"/>
  <c r="AA17" i="28"/>
  <c r="AF23" i="28"/>
  <c r="AE17" i="22"/>
  <c r="AB14" i="22"/>
  <c r="AC26" i="22"/>
  <c r="AG17" i="28"/>
  <c r="AB26" i="28"/>
  <c r="AE26" i="22"/>
  <c r="AB17" i="22"/>
  <c r="AB66" i="22"/>
  <c r="AD69" i="22"/>
  <c r="Y107" i="28"/>
  <c r="AG68" i="22"/>
  <c r="AE116" i="22"/>
  <c r="Z77" i="22"/>
  <c r="AB107" i="22"/>
  <c r="AC83" i="22"/>
  <c r="Y110" i="22"/>
  <c r="X38" i="28"/>
  <c r="AD86" i="22"/>
  <c r="X125" i="22"/>
  <c r="AF47" i="28"/>
  <c r="AG89" i="22"/>
  <c r="AG125" i="22"/>
  <c r="Z17" i="28"/>
  <c r="AE23" i="28"/>
  <c r="AD17" i="22"/>
  <c r="AA14" i="22"/>
  <c r="AB26" i="22"/>
  <c r="AF17" i="28"/>
  <c r="AA26" i="28"/>
  <c r="AD26" i="22"/>
  <c r="AA17" i="22"/>
  <c r="AC11" i="22"/>
  <c r="AF72" i="22"/>
  <c r="AB84" i="22"/>
  <c r="AF92" i="28"/>
  <c r="Z65" i="28"/>
  <c r="AC125" i="28"/>
  <c r="AG89" i="28"/>
  <c r="AA62" i="28"/>
  <c r="X113" i="28"/>
  <c r="AB83" i="28"/>
  <c r="AA119" i="28"/>
  <c r="AE77" i="28"/>
  <c r="AC59" i="28"/>
  <c r="Y74" i="22"/>
  <c r="AC119" i="22"/>
  <c r="Z113" i="22"/>
  <c r="AD140" i="28"/>
  <c r="AC86" i="22"/>
  <c r="AG110" i="22"/>
  <c r="Z47" i="28"/>
  <c r="AF89" i="22"/>
  <c r="AF125" i="22"/>
  <c r="AF92" i="22"/>
  <c r="AE143" i="22"/>
  <c r="Y17" i="28"/>
  <c r="AB20" i="28"/>
  <c r="AG26" i="28"/>
  <c r="AG20" i="22"/>
  <c r="AA20" i="22"/>
  <c r="AC14" i="28"/>
  <c r="X23" i="28"/>
  <c r="Z11" i="28"/>
  <c r="AF20" i="22"/>
  <c r="AA23" i="22"/>
  <c r="X78" i="22"/>
  <c r="AD87" i="22"/>
  <c r="Z102" i="22"/>
  <c r="AB11" i="22"/>
  <c r="AF90" i="22"/>
  <c r="AB117" i="22"/>
  <c r="AD120" i="22"/>
  <c r="AF108" i="22"/>
  <c r="AG141" i="22"/>
  <c r="AE96" i="22"/>
  <c r="AC27" i="22"/>
  <c r="AA24" i="22"/>
  <c r="Y21" i="22"/>
  <c r="AG15" i="22"/>
  <c r="AE12" i="22"/>
  <c r="AG135" i="22"/>
  <c r="AE132" i="22"/>
  <c r="AC144" i="22"/>
  <c r="Y126" i="22"/>
  <c r="AG114" i="22"/>
  <c r="AE108" i="22"/>
  <c r="AC120" i="22"/>
  <c r="AA117" i="22"/>
  <c r="Y102" i="22"/>
  <c r="AG93" i="22"/>
  <c r="AE90" i="22"/>
  <c r="AC87" i="22"/>
  <c r="AA84" i="22"/>
  <c r="AG75" i="22"/>
  <c r="AE72" i="22"/>
  <c r="AC69" i="22"/>
  <c r="AA66" i="22"/>
  <c r="Y63" i="22"/>
  <c r="AF141" i="22"/>
  <c r="AD96" i="22"/>
  <c r="AB27" i="22"/>
  <c r="Z24" i="22"/>
  <c r="X21" i="22"/>
  <c r="AF15" i="22"/>
  <c r="AD12" i="22"/>
  <c r="AF135" i="22"/>
  <c r="AD132" i="22"/>
  <c r="AB144" i="22"/>
  <c r="X126" i="22"/>
  <c r="AF114" i="22"/>
  <c r="AD108" i="22"/>
  <c r="AB120" i="22"/>
  <c r="Z117" i="22"/>
  <c r="X102" i="22"/>
  <c r="AF93" i="22"/>
  <c r="AD90" i="22"/>
  <c r="AB87" i="22"/>
  <c r="Z84" i="22"/>
  <c r="AF75" i="22"/>
  <c r="AD72" i="22"/>
  <c r="AB69" i="22"/>
  <c r="Z66" i="22"/>
  <c r="X63" i="22"/>
  <c r="AE141" i="22"/>
  <c r="AC96" i="22"/>
  <c r="AA27" i="22"/>
  <c r="Y24" i="22"/>
  <c r="AG18" i="22"/>
  <c r="AE15" i="22"/>
  <c r="AC12" i="22"/>
  <c r="AE135" i="22"/>
  <c r="AC132" i="22"/>
  <c r="AA144" i="22"/>
  <c r="AG111" i="22"/>
  <c r="AE114" i="22"/>
  <c r="AC108" i="22"/>
  <c r="AA120" i="22"/>
  <c r="Y117" i="22"/>
  <c r="AE93" i="22"/>
  <c r="AC90" i="22"/>
  <c r="AA87" i="22"/>
  <c r="Y84" i="22"/>
  <c r="AG78" i="22"/>
  <c r="AE75" i="22"/>
  <c r="AC72" i="22"/>
  <c r="AA69" i="22"/>
  <c r="Y66" i="22"/>
  <c r="AG60" i="22"/>
  <c r="AD141" i="22"/>
  <c r="AB96" i="22"/>
  <c r="Z27" i="22"/>
  <c r="X24" i="22"/>
  <c r="AF18" i="22"/>
  <c r="AD15" i="22"/>
  <c r="AB12" i="22"/>
  <c r="AD135" i="22"/>
  <c r="AB132" i="22"/>
  <c r="Z144" i="22"/>
  <c r="AF111" i="22"/>
  <c r="AD114" i="22"/>
  <c r="AB108" i="22"/>
  <c r="Z120" i="22"/>
  <c r="X117" i="22"/>
  <c r="AD93" i="22"/>
  <c r="AB90" i="22"/>
  <c r="Z87" i="22"/>
  <c r="X84" i="22"/>
  <c r="AF78" i="22"/>
  <c r="AD75" i="22"/>
  <c r="AB72" i="22"/>
  <c r="Z69" i="22"/>
  <c r="X66" i="22"/>
  <c r="AF60" i="22"/>
  <c r="AC141" i="22"/>
  <c r="AA96" i="22"/>
  <c r="Y27" i="22"/>
  <c r="AG21" i="22"/>
  <c r="AE18" i="22"/>
  <c r="AC15" i="22"/>
  <c r="AA12" i="22"/>
  <c r="AC135" i="22"/>
  <c r="AA132" i="22"/>
  <c r="Y144" i="22"/>
  <c r="AG126" i="22"/>
  <c r="AE111" i="22"/>
  <c r="AC114" i="22"/>
  <c r="AA108" i="22"/>
  <c r="Y120" i="22"/>
  <c r="AG102" i="22"/>
  <c r="AC93" i="22"/>
  <c r="AA90" i="22"/>
  <c r="Y87" i="22"/>
  <c r="AE78" i="22"/>
  <c r="AC75" i="22"/>
  <c r="AA72" i="22"/>
  <c r="Y69" i="22"/>
  <c r="AG63" i="22"/>
  <c r="AE60" i="22"/>
  <c r="AB141" i="22"/>
  <c r="Z96" i="22"/>
  <c r="X27" i="22"/>
  <c r="AF21" i="22"/>
  <c r="AD18" i="22"/>
  <c r="AB15" i="22"/>
  <c r="Z12" i="22"/>
  <c r="AB135" i="22"/>
  <c r="Z132" i="22"/>
  <c r="X144" i="22"/>
  <c r="AF126" i="22"/>
  <c r="AD111" i="22"/>
  <c r="AB114" i="22"/>
  <c r="Z108" i="22"/>
  <c r="X120" i="22"/>
  <c r="AF102" i="22"/>
  <c r="AB93" i="22"/>
  <c r="Z90" i="22"/>
  <c r="X87" i="22"/>
  <c r="AD78" i="22"/>
  <c r="AB75" i="22"/>
  <c r="Z72" i="22"/>
  <c r="X69" i="22"/>
  <c r="AF63" i="22"/>
  <c r="AD60" i="22"/>
  <c r="AA141" i="22"/>
  <c r="Y96" i="22"/>
  <c r="AG24" i="22"/>
  <c r="AE21" i="22"/>
  <c r="AC18" i="22"/>
  <c r="AA15" i="22"/>
  <c r="Y12" i="22"/>
  <c r="AA135" i="22"/>
  <c r="Y132" i="22"/>
  <c r="AE126" i="22"/>
  <c r="AC111" i="22"/>
  <c r="AA114" i="22"/>
  <c r="Y108" i="22"/>
  <c r="AG117" i="22"/>
  <c r="AE102" i="22"/>
  <c r="AA93" i="22"/>
  <c r="Y90" i="22"/>
  <c r="AG84" i="22"/>
  <c r="AC78" i="22"/>
  <c r="AA75" i="22"/>
  <c r="Y72" i="22"/>
  <c r="AG66" i="22"/>
  <c r="AE63" i="22"/>
  <c r="AC60" i="22"/>
  <c r="Z141" i="22"/>
  <c r="X96" i="22"/>
  <c r="AF24" i="22"/>
  <c r="AD21" i="22"/>
  <c r="AB18" i="22"/>
  <c r="Z15" i="22"/>
  <c r="X12" i="22"/>
  <c r="Z135" i="22"/>
  <c r="X132" i="22"/>
  <c r="AD126" i="22"/>
  <c r="AB111" i="22"/>
  <c r="Z114" i="22"/>
  <c r="X108" i="22"/>
  <c r="AF117" i="22"/>
  <c r="AD102" i="22"/>
  <c r="Z93" i="22"/>
  <c r="X90" i="22"/>
  <c r="AF84" i="22"/>
  <c r="AB78" i="22"/>
  <c r="Z75" i="22"/>
  <c r="X72" i="22"/>
  <c r="AF66" i="22"/>
  <c r="AD63" i="22"/>
  <c r="AB60" i="22"/>
  <c r="Y141" i="22"/>
  <c r="AG27" i="22"/>
  <c r="AE24" i="22"/>
  <c r="AC21" i="22"/>
  <c r="AA18" i="22"/>
  <c r="Y15" i="22"/>
  <c r="Y135" i="22"/>
  <c r="AG144" i="22"/>
  <c r="AC126" i="22"/>
  <c r="AA111" i="22"/>
  <c r="Y114" i="22"/>
  <c r="AG120" i="22"/>
  <c r="AE117" i="22"/>
  <c r="AC102" i="22"/>
  <c r="Y93" i="22"/>
  <c r="AG87" i="22"/>
  <c r="AE84" i="22"/>
  <c r="AA78" i="22"/>
  <c r="Y75" i="22"/>
  <c r="AG69" i="22"/>
  <c r="AE66" i="22"/>
  <c r="AC63" i="22"/>
  <c r="AA60" i="22"/>
  <c r="X141" i="22"/>
  <c r="AF27" i="22"/>
  <c r="AD24" i="22"/>
  <c r="AB21" i="22"/>
  <c r="Z18" i="22"/>
  <c r="X15" i="22"/>
  <c r="X135" i="22"/>
  <c r="AF144" i="22"/>
  <c r="AB126" i="22"/>
  <c r="Z111" i="22"/>
  <c r="X114" i="22"/>
  <c r="AF120" i="22"/>
  <c r="AD117" i="22"/>
  <c r="AB102" i="22"/>
  <c r="X93" i="22"/>
  <c r="AF87" i="22"/>
  <c r="AD84" i="22"/>
  <c r="Z78" i="22"/>
  <c r="X75" i="22"/>
  <c r="AF69" i="22"/>
  <c r="AD66" i="22"/>
  <c r="AB63" i="22"/>
  <c r="Z60" i="22"/>
  <c r="AG96" i="22"/>
  <c r="AE27" i="22"/>
  <c r="AC24" i="22"/>
  <c r="AA21" i="22"/>
  <c r="Y18" i="22"/>
  <c r="AG12" i="22"/>
  <c r="AG132" i="22"/>
  <c r="AE144" i="22"/>
  <c r="AA126" i="22"/>
  <c r="Y111" i="22"/>
  <c r="AG108" i="22"/>
  <c r="AE120" i="22"/>
  <c r="AC117" i="22"/>
  <c r="AA102" i="22"/>
  <c r="AG90" i="22"/>
  <c r="AE87" i="22"/>
  <c r="AC84" i="22"/>
  <c r="Y78" i="22"/>
  <c r="AG72" i="22"/>
  <c r="AE69" i="22"/>
  <c r="AC66" i="22"/>
  <c r="AA63" i="22"/>
  <c r="Y60" i="22"/>
  <c r="X111" i="22"/>
  <c r="AD144" i="22"/>
  <c r="X18" i="22"/>
  <c r="Z126" i="22"/>
  <c r="AF132" i="22"/>
  <c r="Z21" i="22"/>
  <c r="X23" i="22"/>
  <c r="AF14" i="28"/>
  <c r="AA23" i="28"/>
  <c r="AC11" i="28"/>
  <c r="AB24" i="22"/>
  <c r="X60" i="22"/>
  <c r="AD27" i="22"/>
  <c r="AG83" i="28"/>
  <c r="AD59" i="22"/>
  <c r="AF119" i="28"/>
  <c r="X59" i="28"/>
  <c r="AG116" i="28"/>
  <c r="AA77" i="28"/>
  <c r="AG59" i="28"/>
  <c r="X116" i="28"/>
  <c r="AB74" i="28"/>
  <c r="AE134" i="28"/>
  <c r="Y101" i="28"/>
  <c r="AC71" i="28"/>
  <c r="Z143" i="28"/>
  <c r="AD92" i="28"/>
  <c r="X65" i="28"/>
  <c r="AC110" i="28"/>
  <c r="AG86" i="28"/>
  <c r="AG131" i="22"/>
  <c r="X68" i="22"/>
  <c r="X116" i="22"/>
  <c r="AD140" i="22"/>
  <c r="AA74" i="22"/>
  <c r="AE119" i="22"/>
  <c r="AB77" i="22"/>
  <c r="AD107" i="22"/>
  <c r="AC113" i="22"/>
  <c r="AC23" i="22"/>
  <c r="Y14" i="28"/>
  <c r="AD20" i="28"/>
  <c r="AF11" i="28"/>
  <c r="AG26" i="22"/>
  <c r="AC20" i="22"/>
  <c r="AE14" i="28"/>
  <c r="Z23" i="28"/>
  <c r="AB11" i="28"/>
  <c r="AF26" i="22"/>
  <c r="Z63" i="22"/>
  <c r="AF96" i="22"/>
  <c r="U29" i="28"/>
  <c r="T116" i="28"/>
  <c r="P131" i="22"/>
  <c r="R62" i="28"/>
  <c r="T83" i="22"/>
  <c r="R44" i="28"/>
  <c r="M35" i="28"/>
  <c r="V56" i="28"/>
  <c r="O32" i="28"/>
  <c r="O83" i="28"/>
  <c r="R119" i="22"/>
  <c r="P53" i="28"/>
  <c r="P116" i="28"/>
  <c r="V59" i="28"/>
  <c r="M65" i="22"/>
  <c r="M125" i="28"/>
  <c r="M65" i="28"/>
  <c r="R92" i="22"/>
  <c r="N35" i="28"/>
  <c r="P89" i="28"/>
  <c r="M59" i="28"/>
  <c r="O92" i="22"/>
  <c r="Q44" i="28"/>
  <c r="M89" i="28"/>
  <c r="O77" i="22"/>
  <c r="S32" i="28"/>
  <c r="T143" i="22"/>
  <c r="S68" i="22"/>
  <c r="S143" i="28"/>
  <c r="P83" i="22"/>
  <c r="R35" i="28"/>
  <c r="R86" i="28"/>
  <c r="V125" i="28"/>
  <c r="O89" i="22"/>
  <c r="P140" i="22"/>
  <c r="M26" i="22"/>
  <c r="O17" i="22"/>
  <c r="T20" i="22"/>
  <c r="M11" i="28"/>
  <c r="Q26" i="28"/>
  <c r="S20" i="28"/>
  <c r="M17" i="28"/>
  <c r="R134" i="22"/>
  <c r="N74" i="28"/>
  <c r="P95" i="22"/>
  <c r="N56" i="28"/>
  <c r="O56" i="28"/>
  <c r="R65" i="22"/>
  <c r="T65" i="22"/>
  <c r="U74" i="22"/>
  <c r="M29" i="28"/>
  <c r="T92" i="22"/>
  <c r="N50" i="28"/>
  <c r="N101" i="28"/>
  <c r="U113" i="28"/>
  <c r="P89" i="22"/>
  <c r="V29" i="28"/>
  <c r="N86" i="28"/>
  <c r="M89" i="22"/>
  <c r="S29" i="28"/>
  <c r="U83" i="28"/>
  <c r="V143" i="22"/>
  <c r="M74" i="22"/>
  <c r="Q29" i="28"/>
  <c r="M74" i="28"/>
  <c r="R125" i="22"/>
  <c r="Q65" i="22"/>
  <c r="Q125" i="28"/>
  <c r="P32" i="28"/>
  <c r="R140" i="28"/>
  <c r="R23" i="22"/>
  <c r="N17" i="22"/>
  <c r="T17" i="22"/>
  <c r="Q11" i="28"/>
  <c r="P26" i="28"/>
  <c r="R20" i="28"/>
  <c r="V14" i="28"/>
  <c r="P29" i="28"/>
  <c r="N92" i="28"/>
  <c r="Q113" i="22"/>
  <c r="M53" i="28"/>
  <c r="V131" i="28"/>
  <c r="T140" i="22"/>
  <c r="T83" i="28"/>
  <c r="V116" i="22"/>
  <c r="T62" i="22"/>
  <c r="Q74" i="22"/>
  <c r="N77" i="22"/>
  <c r="P77" i="22"/>
  <c r="R143" i="22"/>
  <c r="S71" i="22"/>
  <c r="U134" i="28"/>
  <c r="U74" i="28"/>
  <c r="R89" i="22"/>
  <c r="V44" i="28"/>
  <c r="V95" i="28"/>
  <c r="P143" i="22"/>
  <c r="S107" i="28"/>
  <c r="O59" i="22"/>
  <c r="T140" i="28"/>
  <c r="R59" i="22"/>
  <c r="U83" i="22"/>
  <c r="Q140" i="28"/>
  <c r="T125" i="22"/>
  <c r="U68" i="22"/>
  <c r="O140" i="28"/>
  <c r="U68" i="28"/>
  <c r="P110" i="22"/>
  <c r="O62" i="22"/>
  <c r="S116" i="28"/>
  <c r="S59" i="28"/>
  <c r="V74" i="22"/>
  <c r="N29" i="28"/>
  <c r="T71" i="28"/>
  <c r="N38" i="28"/>
  <c r="M68" i="28"/>
  <c r="O140" i="22"/>
  <c r="Q23" i="22"/>
  <c r="M17" i="22"/>
  <c r="T14" i="22"/>
  <c r="P11" i="28"/>
  <c r="O26" i="28"/>
  <c r="Q20" i="28"/>
  <c r="T14" i="28"/>
  <c r="P23" i="22"/>
  <c r="O14" i="22"/>
  <c r="U11" i="22"/>
  <c r="O11" i="28"/>
  <c r="U23" i="28"/>
  <c r="P20" i="28"/>
  <c r="S14" i="28"/>
  <c r="U56" i="28"/>
  <c r="Q125" i="22"/>
  <c r="R68" i="22"/>
  <c r="N110" i="28"/>
  <c r="P65" i="28"/>
  <c r="M11" i="22"/>
  <c r="O23" i="22"/>
  <c r="N14" i="22"/>
  <c r="U26" i="22"/>
  <c r="N11" i="28"/>
  <c r="T23" i="28"/>
  <c r="O20" i="28"/>
  <c r="O14" i="28"/>
  <c r="M143" i="28"/>
  <c r="R11" i="22"/>
  <c r="N23" i="22"/>
  <c r="M14" i="22"/>
  <c r="U23" i="22"/>
  <c r="R11" i="28"/>
  <c r="S23" i="28"/>
  <c r="N20" i="28"/>
  <c r="N14" i="28"/>
  <c r="M113" i="22"/>
  <c r="R77" i="22"/>
  <c r="S140" i="28"/>
  <c r="Q11" i="22"/>
  <c r="P20" i="22"/>
  <c r="S11" i="22"/>
  <c r="U20" i="22"/>
  <c r="V11" i="28"/>
  <c r="R23" i="28"/>
  <c r="M20" i="28"/>
  <c r="M14" i="28"/>
  <c r="N89" i="22"/>
  <c r="U143" i="22"/>
  <c r="O38" i="28"/>
  <c r="P11" i="22"/>
  <c r="O20" i="22"/>
  <c r="S26" i="22"/>
  <c r="U17" i="22"/>
  <c r="V26" i="28"/>
  <c r="Q23" i="28"/>
  <c r="V17" i="28"/>
  <c r="S141" i="22"/>
  <c r="Q135" i="22"/>
  <c r="O132" i="22"/>
  <c r="M144" i="22"/>
  <c r="U126" i="22"/>
  <c r="S111" i="22"/>
  <c r="Q114" i="22"/>
  <c r="O108" i="22"/>
  <c r="M120" i="22"/>
  <c r="U102" i="22"/>
  <c r="Q96" i="22"/>
  <c r="O93" i="22"/>
  <c r="M90" i="22"/>
  <c r="U84" i="22"/>
  <c r="Q78" i="22"/>
  <c r="O75" i="22"/>
  <c r="M72" i="22"/>
  <c r="U66" i="22"/>
  <c r="S63" i="22"/>
  <c r="Q60" i="22"/>
  <c r="O27" i="22"/>
  <c r="M24" i="22"/>
  <c r="U18" i="22"/>
  <c r="S15" i="22"/>
  <c r="N12" i="22"/>
  <c r="R141" i="22"/>
  <c r="P135" i="22"/>
  <c r="N132" i="22"/>
  <c r="T126" i="22"/>
  <c r="R111" i="22"/>
  <c r="P114" i="22"/>
  <c r="N108" i="22"/>
  <c r="V117" i="22"/>
  <c r="T102" i="22"/>
  <c r="P96" i="22"/>
  <c r="N93" i="22"/>
  <c r="V87" i="22"/>
  <c r="T84" i="22"/>
  <c r="P78" i="22"/>
  <c r="N75" i="22"/>
  <c r="V69" i="22"/>
  <c r="T66" i="22"/>
  <c r="R63" i="22"/>
  <c r="P60" i="22"/>
  <c r="N27" i="22"/>
  <c r="V21" i="22"/>
  <c r="T18" i="22"/>
  <c r="R15" i="22"/>
  <c r="O12" i="22"/>
  <c r="Q141" i="22"/>
  <c r="O135" i="22"/>
  <c r="M132" i="22"/>
  <c r="S126" i="22"/>
  <c r="Q111" i="22"/>
  <c r="O114" i="22"/>
  <c r="M108" i="22"/>
  <c r="U117" i="22"/>
  <c r="S102" i="22"/>
  <c r="O96" i="22"/>
  <c r="M93" i="22"/>
  <c r="U87" i="22"/>
  <c r="S84" i="22"/>
  <c r="O78" i="22"/>
  <c r="M75" i="22"/>
  <c r="U69" i="22"/>
  <c r="S66" i="22"/>
  <c r="Q63" i="22"/>
  <c r="O60" i="22"/>
  <c r="M27" i="22"/>
  <c r="U21" i="22"/>
  <c r="S18" i="22"/>
  <c r="Q15" i="22"/>
  <c r="P12" i="22"/>
  <c r="P141" i="22"/>
  <c r="N135" i="22"/>
  <c r="V144" i="22"/>
  <c r="R126" i="22"/>
  <c r="P111" i="22"/>
  <c r="N114" i="22"/>
  <c r="V120" i="22"/>
  <c r="T117" i="22"/>
  <c r="R102" i="22"/>
  <c r="N96" i="22"/>
  <c r="V90" i="22"/>
  <c r="T87" i="22"/>
  <c r="R84" i="22"/>
  <c r="N78" i="22"/>
  <c r="V72" i="22"/>
  <c r="T69" i="22"/>
  <c r="R66" i="22"/>
  <c r="P63" i="22"/>
  <c r="N60" i="22"/>
  <c r="V24" i="22"/>
  <c r="T21" i="22"/>
  <c r="R18" i="22"/>
  <c r="P15" i="22"/>
  <c r="Q12" i="22"/>
  <c r="O141" i="22"/>
  <c r="M135" i="22"/>
  <c r="U144" i="22"/>
  <c r="Q126" i="22"/>
  <c r="O111" i="22"/>
  <c r="M114" i="22"/>
  <c r="U120" i="22"/>
  <c r="S117" i="22"/>
  <c r="Q102" i="22"/>
  <c r="M96" i="22"/>
  <c r="U90" i="22"/>
  <c r="S87" i="22"/>
  <c r="Q84" i="22"/>
  <c r="M78" i="22"/>
  <c r="U72" i="22"/>
  <c r="S69" i="22"/>
  <c r="Q66" i="22"/>
  <c r="O63" i="22"/>
  <c r="M60" i="22"/>
  <c r="U24" i="22"/>
  <c r="S21" i="22"/>
  <c r="Q18" i="22"/>
  <c r="O15" i="22"/>
  <c r="M12" i="22"/>
  <c r="N141" i="22"/>
  <c r="V132" i="22"/>
  <c r="T144" i="22"/>
  <c r="P126" i="22"/>
  <c r="N111" i="22"/>
  <c r="V108" i="22"/>
  <c r="T120" i="22"/>
  <c r="R117" i="22"/>
  <c r="P102" i="22"/>
  <c r="V93" i="22"/>
  <c r="T90" i="22"/>
  <c r="R87" i="22"/>
  <c r="P84" i="22"/>
  <c r="V75" i="22"/>
  <c r="T72" i="22"/>
  <c r="R69" i="22"/>
  <c r="P66" i="22"/>
  <c r="N63" i="22"/>
  <c r="V27" i="22"/>
  <c r="T24" i="22"/>
  <c r="R21" i="22"/>
  <c r="P18" i="22"/>
  <c r="N15" i="22"/>
  <c r="M141" i="22"/>
  <c r="U132" i="22"/>
  <c r="S144" i="22"/>
  <c r="O126" i="22"/>
  <c r="M111" i="22"/>
  <c r="U108" i="22"/>
  <c r="S120" i="22"/>
  <c r="Q117" i="22"/>
  <c r="O102" i="22"/>
  <c r="U93" i="22"/>
  <c r="S90" i="22"/>
  <c r="Q87" i="22"/>
  <c r="O84" i="22"/>
  <c r="U75" i="22"/>
  <c r="S72" i="22"/>
  <c r="Q69" i="22"/>
  <c r="O66" i="22"/>
  <c r="M63" i="22"/>
  <c r="U27" i="22"/>
  <c r="S24" i="22"/>
  <c r="Q21" i="22"/>
  <c r="O18" i="22"/>
  <c r="M15" i="22"/>
  <c r="V135" i="22"/>
  <c r="T132" i="22"/>
  <c r="R144" i="22"/>
  <c r="N126" i="22"/>
  <c r="V114" i="22"/>
  <c r="T108" i="22"/>
  <c r="R120" i="22"/>
  <c r="P117" i="22"/>
  <c r="N102" i="22"/>
  <c r="V96" i="22"/>
  <c r="T93" i="22"/>
  <c r="R90" i="22"/>
  <c r="P87" i="22"/>
  <c r="N84" i="22"/>
  <c r="V78" i="22"/>
  <c r="T75" i="22"/>
  <c r="R72" i="22"/>
  <c r="P69" i="22"/>
  <c r="N66" i="22"/>
  <c r="V60" i="22"/>
  <c r="T27" i="22"/>
  <c r="R24" i="22"/>
  <c r="P21" i="22"/>
  <c r="N18" i="22"/>
  <c r="V12" i="22"/>
  <c r="U135" i="22"/>
  <c r="S132" i="22"/>
  <c r="Q144" i="22"/>
  <c r="M126" i="22"/>
  <c r="U114" i="22"/>
  <c r="S108" i="22"/>
  <c r="Q120" i="22"/>
  <c r="O117" i="22"/>
  <c r="M102" i="22"/>
  <c r="U96" i="22"/>
  <c r="S93" i="22"/>
  <c r="Q90" i="22"/>
  <c r="O87" i="22"/>
  <c r="M84" i="22"/>
  <c r="U78" i="22"/>
  <c r="S75" i="22"/>
  <c r="Q72" i="22"/>
  <c r="O69" i="22"/>
  <c r="M66" i="22"/>
  <c r="U60" i="22"/>
  <c r="S27" i="22"/>
  <c r="Q24" i="22"/>
  <c r="O21" i="22"/>
  <c r="M18" i="22"/>
  <c r="U12" i="22"/>
  <c r="V141" i="22"/>
  <c r="T135" i="22"/>
  <c r="R132" i="22"/>
  <c r="P144" i="22"/>
  <c r="V111" i="22"/>
  <c r="T114" i="22"/>
  <c r="R108" i="22"/>
  <c r="P120" i="22"/>
  <c r="N117" i="22"/>
  <c r="T96" i="22"/>
  <c r="R93" i="22"/>
  <c r="P90" i="22"/>
  <c r="N87" i="22"/>
  <c r="T78" i="22"/>
  <c r="R75" i="22"/>
  <c r="P72" i="22"/>
  <c r="N69" i="22"/>
  <c r="V63" i="22"/>
  <c r="T60" i="22"/>
  <c r="R27" i="22"/>
  <c r="P24" i="22"/>
  <c r="N21" i="22"/>
  <c r="V15" i="22"/>
  <c r="T12" i="22"/>
  <c r="U141" i="22"/>
  <c r="S135" i="22"/>
  <c r="Q132" i="22"/>
  <c r="O144" i="22"/>
  <c r="U111" i="22"/>
  <c r="S114" i="22"/>
  <c r="Q108" i="22"/>
  <c r="O120" i="22"/>
  <c r="M117" i="22"/>
  <c r="S96" i="22"/>
  <c r="Q93" i="22"/>
  <c r="O90" i="22"/>
  <c r="M87" i="22"/>
  <c r="S78" i="22"/>
  <c r="Q75" i="22"/>
  <c r="O72" i="22"/>
  <c r="M69" i="22"/>
  <c r="U63" i="22"/>
  <c r="S60" i="22"/>
  <c r="Q27" i="22"/>
  <c r="O24" i="22"/>
  <c r="M21" i="22"/>
  <c r="U15" i="22"/>
  <c r="S12" i="22"/>
  <c r="T141" i="22"/>
  <c r="R135" i="22"/>
  <c r="P132" i="22"/>
  <c r="N144" i="22"/>
  <c r="V126" i="22"/>
  <c r="T111" i="22"/>
  <c r="R114" i="22"/>
  <c r="P108" i="22"/>
  <c r="N120" i="22"/>
  <c r="V102" i="22"/>
  <c r="R96" i="22"/>
  <c r="P93" i="22"/>
  <c r="N90" i="22"/>
  <c r="V84" i="22"/>
  <c r="R78" i="22"/>
  <c r="P75" i="22"/>
  <c r="N72" i="22"/>
  <c r="V66" i="22"/>
  <c r="T63" i="22"/>
  <c r="R60" i="22"/>
  <c r="P27" i="22"/>
  <c r="N24" i="22"/>
  <c r="V18" i="22"/>
  <c r="T15" i="22"/>
  <c r="R12" i="22"/>
  <c r="U14" i="28"/>
  <c r="P17" i="22"/>
  <c r="N17" i="28"/>
  <c r="P14" i="28"/>
  <c r="R17" i="28"/>
  <c r="T20" i="28"/>
  <c r="V23" i="28"/>
  <c r="U11" i="28"/>
  <c r="V23" i="22"/>
  <c r="T23" i="22"/>
  <c r="P14" i="22"/>
  <c r="Q20" i="22"/>
  <c r="Q26" i="22"/>
  <c r="R101" i="22"/>
  <c r="M134" i="22"/>
  <c r="Q107" i="28"/>
  <c r="V89" i="22"/>
  <c r="V131" i="22"/>
  <c r="P107" i="28"/>
  <c r="V74" i="28"/>
  <c r="P125" i="28"/>
  <c r="T56" i="28"/>
  <c r="Q65" i="28"/>
  <c r="U119" i="28"/>
  <c r="O47" i="28"/>
  <c r="S86" i="22"/>
  <c r="R59" i="28"/>
  <c r="O77" i="28"/>
  <c r="S125" i="28"/>
  <c r="O59" i="28"/>
  <c r="Q95" i="28"/>
  <c r="U32" i="28"/>
  <c r="O74" i="22"/>
  <c r="T110" i="22"/>
  <c r="P59" i="22"/>
  <c r="P38" i="28"/>
  <c r="T77" i="22"/>
  <c r="O143" i="22"/>
  <c r="Q89" i="28"/>
  <c r="U140" i="28"/>
  <c r="O68" i="22"/>
  <c r="S107" i="22"/>
  <c r="T74" i="28"/>
  <c r="N125" i="28"/>
  <c r="R56" i="28"/>
  <c r="V95" i="22"/>
  <c r="M62" i="28"/>
  <c r="Q116" i="28"/>
  <c r="U41" i="28"/>
  <c r="O83" i="22"/>
  <c r="N107" i="22"/>
  <c r="V86" i="28"/>
  <c r="N140" i="28"/>
  <c r="U62" i="22"/>
  <c r="N119" i="22"/>
  <c r="Q14" i="28"/>
  <c r="S17" i="28"/>
  <c r="U20" i="28"/>
  <c r="M26" i="28"/>
  <c r="T11" i="28"/>
  <c r="V26" i="22"/>
  <c r="T26" i="22"/>
  <c r="Q14" i="22"/>
  <c r="R20" i="22"/>
  <c r="R26" i="22"/>
  <c r="V38" i="28"/>
  <c r="N143" i="22"/>
  <c r="M143" i="22"/>
  <c r="R143" i="28"/>
  <c r="P101" i="22"/>
  <c r="S68" i="28"/>
  <c r="M113" i="28"/>
  <c r="Q50" i="28"/>
  <c r="U89" i="22"/>
  <c r="U143" i="28"/>
  <c r="S101" i="22"/>
  <c r="S59" i="22"/>
  <c r="M38" i="28"/>
  <c r="Q77" i="22"/>
  <c r="V125" i="22"/>
  <c r="N116" i="28"/>
  <c r="R41" i="28"/>
  <c r="S92" i="28"/>
  <c r="M32" i="28"/>
  <c r="Q71" i="22"/>
  <c r="V113" i="22"/>
  <c r="V77" i="28"/>
  <c r="P143" i="28"/>
  <c r="N101" i="22"/>
  <c r="O65" i="28"/>
  <c r="S119" i="28"/>
  <c r="R14" i="28"/>
  <c r="T17" i="28"/>
  <c r="V20" i="28"/>
  <c r="N26" i="28"/>
  <c r="S11" i="28"/>
  <c r="V11" i="22"/>
  <c r="T11" i="22"/>
  <c r="R14" i="22"/>
  <c r="M23" i="22"/>
  <c r="N11" i="22"/>
  <c r="Q107" i="22"/>
  <c r="O89" i="28"/>
  <c r="P107" i="22"/>
  <c r="N89" i="28"/>
  <c r="P83" i="28"/>
  <c r="T131" i="28"/>
  <c r="N62" i="22"/>
  <c r="R116" i="22"/>
  <c r="U71" i="28"/>
  <c r="O110" i="28"/>
  <c r="S53" i="28"/>
  <c r="M95" i="22"/>
  <c r="V59" i="22"/>
  <c r="S83" i="28"/>
  <c r="M134" i="28"/>
  <c r="Q62" i="22"/>
  <c r="U116" i="22"/>
  <c r="U101" i="28"/>
  <c r="O41" i="28"/>
  <c r="V62" i="28"/>
  <c r="P119" i="28"/>
  <c r="T44" i="28"/>
  <c r="N86" i="22"/>
  <c r="U95" i="28"/>
  <c r="O35" i="28"/>
  <c r="S74" i="22"/>
  <c r="N125" i="22"/>
  <c r="N83" i="28"/>
  <c r="R131" i="28"/>
  <c r="P116" i="22"/>
  <c r="Q68" i="28"/>
  <c r="U107" i="28"/>
  <c r="O50" i="28"/>
  <c r="S89" i="22"/>
  <c r="V86" i="22"/>
  <c r="T65" i="28"/>
  <c r="T131" i="22"/>
  <c r="V119" i="28"/>
  <c r="S44" i="28"/>
  <c r="O11" i="22"/>
  <c r="N20" i="22"/>
  <c r="S23" i="22"/>
  <c r="U14" i="22"/>
  <c r="U26" i="28"/>
  <c r="P23" i="28"/>
  <c r="U17" i="28"/>
  <c r="U86" i="22"/>
  <c r="O44" i="28"/>
  <c r="O95" i="28"/>
  <c r="O29" i="28"/>
  <c r="V92" i="22"/>
  <c r="N47" i="28"/>
  <c r="V65" i="28"/>
  <c r="N140" i="22"/>
  <c r="P26" i="22"/>
  <c r="M20" i="22"/>
  <c r="S20" i="22"/>
  <c r="V20" i="22"/>
  <c r="T26" i="28"/>
  <c r="O23" i="28"/>
  <c r="Q17" i="28"/>
  <c r="N53" i="28"/>
  <c r="T95" i="28"/>
  <c r="Q59" i="22"/>
  <c r="U50" i="28"/>
  <c r="T59" i="22"/>
  <c r="S83" i="22"/>
  <c r="M41" i="28"/>
  <c r="M92" i="28"/>
  <c r="M77" i="22"/>
  <c r="M140" i="28"/>
  <c r="M77" i="28"/>
  <c r="T89" i="22"/>
  <c r="V41" i="28"/>
  <c r="V92" i="28"/>
  <c r="R77" i="28"/>
  <c r="M68" i="22"/>
  <c r="O26" i="22"/>
  <c r="R17" i="22"/>
  <c r="S17" i="22"/>
  <c r="V17" i="22"/>
  <c r="S26" i="28"/>
  <c r="N23" i="28"/>
  <c r="P17" i="28"/>
  <c r="K23" i="28" l="1"/>
  <c r="H26" i="22"/>
  <c r="E44" i="28"/>
  <c r="C32" i="28"/>
  <c r="K11" i="22"/>
  <c r="D26" i="22"/>
  <c r="K101" i="28"/>
  <c r="G110" i="22"/>
  <c r="H125" i="28"/>
  <c r="F20" i="22"/>
  <c r="C50" i="28"/>
  <c r="I50" i="28"/>
  <c r="J140" i="28"/>
  <c r="E17" i="22"/>
  <c r="J17" i="22"/>
  <c r="F23" i="22"/>
  <c r="G116" i="22"/>
  <c r="H110" i="22"/>
  <c r="I113" i="22"/>
  <c r="E116" i="22"/>
  <c r="F14" i="22"/>
  <c r="K45" i="28"/>
  <c r="G75" i="28"/>
  <c r="C117" i="28"/>
  <c r="I135" i="28"/>
  <c r="F35" i="22"/>
  <c r="B50" i="22"/>
  <c r="H15" i="28"/>
  <c r="D45" i="28"/>
  <c r="F102" i="28"/>
  <c r="B135" i="28"/>
  <c r="E33" i="22"/>
  <c r="I48" i="22"/>
  <c r="K12" i="28"/>
  <c r="G42" i="28"/>
  <c r="E132" i="28"/>
  <c r="J48" i="22"/>
  <c r="J15" i="28"/>
  <c r="F45" i="28"/>
  <c r="B75" i="28"/>
  <c r="H102" i="28"/>
  <c r="D135" i="28"/>
  <c r="C48" i="22"/>
  <c r="C15" i="28"/>
  <c r="I42" i="28"/>
  <c r="G132" i="28"/>
  <c r="G104" i="22"/>
  <c r="K104" i="28"/>
  <c r="K138" i="22"/>
  <c r="D137" i="22"/>
  <c r="E123" i="28"/>
  <c r="C104" i="22"/>
  <c r="K137" i="28"/>
  <c r="J123" i="22"/>
  <c r="E122" i="28"/>
  <c r="C105" i="28"/>
  <c r="E20" i="28"/>
  <c r="B35" i="22"/>
  <c r="E17" i="28"/>
  <c r="D20" i="28"/>
  <c r="H44" i="28"/>
  <c r="K35" i="28"/>
  <c r="D90" i="28"/>
  <c r="F44" i="22"/>
  <c r="G119" i="28"/>
  <c r="G113" i="28"/>
  <c r="D77" i="28"/>
  <c r="J77" i="22"/>
  <c r="J78" i="28"/>
  <c r="H38" i="22"/>
  <c r="E116" i="28"/>
  <c r="E107" i="28"/>
  <c r="B74" i="28"/>
  <c r="H74" i="22"/>
  <c r="H47" i="28"/>
  <c r="I116" i="22"/>
  <c r="H23" i="22"/>
  <c r="F44" i="28"/>
  <c r="H86" i="22"/>
  <c r="B125" i="22"/>
  <c r="I101" i="22"/>
  <c r="H119" i="22"/>
  <c r="C20" i="22"/>
  <c r="F17" i="22"/>
  <c r="D110" i="28"/>
  <c r="I83" i="22"/>
  <c r="B140" i="22"/>
  <c r="K125" i="22"/>
  <c r="H17" i="22"/>
  <c r="C23" i="28"/>
  <c r="H113" i="22"/>
  <c r="B134" i="22"/>
  <c r="C101" i="22"/>
  <c r="E65" i="22"/>
  <c r="F65" i="22"/>
  <c r="K143" i="22"/>
  <c r="C65" i="22"/>
  <c r="D92" i="22"/>
  <c r="G62" i="22"/>
  <c r="D89" i="22"/>
  <c r="I77" i="22"/>
  <c r="I134" i="28"/>
  <c r="H101" i="28"/>
  <c r="E68" i="28"/>
  <c r="I48" i="28"/>
  <c r="E78" i="28"/>
  <c r="K117" i="28"/>
  <c r="G141" i="28"/>
  <c r="H36" i="22"/>
  <c r="J50" i="22"/>
  <c r="F18" i="28"/>
  <c r="B48" i="28"/>
  <c r="H75" i="28"/>
  <c r="D117" i="28"/>
  <c r="J135" i="28"/>
  <c r="G35" i="22"/>
  <c r="C50" i="22"/>
  <c r="I15" i="28"/>
  <c r="E45" i="28"/>
  <c r="G102" i="28"/>
  <c r="C135" i="28"/>
  <c r="D50" i="22"/>
  <c r="H18" i="28"/>
  <c r="D48" i="28"/>
  <c r="J75" i="28"/>
  <c r="F117" i="28"/>
  <c r="B141" i="28"/>
  <c r="K48" i="22"/>
  <c r="K15" i="28"/>
  <c r="G45" i="28"/>
  <c r="C75" i="28"/>
  <c r="I102" i="28"/>
  <c r="E135" i="28"/>
  <c r="K104" i="22"/>
  <c r="E105" i="28"/>
  <c r="D122" i="28"/>
  <c r="B123" i="28"/>
  <c r="F104" i="28"/>
  <c r="E105" i="22"/>
  <c r="E138" i="28"/>
  <c r="H137" i="22"/>
  <c r="F105" i="28"/>
  <c r="K105" i="28"/>
  <c r="I38" i="28"/>
  <c r="G33" i="22"/>
  <c r="I35" i="28"/>
  <c r="H38" i="28"/>
  <c r="B143" i="28"/>
  <c r="C113" i="28"/>
  <c r="J36" i="22"/>
  <c r="K77" i="28"/>
  <c r="B23" i="28"/>
  <c r="E14" i="28"/>
  <c r="K83" i="22"/>
  <c r="G36" i="22"/>
  <c r="I74" i="28"/>
  <c r="J17" i="28"/>
  <c r="C11" i="28"/>
  <c r="G125" i="28"/>
  <c r="G14" i="22"/>
  <c r="B110" i="22"/>
  <c r="E110" i="28"/>
  <c r="G20" i="22"/>
  <c r="G134" i="22"/>
  <c r="K44" i="28"/>
  <c r="E86" i="22"/>
  <c r="C11" i="22"/>
  <c r="B113" i="22"/>
  <c r="G23" i="22"/>
  <c r="B26" i="22"/>
  <c r="D101" i="22"/>
  <c r="E143" i="28"/>
  <c r="D113" i="22"/>
  <c r="J47" i="28"/>
  <c r="I110" i="22"/>
  <c r="I26" i="22"/>
  <c r="B62" i="22"/>
  <c r="I71" i="22"/>
  <c r="H68" i="22"/>
  <c r="F62" i="22"/>
  <c r="G65" i="22"/>
  <c r="F95" i="22"/>
  <c r="C92" i="22"/>
  <c r="F92" i="22"/>
  <c r="G92" i="22"/>
  <c r="E71" i="28"/>
  <c r="G62" i="28"/>
  <c r="K95" i="28"/>
  <c r="F123" i="28"/>
  <c r="D104" i="28"/>
  <c r="H105" i="28"/>
  <c r="C122" i="22"/>
  <c r="B104" i="22"/>
  <c r="F138" i="22"/>
  <c r="I104" i="22"/>
  <c r="E137" i="28"/>
  <c r="K113" i="28"/>
  <c r="I32" i="22"/>
  <c r="K107" i="28"/>
  <c r="J113" i="28"/>
  <c r="D92" i="28"/>
  <c r="C77" i="28"/>
  <c r="F33" i="22"/>
  <c r="C14" i="28"/>
  <c r="B17" i="28"/>
  <c r="F41" i="28"/>
  <c r="I32" i="28"/>
  <c r="K14" i="28"/>
  <c r="C33" i="22"/>
  <c r="K56" i="28"/>
  <c r="E11" i="28"/>
  <c r="D38" i="28"/>
  <c r="G29" i="28"/>
  <c r="G131" i="28"/>
  <c r="F47" i="28"/>
  <c r="C107" i="22"/>
  <c r="D83" i="22"/>
  <c r="B41" i="28"/>
  <c r="F50" i="28"/>
  <c r="E23" i="22"/>
  <c r="D134" i="22"/>
  <c r="J131" i="28"/>
  <c r="H134" i="22"/>
  <c r="G86" i="22"/>
  <c r="H107" i="22"/>
  <c r="H125" i="22"/>
  <c r="G50" i="28"/>
  <c r="J110" i="22"/>
  <c r="G38" i="28"/>
  <c r="I47" i="28"/>
  <c r="E119" i="28"/>
  <c r="K26" i="22"/>
  <c r="I89" i="22"/>
  <c r="K89" i="22"/>
  <c r="F113" i="22"/>
  <c r="H95" i="22"/>
  <c r="G131" i="22"/>
  <c r="E54" i="28"/>
  <c r="G108" i="28"/>
  <c r="J38" i="22"/>
  <c r="F53" i="22"/>
  <c r="B24" i="28"/>
  <c r="H51" i="28"/>
  <c r="J120" i="28"/>
  <c r="C38" i="22"/>
  <c r="E51" i="22"/>
  <c r="E21" i="28"/>
  <c r="K48" i="28"/>
  <c r="G78" i="28"/>
  <c r="C120" i="28"/>
  <c r="I141" i="28"/>
  <c r="H53" i="22"/>
  <c r="D24" i="28"/>
  <c r="J51" i="28"/>
  <c r="B108" i="28"/>
  <c r="K36" i="22"/>
  <c r="G51" i="22"/>
  <c r="G21" i="28"/>
  <c r="C51" i="28"/>
  <c r="I78" i="28"/>
  <c r="E120" i="28"/>
  <c r="K141" i="28"/>
  <c r="G122" i="22"/>
  <c r="I138" i="28"/>
  <c r="K123" i="28"/>
  <c r="G105" i="22"/>
  <c r="B137" i="28"/>
  <c r="K122" i="22"/>
  <c r="B137" i="22"/>
  <c r="H122" i="28"/>
  <c r="C105" i="22"/>
  <c r="G138" i="28"/>
  <c r="E86" i="28"/>
  <c r="B54" i="28"/>
  <c r="D29" i="22"/>
  <c r="K74" i="28"/>
  <c r="D86" i="28"/>
  <c r="C26" i="28"/>
  <c r="D14" i="28"/>
  <c r="H32" i="22"/>
  <c r="G32" i="28"/>
  <c r="F35" i="28"/>
  <c r="J125" i="28"/>
  <c r="K119" i="28"/>
  <c r="I11" i="22"/>
  <c r="D51" i="28"/>
  <c r="F32" i="22"/>
  <c r="E29" i="28"/>
  <c r="D32" i="28"/>
  <c r="H110" i="28"/>
  <c r="I116" i="28"/>
  <c r="K140" i="22"/>
  <c r="D20" i="22"/>
  <c r="D11" i="22"/>
  <c r="K113" i="22"/>
  <c r="H131" i="22"/>
  <c r="F53" i="28"/>
  <c r="C86" i="22"/>
  <c r="I20" i="22"/>
  <c r="J134" i="28"/>
  <c r="I14" i="22"/>
  <c r="C14" i="22"/>
  <c r="K14" i="22"/>
  <c r="J86" i="22"/>
  <c r="E50" i="28"/>
  <c r="B86" i="22"/>
  <c r="D140" i="22"/>
  <c r="B56" i="28"/>
  <c r="H140" i="22"/>
  <c r="E125" i="22"/>
  <c r="F68" i="22"/>
  <c r="K131" i="22"/>
  <c r="B77" i="22"/>
  <c r="J68" i="22"/>
  <c r="K68" i="22"/>
  <c r="H14" i="22"/>
  <c r="K65" i="22"/>
  <c r="D143" i="22"/>
  <c r="C68" i="28"/>
  <c r="B77" i="28"/>
  <c r="C92" i="28"/>
  <c r="J92" i="28"/>
  <c r="C57" i="28"/>
  <c r="I84" i="28"/>
  <c r="E114" i="28"/>
  <c r="D39" i="22"/>
  <c r="H54" i="22"/>
  <c r="J24" i="28"/>
  <c r="F54" i="28"/>
  <c r="B84" i="28"/>
  <c r="H108" i="28"/>
  <c r="K38" i="22"/>
  <c r="G53" i="22"/>
  <c r="C24" i="28"/>
  <c r="I51" i="28"/>
  <c r="K120" i="28"/>
  <c r="F39" i="22"/>
  <c r="B54" i="22"/>
  <c r="B27" i="28"/>
  <c r="H54" i="28"/>
  <c r="D84" i="28"/>
  <c r="J108" i="28"/>
  <c r="E38" i="22"/>
  <c r="I53" i="22"/>
  <c r="E24" i="28"/>
  <c r="K51" i="28"/>
  <c r="C108" i="28"/>
  <c r="J137" i="22"/>
  <c r="E123" i="22"/>
  <c r="F122" i="22"/>
  <c r="E104" i="28"/>
  <c r="D104" i="22"/>
  <c r="J137" i="28"/>
  <c r="I123" i="22"/>
  <c r="F104" i="22"/>
  <c r="C123" i="28"/>
  <c r="E122" i="22"/>
  <c r="G20" i="28"/>
  <c r="F23" i="28"/>
  <c r="J42" i="28"/>
  <c r="D17" i="28"/>
  <c r="D23" i="28"/>
  <c r="G44" i="28"/>
  <c r="H32" i="28"/>
  <c r="F51" i="28"/>
  <c r="K30" i="22"/>
  <c r="I119" i="28"/>
  <c r="H107" i="28"/>
  <c r="B89" i="28"/>
  <c r="E119" i="22"/>
  <c r="B42" i="28"/>
  <c r="J30" i="22"/>
  <c r="G116" i="28"/>
  <c r="F119" i="28"/>
  <c r="J83" i="28"/>
  <c r="C116" i="22"/>
  <c r="B83" i="22"/>
  <c r="J116" i="22"/>
  <c r="J23" i="22"/>
  <c r="H11" i="22"/>
  <c r="D143" i="28"/>
  <c r="J140" i="22"/>
  <c r="H20" i="22"/>
  <c r="B116" i="28"/>
  <c r="G101" i="22"/>
  <c r="B14" i="22"/>
  <c r="F131" i="22"/>
  <c r="G17" i="22"/>
  <c r="F26" i="28"/>
  <c r="G107" i="28"/>
  <c r="F101" i="22"/>
  <c r="J86" i="28"/>
  <c r="B119" i="22"/>
  <c r="C17" i="22"/>
  <c r="H71" i="22"/>
  <c r="G74" i="28"/>
  <c r="J89" i="22"/>
  <c r="B74" i="22"/>
  <c r="E95" i="22"/>
  <c r="I62" i="28"/>
  <c r="G77" i="22"/>
  <c r="D11" i="28"/>
  <c r="E68" i="22"/>
  <c r="J89" i="28"/>
  <c r="H62" i="28"/>
  <c r="C62" i="28"/>
  <c r="J44" i="28"/>
  <c r="J84" i="28"/>
  <c r="F114" i="28"/>
  <c r="E39" i="22"/>
  <c r="I54" i="22"/>
  <c r="K24" i="28"/>
  <c r="G54" i="28"/>
  <c r="C84" i="28"/>
  <c r="I108" i="28"/>
  <c r="H41" i="22"/>
  <c r="J54" i="22"/>
  <c r="J27" i="28"/>
  <c r="F57" i="28"/>
  <c r="B87" i="28"/>
  <c r="H114" i="28"/>
  <c r="G39" i="22"/>
  <c r="C54" i="22"/>
  <c r="C27" i="28"/>
  <c r="I54" i="28"/>
  <c r="E84" i="28"/>
  <c r="K108" i="28"/>
  <c r="B122" i="28"/>
  <c r="C137" i="22"/>
  <c r="H122" i="22"/>
  <c r="G105" i="28"/>
  <c r="F105" i="22"/>
  <c r="D138" i="28"/>
  <c r="G137" i="22"/>
  <c r="F123" i="22"/>
  <c r="H104" i="28"/>
  <c r="C123" i="22"/>
  <c r="K38" i="28"/>
  <c r="J41" i="28"/>
  <c r="H33" i="28"/>
  <c r="H35" i="28"/>
  <c r="H41" i="28"/>
  <c r="I125" i="28"/>
  <c r="J119" i="28"/>
  <c r="D42" i="28"/>
  <c r="B29" i="22"/>
  <c r="B83" i="28"/>
  <c r="K20" i="28"/>
  <c r="B11" i="28"/>
  <c r="J30" i="28"/>
  <c r="H144" i="22"/>
  <c r="J77" i="28"/>
  <c r="I17" i="28"/>
  <c r="J53" i="28"/>
  <c r="G107" i="22"/>
  <c r="C86" i="28"/>
  <c r="E101" i="22"/>
  <c r="D119" i="22"/>
  <c r="G134" i="28"/>
  <c r="B116" i="22"/>
  <c r="D110" i="22"/>
  <c r="K125" i="28"/>
  <c r="B23" i="22"/>
  <c r="F116" i="22"/>
  <c r="C143" i="22"/>
  <c r="C113" i="22"/>
  <c r="J11" i="28"/>
  <c r="E131" i="22"/>
  <c r="I143" i="22"/>
  <c r="C134" i="28"/>
  <c r="E140" i="22"/>
  <c r="J26" i="22"/>
  <c r="J74" i="22"/>
  <c r="E35" i="28"/>
  <c r="B95" i="22"/>
  <c r="D77" i="22"/>
  <c r="I125" i="22"/>
  <c r="I95" i="28"/>
  <c r="E92" i="22"/>
  <c r="G71" i="22"/>
  <c r="I68" i="22"/>
  <c r="B113" i="28"/>
  <c r="D74" i="28"/>
  <c r="K92" i="28"/>
  <c r="G114" i="28"/>
  <c r="B42" i="22"/>
  <c r="D56" i="22"/>
  <c r="H30" i="28"/>
  <c r="J87" i="28"/>
  <c r="F111" i="28"/>
  <c r="I41" i="22"/>
  <c r="K54" i="22"/>
  <c r="K27" i="28"/>
  <c r="G57" i="28"/>
  <c r="C87" i="28"/>
  <c r="I114" i="28"/>
  <c r="H123" i="28"/>
  <c r="K137" i="22"/>
  <c r="J138" i="28"/>
  <c r="I137" i="28"/>
  <c r="B122" i="22"/>
  <c r="H105" i="22"/>
  <c r="E138" i="22"/>
  <c r="B138" i="28"/>
  <c r="B105" i="28"/>
  <c r="K123" i="22"/>
  <c r="C110" i="28"/>
  <c r="B125" i="28"/>
  <c r="F24" i="28"/>
  <c r="J107" i="28"/>
  <c r="J110" i="28"/>
  <c r="K86" i="28"/>
  <c r="B33" i="28"/>
  <c r="B14" i="28"/>
  <c r="B20" i="28"/>
  <c r="E41" i="28"/>
  <c r="F29" i="28"/>
  <c r="I113" i="28"/>
  <c r="H21" i="28"/>
  <c r="J56" i="28"/>
  <c r="J14" i="28"/>
  <c r="C38" i="28"/>
  <c r="D140" i="28"/>
  <c r="K86" i="22"/>
  <c r="J14" i="22"/>
  <c r="J143" i="22"/>
  <c r="K107" i="22"/>
  <c r="C23" i="22"/>
  <c r="D107" i="28"/>
  <c r="K17" i="22"/>
  <c r="F83" i="22"/>
  <c r="B131" i="28"/>
  <c r="J125" i="22"/>
  <c r="I53" i="28"/>
  <c r="G83" i="22"/>
  <c r="D14" i="22"/>
  <c r="H11" i="28"/>
  <c r="E53" i="28"/>
  <c r="H143" i="22"/>
  <c r="F17" i="28"/>
  <c r="I17" i="22"/>
  <c r="D125" i="22"/>
  <c r="H89" i="22"/>
  <c r="K95" i="22"/>
  <c r="H116" i="22"/>
  <c r="H83" i="22"/>
  <c r="C26" i="22"/>
  <c r="I74" i="22"/>
  <c r="C119" i="22"/>
  <c r="H62" i="22"/>
  <c r="C95" i="22"/>
  <c r="E62" i="28"/>
  <c r="F95" i="28"/>
  <c r="K33" i="28"/>
  <c r="C93" i="28"/>
  <c r="I126" i="28"/>
  <c r="F29" i="22"/>
  <c r="B44" i="22"/>
  <c r="D57" i="22"/>
  <c r="D33" i="28"/>
  <c r="F90" i="28"/>
  <c r="B126" i="28"/>
  <c r="D111" i="22"/>
  <c r="I42" i="22"/>
  <c r="K56" i="22"/>
  <c r="G30" i="28"/>
  <c r="I87" i="28"/>
  <c r="E111" i="28"/>
  <c r="J42" i="22"/>
  <c r="F57" i="22"/>
  <c r="F33" i="28"/>
  <c r="H90" i="28"/>
  <c r="D126" i="28"/>
  <c r="C42" i="22"/>
  <c r="E56" i="22"/>
  <c r="I30" i="28"/>
  <c r="K87" i="28"/>
  <c r="G111" i="28"/>
  <c r="B104" i="28"/>
  <c r="I138" i="22"/>
  <c r="K105" i="22"/>
  <c r="C138" i="28"/>
  <c r="J122" i="22"/>
  <c r="J122" i="28"/>
  <c r="G122" i="28"/>
  <c r="E104" i="22"/>
  <c r="J105" i="28"/>
  <c r="I137" i="22"/>
  <c r="E83" i="28"/>
  <c r="F89" i="28"/>
  <c r="D15" i="28"/>
  <c r="J74" i="28"/>
  <c r="B86" i="28"/>
  <c r="J20" i="28"/>
  <c r="G119" i="22"/>
  <c r="J21" i="28"/>
  <c r="F32" i="28"/>
  <c r="F38" i="28"/>
  <c r="G110" i="28"/>
  <c r="H116" i="28"/>
  <c r="J144" i="28"/>
  <c r="F12" i="28"/>
  <c r="D29" i="28"/>
  <c r="D35" i="28"/>
  <c r="E113" i="28"/>
  <c r="F101" i="28"/>
  <c r="F107" i="22"/>
  <c r="I119" i="22"/>
  <c r="J107" i="22"/>
  <c r="D131" i="22"/>
  <c r="K116" i="28"/>
  <c r="C134" i="22"/>
  <c r="I107" i="22"/>
  <c r="I20" i="28"/>
  <c r="C116" i="28"/>
  <c r="B101" i="28"/>
  <c r="G11" i="22"/>
  <c r="J119" i="22"/>
  <c r="B26" i="28"/>
  <c r="F11" i="22"/>
  <c r="E20" i="22"/>
  <c r="F83" i="28"/>
  <c r="E113" i="22"/>
  <c r="F86" i="22"/>
  <c r="J92" i="22"/>
  <c r="C62" i="22"/>
  <c r="B11" i="22"/>
  <c r="B92" i="22"/>
  <c r="G92" i="28"/>
  <c r="K71" i="22"/>
  <c r="J62" i="22"/>
  <c r="I62" i="22"/>
  <c r="E77" i="22"/>
  <c r="C95" i="28"/>
  <c r="C89" i="28"/>
  <c r="H20" i="28"/>
  <c r="K20" i="22"/>
  <c r="K131" i="28"/>
  <c r="D86" i="22"/>
  <c r="B107" i="22"/>
  <c r="F125" i="22"/>
  <c r="E74" i="28"/>
  <c r="K74" i="22"/>
  <c r="I86" i="22"/>
  <c r="F110" i="22"/>
  <c r="C74" i="22"/>
  <c r="I140" i="22"/>
  <c r="D71" i="22"/>
  <c r="C89" i="22"/>
  <c r="D68" i="22"/>
  <c r="F62" i="28"/>
  <c r="B68" i="28"/>
  <c r="B15" i="28"/>
  <c r="H42" i="28"/>
  <c r="F132" i="28"/>
  <c r="I47" i="22"/>
  <c r="E12" i="28"/>
  <c r="K39" i="28"/>
  <c r="I144" i="28"/>
  <c r="H138" i="28"/>
  <c r="C104" i="28"/>
  <c r="C138" i="22"/>
  <c r="B105" i="22"/>
  <c r="C122" i="28"/>
  <c r="H137" i="28"/>
  <c r="C137" i="28"/>
  <c r="B123" i="22"/>
  <c r="B138" i="22"/>
  <c r="I104" i="28"/>
  <c r="D83" i="28"/>
  <c r="J90" i="28"/>
  <c r="H44" i="22"/>
  <c r="C83" i="28"/>
  <c r="D26" i="28"/>
  <c r="G17" i="28"/>
  <c r="J45" i="22"/>
  <c r="E32" i="28"/>
  <c r="C35" i="28"/>
  <c r="D113" i="28"/>
  <c r="F119" i="22"/>
  <c r="B90" i="28"/>
  <c r="H45" i="22"/>
  <c r="C29" i="28"/>
  <c r="K29" i="28"/>
  <c r="B107" i="28"/>
  <c r="D116" i="22"/>
  <c r="I29" i="28"/>
  <c r="J101" i="22"/>
  <c r="K134" i="22"/>
  <c r="C131" i="28"/>
  <c r="H101" i="22"/>
  <c r="E23" i="28"/>
  <c r="G140" i="22"/>
  <c r="D17" i="22"/>
  <c r="E107" i="22"/>
  <c r="E14" i="22"/>
  <c r="G83" i="28"/>
  <c r="C131" i="22"/>
  <c r="G26" i="28"/>
  <c r="K110" i="22"/>
  <c r="G125" i="22"/>
  <c r="F56" i="28"/>
  <c r="D23" i="22"/>
  <c r="K83" i="28"/>
  <c r="C125" i="22"/>
  <c r="G89" i="22"/>
  <c r="E89" i="28"/>
  <c r="B89" i="22"/>
  <c r="G56" i="28"/>
  <c r="H77" i="22"/>
  <c r="G74" i="22"/>
  <c r="J9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tc={258133A0-6D55-47E8-9A7B-56428911FBC7}</author>
  </authors>
  <commentList>
    <comment ref="A52" authorId="0" shapeId="0" xr:uid="{258133A0-6D55-47E8-9A7B-56428911FBC7}">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tc={41AA1F1D-94EB-4EAD-B2C3-C8F84E02122D}</author>
  </authors>
  <commentList>
    <comment ref="A50" authorId="0" shapeId="0" xr:uid="{41AA1F1D-94EB-4EAD-B2C3-C8F84E02122D}">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tc={67D1A9DD-7A61-43CA-9B14-D430984C3971}</author>
  </authors>
  <commentList>
    <comment ref="A50" authorId="0" shapeId="0" xr:uid="{67D1A9DD-7A61-43CA-9B14-D430984C3971}">
      <text>
        <t>[Threaded comment]
Your version of Excel allows you to read this threaded comment; however, any edits to it will get removed if the file is opened in a newer version of Excel. Learn more: https://go.microsoft.com/fwlink/?linkid=870924
Comment:
    These are new for this week. I added them at the bottom for copy-paste</t>
      </text>
    </comment>
  </commentList>
</comments>
</file>

<file path=xl/sharedStrings.xml><?xml version="1.0" encoding="utf-8"?>
<sst xmlns="http://schemas.openxmlformats.org/spreadsheetml/2006/main" count="931" uniqueCount="147">
  <si>
    <t>Occupancy</t>
  </si>
  <si>
    <t>ADR</t>
  </si>
  <si>
    <t>RevPAR</t>
  </si>
  <si>
    <t>WD Total</t>
  </si>
  <si>
    <t>WE Total</t>
  </si>
  <si>
    <t>Total Week</t>
  </si>
  <si>
    <t>SUN</t>
  </si>
  <si>
    <t>MON</t>
  </si>
  <si>
    <t>TUE</t>
  </si>
  <si>
    <t>WED</t>
  </si>
  <si>
    <t>THU</t>
  </si>
  <si>
    <t>FRI</t>
  </si>
  <si>
    <t>SAT</t>
  </si>
  <si>
    <t>United States</t>
  </si>
  <si>
    <t>Virginia</t>
  </si>
  <si>
    <t>Virginia Class Scales</t>
  </si>
  <si>
    <t>Luxury</t>
  </si>
  <si>
    <t>Upper Upscale</t>
  </si>
  <si>
    <t>Upscale</t>
  </si>
  <si>
    <t>Upper Midscale</t>
  </si>
  <si>
    <t>Midscale</t>
  </si>
  <si>
    <t>Economy</t>
  </si>
  <si>
    <t>VTC Defined Tourism Regions</t>
  </si>
  <si>
    <t>Central Virginia</t>
  </si>
  <si>
    <t>Chesapeake Bay</t>
  </si>
  <si>
    <t>Coastal Virginia - Eastern Shore</t>
  </si>
  <si>
    <t>Coastal Virginia - Hampton Roads</t>
  </si>
  <si>
    <t>Northern Virginia</t>
  </si>
  <si>
    <t>Shenandoah Valley</t>
  </si>
  <si>
    <t>Southern Virginia</t>
  </si>
  <si>
    <t>Southwest Virginia - Blue Ridge Highlands</t>
  </si>
  <si>
    <t>Southwest Virginia - Heart of Appalachia</t>
  </si>
  <si>
    <t>Virginia Mountains</t>
  </si>
  <si>
    <t>Washington, DC</t>
  </si>
  <si>
    <t>Arlington, VA</t>
  </si>
  <si>
    <t>Alexandria, VA</t>
  </si>
  <si>
    <t>Fairfax/Tysons Corner, VA</t>
  </si>
  <si>
    <t>Suburban Virginia Area</t>
  </si>
  <si>
    <t>I-95 Fredericksburg, VA</t>
  </si>
  <si>
    <t>Dulles Airport Area, VA</t>
  </si>
  <si>
    <t>Norfolk/Virginia Beach, VA</t>
  </si>
  <si>
    <t>Chesapeake/Suffolk, VA</t>
  </si>
  <si>
    <t>Newport News/Hampton, VA</t>
  </si>
  <si>
    <t>Norfolk/Portsmouth, VA</t>
  </si>
  <si>
    <t>Virginia Beach, VA</t>
  </si>
  <si>
    <t>Williamsburg, VA</t>
  </si>
  <si>
    <t>Virginia Area</t>
  </si>
  <si>
    <t>Virginia South Central</t>
  </si>
  <si>
    <t>Virginia Area (non-MSA)</t>
  </si>
  <si>
    <t>Lynchburg, VA</t>
  </si>
  <si>
    <t>Blacksburg &amp; Wytheville, VA</t>
  </si>
  <si>
    <t>Staunton &amp; Harrisonburg, VA</t>
  </si>
  <si>
    <t>Virginia Shenandoah Valley Regional</t>
  </si>
  <si>
    <t>Roanoke, VA</t>
  </si>
  <si>
    <t>Charlottesville, VA</t>
  </si>
  <si>
    <t>Bristol-Kingsport MSA</t>
  </si>
  <si>
    <t>Richmond - Petersburg, VA</t>
  </si>
  <si>
    <t>Petersburg/Chester, VA</t>
  </si>
  <si>
    <t>Richmond CBD, VA</t>
  </si>
  <si>
    <t>Richmond East-Airport</t>
  </si>
  <si>
    <t>Richmond North/Glen Allen, VA</t>
  </si>
  <si>
    <t>Richmond West/Midlothian, VA</t>
  </si>
  <si>
    <t>Tab 2 - Weekly Year Over Year Translation Table</t>
  </si>
  <si>
    <t>Sun</t>
  </si>
  <si>
    <t>Mon</t>
  </si>
  <si>
    <t>Tue</t>
  </si>
  <si>
    <t>Wed</t>
  </si>
  <si>
    <t>Thu</t>
  </si>
  <si>
    <t>Fri</t>
  </si>
  <si>
    <t>Sat</t>
  </si>
  <si>
    <t>→</t>
  </si>
  <si>
    <t>This Year</t>
  </si>
  <si>
    <t>Last Year</t>
  </si>
  <si>
    <t>Number of Weekdays:</t>
  </si>
  <si>
    <t>Number of Weekend Days:</t>
  </si>
  <si>
    <t>Update Current Week Date Here</t>
  </si>
  <si>
    <t>Update Rolling 28 day period date here.</t>
  </si>
  <si>
    <t>Currency</t>
  </si>
  <si>
    <t>Current Week Occupancy (%)</t>
  </si>
  <si>
    <t>Current Week Occupancy Percent Change (%)</t>
  </si>
  <si>
    <t>Running 28 Day Occupancy (%)</t>
  </si>
  <si>
    <t>Running 28 Day Occupancy Percent Change (%)</t>
  </si>
  <si>
    <t>ISO Code</t>
  </si>
  <si>
    <t>Rate</t>
  </si>
  <si>
    <t>Tues</t>
  </si>
  <si>
    <t>Thur</t>
  </si>
  <si>
    <t>WD</t>
  </si>
  <si>
    <t>WE</t>
  </si>
  <si>
    <t>Total</t>
  </si>
  <si>
    <t>USD</t>
  </si>
  <si>
    <t>1.00000000</t>
  </si>
  <si>
    <t xml:space="preserve">Virginia </t>
  </si>
  <si>
    <t>Richmond/Petersburg, VA</t>
  </si>
  <si>
    <t xml:space="preserve">Virginia Area </t>
  </si>
  <si>
    <t xml:space="preserve">Washington, DC </t>
  </si>
  <si>
    <t xml:space="preserve">Arlington, VA </t>
  </si>
  <si>
    <t xml:space="preserve">Alexandria, VA </t>
  </si>
  <si>
    <t xml:space="preserve">Dulles Airport Area, VA </t>
  </si>
  <si>
    <t xml:space="preserve">Virginia Beach, VA </t>
  </si>
  <si>
    <t xml:space="preserve">Norfolk/Portsmouth, VA </t>
  </si>
  <si>
    <t xml:space="preserve">Chesapeake/Suffolk, VA </t>
  </si>
  <si>
    <t xml:space="preserve">Richmond North/Glen Allen, VA </t>
  </si>
  <si>
    <t>Virginia Regional</t>
  </si>
  <si>
    <t>Bristol/Kingsport, TN</t>
  </si>
  <si>
    <t>Virginia Luxury</t>
  </si>
  <si>
    <t>Virginia Upper Upscale</t>
  </si>
  <si>
    <t>Virginia Upscale</t>
  </si>
  <si>
    <t>Virginia Upper Midscale</t>
  </si>
  <si>
    <t>Virginia Midscale</t>
  </si>
  <si>
    <t>Virginia Economy</t>
  </si>
  <si>
    <t>Current Week ADR</t>
  </si>
  <si>
    <t>Current Week ADR Percent Change (%)</t>
  </si>
  <si>
    <t>Running 28 Day ADR</t>
  </si>
  <si>
    <t>Running 28 Day ADR Percent Change (%)</t>
  </si>
  <si>
    <t>Current Week RevPAR</t>
  </si>
  <si>
    <t>Current Week RevPAR Percent Change (%)</t>
  </si>
  <si>
    <t>Running 28 Day RevPAR</t>
  </si>
  <si>
    <t>Running 28 Day RevPAR Percent Change (%)</t>
  </si>
  <si>
    <t>Tab 21 - Help</t>
  </si>
  <si>
    <t>Glossary:</t>
  </si>
  <si>
    <t>Frequently Asked Questions (FAQ):</t>
  </si>
  <si>
    <t xml:space="preserve">Virginia Tourism Regions. </t>
  </si>
  <si>
    <t>Refer to tabs to the right for STR Submarket Maps</t>
  </si>
  <si>
    <t>2026 © CoStar Group. This STR Report is a publication of STR, LLC and STR Global, Ltd., CoStar Group companies, and is intended solely for use by paid subscribers. The information in the STR Report is provided on an “as is” and “as available” basis and should not be construed as investment, tax, accounting or legal advice. Reproduction or distribution of this STR Report, in whole or part, without written permission is prohibited and subject to legal action. If you have received this report and are NOT a subscriber to this STR Report, please contact us immediately. Source: 2026 STR, LLC / STR Global, Ltd. trading as "STR".</t>
  </si>
  <si>
    <t>SOURCE: COSTAR REALTY INFORMATION, INC. 
REPUBLICATION OR OTHER RE-USE OF THIS DATA WITHOUT THE EXPRESS WRITTEN PERMISSION OF COSTAR IS STRICTLY PROHIBITED.
ANY REDISTRIBUTION OR REPUBLICATION OF THIS DATA BY PARTIES OTHER THAN VTC IS STRICTLY PROHIBITED.</t>
  </si>
  <si>
    <t>SOURCE: COSTAR REALTY INFORMATION, INC. 
REPUBLICATION OR OTHER RE-USE OF THIS DATA WITHOUT THE EXPRESS WRITTEN PERMISSION OF COSTAR IS STRICTLY PROHIBITED
ANY REDISTRIBUTION OR REPUBLICATION OF THIS DATA BY PARTIES OTHER THAN VTC IS STRICTLY PROHIBITED.</t>
  </si>
  <si>
    <t>% Change Vs. 2025</t>
  </si>
  <si>
    <t>May</t>
  </si>
  <si>
    <t>Monday, May 25th</t>
  </si>
  <si>
    <t xml:space="preserve"> - Memorial Day</t>
  </si>
  <si>
    <t>Monday, May 26th</t>
  </si>
  <si>
    <t>May / Jun</t>
  </si>
  <si>
    <t>Jun</t>
  </si>
  <si>
    <t>Friday, Jun 19th</t>
  </si>
  <si>
    <t xml:space="preserve"> - Juneteenth</t>
  </si>
  <si>
    <t>Sunday, Jun 15th</t>
  </si>
  <si>
    <t xml:space="preserve"> - Father's Day</t>
  </si>
  <si>
    <t>Thursday, Jun 19th</t>
  </si>
  <si>
    <r>
      <t>Note:</t>
    </r>
    <r>
      <rPr>
        <sz val="10"/>
        <rFont val="Arial"/>
        <family val="2"/>
      </rPr>
      <t xml:space="preserve"> Weekdays - Sunday through Thursday,  Weekends - Friday and Saturday</t>
    </r>
  </si>
  <si>
    <t xml:space="preserve">Week of June 14-20, 2026 </t>
  </si>
  <si>
    <t>May 24-June 20, 2026
Rolling-28 Day Period</t>
  </si>
  <si>
    <t>For the Week of June 14, 2026 to June 20, 2026</t>
  </si>
  <si>
    <t>Jun / Jul</t>
  </si>
  <si>
    <t>Saturday, Jul 4th</t>
  </si>
  <si>
    <t xml:space="preserve"> - Independence Day</t>
  </si>
  <si>
    <t>Friday, July 4th</t>
  </si>
  <si>
    <t>Sunday, Jun 21st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</si>
</sst>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quot;$&quot;#,##0.00"/>
    <numFmt numFmtId="167" formatCode="0.0&quot;%&quot;"/>
    <numFmt numFmtId="168" formatCode="0.0%"/>
  </numFmts>
  <fonts count="32" x14ac:knownFonts="1">
    <font>
      <sz val="10"/>
      <name val="Arial"/>
    </font>
    <font>
      <sz val="10"/>
      <name val="Arial"/>
      <family val="2"/>
    </font>
    <font>
      <sz val="12"/>
      <name val="Arial"/>
      <family val="2"/>
    </font>
    <font>
      <b/>
      <sz val="9"/>
      <name val="Arial"/>
      <family val="2"/>
    </font>
    <font>
      <sz val="9"/>
      <name val="Arial"/>
      <family val="2"/>
    </font>
    <font>
      <b/>
      <sz val="10"/>
      <name val="Arial"/>
      <family val="2"/>
    </font>
    <font>
      <sz val="8"/>
      <name val="Arial"/>
      <family val="2"/>
    </font>
    <font>
      <b/>
      <sz val="10"/>
      <color indexed="9"/>
      <name val="Arial"/>
      <family val="2"/>
    </font>
    <font>
      <b/>
      <sz val="11"/>
      <color indexed="9"/>
      <name val="Arial"/>
      <family val="2"/>
    </font>
    <font>
      <sz val="11"/>
      <name val="Arial"/>
      <family val="2"/>
    </font>
    <font>
      <b/>
      <sz val="8"/>
      <name val="Arial"/>
      <family val="2"/>
    </font>
    <font>
      <sz val="11"/>
      <color indexed="8"/>
      <name val="Calibri"/>
      <family val="2"/>
    </font>
    <font>
      <b/>
      <sz val="18"/>
      <color indexed="8"/>
      <name val="Arial"/>
      <family val="2"/>
    </font>
    <font>
      <sz val="18"/>
      <color indexed="8"/>
      <name val="Arial"/>
      <family val="2"/>
    </font>
    <font>
      <sz val="11"/>
      <color indexed="10"/>
      <name val="Calibri"/>
      <family val="2"/>
    </font>
    <font>
      <b/>
      <sz val="11"/>
      <color indexed="8"/>
      <name val="Arial"/>
      <family val="2"/>
    </font>
    <font>
      <sz val="11"/>
      <color indexed="8"/>
      <name val="Arial"/>
      <family val="2"/>
    </font>
    <font>
      <sz val="10"/>
      <name val="Segoe UI"/>
      <family val="2"/>
    </font>
    <font>
      <sz val="18"/>
      <name val="Arial"/>
      <family val="2"/>
    </font>
    <font>
      <sz val="14"/>
      <name val="Arial"/>
      <family val="2"/>
    </font>
    <font>
      <sz val="14"/>
      <color indexed="9"/>
      <name val="Arial"/>
      <family val="2"/>
    </font>
    <font>
      <b/>
      <sz val="12"/>
      <name val="Arial"/>
      <family val="2"/>
    </font>
    <font>
      <b/>
      <sz val="10"/>
      <color indexed="10"/>
      <name val="Arial"/>
      <family val="2"/>
    </font>
    <font>
      <b/>
      <sz val="14"/>
      <name val="Arial"/>
      <family val="2"/>
    </font>
    <font>
      <sz val="10"/>
      <name val="Arial"/>
      <family val="2"/>
    </font>
    <font>
      <sz val="10"/>
      <name val="Arial"/>
      <family val="2"/>
    </font>
    <font>
      <sz val="11"/>
      <name val="Asap"/>
      <family val="2"/>
    </font>
    <font>
      <b/>
      <sz val="11"/>
      <name val="Asap"/>
      <family val="2"/>
    </font>
    <font>
      <b/>
      <sz val="11"/>
      <color theme="0"/>
      <name val="Asap"/>
      <family val="2"/>
    </font>
    <font>
      <sz val="8"/>
      <name val="Arial"/>
      <family val="2"/>
    </font>
    <font>
      <sz val="10"/>
      <name val="Arial"/>
      <family val="2"/>
    </font>
    <font>
      <sz val="26"/>
      <name val="Arial"/>
      <family val="2"/>
    </font>
  </fonts>
  <fills count="10">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indexed="31"/>
        <bgColor indexed="64"/>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C5858"/>
        <bgColor indexed="64"/>
      </patternFill>
    </fill>
    <fill>
      <patternFill patternType="solid">
        <fgColor theme="0" tint="-0.499984740745262"/>
        <bgColor indexed="64"/>
      </patternFill>
    </fill>
  </fills>
  <borders count="41">
    <border>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indexed="23"/>
      </left>
      <right/>
      <top style="thin">
        <color indexed="23"/>
      </top>
      <bottom style="thin">
        <color indexed="55"/>
      </bottom>
      <diagonal/>
    </border>
    <border>
      <left/>
      <right/>
      <top style="thin">
        <color indexed="23"/>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bottom style="thin">
        <color indexed="55"/>
      </bottom>
      <diagonal/>
    </border>
    <border>
      <left/>
      <right/>
      <top style="thin">
        <color indexed="55"/>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55"/>
      </left>
      <right/>
      <top/>
      <bottom style="thin">
        <color indexed="8"/>
      </bottom>
      <diagonal/>
    </border>
    <border>
      <left/>
      <right/>
      <top/>
      <bottom style="thin">
        <color indexed="8"/>
      </bottom>
      <diagonal/>
    </border>
    <border>
      <left/>
      <right style="thin">
        <color indexed="55"/>
      </right>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medium">
        <color indexed="64"/>
      </top>
      <bottom/>
      <diagonal/>
    </border>
  </borders>
  <cellStyleXfs count="3">
    <xf numFmtId="0" fontId="0" fillId="0" borderId="0"/>
    <xf numFmtId="9" fontId="24" fillId="0" borderId="0" applyFont="0" applyFill="0" applyBorder="0" applyAlignment="0" applyProtection="0"/>
    <xf numFmtId="0" fontId="1" fillId="0" borderId="0"/>
  </cellStyleXfs>
  <cellXfs count="293">
    <xf numFmtId="0" fontId="0" fillId="0" borderId="0" xfId="0"/>
    <xf numFmtId="0" fontId="4" fillId="0" borderId="0" xfId="0" applyFont="1"/>
    <xf numFmtId="0" fontId="1" fillId="0" borderId="0" xfId="0" applyFont="1"/>
    <xf numFmtId="0" fontId="8" fillId="2" borderId="9" xfId="0" applyFont="1" applyFill="1" applyBorder="1" applyAlignment="1">
      <alignment horizontal="center"/>
    </xf>
    <xf numFmtId="0" fontId="6" fillId="0" borderId="0" xfId="0" applyFont="1"/>
    <xf numFmtId="164" fontId="1" fillId="0" borderId="0" xfId="0" applyNumberFormat="1" applyFont="1" applyAlignment="1">
      <alignment horizontal="right"/>
    </xf>
    <xf numFmtId="0" fontId="1" fillId="3" borderId="0" xfId="0" applyFont="1" applyFill="1"/>
    <xf numFmtId="165" fontId="1" fillId="3" borderId="0" xfId="0" applyNumberFormat="1" applyFont="1" applyFill="1" applyAlignment="1">
      <alignment horizontal="center"/>
    </xf>
    <xf numFmtId="0" fontId="5" fillId="0" borderId="0" xfId="0" applyFont="1"/>
    <xf numFmtId="0" fontId="10" fillId="0" borderId="0" xfId="0" applyFont="1" applyAlignment="1">
      <alignment horizontal="center"/>
    </xf>
    <xf numFmtId="0" fontId="11" fillId="0" borderId="0" xfId="0" applyFont="1"/>
    <xf numFmtId="0" fontId="12" fillId="0" borderId="0" xfId="0" applyFont="1"/>
    <xf numFmtId="0" fontId="13" fillId="0" borderId="0" xfId="0" applyFont="1"/>
    <xf numFmtId="0" fontId="14" fillId="0" borderId="0" xfId="0" applyFont="1" applyAlignment="1">
      <alignment vertical="top"/>
    </xf>
    <xf numFmtId="0" fontId="15" fillId="0" borderId="0" xfId="0" applyFont="1"/>
    <xf numFmtId="0" fontId="16" fillId="0" borderId="0" xfId="0" applyFont="1"/>
    <xf numFmtId="0" fontId="16" fillId="0" borderId="0" xfId="0" applyFont="1" applyAlignment="1">
      <alignment vertical="top" wrapText="1"/>
    </xf>
    <xf numFmtId="0" fontId="11" fillId="0" borderId="0" xfId="0" applyFont="1" applyAlignment="1">
      <alignment vertical="top" wrapText="1"/>
    </xf>
    <xf numFmtId="0" fontId="1" fillId="0" borderId="10" xfId="0" applyFont="1" applyBorder="1"/>
    <xf numFmtId="1" fontId="1" fillId="0" borderId="14" xfId="0" applyNumberFormat="1" applyFont="1" applyBorder="1" applyAlignment="1">
      <alignment horizontal="left"/>
    </xf>
    <xf numFmtId="0" fontId="1" fillId="0" borderId="14" xfId="0" applyFont="1" applyBorder="1"/>
    <xf numFmtId="0" fontId="1" fillId="0" borderId="11" xfId="0" applyFont="1" applyBorder="1"/>
    <xf numFmtId="0" fontId="1" fillId="0" borderId="10" xfId="0" applyFont="1" applyBorder="1" applyAlignment="1">
      <alignment horizontal="left"/>
    </xf>
    <xf numFmtId="0" fontId="1" fillId="0" borderId="14" xfId="0" applyFont="1" applyBorder="1" applyAlignment="1">
      <alignment horizontal="left"/>
    </xf>
    <xf numFmtId="0" fontId="1" fillId="0" borderId="11" xfId="0" applyFont="1" applyBorder="1" applyAlignment="1">
      <alignment horizontal="left"/>
    </xf>
    <xf numFmtId="164" fontId="1" fillId="0" borderId="10" xfId="0" applyNumberFormat="1" applyFont="1" applyBorder="1" applyAlignment="1">
      <alignment horizontal="right"/>
    </xf>
    <xf numFmtId="164" fontId="1" fillId="0" borderId="14" xfId="0" applyNumberFormat="1" applyFont="1" applyBorder="1" applyAlignment="1">
      <alignment horizontal="right"/>
    </xf>
    <xf numFmtId="164" fontId="1" fillId="0" borderId="11" xfId="0" applyNumberFormat="1" applyFont="1" applyBorder="1" applyAlignment="1">
      <alignment horizontal="right"/>
    </xf>
    <xf numFmtId="165" fontId="1" fillId="0" borderId="1" xfId="0" applyNumberFormat="1" applyFont="1" applyBorder="1" applyAlignment="1">
      <alignment horizontal="center"/>
    </xf>
    <xf numFmtId="165" fontId="1" fillId="0" borderId="4" xfId="0" applyNumberFormat="1" applyFont="1" applyBorder="1" applyAlignment="1">
      <alignment horizontal="center"/>
    </xf>
    <xf numFmtId="165" fontId="1" fillId="0" borderId="15" xfId="0" applyNumberFormat="1" applyFont="1" applyBorder="1" applyAlignment="1">
      <alignment horizontal="center"/>
    </xf>
    <xf numFmtId="0" fontId="5" fillId="0" borderId="0" xfId="0" applyFont="1" applyAlignment="1">
      <alignment horizontal="center" vertical="center" wrapText="1"/>
    </xf>
    <xf numFmtId="0" fontId="9" fillId="3" borderId="0" xfId="0" applyFont="1" applyFill="1" applyAlignment="1">
      <alignment horizontal="center"/>
    </xf>
    <xf numFmtId="0" fontId="0" fillId="0" borderId="14" xfId="0" applyBorder="1"/>
    <xf numFmtId="1" fontId="0" fillId="0" borderId="14" xfId="0" applyNumberFormat="1" applyBorder="1" applyAlignment="1">
      <alignment horizontal="left"/>
    </xf>
    <xf numFmtId="0" fontId="0" fillId="0" borderId="11" xfId="0" applyBorder="1"/>
    <xf numFmtId="0" fontId="3" fillId="0" borderId="1" xfId="0" applyFont="1" applyBorder="1" applyAlignment="1">
      <alignment horizontal="center" wrapText="1"/>
    </xf>
    <xf numFmtId="0" fontId="3" fillId="0" borderId="6" xfId="0" applyFont="1" applyBorder="1" applyAlignment="1">
      <alignment horizontal="center" wrapText="1"/>
    </xf>
    <xf numFmtId="0" fontId="1" fillId="0" borderId="0" xfId="0" applyFont="1" applyAlignment="1">
      <alignment horizontal="center"/>
    </xf>
    <xf numFmtId="165" fontId="0" fillId="0" borderId="0" xfId="0" applyNumberFormat="1"/>
    <xf numFmtId="0" fontId="17" fillId="0" borderId="0" xfId="0" applyFont="1" applyAlignment="1">
      <alignment horizontal="left"/>
    </xf>
    <xf numFmtId="0" fontId="1" fillId="0" borderId="0" xfId="0" applyFont="1" applyAlignment="1">
      <alignment horizontal="left"/>
    </xf>
    <xf numFmtId="0" fontId="23" fillId="6" borderId="29" xfId="0" applyFont="1" applyFill="1" applyBorder="1" applyAlignment="1">
      <alignment vertical="center" wrapText="1"/>
    </xf>
    <xf numFmtId="168" fontId="26" fillId="7" borderId="18" xfId="1" applyNumberFormat="1" applyFont="1" applyFill="1" applyBorder="1" applyAlignment="1">
      <alignment horizontal="center" vertical="center"/>
    </xf>
    <xf numFmtId="168" fontId="26" fillId="7" borderId="0" xfId="1" applyNumberFormat="1" applyFont="1" applyFill="1" applyBorder="1" applyAlignment="1">
      <alignment horizontal="center" vertical="center"/>
    </xf>
    <xf numFmtId="168" fontId="26" fillId="7" borderId="0" xfId="0" applyNumberFormat="1" applyFont="1" applyFill="1" applyAlignment="1">
      <alignment horizontal="center" vertical="center"/>
    </xf>
    <xf numFmtId="168" fontId="26" fillId="7" borderId="19" xfId="1" applyNumberFormat="1" applyFont="1" applyFill="1" applyBorder="1" applyAlignment="1">
      <alignment horizontal="center" vertical="center"/>
    </xf>
    <xf numFmtId="168" fontId="26" fillId="0" borderId="18" xfId="0" applyNumberFormat="1" applyFont="1" applyBorder="1" applyAlignment="1">
      <alignment horizontal="center" vertical="center"/>
    </xf>
    <xf numFmtId="168" fontId="27" fillId="0" borderId="19" xfId="0" applyNumberFormat="1" applyFont="1" applyBorder="1" applyAlignment="1">
      <alignment horizontal="center" vertical="center"/>
    </xf>
    <xf numFmtId="168" fontId="26" fillId="7" borderId="20" xfId="1" applyNumberFormat="1" applyFont="1" applyFill="1" applyBorder="1" applyAlignment="1">
      <alignment horizontal="center" vertical="center"/>
    </xf>
    <xf numFmtId="168" fontId="26" fillId="7" borderId="21" xfId="1" applyNumberFormat="1" applyFont="1" applyFill="1" applyBorder="1" applyAlignment="1">
      <alignment horizontal="center" vertical="center"/>
    </xf>
    <xf numFmtId="168" fontId="26" fillId="7" borderId="21" xfId="0" applyNumberFormat="1" applyFont="1" applyFill="1" applyBorder="1" applyAlignment="1">
      <alignment horizontal="center" vertical="center"/>
    </xf>
    <xf numFmtId="168" fontId="26" fillId="7" borderId="22" xfId="1" applyNumberFormat="1" applyFont="1" applyFill="1" applyBorder="1" applyAlignment="1">
      <alignment horizontal="center" vertical="center"/>
    </xf>
    <xf numFmtId="168" fontId="26" fillId="0" borderId="0" xfId="0" applyNumberFormat="1" applyFont="1" applyAlignment="1">
      <alignment horizontal="center" vertical="center"/>
    </xf>
    <xf numFmtId="168" fontId="27" fillId="0" borderId="0" xfId="0" applyNumberFormat="1" applyFont="1" applyAlignment="1">
      <alignment horizontal="center" vertical="center"/>
    </xf>
    <xf numFmtId="0" fontId="26" fillId="7" borderId="38" xfId="0" applyFont="1" applyFill="1" applyBorder="1" applyAlignment="1">
      <alignment horizontal="right" vertical="center"/>
    </xf>
    <xf numFmtId="0" fontId="26" fillId="0" borderId="0" xfId="0" applyFont="1" applyAlignment="1">
      <alignment vertical="center"/>
    </xf>
    <xf numFmtId="0" fontId="27" fillId="0" borderId="0" xfId="0" applyFont="1" applyAlignment="1">
      <alignment horizontal="center" vertical="center"/>
    </xf>
    <xf numFmtId="166" fontId="26" fillId="0" borderId="0" xfId="0" applyNumberFormat="1" applyFont="1" applyAlignment="1">
      <alignment vertical="center"/>
    </xf>
    <xf numFmtId="0" fontId="26" fillId="7" borderId="30" xfId="0" applyFont="1" applyFill="1" applyBorder="1" applyAlignment="1">
      <alignment horizontal="right" vertical="center"/>
    </xf>
    <xf numFmtId="0" fontId="27" fillId="0" borderId="40" xfId="0" applyFont="1" applyBorder="1" applyAlignment="1">
      <alignment horizontal="center" vertical="center"/>
    </xf>
    <xf numFmtId="0" fontId="27" fillId="0" borderId="18" xfId="0" applyFont="1" applyBorder="1" applyAlignment="1">
      <alignment vertical="center"/>
    </xf>
    <xf numFmtId="0" fontId="27" fillId="0" borderId="0" xfId="0" applyFont="1" applyAlignment="1">
      <alignment vertical="center"/>
    </xf>
    <xf numFmtId="0" fontId="27" fillId="0" borderId="0" xfId="0" applyFont="1" applyAlignment="1">
      <alignment vertical="center" wrapText="1"/>
    </xf>
    <xf numFmtId="0" fontId="27" fillId="0" borderId="36" xfId="0" applyFont="1" applyBorder="1" applyAlignment="1">
      <alignment vertical="center"/>
    </xf>
    <xf numFmtId="0" fontId="27" fillId="0" borderId="32" xfId="0" applyFont="1" applyBorder="1" applyAlignment="1">
      <alignment vertical="center"/>
    </xf>
    <xf numFmtId="0" fontId="27" fillId="0" borderId="32" xfId="0" applyFont="1" applyBorder="1" applyAlignment="1">
      <alignment vertical="center" wrapText="1"/>
    </xf>
    <xf numFmtId="0" fontId="27" fillId="0" borderId="33" xfId="0" applyFont="1" applyBorder="1" applyAlignment="1">
      <alignment horizontal="center" vertical="center"/>
    </xf>
    <xf numFmtId="0" fontId="27" fillId="0" borderId="34" xfId="0" applyFont="1" applyBorder="1" applyAlignment="1">
      <alignment horizontal="center" vertical="center"/>
    </xf>
    <xf numFmtId="0" fontId="27" fillId="0" borderId="34" xfId="0" applyFont="1" applyBorder="1" applyAlignment="1">
      <alignment horizontal="center" vertical="center" wrapText="1"/>
    </xf>
    <xf numFmtId="0" fontId="27" fillId="0" borderId="38" xfId="0" applyFont="1" applyBorder="1" applyAlignment="1">
      <alignment horizontal="right" vertical="center"/>
    </xf>
    <xf numFmtId="168" fontId="26" fillId="0" borderId="18" xfId="1" applyNumberFormat="1" applyFont="1" applyBorder="1" applyAlignment="1">
      <alignment horizontal="center" vertical="center"/>
    </xf>
    <xf numFmtId="168" fontId="26" fillId="0" borderId="0" xfId="1" applyNumberFormat="1" applyFont="1" applyBorder="1" applyAlignment="1">
      <alignment horizontal="center" vertical="center"/>
    </xf>
    <xf numFmtId="168" fontId="27" fillId="0" borderId="0" xfId="1" applyNumberFormat="1" applyFont="1" applyBorder="1" applyAlignment="1">
      <alignment horizontal="center" vertical="center"/>
    </xf>
    <xf numFmtId="168" fontId="27" fillId="0" borderId="19" xfId="1" applyNumberFormat="1" applyFont="1" applyBorder="1" applyAlignment="1">
      <alignment horizontal="center" vertical="center"/>
    </xf>
    <xf numFmtId="166" fontId="26" fillId="0" borderId="18" xfId="0" applyNumberFormat="1" applyFont="1" applyBorder="1" applyAlignment="1">
      <alignment horizontal="center" vertical="center"/>
    </xf>
    <xf numFmtId="166" fontId="26" fillId="0" borderId="0" xfId="0" applyNumberFormat="1" applyFont="1" applyAlignment="1">
      <alignment horizontal="center" vertical="center"/>
    </xf>
    <xf numFmtId="166" fontId="27" fillId="0" borderId="0" xfId="0" applyNumberFormat="1" applyFont="1" applyAlignment="1">
      <alignment horizontal="center" vertical="center"/>
    </xf>
    <xf numFmtId="166" fontId="27" fillId="0" borderId="19" xfId="0" applyNumberFormat="1" applyFont="1" applyBorder="1" applyAlignment="1">
      <alignment horizontal="center" vertical="center"/>
    </xf>
    <xf numFmtId="168" fontId="26" fillId="0" borderId="18" xfId="1" applyNumberFormat="1" applyFont="1" applyFill="1" applyBorder="1" applyAlignment="1">
      <alignment horizontal="center" vertical="center"/>
    </xf>
    <xf numFmtId="168" fontId="26" fillId="0" borderId="0" xfId="1" applyNumberFormat="1" applyFont="1" applyFill="1" applyBorder="1" applyAlignment="1">
      <alignment horizontal="center" vertical="center"/>
    </xf>
    <xf numFmtId="168" fontId="27" fillId="0" borderId="0" xfId="1" applyNumberFormat="1" applyFont="1" applyFill="1" applyBorder="1" applyAlignment="1">
      <alignment horizontal="center" vertical="center"/>
    </xf>
    <xf numFmtId="168" fontId="27" fillId="0" borderId="19" xfId="1" applyNumberFormat="1" applyFont="1" applyFill="1" applyBorder="1" applyAlignment="1">
      <alignment horizontal="center" vertical="center"/>
    </xf>
    <xf numFmtId="0" fontId="27" fillId="9" borderId="38" xfId="0" applyFont="1" applyFill="1" applyBorder="1" applyAlignment="1">
      <alignment horizontal="right" vertical="center"/>
    </xf>
    <xf numFmtId="167" fontId="26" fillId="9" borderId="18" xfId="0" applyNumberFormat="1" applyFont="1" applyFill="1" applyBorder="1" applyAlignment="1">
      <alignment horizontal="center" vertical="center"/>
    </xf>
    <xf numFmtId="167" fontId="26" fillId="9" borderId="0" xfId="0" applyNumberFormat="1" applyFont="1" applyFill="1" applyAlignment="1">
      <alignment horizontal="center" vertical="center"/>
    </xf>
    <xf numFmtId="167" fontId="27" fillId="9" borderId="0" xfId="0" applyNumberFormat="1" applyFont="1" applyFill="1" applyAlignment="1">
      <alignment horizontal="center" vertical="center"/>
    </xf>
    <xf numFmtId="167" fontId="27" fillId="9" borderId="19" xfId="0" applyNumberFormat="1" applyFont="1" applyFill="1" applyBorder="1" applyAlignment="1">
      <alignment horizontal="center" vertical="center"/>
    </xf>
    <xf numFmtId="0" fontId="27" fillId="0" borderId="38" xfId="0" applyFont="1" applyBorder="1" applyAlignment="1">
      <alignment horizontal="left" vertical="center"/>
    </xf>
    <xf numFmtId="167" fontId="26" fillId="0" borderId="18" xfId="0" applyNumberFormat="1" applyFont="1" applyBorder="1" applyAlignment="1">
      <alignment horizontal="center" vertical="center"/>
    </xf>
    <xf numFmtId="167" fontId="26" fillId="0" borderId="0" xfId="0" applyNumberFormat="1" applyFont="1" applyAlignment="1">
      <alignment horizontal="center" vertical="center"/>
    </xf>
    <xf numFmtId="167" fontId="27" fillId="0" borderId="0" xfId="0" applyNumberFormat="1" applyFont="1" applyAlignment="1">
      <alignment horizontal="center" vertical="center"/>
    </xf>
    <xf numFmtId="167" fontId="27" fillId="0" borderId="19" xfId="0" applyNumberFormat="1" applyFont="1" applyBorder="1" applyAlignment="1">
      <alignment horizontal="center" vertical="center"/>
    </xf>
    <xf numFmtId="0" fontId="26" fillId="0" borderId="38" xfId="0" applyFont="1" applyBorder="1" applyAlignment="1">
      <alignment horizontal="right" vertical="center"/>
    </xf>
    <xf numFmtId="1" fontId="26" fillId="0" borderId="38" xfId="0" applyNumberFormat="1" applyFont="1" applyBorder="1" applyAlignment="1">
      <alignment horizontal="right" vertical="center"/>
    </xf>
    <xf numFmtId="168" fontId="26" fillId="0" borderId="19" xfId="1" applyNumberFormat="1" applyFont="1" applyBorder="1" applyAlignment="1">
      <alignment horizontal="center" vertical="center"/>
    </xf>
    <xf numFmtId="0" fontId="26" fillId="0" borderId="38" xfId="0" applyFont="1" applyBorder="1" applyAlignment="1">
      <alignment vertical="center"/>
    </xf>
    <xf numFmtId="0" fontId="27" fillId="0" borderId="38" xfId="0" applyFont="1" applyBorder="1" applyAlignment="1">
      <alignment vertical="center"/>
    </xf>
    <xf numFmtId="0" fontId="26" fillId="0" borderId="19" xfId="0" applyFont="1" applyBorder="1" applyAlignment="1">
      <alignment vertical="center"/>
    </xf>
    <xf numFmtId="0" fontId="26" fillId="0" borderId="21" xfId="0" applyFont="1" applyBorder="1" applyAlignment="1">
      <alignment vertical="center"/>
    </xf>
    <xf numFmtId="0" fontId="27" fillId="0" borderId="21" xfId="0" applyFont="1" applyBorder="1" applyAlignment="1">
      <alignment vertical="center"/>
    </xf>
    <xf numFmtId="0" fontId="26" fillId="0" borderId="22" xfId="0" applyFont="1" applyBorder="1" applyAlignment="1">
      <alignment vertical="center"/>
    </xf>
    <xf numFmtId="10" fontId="27" fillId="0" borderId="0" xfId="0" applyNumberFormat="1" applyFont="1" applyAlignment="1">
      <alignment vertical="center"/>
    </xf>
    <xf numFmtId="10" fontId="26" fillId="0" borderId="0" xfId="0" applyNumberFormat="1" applyFont="1" applyAlignment="1">
      <alignment vertical="center"/>
    </xf>
    <xf numFmtId="10" fontId="26" fillId="0" borderId="21" xfId="0" applyNumberFormat="1" applyFont="1" applyBorder="1" applyAlignment="1">
      <alignment vertical="center"/>
    </xf>
    <xf numFmtId="10" fontId="27" fillId="0" borderId="21" xfId="0" applyNumberFormat="1" applyFont="1" applyBorder="1" applyAlignment="1">
      <alignment vertical="center"/>
    </xf>
    <xf numFmtId="10" fontId="26" fillId="0" borderId="19" xfId="0" applyNumberFormat="1" applyFont="1" applyBorder="1" applyAlignment="1">
      <alignment vertical="center"/>
    </xf>
    <xf numFmtId="10" fontId="26" fillId="0" borderId="22" xfId="0" applyNumberFormat="1" applyFont="1" applyBorder="1" applyAlignment="1">
      <alignment vertical="center"/>
    </xf>
    <xf numFmtId="0" fontId="28" fillId="9" borderId="38" xfId="0" applyFont="1" applyFill="1" applyBorder="1" applyAlignment="1">
      <alignment horizontal="center" vertical="center"/>
    </xf>
    <xf numFmtId="0" fontId="25" fillId="0" borderId="14" xfId="0" applyFont="1" applyBorder="1"/>
    <xf numFmtId="0" fontId="25" fillId="0" borderId="11" xfId="0" applyFont="1" applyBorder="1"/>
    <xf numFmtId="165" fontId="30" fillId="0" borderId="1" xfId="0" applyNumberFormat="1" applyFont="1" applyBorder="1" applyAlignment="1">
      <alignment horizontal="center"/>
    </xf>
    <xf numFmtId="165" fontId="30" fillId="0" borderId="2" xfId="0" applyNumberFormat="1" applyFont="1" applyBorder="1" applyAlignment="1">
      <alignment horizontal="center"/>
    </xf>
    <xf numFmtId="165" fontId="30" fillId="0" borderId="3" xfId="0" applyNumberFormat="1" applyFont="1" applyBorder="1" applyAlignment="1">
      <alignment horizontal="center"/>
    </xf>
    <xf numFmtId="165" fontId="30" fillId="0" borderId="0" xfId="0" applyNumberFormat="1" applyFont="1" applyAlignment="1">
      <alignment horizontal="center"/>
    </xf>
    <xf numFmtId="165" fontId="30" fillId="4" borderId="1" xfId="0" applyNumberFormat="1" applyFont="1" applyFill="1" applyBorder="1" applyAlignment="1">
      <alignment horizontal="center"/>
    </xf>
    <xf numFmtId="165" fontId="30" fillId="4" borderId="2" xfId="0" applyNumberFormat="1" applyFont="1" applyFill="1" applyBorder="1" applyAlignment="1">
      <alignment horizontal="center"/>
    </xf>
    <xf numFmtId="165" fontId="30" fillId="4" borderId="3" xfId="0" applyNumberFormat="1" applyFont="1" applyFill="1" applyBorder="1" applyAlignment="1">
      <alignment horizontal="center"/>
    </xf>
    <xf numFmtId="165" fontId="30" fillId="0" borderId="10" xfId="0" applyNumberFormat="1" applyFont="1" applyBorder="1" applyAlignment="1">
      <alignment horizontal="center"/>
    </xf>
    <xf numFmtId="0" fontId="30" fillId="0" borderId="0" xfId="0" applyFont="1" applyAlignment="1">
      <alignment horizontal="center"/>
    </xf>
    <xf numFmtId="165" fontId="30" fillId="0" borderId="4" xfId="0" applyNumberFormat="1" applyFont="1" applyBorder="1" applyAlignment="1">
      <alignment horizontal="center"/>
    </xf>
    <xf numFmtId="165" fontId="30" fillId="0" borderId="5" xfId="0" applyNumberFormat="1" applyFont="1" applyBorder="1" applyAlignment="1">
      <alignment horizontal="center"/>
    </xf>
    <xf numFmtId="165" fontId="30" fillId="4" borderId="4" xfId="0" applyNumberFormat="1" applyFont="1" applyFill="1" applyBorder="1" applyAlignment="1">
      <alignment horizontal="center"/>
    </xf>
    <xf numFmtId="165" fontId="30" fillId="4" borderId="0" xfId="0" applyNumberFormat="1" applyFont="1" applyFill="1" applyAlignment="1">
      <alignment horizontal="center"/>
    </xf>
    <xf numFmtId="165" fontId="30" fillId="4" borderId="5" xfId="0" applyNumberFormat="1" applyFont="1" applyFill="1" applyBorder="1" applyAlignment="1">
      <alignment horizontal="center"/>
    </xf>
    <xf numFmtId="165" fontId="30" fillId="0" borderId="14" xfId="0" applyNumberFormat="1" applyFont="1" applyBorder="1" applyAlignment="1">
      <alignment horizontal="center"/>
    </xf>
    <xf numFmtId="165" fontId="30" fillId="0" borderId="15" xfId="0" applyNumberFormat="1" applyFont="1" applyBorder="1" applyAlignment="1">
      <alignment horizontal="center"/>
    </xf>
    <xf numFmtId="165" fontId="30" fillId="0" borderId="16" xfId="0" applyNumberFormat="1" applyFont="1" applyBorder="1" applyAlignment="1">
      <alignment horizontal="center"/>
    </xf>
    <xf numFmtId="165" fontId="30" fillId="0" borderId="17" xfId="0" applyNumberFormat="1" applyFont="1" applyBorder="1" applyAlignment="1">
      <alignment horizontal="center"/>
    </xf>
    <xf numFmtId="165" fontId="30" fillId="4" borderId="15" xfId="0" applyNumberFormat="1" applyFont="1" applyFill="1" applyBorder="1" applyAlignment="1">
      <alignment horizontal="center"/>
    </xf>
    <xf numFmtId="165" fontId="30" fillId="4" borderId="16" xfId="0" applyNumberFormat="1" applyFont="1" applyFill="1" applyBorder="1" applyAlignment="1">
      <alignment horizontal="center"/>
    </xf>
    <xf numFmtId="165" fontId="30" fillId="4" borderId="17" xfId="0" applyNumberFormat="1" applyFont="1" applyFill="1" applyBorder="1" applyAlignment="1">
      <alignment horizontal="center"/>
    </xf>
    <xf numFmtId="165" fontId="30" fillId="0" borderId="11" xfId="0" applyNumberFormat="1" applyFont="1" applyBorder="1" applyAlignment="1">
      <alignment horizontal="center"/>
    </xf>
    <xf numFmtId="2" fontId="30" fillId="0" borderId="0" xfId="0" applyNumberFormat="1" applyFont="1" applyAlignment="1">
      <alignment horizontal="center"/>
    </xf>
    <xf numFmtId="2" fontId="30" fillId="0" borderId="1" xfId="0" applyNumberFormat="1" applyFont="1" applyBorder="1" applyAlignment="1">
      <alignment horizontal="center"/>
    </xf>
    <xf numFmtId="2" fontId="30" fillId="0" borderId="2" xfId="0" applyNumberFormat="1" applyFont="1" applyBorder="1" applyAlignment="1">
      <alignment horizontal="center"/>
    </xf>
    <xf numFmtId="2" fontId="30" fillId="0" borderId="3" xfId="0" applyNumberFormat="1" applyFont="1" applyBorder="1" applyAlignment="1">
      <alignment horizontal="center"/>
    </xf>
    <xf numFmtId="2" fontId="30" fillId="0" borderId="4" xfId="0" applyNumberFormat="1" applyFont="1" applyBorder="1" applyAlignment="1">
      <alignment horizontal="center"/>
    </xf>
    <xf numFmtId="2" fontId="30" fillId="0" borderId="5" xfId="0" applyNumberFormat="1" applyFont="1" applyBorder="1" applyAlignment="1">
      <alignment horizontal="center"/>
    </xf>
    <xf numFmtId="2" fontId="30" fillId="0" borderId="15" xfId="0" applyNumberFormat="1" applyFont="1" applyBorder="1" applyAlignment="1">
      <alignment horizontal="center"/>
    </xf>
    <xf numFmtId="2" fontId="30" fillId="0" borderId="16" xfId="0" applyNumberFormat="1" applyFont="1" applyBorder="1" applyAlignment="1">
      <alignment horizontal="center"/>
    </xf>
    <xf numFmtId="2" fontId="30" fillId="0" borderId="17" xfId="0" applyNumberFormat="1" applyFont="1" applyBorder="1" applyAlignment="1">
      <alignment horizontal="center"/>
    </xf>
    <xf numFmtId="2" fontId="30" fillId="4" borderId="1" xfId="0" applyNumberFormat="1" applyFont="1" applyFill="1" applyBorder="1" applyAlignment="1">
      <alignment horizontal="center"/>
    </xf>
    <xf numFmtId="2" fontId="30" fillId="4" borderId="2" xfId="0" applyNumberFormat="1" applyFont="1" applyFill="1" applyBorder="1" applyAlignment="1">
      <alignment horizontal="center"/>
    </xf>
    <xf numFmtId="2" fontId="30" fillId="4" borderId="3" xfId="0" applyNumberFormat="1" applyFont="1" applyFill="1" applyBorder="1" applyAlignment="1">
      <alignment horizontal="center"/>
    </xf>
    <xf numFmtId="2" fontId="30" fillId="4" borderId="4" xfId="0" applyNumberFormat="1" applyFont="1" applyFill="1" applyBorder="1" applyAlignment="1">
      <alignment horizontal="center"/>
    </xf>
    <xf numFmtId="2" fontId="30" fillId="4" borderId="5" xfId="0" applyNumberFormat="1" applyFont="1" applyFill="1" applyBorder="1" applyAlignment="1">
      <alignment horizontal="center"/>
    </xf>
    <xf numFmtId="2" fontId="30" fillId="4" borderId="15" xfId="0" applyNumberFormat="1" applyFont="1" applyFill="1" applyBorder="1" applyAlignment="1">
      <alignment horizontal="center"/>
    </xf>
    <xf numFmtId="2" fontId="30" fillId="4" borderId="16" xfId="0" applyNumberFormat="1" applyFont="1" applyFill="1" applyBorder="1" applyAlignment="1">
      <alignment horizontal="center"/>
    </xf>
    <xf numFmtId="2" fontId="30" fillId="4" borderId="17" xfId="0" applyNumberFormat="1" applyFont="1" applyFill="1" applyBorder="1" applyAlignment="1">
      <alignment horizontal="center"/>
    </xf>
    <xf numFmtId="2" fontId="30" fillId="0" borderId="10" xfId="0" applyNumberFormat="1" applyFont="1" applyBorder="1" applyAlignment="1">
      <alignment horizontal="center"/>
    </xf>
    <xf numFmtId="2" fontId="30" fillId="0" borderId="14" xfId="0" applyNumberFormat="1" applyFont="1" applyBorder="1" applyAlignment="1">
      <alignment horizontal="center"/>
    </xf>
    <xf numFmtId="2" fontId="30" fillId="0" borderId="11" xfId="0" applyNumberFormat="1" applyFont="1" applyBorder="1" applyAlignment="1">
      <alignment horizontal="center"/>
    </xf>
    <xf numFmtId="2" fontId="30" fillId="4" borderId="0" xfId="0" applyNumberFormat="1" applyFont="1" applyFill="1" applyAlignment="1">
      <alignment horizontal="center"/>
    </xf>
    <xf numFmtId="3" fontId="30" fillId="0" borderId="1" xfId="0" applyNumberFormat="1" applyFont="1" applyBorder="1" applyAlignment="1">
      <alignment horizontal="right"/>
    </xf>
    <xf numFmtId="3" fontId="30" fillId="0" borderId="2" xfId="0" applyNumberFormat="1" applyFont="1" applyBorder="1" applyAlignment="1">
      <alignment horizontal="right"/>
    </xf>
    <xf numFmtId="3" fontId="30" fillId="0" borderId="3" xfId="0" applyNumberFormat="1" applyFont="1" applyBorder="1" applyAlignment="1">
      <alignment horizontal="right"/>
    </xf>
    <xf numFmtId="3" fontId="30" fillId="0" borderId="0" xfId="0" applyNumberFormat="1" applyFont="1" applyAlignment="1">
      <alignment horizontal="right"/>
    </xf>
    <xf numFmtId="3" fontId="30" fillId="4" borderId="1" xfId="0" applyNumberFormat="1" applyFont="1" applyFill="1" applyBorder="1" applyAlignment="1">
      <alignment horizontal="right"/>
    </xf>
    <xf numFmtId="3" fontId="30" fillId="4" borderId="2" xfId="0" applyNumberFormat="1" applyFont="1" applyFill="1" applyBorder="1" applyAlignment="1">
      <alignment horizontal="right"/>
    </xf>
    <xf numFmtId="3" fontId="30" fillId="4" borderId="3" xfId="0" applyNumberFormat="1" applyFont="1" applyFill="1" applyBorder="1" applyAlignment="1">
      <alignment horizontal="right"/>
    </xf>
    <xf numFmtId="3" fontId="30" fillId="0" borderId="10" xfId="0" applyNumberFormat="1" applyFont="1" applyBorder="1" applyAlignment="1">
      <alignment horizontal="right"/>
    </xf>
    <xf numFmtId="3" fontId="30" fillId="0" borderId="4" xfId="0" applyNumberFormat="1" applyFont="1" applyBorder="1" applyAlignment="1">
      <alignment horizontal="right"/>
    </xf>
    <xf numFmtId="3" fontId="30" fillId="0" borderId="5" xfId="0" applyNumberFormat="1" applyFont="1" applyBorder="1" applyAlignment="1">
      <alignment horizontal="right"/>
    </xf>
    <xf numFmtId="3" fontId="30" fillId="4" borderId="4" xfId="0" applyNumberFormat="1" applyFont="1" applyFill="1" applyBorder="1" applyAlignment="1">
      <alignment horizontal="right"/>
    </xf>
    <xf numFmtId="3" fontId="30" fillId="4" borderId="0" xfId="0" applyNumberFormat="1" applyFont="1" applyFill="1" applyAlignment="1">
      <alignment horizontal="right"/>
    </xf>
    <xf numFmtId="3" fontId="30" fillId="4" borderId="5" xfId="0" applyNumberFormat="1" applyFont="1" applyFill="1" applyBorder="1" applyAlignment="1">
      <alignment horizontal="right"/>
    </xf>
    <xf numFmtId="3" fontId="30" fillId="0" borderId="14" xfId="0" applyNumberFormat="1" applyFont="1" applyBorder="1" applyAlignment="1">
      <alignment horizontal="right"/>
    </xf>
    <xf numFmtId="0" fontId="18" fillId="3" borderId="0" xfId="0" applyFont="1" applyFill="1"/>
    <xf numFmtId="0" fontId="18" fillId="3" borderId="0" xfId="0" applyFont="1" applyFill="1" applyAlignment="1">
      <alignment vertical="center"/>
    </xf>
    <xf numFmtId="0" fontId="19" fillId="3" borderId="0" xfId="0"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21" fillId="3" borderId="0" xfId="0" applyFont="1" applyFill="1" applyAlignment="1">
      <alignment horizontal="center"/>
    </xf>
    <xf numFmtId="0" fontId="4" fillId="5" borderId="0" xfId="0" applyFont="1" applyFill="1" applyAlignment="1">
      <alignment horizontal="center"/>
    </xf>
    <xf numFmtId="0" fontId="4" fillId="0" borderId="0" xfId="0" applyFont="1" applyAlignment="1">
      <alignment horizontal="center"/>
    </xf>
    <xf numFmtId="16" fontId="4" fillId="3" borderId="0" xfId="0" applyNumberFormat="1" applyFont="1" applyFill="1" applyAlignment="1">
      <alignment horizontal="right"/>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0" xfId="0" applyFont="1" applyFill="1" applyAlignment="1">
      <alignment horizontal="center" vertical="center"/>
    </xf>
    <xf numFmtId="0" fontId="2" fillId="4" borderId="5"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4" fillId="3" borderId="0" xfId="0" applyFont="1" applyFill="1"/>
    <xf numFmtId="0" fontId="4" fillId="5" borderId="0" xfId="0" applyFont="1" applyFill="1"/>
    <xf numFmtId="49" fontId="4" fillId="3" borderId="0" xfId="0" applyNumberFormat="1" applyFont="1" applyFill="1" applyAlignment="1">
      <alignment horizontal="left"/>
    </xf>
    <xf numFmtId="49" fontId="1" fillId="3" borderId="0" xfId="0" applyNumberFormat="1" applyFont="1" applyFill="1" applyAlignment="1">
      <alignment horizontal="left"/>
    </xf>
    <xf numFmtId="0" fontId="5" fillId="3" borderId="0" xfId="0" applyFont="1" applyFill="1" applyAlignment="1">
      <alignment horizontal="right"/>
    </xf>
    <xf numFmtId="0" fontId="22" fillId="3" borderId="0" xfId="0" applyFont="1" applyFill="1" applyAlignment="1">
      <alignment horizontal="left" indent="2"/>
    </xf>
    <xf numFmtId="0" fontId="22" fillId="3" borderId="0" xfId="0" applyFont="1" applyFill="1"/>
    <xf numFmtId="0" fontId="5" fillId="3" borderId="0" xfId="0" applyFont="1" applyFill="1" applyAlignment="1">
      <alignment horizontal="left" indent="2"/>
    </xf>
    <xf numFmtId="0" fontId="21" fillId="4" borderId="4" xfId="0" applyFont="1" applyFill="1" applyBorder="1" applyAlignment="1">
      <alignment horizontal="center" vertical="center"/>
    </xf>
    <xf numFmtId="0" fontId="21" fillId="4" borderId="0" xfId="0" applyFont="1" applyFill="1" applyAlignment="1">
      <alignment horizontal="center" vertical="center"/>
    </xf>
    <xf numFmtId="0" fontId="21" fillId="4" borderId="5" xfId="0" applyFont="1" applyFill="1" applyBorder="1" applyAlignment="1">
      <alignment horizontal="center" vertical="center"/>
    </xf>
    <xf numFmtId="0" fontId="2" fillId="4" borderId="26" xfId="0" applyFont="1" applyFill="1" applyBorder="1" applyAlignment="1">
      <alignment horizontal="center" vertical="center"/>
    </xf>
    <xf numFmtId="0" fontId="2" fillId="4" borderId="27" xfId="0" applyFont="1" applyFill="1" applyBorder="1" applyAlignment="1">
      <alignment horizontal="center" vertical="center"/>
    </xf>
    <xf numFmtId="0" fontId="2" fillId="4" borderId="28" xfId="0" applyFont="1" applyFill="1" applyBorder="1" applyAlignment="1">
      <alignment horizontal="center" vertical="center"/>
    </xf>
    <xf numFmtId="0" fontId="1" fillId="5" borderId="0" xfId="0" applyFont="1" applyFill="1"/>
    <xf numFmtId="0" fontId="1" fillId="3" borderId="0" xfId="0" applyFont="1" applyFill="1" applyAlignment="1">
      <alignment horizontal="center"/>
    </xf>
    <xf numFmtId="0" fontId="1" fillId="3" borderId="0" xfId="0" applyFont="1" applyFill="1" applyAlignment="1">
      <alignment horizontal="left"/>
    </xf>
    <xf numFmtId="165" fontId="1" fillId="0" borderId="2" xfId="0" applyNumberFormat="1" applyFont="1" applyBorder="1" applyAlignment="1">
      <alignment horizontal="center"/>
    </xf>
    <xf numFmtId="165" fontId="1" fillId="0" borderId="3" xfId="0" applyNumberFormat="1" applyFont="1" applyBorder="1" applyAlignment="1">
      <alignment horizontal="center"/>
    </xf>
    <xf numFmtId="165" fontId="1" fillId="0" borderId="0" xfId="0" applyNumberFormat="1" applyFont="1" applyAlignment="1">
      <alignment horizontal="center"/>
    </xf>
    <xf numFmtId="165" fontId="1" fillId="4" borderId="1" xfId="0" applyNumberFormat="1" applyFont="1" applyFill="1" applyBorder="1" applyAlignment="1">
      <alignment horizontal="center"/>
    </xf>
    <xf numFmtId="165" fontId="1" fillId="4" borderId="2" xfId="0" applyNumberFormat="1" applyFont="1" applyFill="1" applyBorder="1" applyAlignment="1">
      <alignment horizontal="center"/>
    </xf>
    <xf numFmtId="165" fontId="1" fillId="4" borderId="3" xfId="0" applyNumberFormat="1" applyFont="1" applyFill="1" applyBorder="1" applyAlignment="1">
      <alignment horizontal="center"/>
    </xf>
    <xf numFmtId="165" fontId="1" fillId="0" borderId="10" xfId="0" applyNumberFormat="1" applyFont="1" applyBorder="1" applyAlignment="1">
      <alignment horizontal="center"/>
    </xf>
    <xf numFmtId="165" fontId="1" fillId="0" borderId="5" xfId="0" applyNumberFormat="1" applyFont="1" applyBorder="1" applyAlignment="1">
      <alignment horizontal="center"/>
    </xf>
    <xf numFmtId="165" fontId="1" fillId="4" borderId="4" xfId="0" applyNumberFormat="1" applyFont="1" applyFill="1" applyBorder="1" applyAlignment="1">
      <alignment horizontal="center"/>
    </xf>
    <xf numFmtId="165" fontId="1" fillId="4" borderId="0" xfId="0" applyNumberFormat="1" applyFont="1" applyFill="1" applyAlignment="1">
      <alignment horizontal="center"/>
    </xf>
    <xf numFmtId="165" fontId="1" fillId="4" borderId="5" xfId="0" applyNumberFormat="1" applyFont="1" applyFill="1" applyBorder="1" applyAlignment="1">
      <alignment horizontal="center"/>
    </xf>
    <xf numFmtId="165" fontId="1" fillId="0" borderId="14" xfId="0" applyNumberFormat="1" applyFont="1" applyBorder="1" applyAlignment="1">
      <alignment horizontal="center"/>
    </xf>
    <xf numFmtId="165" fontId="1" fillId="0" borderId="16" xfId="0" applyNumberFormat="1" applyFont="1" applyBorder="1" applyAlignment="1">
      <alignment horizontal="center"/>
    </xf>
    <xf numFmtId="165" fontId="1" fillId="0" borderId="17" xfId="0" applyNumberFormat="1" applyFont="1" applyBorder="1" applyAlignment="1">
      <alignment horizontal="center"/>
    </xf>
    <xf numFmtId="165" fontId="1" fillId="4" borderId="15" xfId="0" applyNumberFormat="1" applyFont="1" applyFill="1" applyBorder="1" applyAlignment="1">
      <alignment horizontal="center"/>
    </xf>
    <xf numFmtId="165" fontId="1" fillId="4" borderId="16" xfId="0" applyNumberFormat="1" applyFont="1" applyFill="1" applyBorder="1" applyAlignment="1">
      <alignment horizontal="center"/>
    </xf>
    <xf numFmtId="165" fontId="1" fillId="4" borderId="17" xfId="0" applyNumberFormat="1" applyFont="1" applyFill="1" applyBorder="1" applyAlignment="1">
      <alignment horizontal="center"/>
    </xf>
    <xf numFmtId="165" fontId="1" fillId="0" borderId="11" xfId="0" applyNumberFormat="1" applyFont="1" applyBorder="1" applyAlignment="1">
      <alignment horizontal="center"/>
    </xf>
    <xf numFmtId="2" fontId="1" fillId="0" borderId="1" xfId="0" applyNumberFormat="1" applyFont="1" applyBorder="1" applyAlignment="1">
      <alignment horizontal="center"/>
    </xf>
    <xf numFmtId="2" fontId="1" fillId="0" borderId="2" xfId="0" applyNumberFormat="1" applyFont="1" applyBorder="1" applyAlignment="1">
      <alignment horizontal="center"/>
    </xf>
    <xf numFmtId="2" fontId="1" fillId="0" borderId="3" xfId="0" applyNumberFormat="1" applyFont="1" applyBorder="1" applyAlignment="1">
      <alignment horizontal="center"/>
    </xf>
    <xf numFmtId="2" fontId="1" fillId="0" borderId="0" xfId="0" applyNumberFormat="1" applyFont="1" applyAlignment="1">
      <alignment horizontal="center"/>
    </xf>
    <xf numFmtId="2" fontId="1" fillId="4" borderId="1" xfId="0" applyNumberFormat="1" applyFont="1" applyFill="1" applyBorder="1" applyAlignment="1">
      <alignment horizontal="center"/>
    </xf>
    <xf numFmtId="2" fontId="1" fillId="4" borderId="2" xfId="0" applyNumberFormat="1" applyFont="1" applyFill="1" applyBorder="1" applyAlignment="1">
      <alignment horizontal="center"/>
    </xf>
    <xf numFmtId="2" fontId="1" fillId="4" borderId="3" xfId="0" applyNumberFormat="1" applyFont="1" applyFill="1" applyBorder="1" applyAlignment="1">
      <alignment horizontal="center"/>
    </xf>
    <xf numFmtId="2" fontId="1" fillId="0" borderId="10" xfId="0" applyNumberFormat="1" applyFont="1" applyBorder="1" applyAlignment="1">
      <alignment horizontal="center"/>
    </xf>
    <xf numFmtId="2" fontId="1" fillId="0" borderId="4" xfId="0" applyNumberFormat="1" applyFont="1" applyBorder="1" applyAlignment="1">
      <alignment horizontal="center"/>
    </xf>
    <xf numFmtId="2" fontId="1" fillId="0" borderId="5" xfId="0" applyNumberFormat="1" applyFont="1" applyBorder="1" applyAlignment="1">
      <alignment horizontal="center"/>
    </xf>
    <xf numFmtId="2" fontId="1" fillId="4" borderId="4" xfId="0" applyNumberFormat="1" applyFont="1" applyFill="1" applyBorder="1" applyAlignment="1">
      <alignment horizontal="center"/>
    </xf>
    <xf numFmtId="2" fontId="1" fillId="4" borderId="0" xfId="0" applyNumberFormat="1" applyFont="1" applyFill="1" applyAlignment="1">
      <alignment horizontal="center"/>
    </xf>
    <xf numFmtId="2" fontId="1" fillId="4" borderId="5" xfId="0" applyNumberFormat="1" applyFont="1" applyFill="1" applyBorder="1" applyAlignment="1">
      <alignment horizontal="center"/>
    </xf>
    <xf numFmtId="2" fontId="1" fillId="0" borderId="14" xfId="0" applyNumberFormat="1" applyFont="1" applyBorder="1" applyAlignment="1">
      <alignment horizontal="center"/>
    </xf>
    <xf numFmtId="2" fontId="1" fillId="0" borderId="15" xfId="0" applyNumberFormat="1" applyFont="1" applyBorder="1" applyAlignment="1">
      <alignment horizontal="center"/>
    </xf>
    <xf numFmtId="2" fontId="1" fillId="0" borderId="16" xfId="0" applyNumberFormat="1" applyFont="1" applyBorder="1" applyAlignment="1">
      <alignment horizontal="center"/>
    </xf>
    <xf numFmtId="2" fontId="1" fillId="0" borderId="17" xfId="0" applyNumberFormat="1" applyFont="1" applyBorder="1" applyAlignment="1">
      <alignment horizontal="center"/>
    </xf>
    <xf numFmtId="2" fontId="1" fillId="4" borderId="15" xfId="0" applyNumberFormat="1" applyFont="1" applyFill="1" applyBorder="1" applyAlignment="1">
      <alignment horizontal="center"/>
    </xf>
    <xf numFmtId="2" fontId="1" fillId="4" borderId="16" xfId="0" applyNumberFormat="1" applyFont="1" applyFill="1" applyBorder="1" applyAlignment="1">
      <alignment horizontal="center"/>
    </xf>
    <xf numFmtId="2" fontId="1" fillId="4" borderId="17" xfId="0" applyNumberFormat="1" applyFont="1" applyFill="1" applyBorder="1" applyAlignment="1">
      <alignment horizontal="center"/>
    </xf>
    <xf numFmtId="2" fontId="1" fillId="0" borderId="11" xfId="0" applyNumberFormat="1" applyFont="1" applyBorder="1" applyAlignment="1">
      <alignment horizontal="center"/>
    </xf>
    <xf numFmtId="0" fontId="27" fillId="0" borderId="18" xfId="0" applyFont="1" applyBorder="1" applyAlignment="1">
      <alignment horizontal="left" vertical="center" wrapText="1"/>
    </xf>
    <xf numFmtId="0" fontId="27" fillId="0" borderId="0" xfId="0" applyFont="1" applyAlignment="1">
      <alignment horizontal="left" vertical="center" wrapText="1"/>
    </xf>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7" fillId="0" borderId="37" xfId="0" applyFont="1" applyBorder="1" applyAlignment="1">
      <alignment horizontal="left" vertical="center" wrapText="1"/>
    </xf>
    <xf numFmtId="0" fontId="27" fillId="0" borderId="38" xfId="0" applyFont="1" applyBorder="1" applyAlignment="1">
      <alignment horizontal="left" vertical="center" wrapText="1"/>
    </xf>
    <xf numFmtId="0" fontId="27" fillId="0" borderId="39" xfId="0" applyFont="1" applyBorder="1" applyAlignment="1">
      <alignment horizontal="left" vertical="center" wrapText="1"/>
    </xf>
    <xf numFmtId="0" fontId="27" fillId="0" borderId="0" xfId="0" applyFont="1" applyAlignment="1">
      <alignment horizontal="center" vertical="center" wrapText="1"/>
    </xf>
    <xf numFmtId="0" fontId="27" fillId="0" borderId="34"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35" xfId="0" applyFont="1" applyBorder="1" applyAlignment="1">
      <alignment horizontal="center" vertical="center" wrapText="1"/>
    </xf>
    <xf numFmtId="0" fontId="28" fillId="8" borderId="23" xfId="0" applyFont="1" applyFill="1" applyBorder="1" applyAlignment="1">
      <alignment horizontal="center" vertical="center"/>
    </xf>
    <xf numFmtId="0" fontId="28" fillId="8" borderId="24" xfId="0" applyFont="1" applyFill="1" applyBorder="1" applyAlignment="1">
      <alignment horizontal="center" vertical="center"/>
    </xf>
    <xf numFmtId="0" fontId="28" fillId="8" borderId="25" xfId="0" applyFont="1" applyFill="1" applyBorder="1" applyAlignment="1">
      <alignment horizontal="center" vertical="center"/>
    </xf>
    <xf numFmtId="0" fontId="27" fillId="0" borderId="32" xfId="0" applyFont="1" applyBorder="1" applyAlignment="1">
      <alignment horizontal="center" vertical="center" wrapText="1"/>
    </xf>
    <xf numFmtId="0" fontId="27" fillId="0" borderId="3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8" fillId="2" borderId="8" xfId="0" applyFont="1" applyFill="1" applyBorder="1" applyAlignment="1">
      <alignment horizontal="center"/>
    </xf>
    <xf numFmtId="0" fontId="8" fillId="2" borderId="9" xfId="0" applyFont="1" applyFill="1" applyBorder="1" applyAlignment="1">
      <alignment horizontal="center"/>
    </xf>
    <xf numFmtId="0" fontId="5" fillId="0" borderId="10" xfId="0" applyFont="1" applyBorder="1" applyAlignment="1">
      <alignment horizontal="center" wrapText="1"/>
    </xf>
    <xf numFmtId="0" fontId="5" fillId="0" borderId="13" xfId="0" applyFont="1" applyBorder="1" applyAlignment="1">
      <alignment horizontal="center" wrapText="1"/>
    </xf>
    <xf numFmtId="0" fontId="3" fillId="0" borderId="10" xfId="0" applyFont="1" applyBorder="1" applyAlignment="1">
      <alignment horizontal="center" wrapText="1"/>
    </xf>
    <xf numFmtId="0" fontId="3" fillId="0" borderId="13" xfId="0" applyFont="1" applyBorder="1" applyAlignment="1">
      <alignment horizont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164" fontId="5" fillId="0" borderId="10" xfId="0" applyNumberFormat="1" applyFont="1" applyBorder="1" applyAlignment="1">
      <alignment horizontal="center" vertical="center"/>
    </xf>
    <xf numFmtId="164" fontId="5" fillId="0" borderId="11" xfId="0" applyNumberFormat="1" applyFont="1" applyBorder="1" applyAlignment="1">
      <alignment horizontal="center" vertical="center"/>
    </xf>
    <xf numFmtId="0" fontId="3" fillId="0" borderId="11" xfId="0" applyFont="1" applyBorder="1" applyAlignment="1">
      <alignment horizontal="center" wrapText="1"/>
    </xf>
    <xf numFmtId="0" fontId="5" fillId="0" borderId="16" xfId="0" applyFont="1" applyBorder="1" applyAlignment="1">
      <alignment horizontal="center" vertical="center" wrapText="1"/>
    </xf>
    <xf numFmtId="0" fontId="5" fillId="0" borderId="17" xfId="0" applyFont="1" applyBorder="1" applyAlignment="1">
      <alignment horizontal="center" wrapText="1"/>
    </xf>
    <xf numFmtId="0" fontId="5" fillId="0" borderId="15" xfId="0" applyFont="1" applyBorder="1" applyAlignment="1">
      <alignment horizontal="center" vertical="center" wrapText="1"/>
    </xf>
    <xf numFmtId="0" fontId="5" fillId="0" borderId="11" xfId="0" applyFont="1" applyBorder="1" applyAlignment="1">
      <alignment horizontal="center" wrapText="1"/>
    </xf>
    <xf numFmtId="0" fontId="31" fillId="3"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right"/>
    </xf>
    <xf numFmtId="0" fontId="1" fillId="0" borderId="0" xfId="0" applyFont="1" applyAlignment="1">
      <alignment horizontal="right"/>
    </xf>
    <xf numFmtId="0" fontId="6" fillId="3" borderId="0" xfId="0" applyFont="1" applyFill="1" applyAlignment="1">
      <alignment horizontal="left" vertical="center" wrapText="1"/>
    </xf>
    <xf numFmtId="49" fontId="20" fillId="2" borderId="0" xfId="0" applyNumberFormat="1" applyFont="1" applyFill="1" applyAlignment="1">
      <alignment horizontal="center"/>
    </xf>
    <xf numFmtId="0" fontId="5" fillId="3" borderId="0" xfId="0" applyFont="1" applyFill="1" applyAlignment="1">
      <alignment horizontal="center"/>
    </xf>
    <xf numFmtId="0" fontId="9" fillId="0" borderId="0" xfId="0" applyFont="1" applyAlignment="1">
      <alignment horizontal="left" vertical="top" wrapText="1"/>
    </xf>
    <xf numFmtId="0" fontId="9" fillId="0" borderId="0" xfId="0" applyFont="1" applyAlignment="1">
      <alignment horizontal="left"/>
    </xf>
  </cellXfs>
  <cellStyles count="3">
    <cellStyle name="Normal" xfId="0" builtinId="0"/>
    <cellStyle name="Normal 2" xfId="2" xr:uid="{0E3B69F8-38DB-47A3-B369-560CDD5695C6}"/>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A54F0F"/>
      <rgbColor rgb="0000FFFF"/>
      <rgbColor rgb="00800000"/>
      <rgbColor rgb="00008000"/>
      <rgbColor rgb="00000080"/>
      <rgbColor rgb="00808000"/>
      <rgbColor rgb="00D0006F"/>
      <rgbColor rgb="00008080"/>
      <rgbColor rgb="00C0C0C0"/>
      <rgbColor rgb="00808080"/>
      <rgbColor rgb="009999FF"/>
      <rgbColor rgb="006E6259"/>
      <rgbColor rgb="00620C0B"/>
      <rgbColor rgb="00590001"/>
      <rgbColor rgb="00404549"/>
      <rgbColor rgb="00CD9B7A"/>
      <rgbColor rgb="00990033"/>
      <rgbColor rgb="00EAEAEA"/>
      <rgbColor rgb="00000080"/>
      <rgbColor rgb="00579A32"/>
      <rgbColor rgb="003366FF"/>
      <rgbColor rgb="00CC9900"/>
      <rgbColor rgb="00D22630"/>
      <rgbColor rgb="00A54F0F"/>
      <rgbColor rgb="0000BFB3"/>
      <rgbColor rgb="00666666"/>
      <rgbColor rgb="00009CDE"/>
      <rgbColor rgb="00CCFFFF"/>
      <rgbColor rgb="00CCFFCC"/>
      <rgbColor rgb="00CDE499"/>
      <rgbColor rgb="0099D7F2"/>
      <rgbColor rgb="00666666"/>
      <rgbColor rgb="00CC99FF"/>
      <rgbColor rgb="00F0A8AB"/>
      <rgbColor rgb="003366FF"/>
      <rgbColor rgb="0033CCCC"/>
      <rgbColor rgb="0084BD00"/>
      <rgbColor rgb="00FEDB00"/>
      <rgbColor rgb="00FF9900"/>
      <rgbColor rgb="00FE5000"/>
      <rgbColor rgb="00666699"/>
      <rgbColor rgb="00969696"/>
      <rgbColor rgb="00003366"/>
      <rgbColor rgb="00339966"/>
      <rgbColor rgb="00003300"/>
      <rgbColor rgb="00333300"/>
      <rgbColor rgb="00993300"/>
      <rgbColor rgb="00993366"/>
      <rgbColor rgb="00333399"/>
      <rgbColor rgb="00333333"/>
    </indexedColors>
    <mruColors>
      <color rgb="FF9ED6C3"/>
      <color rgb="FF73C3A8"/>
      <color rgb="FF1D7A8F"/>
      <color rgb="FFDC5858"/>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28</xdr:col>
      <xdr:colOff>171449</xdr:colOff>
      <xdr:row>144</xdr:row>
      <xdr:rowOff>85726</xdr:rowOff>
    </xdr:from>
    <xdr:to>
      <xdr:col>31</xdr:col>
      <xdr:colOff>528729</xdr:colOff>
      <xdr:row>146</xdr:row>
      <xdr:rowOff>73021</xdr:rowOff>
    </xdr:to>
    <xdr:pic>
      <xdr:nvPicPr>
        <xdr:cNvPr id="3" name="Picture 2">
          <a:extLst>
            <a:ext uri="{FF2B5EF4-FFF2-40B4-BE49-F238E27FC236}">
              <a16:creationId xmlns:a16="http://schemas.microsoft.com/office/drawing/2014/main" id="{540205F6-610C-0028-08FE-F6623D4D25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16599" y="28394026"/>
          <a:ext cx="2676525" cy="37147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19</xdr:col>
      <xdr:colOff>279611</xdr:colOff>
      <xdr:row>35</xdr:row>
      <xdr:rowOff>133350</xdr:rowOff>
    </xdr:to>
    <xdr:pic>
      <xdr:nvPicPr>
        <xdr:cNvPr id="2" name="Picture 1">
          <a:extLst>
            <a:ext uri="{FF2B5EF4-FFF2-40B4-BE49-F238E27FC236}">
              <a16:creationId xmlns:a16="http://schemas.microsoft.com/office/drawing/2014/main" id="{F1C6A269-9BA4-9C45-2A81-A4489AE4DD7A}"/>
            </a:ext>
          </a:extLst>
        </xdr:cNvPr>
        <xdr:cNvPicPr>
          <a:picLocks noChangeAspect="1"/>
        </xdr:cNvPicPr>
      </xdr:nvPicPr>
      <xdr:blipFill>
        <a:blip xmlns:r="http://schemas.openxmlformats.org/officeDocument/2006/relationships" r:embed="rId1"/>
        <a:stretch>
          <a:fillRect/>
        </a:stretch>
      </xdr:blipFill>
      <xdr:spPr>
        <a:xfrm>
          <a:off x="0" y="161925"/>
          <a:ext cx="11862011" cy="5638800"/>
        </a:xfrm>
        <a:prstGeom prst="rect">
          <a:avLst/>
        </a:prstGeom>
      </xdr:spPr>
    </xdr:pic>
    <xdr:clientData/>
  </xdr:twoCellAnchor>
  <xdr:twoCellAnchor>
    <xdr:from>
      <xdr:col>7</xdr:col>
      <xdr:colOff>428625</xdr:colOff>
      <xdr:row>25</xdr:row>
      <xdr:rowOff>104775</xdr:rowOff>
    </xdr:from>
    <xdr:to>
      <xdr:col>12</xdr:col>
      <xdr:colOff>447675</xdr:colOff>
      <xdr:row>29</xdr:row>
      <xdr:rowOff>152400</xdr:rowOff>
    </xdr:to>
    <xdr:sp macro="" textlink="">
      <xdr:nvSpPr>
        <xdr:cNvPr id="3" name="TextBox 2">
          <a:extLst>
            <a:ext uri="{FF2B5EF4-FFF2-40B4-BE49-F238E27FC236}">
              <a16:creationId xmlns:a16="http://schemas.microsoft.com/office/drawing/2014/main" id="{B2811038-62EB-4DB7-A958-1D5DF3983E1F}"/>
            </a:ext>
          </a:extLst>
        </xdr:cNvPr>
        <xdr:cNvSpPr txBox="1"/>
      </xdr:nvSpPr>
      <xdr:spPr>
        <a:xfrm>
          <a:off x="4695825" y="4152900"/>
          <a:ext cx="3067050"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Virginia South Central</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22860</xdr:colOff>
      <xdr:row>0</xdr:row>
      <xdr:rowOff>0</xdr:rowOff>
    </xdr:from>
    <xdr:to>
      <xdr:col>12</xdr:col>
      <xdr:colOff>584834</xdr:colOff>
      <xdr:row>40</xdr:row>
      <xdr:rowOff>125184</xdr:rowOff>
    </xdr:to>
    <xdr:pic>
      <xdr:nvPicPr>
        <xdr:cNvPr id="2" name="Picture 5">
          <a:extLst>
            <a:ext uri="{FF2B5EF4-FFF2-40B4-BE49-F238E27FC236}">
              <a16:creationId xmlns:a16="http://schemas.microsoft.com/office/drawing/2014/main" id="{02ED4F6F-0563-4A9D-B73B-7DC5D64F1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0"/>
          <a:ext cx="7877174" cy="6830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419100</xdr:colOff>
      <xdr:row>9</xdr:row>
      <xdr:rowOff>47624</xdr:rowOff>
    </xdr:from>
    <xdr:to>
      <xdr:col>24</xdr:col>
      <xdr:colOff>242410</xdr:colOff>
      <xdr:row>38</xdr:row>
      <xdr:rowOff>161924</xdr:rowOff>
    </xdr:to>
    <xdr:pic>
      <xdr:nvPicPr>
        <xdr:cNvPr id="3" name="Picture 2">
          <a:extLst>
            <a:ext uri="{FF2B5EF4-FFF2-40B4-BE49-F238E27FC236}">
              <a16:creationId xmlns:a16="http://schemas.microsoft.com/office/drawing/2014/main" id="{E01F1D5B-63C2-7A53-E4CC-22AE54EBC7C9}"/>
            </a:ext>
          </a:extLst>
        </xdr:cNvPr>
        <xdr:cNvPicPr>
          <a:picLocks noChangeAspect="1"/>
        </xdr:cNvPicPr>
      </xdr:nvPicPr>
      <xdr:blipFill>
        <a:blip xmlns:r="http://schemas.openxmlformats.org/officeDocument/2006/relationships" r:embed="rId2"/>
        <a:stretch>
          <a:fillRect/>
        </a:stretch>
      </xdr:blipFill>
      <xdr:spPr>
        <a:xfrm>
          <a:off x="8343900" y="1504949"/>
          <a:ext cx="6528910" cy="4810125"/>
        </a:xfrm>
        <a:prstGeom prst="rect">
          <a:avLst/>
        </a:prstGeom>
      </xdr:spPr>
    </xdr:pic>
    <xdr:clientData/>
  </xdr:twoCellAnchor>
  <xdr:twoCellAnchor>
    <xdr:from>
      <xdr:col>18</xdr:col>
      <xdr:colOff>600074</xdr:colOff>
      <xdr:row>20</xdr:row>
      <xdr:rowOff>133350</xdr:rowOff>
    </xdr:from>
    <xdr:to>
      <xdr:col>21</xdr:col>
      <xdr:colOff>47625</xdr:colOff>
      <xdr:row>25</xdr:row>
      <xdr:rowOff>19050</xdr:rowOff>
    </xdr:to>
    <xdr:sp macro="" textlink="">
      <xdr:nvSpPr>
        <xdr:cNvPr id="4" name="TextBox 3">
          <a:extLst>
            <a:ext uri="{FF2B5EF4-FFF2-40B4-BE49-F238E27FC236}">
              <a16:creationId xmlns:a16="http://schemas.microsoft.com/office/drawing/2014/main" id="{31C0E293-2EC2-0D75-04C7-428384AD2B72}"/>
            </a:ext>
          </a:extLst>
        </xdr:cNvPr>
        <xdr:cNvSpPr txBox="1"/>
      </xdr:nvSpPr>
      <xdr:spPr>
        <a:xfrm>
          <a:off x="11572874" y="3371850"/>
          <a:ext cx="1276351" cy="69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rPr>
            <a:t>Richmond</a:t>
          </a:r>
          <a:r>
            <a:rPr lang="en-US" sz="1600" b="1" baseline="0">
              <a:solidFill>
                <a:schemeClr val="bg1"/>
              </a:solidFill>
            </a:rPr>
            <a:t> East-Airport</a:t>
          </a:r>
          <a:endParaRPr lang="en-US" sz="16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219074</xdr:colOff>
      <xdr:row>38</xdr:row>
      <xdr:rowOff>161635</xdr:rowOff>
    </xdr:to>
    <xdr:pic>
      <xdr:nvPicPr>
        <xdr:cNvPr id="2" name="Picture 6">
          <a:extLst>
            <a:ext uri="{FF2B5EF4-FFF2-40B4-BE49-F238E27FC236}">
              <a16:creationId xmlns:a16="http://schemas.microsoft.com/office/drawing/2014/main" id="{16B0B312-2B44-40DE-9A91-82DAB675CC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4" cy="631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104775</xdr:colOff>
      <xdr:row>1</xdr:row>
      <xdr:rowOff>85725</xdr:rowOff>
    </xdr:from>
    <xdr:to>
      <xdr:col>18</xdr:col>
      <xdr:colOff>278130</xdr:colOff>
      <xdr:row>40</xdr:row>
      <xdr:rowOff>103022</xdr:rowOff>
    </xdr:to>
    <xdr:pic>
      <xdr:nvPicPr>
        <xdr:cNvPr id="2" name="Picture 1">
          <a:extLst>
            <a:ext uri="{FF2B5EF4-FFF2-40B4-BE49-F238E27FC236}">
              <a16:creationId xmlns:a16="http://schemas.microsoft.com/office/drawing/2014/main" id="{19287FBD-7DAF-4A2E-AC3F-ADACF7730152}"/>
            </a:ext>
          </a:extLst>
        </xdr:cNvPr>
        <xdr:cNvPicPr>
          <a:picLocks noChangeAspect="1"/>
        </xdr:cNvPicPr>
      </xdr:nvPicPr>
      <xdr:blipFill>
        <a:blip xmlns:r="http://schemas.openxmlformats.org/officeDocument/2006/relationships" r:embed="rId1"/>
        <a:stretch>
          <a:fillRect/>
        </a:stretch>
      </xdr:blipFill>
      <xdr:spPr>
        <a:xfrm>
          <a:off x="104775" y="257175"/>
          <a:ext cx="11146155" cy="67038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168671</xdr:colOff>
      <xdr:row>144</xdr:row>
      <xdr:rowOff>138906</xdr:rowOff>
    </xdr:from>
    <xdr:to>
      <xdr:col>32</xdr:col>
      <xdr:colOff>140731</xdr:colOff>
      <xdr:row>146</xdr:row>
      <xdr:rowOff>127233</xdr:rowOff>
    </xdr:to>
    <xdr:pic>
      <xdr:nvPicPr>
        <xdr:cNvPr id="2" name="Picture 1">
          <a:extLst>
            <a:ext uri="{FF2B5EF4-FFF2-40B4-BE49-F238E27FC236}">
              <a16:creationId xmlns:a16="http://schemas.microsoft.com/office/drawing/2014/main" id="{A1B66679-994C-4F7E-8002-0AE5C2DDB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86015" y="28277344"/>
          <a:ext cx="2676525" cy="3714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3092824</xdr:colOff>
      <xdr:row>0</xdr:row>
      <xdr:rowOff>22411</xdr:rowOff>
    </xdr:from>
    <xdr:to>
      <xdr:col>0</xdr:col>
      <xdr:colOff>3395383</xdr:colOff>
      <xdr:row>0</xdr:row>
      <xdr:rowOff>190500</xdr:rowOff>
    </xdr:to>
    <xdr:sp macro="" textlink="">
      <xdr:nvSpPr>
        <xdr:cNvPr id="2" name="Arrow: Right 1">
          <a:extLst>
            <a:ext uri="{FF2B5EF4-FFF2-40B4-BE49-F238E27FC236}">
              <a16:creationId xmlns:a16="http://schemas.microsoft.com/office/drawing/2014/main" id="{C90E1769-BB85-6456-4F39-8C3BCDCC1624}"/>
            </a:ext>
          </a:extLst>
        </xdr:cNvPr>
        <xdr:cNvSpPr/>
      </xdr:nvSpPr>
      <xdr:spPr bwMode="auto">
        <a:xfrm>
          <a:off x="3092824" y="22411"/>
          <a:ext cx="302559"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3" name="Arrow: Right 2">
          <a:extLst>
            <a:ext uri="{FF2B5EF4-FFF2-40B4-BE49-F238E27FC236}">
              <a16:creationId xmlns:a16="http://schemas.microsoft.com/office/drawing/2014/main" id="{082AE5C7-87EB-4043-B06D-5DE65332FA13}"/>
            </a:ext>
          </a:extLst>
        </xdr:cNvPr>
        <xdr:cNvSpPr/>
      </xdr:nvSpPr>
      <xdr:spPr bwMode="auto">
        <a:xfrm>
          <a:off x="3083523" y="284183"/>
          <a:ext cx="302559"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twoCellAnchor>
    <xdr:from>
      <xdr:col>0</xdr:col>
      <xdr:colOff>3092824</xdr:colOff>
      <xdr:row>0</xdr:row>
      <xdr:rowOff>22411</xdr:rowOff>
    </xdr:from>
    <xdr:to>
      <xdr:col>0</xdr:col>
      <xdr:colOff>3395383</xdr:colOff>
      <xdr:row>0</xdr:row>
      <xdr:rowOff>190500</xdr:rowOff>
    </xdr:to>
    <xdr:sp macro="" textlink="">
      <xdr:nvSpPr>
        <xdr:cNvPr id="4" name="Arrow: Right 3">
          <a:extLst>
            <a:ext uri="{FF2B5EF4-FFF2-40B4-BE49-F238E27FC236}">
              <a16:creationId xmlns:a16="http://schemas.microsoft.com/office/drawing/2014/main" id="{A7FE7878-2691-47ED-9133-7B85DAD4055C}"/>
            </a:ext>
          </a:extLst>
        </xdr:cNvPr>
        <xdr:cNvSpPr/>
      </xdr:nvSpPr>
      <xdr:spPr bwMode="auto">
        <a:xfrm>
          <a:off x="1864099" y="22411"/>
          <a:ext cx="7284" cy="168089"/>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spAutoFit/>
        </a:bodyPr>
        <a:lstStyle/>
        <a:p>
          <a:pPr algn="l"/>
          <a:endParaRPr lang="en-US" sz="1100"/>
        </a:p>
      </xdr:txBody>
    </xdr:sp>
    <xdr:clientData/>
  </xdr:twoCellAnchor>
  <xdr:twoCellAnchor>
    <xdr:from>
      <xdr:col>0</xdr:col>
      <xdr:colOff>3083523</xdr:colOff>
      <xdr:row>1</xdr:row>
      <xdr:rowOff>60065</xdr:rowOff>
    </xdr:from>
    <xdr:to>
      <xdr:col>0</xdr:col>
      <xdr:colOff>3386082</xdr:colOff>
      <xdr:row>1</xdr:row>
      <xdr:rowOff>252247</xdr:rowOff>
    </xdr:to>
    <xdr:sp macro="" textlink="">
      <xdr:nvSpPr>
        <xdr:cNvPr id="5" name="Arrow: Right 4">
          <a:extLst>
            <a:ext uri="{FF2B5EF4-FFF2-40B4-BE49-F238E27FC236}">
              <a16:creationId xmlns:a16="http://schemas.microsoft.com/office/drawing/2014/main" id="{5FBA6FA8-F8BB-49E6-B424-E00F6FB655B5}"/>
            </a:ext>
          </a:extLst>
        </xdr:cNvPr>
        <xdr:cNvSpPr/>
      </xdr:nvSpPr>
      <xdr:spPr bwMode="auto">
        <a:xfrm>
          <a:off x="1864323" y="288665"/>
          <a:ext cx="7284" cy="192182"/>
        </a:xfrm>
        <a:prstGeom prst="rightArrow">
          <a:avLst/>
        </a:prstGeom>
        <a:solidFill>
          <a:schemeClr val="accent2"/>
        </a:solidFill>
        <a:ln w="9525" cap="flat" cmpd="sng" algn="ctr">
          <a:solidFill>
            <a:schemeClr val="accent1"/>
          </a:solidFill>
          <a:prstDash val="solid"/>
          <a:round/>
          <a:headEnd type="none" w="med" len="med"/>
          <a:tailEnd type="none" w="med" len="med"/>
        </a:ln>
        <a:effectLst/>
      </xdr:spPr>
      <xdr:txBody>
        <a:bodyPr wrap="none" lIns="18288" tIns="0" rIns="0" bIns="0" rtlCol="0" anchor="ctr" upright="1">
          <a:noAutofit/>
        </a:bodyPr>
        <a:lstStyle/>
        <a:p>
          <a:pPr algn="l"/>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600075</xdr:colOff>
      <xdr:row>2</xdr:row>
      <xdr:rowOff>9525</xdr:rowOff>
    </xdr:to>
    <xdr:pic>
      <xdr:nvPicPr>
        <xdr:cNvPr id="41986" name="Picture 2">
          <a:extLst>
            <a:ext uri="{FF2B5EF4-FFF2-40B4-BE49-F238E27FC236}">
              <a16:creationId xmlns:a16="http://schemas.microsoft.com/office/drawing/2014/main" id="{DA832D4E-7AC0-4EED-B0BE-8CFB0CA7BA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58175" cy="1266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2</xdr:row>
      <xdr:rowOff>95251</xdr:rowOff>
    </xdr:from>
    <xdr:to>
      <xdr:col>18</xdr:col>
      <xdr:colOff>295275</xdr:colOff>
      <xdr:row>41</xdr:row>
      <xdr:rowOff>116358</xdr:rowOff>
    </xdr:to>
    <xdr:pic>
      <xdr:nvPicPr>
        <xdr:cNvPr id="2" name="Picture 1">
          <a:extLst>
            <a:ext uri="{FF2B5EF4-FFF2-40B4-BE49-F238E27FC236}">
              <a16:creationId xmlns:a16="http://schemas.microsoft.com/office/drawing/2014/main" id="{D7CFBF9A-57FA-4F55-A95A-8FF40ED84E4C}"/>
            </a:ext>
          </a:extLst>
        </xdr:cNvPr>
        <xdr:cNvPicPr>
          <a:picLocks noChangeAspect="1"/>
        </xdr:cNvPicPr>
      </xdr:nvPicPr>
      <xdr:blipFill>
        <a:blip xmlns:r="http://schemas.openxmlformats.org/officeDocument/2006/relationships" r:embed="rId1"/>
        <a:stretch>
          <a:fillRect/>
        </a:stretch>
      </xdr:blipFill>
      <xdr:spPr>
        <a:xfrm>
          <a:off x="114300" y="419101"/>
          <a:ext cx="11153775" cy="633618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215230</xdr:colOff>
      <xdr:row>0</xdr:row>
      <xdr:rowOff>0</xdr:rowOff>
    </xdr:from>
    <xdr:to>
      <xdr:col>16</xdr:col>
      <xdr:colOff>163795</xdr:colOff>
      <xdr:row>48</xdr:row>
      <xdr:rowOff>105770</xdr:rowOff>
    </xdr:to>
    <xdr:pic>
      <xdr:nvPicPr>
        <xdr:cNvPr id="2" name="Picture 1">
          <a:extLst>
            <a:ext uri="{FF2B5EF4-FFF2-40B4-BE49-F238E27FC236}">
              <a16:creationId xmlns:a16="http://schemas.microsoft.com/office/drawing/2014/main" id="{0C0053B2-EED2-4134-9FC9-2096B5D126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230" y="0"/>
          <a:ext cx="9678719" cy="7843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190500</xdr:colOff>
      <xdr:row>1</xdr:row>
      <xdr:rowOff>84604</xdr:rowOff>
    </xdr:from>
    <xdr:to>
      <xdr:col>15</xdr:col>
      <xdr:colOff>42582</xdr:colOff>
      <xdr:row>48</xdr:row>
      <xdr:rowOff>10358</xdr:rowOff>
    </xdr:to>
    <xdr:pic>
      <xdr:nvPicPr>
        <xdr:cNvPr id="2" name="Picture 2">
          <a:extLst>
            <a:ext uri="{FF2B5EF4-FFF2-40B4-BE49-F238E27FC236}">
              <a16:creationId xmlns:a16="http://schemas.microsoft.com/office/drawing/2014/main" id="{E2925DDD-9F4D-449A-9882-9EC262E97B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46529"/>
          <a:ext cx="8996082" cy="75362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57150</xdr:rowOff>
    </xdr:from>
    <xdr:to>
      <xdr:col>11</xdr:col>
      <xdr:colOff>180974</xdr:colOff>
      <xdr:row>35</xdr:row>
      <xdr:rowOff>136189</xdr:rowOff>
    </xdr:to>
    <xdr:pic>
      <xdr:nvPicPr>
        <xdr:cNvPr id="2" name="Picture 3">
          <a:extLst>
            <a:ext uri="{FF2B5EF4-FFF2-40B4-BE49-F238E27FC236}">
              <a16:creationId xmlns:a16="http://schemas.microsoft.com/office/drawing/2014/main" id="{8FB43473-4C04-44A2-A658-F0AEE54C7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7150"/>
          <a:ext cx="6886574" cy="57464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0</xdr:row>
      <xdr:rowOff>47625</xdr:rowOff>
    </xdr:from>
    <xdr:to>
      <xdr:col>22</xdr:col>
      <xdr:colOff>266700</xdr:colOff>
      <xdr:row>35</xdr:row>
      <xdr:rowOff>96014</xdr:rowOff>
    </xdr:to>
    <xdr:pic>
      <xdr:nvPicPr>
        <xdr:cNvPr id="3" name="Picture 4">
          <a:extLst>
            <a:ext uri="{FF2B5EF4-FFF2-40B4-BE49-F238E27FC236}">
              <a16:creationId xmlns:a16="http://schemas.microsoft.com/office/drawing/2014/main" id="{A7E7AACD-5CE4-434D-B542-7B91DA0031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96100" y="47625"/>
          <a:ext cx="6781800" cy="5715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381001</xdr:colOff>
      <xdr:row>0</xdr:row>
      <xdr:rowOff>1</xdr:rowOff>
    </xdr:from>
    <xdr:to>
      <xdr:col>9</xdr:col>
      <xdr:colOff>357435</xdr:colOff>
      <xdr:row>36</xdr:row>
      <xdr:rowOff>19051</xdr:rowOff>
    </xdr:to>
    <xdr:pic>
      <xdr:nvPicPr>
        <xdr:cNvPr id="2" name="Picture 1">
          <a:extLst>
            <a:ext uri="{FF2B5EF4-FFF2-40B4-BE49-F238E27FC236}">
              <a16:creationId xmlns:a16="http://schemas.microsoft.com/office/drawing/2014/main" id="{CDDB9736-8EFA-9D20-8510-418A11DF7942}"/>
            </a:ext>
          </a:extLst>
        </xdr:cNvPr>
        <xdr:cNvPicPr>
          <a:picLocks noChangeAspect="1"/>
        </xdr:cNvPicPr>
      </xdr:nvPicPr>
      <xdr:blipFill>
        <a:blip xmlns:r="http://schemas.openxmlformats.org/officeDocument/2006/relationships" r:embed="rId1"/>
        <a:stretch>
          <a:fillRect/>
        </a:stretch>
      </xdr:blipFill>
      <xdr:spPr>
        <a:xfrm>
          <a:off x="381001" y="1"/>
          <a:ext cx="5462834" cy="5848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wrap="none" lIns="18288" tIns="0" rIns="0" bIns="0" upright="1">
        <a:spAutoFit/>
      </a:bodyPr>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52" dT="2025-05-29T15:27:27.11" personId="{00000000-0000-0000-0000-000000000000}" id="{258133A0-6D55-47E8-9A7B-56428911FBC7}">
    <text>These are new for this week. I added them at the bottom for copy-paste</text>
  </threadedComment>
</ThreadedComments>
</file>

<file path=xl/threadedComments/threadedComment2.xml><?xml version="1.0" encoding="utf-8"?>
<ThreadedComments xmlns="http://schemas.microsoft.com/office/spreadsheetml/2018/threadedcomments" xmlns:x="http://schemas.openxmlformats.org/spreadsheetml/2006/main">
  <threadedComment ref="A50" dT="2025-05-29T15:27:27.11" personId="{00000000-0000-0000-0000-000000000000}" id="{41AA1F1D-94EB-4EAD-B2C3-C8F84E02122D}">
    <text>These are new for this week. I added them at the bottom for copy-paste</text>
  </threadedComment>
</ThreadedComments>
</file>

<file path=xl/threadedComments/threadedComment3.xml><?xml version="1.0" encoding="utf-8"?>
<ThreadedComments xmlns="http://schemas.microsoft.com/office/spreadsheetml/2018/threadedcomments" xmlns:x="http://schemas.openxmlformats.org/spreadsheetml/2006/main">
  <threadedComment ref="A50" dT="2025-05-29T15:27:27.11" personId="{00000000-0000-0000-0000-000000000000}" id="{67D1A9DD-7A61-43CA-9B14-D430984C3971}">
    <text>These are new for this week. I added them at the bottom for copy-paste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AH147"/>
  <sheetViews>
    <sheetView showGridLines="0" tabSelected="1" zoomScale="80" zoomScaleNormal="80" zoomScaleSheetLayoutView="100" workbookViewId="0">
      <selection activeCell="C2" sqref="C2"/>
    </sheetView>
  </sheetViews>
  <sheetFormatPr defaultColWidth="9.140625" defaultRowHeight="16.5" x14ac:dyDescent="0.2"/>
  <cols>
    <col min="1" max="1" width="41" style="56" bestFit="1" customWidth="1"/>
    <col min="2" max="6" width="7" style="56" bestFit="1" customWidth="1"/>
    <col min="7" max="7" width="9.85546875" style="62" bestFit="1" customWidth="1"/>
    <col min="8" max="9" width="7" style="56" bestFit="1" customWidth="1"/>
    <col min="10" max="10" width="9.5703125" style="62" bestFit="1" customWidth="1"/>
    <col min="11" max="11" width="11.85546875" style="62" bestFit="1" customWidth="1"/>
    <col min="12" max="12" width="2.7109375" style="56" customWidth="1"/>
    <col min="13" max="17" width="10.5703125" style="56" customWidth="1"/>
    <col min="18" max="18" width="10.5703125" style="62" customWidth="1"/>
    <col min="19" max="20" width="10.5703125" style="56" customWidth="1"/>
    <col min="21" max="21" width="9.5703125" style="56" bestFit="1" customWidth="1"/>
    <col min="22" max="22" width="11.85546875" style="56" bestFit="1" customWidth="1"/>
    <col min="23" max="23" width="2.7109375" style="56" customWidth="1"/>
    <col min="24" max="27" width="9.42578125" style="56" customWidth="1"/>
    <col min="28" max="28" width="9.28515625" style="56" customWidth="1"/>
    <col min="29" max="29" width="12" style="56" customWidth="1"/>
    <col min="30" max="31" width="11.28515625" style="56" customWidth="1"/>
    <col min="32" max="33" width="13.140625" style="56" customWidth="1"/>
    <col min="34" max="16384" width="9.140625" style="56"/>
  </cols>
  <sheetData>
    <row r="1" spans="1:34" x14ac:dyDescent="0.2">
      <c r="A1" s="249" t="str">
        <f>'Occupancy Raw Data'!B1</f>
        <v xml:space="preserve">Week of June 14-20, 2026 </v>
      </c>
      <c r="B1" s="256" t="s">
        <v>0</v>
      </c>
      <c r="C1" s="257"/>
      <c r="D1" s="257"/>
      <c r="E1" s="257"/>
      <c r="F1" s="257"/>
      <c r="G1" s="257"/>
      <c r="H1" s="257"/>
      <c r="I1" s="257"/>
      <c r="J1" s="257"/>
      <c r="K1" s="258"/>
      <c r="L1" s="60"/>
      <c r="M1" s="256" t="s">
        <v>1</v>
      </c>
      <c r="N1" s="257"/>
      <c r="O1" s="257"/>
      <c r="P1" s="257"/>
      <c r="Q1" s="257"/>
      <c r="R1" s="257"/>
      <c r="S1" s="257"/>
      <c r="T1" s="257"/>
      <c r="U1" s="257"/>
      <c r="V1" s="258"/>
      <c r="W1" s="60"/>
      <c r="X1" s="256" t="s">
        <v>2</v>
      </c>
      <c r="Y1" s="257"/>
      <c r="Z1" s="257"/>
      <c r="AA1" s="257"/>
      <c r="AB1" s="257"/>
      <c r="AC1" s="257"/>
      <c r="AD1" s="257"/>
      <c r="AE1" s="257"/>
      <c r="AF1" s="257"/>
      <c r="AG1" s="258"/>
      <c r="AH1" s="57"/>
    </row>
    <row r="2" spans="1:34" x14ac:dyDescent="0.2">
      <c r="A2" s="250"/>
      <c r="B2" s="61"/>
      <c r="C2" s="62"/>
      <c r="D2" s="62"/>
      <c r="E2" s="62"/>
      <c r="F2" s="63"/>
      <c r="G2" s="252" t="s">
        <v>3</v>
      </c>
      <c r="H2" s="62"/>
      <c r="I2" s="62"/>
      <c r="J2" s="252" t="s">
        <v>4</v>
      </c>
      <c r="K2" s="254" t="s">
        <v>5</v>
      </c>
      <c r="L2" s="57"/>
      <c r="M2" s="61"/>
      <c r="N2" s="62"/>
      <c r="O2" s="62"/>
      <c r="P2" s="62"/>
      <c r="Q2" s="62"/>
      <c r="R2" s="252" t="s">
        <v>3</v>
      </c>
      <c r="S2" s="62"/>
      <c r="T2" s="62"/>
      <c r="U2" s="252" t="s">
        <v>4</v>
      </c>
      <c r="V2" s="254" t="s">
        <v>5</v>
      </c>
      <c r="W2" s="57"/>
      <c r="X2" s="64"/>
      <c r="Y2" s="65"/>
      <c r="Z2" s="65"/>
      <c r="AA2" s="65"/>
      <c r="AB2" s="65"/>
      <c r="AC2" s="259" t="s">
        <v>3</v>
      </c>
      <c r="AD2" s="66"/>
      <c r="AE2" s="66"/>
      <c r="AF2" s="259" t="s">
        <v>4</v>
      </c>
      <c r="AG2" s="260" t="s">
        <v>5</v>
      </c>
      <c r="AH2" s="57"/>
    </row>
    <row r="3" spans="1:34" x14ac:dyDescent="0.2">
      <c r="A3" s="251"/>
      <c r="B3" s="67" t="s">
        <v>6</v>
      </c>
      <c r="C3" s="68" t="s">
        <v>7</v>
      </c>
      <c r="D3" s="68" t="s">
        <v>8</v>
      </c>
      <c r="E3" s="68" t="s">
        <v>9</v>
      </c>
      <c r="F3" s="69" t="s">
        <v>10</v>
      </c>
      <c r="G3" s="253"/>
      <c r="H3" s="68" t="s">
        <v>11</v>
      </c>
      <c r="I3" s="68" t="s">
        <v>12</v>
      </c>
      <c r="J3" s="253"/>
      <c r="K3" s="255"/>
      <c r="L3" s="57"/>
      <c r="M3" s="67" t="s">
        <v>6</v>
      </c>
      <c r="N3" s="68" t="s">
        <v>7</v>
      </c>
      <c r="O3" s="68" t="s">
        <v>8</v>
      </c>
      <c r="P3" s="68" t="s">
        <v>9</v>
      </c>
      <c r="Q3" s="68" t="s">
        <v>10</v>
      </c>
      <c r="R3" s="253"/>
      <c r="S3" s="68" t="s">
        <v>11</v>
      </c>
      <c r="T3" s="68" t="s">
        <v>12</v>
      </c>
      <c r="U3" s="253"/>
      <c r="V3" s="255"/>
      <c r="W3" s="57"/>
      <c r="X3" s="67" t="s">
        <v>6</v>
      </c>
      <c r="Y3" s="68" t="s">
        <v>7</v>
      </c>
      <c r="Z3" s="68" t="s">
        <v>8</v>
      </c>
      <c r="AA3" s="68" t="s">
        <v>9</v>
      </c>
      <c r="AB3" s="68" t="s">
        <v>10</v>
      </c>
      <c r="AC3" s="253"/>
      <c r="AD3" s="69" t="s">
        <v>11</v>
      </c>
      <c r="AE3" s="69" t="s">
        <v>12</v>
      </c>
      <c r="AF3" s="253"/>
      <c r="AG3" s="255"/>
      <c r="AH3" s="57"/>
    </row>
    <row r="4" spans="1:34" x14ac:dyDescent="0.2">
      <c r="A4" s="88" t="s">
        <v>13</v>
      </c>
      <c r="B4" s="71">
        <f>(VLOOKUP($A4,'Occupancy Raw Data'!$B$8:$BE$45,'Occupancy Raw Data'!G$3,FALSE))/100</f>
        <v>0.58011692529014702</v>
      </c>
      <c r="C4" s="72">
        <f>(VLOOKUP($A4,'Occupancy Raw Data'!$B$8:$BE$45,'Occupancy Raw Data'!H$3,FALSE))/100</f>
        <v>0.68041386511491997</v>
      </c>
      <c r="D4" s="72">
        <f>(VLOOKUP($A4,'Occupancy Raw Data'!$B$8:$BE$45,'Occupancy Raw Data'!I$3,FALSE))/100</f>
        <v>0.73006007194351596</v>
      </c>
      <c r="E4" s="72">
        <f>(VLOOKUP($A4,'Occupancy Raw Data'!$B$8:$BE$45,'Occupancy Raw Data'!J$3,FALSE))/100</f>
        <v>0.72821792705369803</v>
      </c>
      <c r="F4" s="72">
        <f>(VLOOKUP($A4,'Occupancy Raw Data'!$B$8:$BE$45,'Occupancy Raw Data'!K$3,FALSE))/100</f>
        <v>0.71269831435424091</v>
      </c>
      <c r="G4" s="73">
        <f>(VLOOKUP($A4,'Occupancy Raw Data'!$B$8:$BE$45,'Occupancy Raw Data'!L$3,FALSE))/100</f>
        <v>0.68630120557724394</v>
      </c>
      <c r="H4" s="53">
        <f>(VLOOKUP($A4,'Occupancy Raw Data'!$B$8:$BE$45,'Occupancy Raw Data'!N$3,FALSE))/100</f>
        <v>0.78521683246191498</v>
      </c>
      <c r="I4" s="53">
        <f>(VLOOKUP($A4,'Occupancy Raw Data'!$B$8:$BE$45,'Occupancy Raw Data'!O$3,FALSE))/100</f>
        <v>0.77109089528033903</v>
      </c>
      <c r="J4" s="73">
        <f>(VLOOKUP($A4,'Occupancy Raw Data'!$B$8:$BE$45,'Occupancy Raw Data'!P$3,FALSE))/100</f>
        <v>0.77815386387112695</v>
      </c>
      <c r="K4" s="74">
        <f>(VLOOKUP($A4,'Occupancy Raw Data'!$B$8:$BE$45,'Occupancy Raw Data'!R$3,FALSE))/100</f>
        <v>0.71254485504071297</v>
      </c>
      <c r="M4" s="75">
        <f>VLOOKUP($A4,'ADR Raw Data'!$B$6:$BE$43,'ADR Raw Data'!G$1,FALSE)</f>
        <v>162.208588233971</v>
      </c>
      <c r="N4" s="76">
        <f>VLOOKUP($A4,'ADR Raw Data'!$B$6:$BE$43,'ADR Raw Data'!H$1,FALSE)</f>
        <v>172.20481397077501</v>
      </c>
      <c r="O4" s="76">
        <f>VLOOKUP($A4,'ADR Raw Data'!$B$6:$BE$43,'ADR Raw Data'!I$1,FALSE)</f>
        <v>181.303767477874</v>
      </c>
      <c r="P4" s="76">
        <f>VLOOKUP($A4,'ADR Raw Data'!$B$6:$BE$43,'ADR Raw Data'!J$1,FALSE)</f>
        <v>175.758165223004</v>
      </c>
      <c r="Q4" s="76">
        <f>VLOOKUP($A4,'ADR Raw Data'!$B$6:$BE$43,'ADR Raw Data'!K$1,FALSE)</f>
        <v>169.84623404471699</v>
      </c>
      <c r="R4" s="77">
        <f>VLOOKUP($A4,'ADR Raw Data'!$B$6:$BE$43,'ADR Raw Data'!L$1,FALSE)</f>
        <v>172.71490900803201</v>
      </c>
      <c r="S4" s="76">
        <f>VLOOKUP($A4,'ADR Raw Data'!$B$6:$BE$43,'ADR Raw Data'!N$1,FALSE)</f>
        <v>190.07271677381701</v>
      </c>
      <c r="T4" s="76">
        <f>VLOOKUP($A4,'ADR Raw Data'!$B$6:$BE$43,'ADR Raw Data'!O$1,FALSE)</f>
        <v>189.42684254326201</v>
      </c>
      <c r="U4" s="77">
        <f>VLOOKUP($A4,'ADR Raw Data'!$B$6:$BE$43,'ADR Raw Data'!P$1,FALSE)</f>
        <v>189.75271082011099</v>
      </c>
      <c r="V4" s="78">
        <f>VLOOKUP($A4,'ADR Raw Data'!$B$6:$BE$43,'ADR Raw Data'!R$1,FALSE)</f>
        <v>178.03108476173401</v>
      </c>
      <c r="X4" s="75">
        <f>VLOOKUP($A4,'RevPAR Raw Data'!$B$6:$BE$43,'RevPAR Raw Data'!G$1,FALSE)</f>
        <v>94.099947461946897</v>
      </c>
      <c r="Y4" s="76">
        <f>VLOOKUP($A4,'RevPAR Raw Data'!$B$6:$BE$43,'RevPAR Raw Data'!H$1,FALSE)</f>
        <v>117.170543065251</v>
      </c>
      <c r="Z4" s="76">
        <f>VLOOKUP($A4,'RevPAR Raw Data'!$B$6:$BE$43,'RevPAR Raw Data'!I$1,FALSE)</f>
        <v>132.36264152852701</v>
      </c>
      <c r="AA4" s="76">
        <f>VLOOKUP($A4,'RevPAR Raw Data'!$B$6:$BE$43,'RevPAR Raw Data'!J$1,FALSE)</f>
        <v>127.990246741457</v>
      </c>
      <c r="AB4" s="76">
        <f>VLOOKUP($A4,'RevPAR Raw Data'!$B$6:$BE$43,'RevPAR Raw Data'!K$1,FALSE)</f>
        <v>121.04912470308599</v>
      </c>
      <c r="AC4" s="77">
        <f>VLOOKUP($A4,'RevPAR Raw Data'!$B$6:$BE$43,'RevPAR Raw Data'!L$1,FALSE)</f>
        <v>118.534450273376</v>
      </c>
      <c r="AD4" s="76">
        <f>VLOOKUP($A4,'RevPAR Raw Data'!$B$6:$BE$43,'RevPAR Raw Data'!N$1,FALSE)</f>
        <v>149.248296602567</v>
      </c>
      <c r="AE4" s="76">
        <f>VLOOKUP($A4,'RevPAR Raw Data'!$B$6:$BE$43,'RevPAR Raw Data'!O$1,FALSE)</f>
        <v>146.065313606812</v>
      </c>
      <c r="AF4" s="77">
        <f>VLOOKUP($A4,'RevPAR Raw Data'!$B$6:$BE$43,'RevPAR Raw Data'!P$1,FALSE)</f>
        <v>147.65680510468999</v>
      </c>
      <c r="AG4" s="78">
        <f>VLOOKUP($A4,'RevPAR Raw Data'!$B$6:$BE$43,'RevPAR Raw Data'!R$1,FALSE)</f>
        <v>126.85513348428999</v>
      </c>
    </row>
    <row r="5" spans="1:34" x14ac:dyDescent="0.2">
      <c r="A5" s="55" t="s">
        <v>126</v>
      </c>
      <c r="B5" s="43">
        <f>(VLOOKUP($A4,'Occupancy Raw Data'!$B$8:$BE$51,'Occupancy Raw Data'!T$3,FALSE))/100</f>
        <v>8.894551888176791E-2</v>
      </c>
      <c r="C5" s="44">
        <f>(VLOOKUP($A4,'Occupancy Raw Data'!$B$8:$BE$51,'Occupancy Raw Data'!U$3,FALSE))/100</f>
        <v>3.8981276758272204E-2</v>
      </c>
      <c r="D5" s="44">
        <f>(VLOOKUP($A4,'Occupancy Raw Data'!$B$8:$BE$51,'Occupancy Raw Data'!V$3,FALSE))/100</f>
        <v>4.0293143780549295E-2</v>
      </c>
      <c r="E5" s="44">
        <f>(VLOOKUP($A4,'Occupancy Raw Data'!$B$8:$BE$51,'Occupancy Raw Data'!W$3,FALSE))/100</f>
        <v>4.5753193549361602E-2</v>
      </c>
      <c r="F5" s="44">
        <f>(VLOOKUP($A4,'Occupancy Raw Data'!$B$8:$BE$51,'Occupancy Raw Data'!X$3,FALSE))/100</f>
        <v>-2.2524237581015401E-2</v>
      </c>
      <c r="G5" s="44">
        <f>(VLOOKUP($A4,'Occupancy Raw Data'!$B$8:$BE$51,'Occupancy Raw Data'!Y$3,FALSE))/100</f>
        <v>3.5182388603215098E-2</v>
      </c>
      <c r="H5" s="45">
        <f>(VLOOKUP($A4,'Occupancy Raw Data'!$B$8:$BE$51,'Occupancy Raw Data'!AA$3,FALSE))/100</f>
        <v>-2.32829604065568E-2</v>
      </c>
      <c r="I5" s="45">
        <f>(VLOOKUP($A4,'Occupancy Raw Data'!$B$8:$BE$51,'Occupancy Raw Data'!AB$3,FALSE))/100</f>
        <v>-5.0669540943306703E-2</v>
      </c>
      <c r="J5" s="44">
        <f>(VLOOKUP($A4,'Occupancy Raw Data'!$B$8:$BE$51,'Occupancy Raw Data'!AC$3,FALSE))/100</f>
        <v>-3.70466777663108E-2</v>
      </c>
      <c r="K5" s="46">
        <f>(VLOOKUP($A4,'Occupancy Raw Data'!$B$8:$BE$51,'Occupancy Raw Data'!AE$3,FALSE))/100</f>
        <v>1.15087489843345E-2</v>
      </c>
      <c r="M5" s="43">
        <f>(VLOOKUP($A4,'ADR Raw Data'!$B$6:$BE$43,'ADR Raw Data'!T$1,FALSE))/100</f>
        <v>0.106592585323703</v>
      </c>
      <c r="N5" s="44">
        <f>(VLOOKUP($A4,'ADR Raw Data'!$B$6:$BE$43,'ADR Raw Data'!U$1,FALSE))/100</f>
        <v>0.10888292066488199</v>
      </c>
      <c r="O5" s="44">
        <f>(VLOOKUP($A4,'ADR Raw Data'!$B$6:$BE$43,'ADR Raw Data'!V$1,FALSE))/100</f>
        <v>0.12815342865770801</v>
      </c>
      <c r="P5" s="44">
        <f>(VLOOKUP($A4,'ADR Raw Data'!$B$6:$BE$43,'ADR Raw Data'!W$1,FALSE))/100</f>
        <v>0.12100844909275599</v>
      </c>
      <c r="Q5" s="44">
        <f>(VLOOKUP($A4,'ADR Raw Data'!$B$6:$BE$43,'ADR Raw Data'!X$1,FALSE))/100</f>
        <v>6.9566983593890602E-2</v>
      </c>
      <c r="R5" s="44">
        <f>(VLOOKUP($A4,'ADR Raw Data'!$B$6:$BE$43,'ADR Raw Data'!Y$1,FALSE))/100</f>
        <v>0.106259364537725</v>
      </c>
      <c r="S5" s="45">
        <f>(VLOOKUP($A4,'ADR Raw Data'!$B$6:$BE$43,'ADR Raw Data'!AA$1,FALSE))/100</f>
        <v>5.7996755808114697E-2</v>
      </c>
      <c r="T5" s="45">
        <f>(VLOOKUP($A4,'ADR Raw Data'!$B$6:$BE$43,'ADR Raw Data'!AB$1,FALSE))/100</f>
        <v>4.17471866201891E-2</v>
      </c>
      <c r="U5" s="44">
        <f>(VLOOKUP($A4,'ADR Raw Data'!$B$6:$BE$43,'ADR Raw Data'!AC$1,FALSE))/100</f>
        <v>4.9806542789301904E-2</v>
      </c>
      <c r="V5" s="46">
        <f>(VLOOKUP($A4,'ADR Raw Data'!$B$6:$BE$43,'ADR Raw Data'!AE$1,FALSE))/100</f>
        <v>8.4258518347368694E-2</v>
      </c>
      <c r="X5" s="43">
        <f>(VLOOKUP($A4,'RevPAR Raw Data'!$B$6:$BE$43,'RevPAR Raw Data'!T$1,FALSE))/100</f>
        <v>0.20501903701603599</v>
      </c>
      <c r="Y5" s="44">
        <f>(VLOOKUP($A4,'RevPAR Raw Data'!$B$6:$BE$43,'RevPAR Raw Data'!U$1,FALSE))/100</f>
        <v>0.15210859268784099</v>
      </c>
      <c r="Z5" s="44">
        <f>(VLOOKUP($A4,'RevPAR Raw Data'!$B$6:$BE$43,'RevPAR Raw Data'!V$1,FALSE))/100</f>
        <v>0.17361027696513301</v>
      </c>
      <c r="AA5" s="44">
        <f>(VLOOKUP($A4,'RevPAR Raw Data'!$B$6:$BE$43,'RevPAR Raw Data'!W$1,FALSE))/100</f>
        <v>0.17229816563456599</v>
      </c>
      <c r="AB5" s="44">
        <f>(VLOOKUP($A4,'RevPAR Raw Data'!$B$6:$BE$43,'RevPAR Raw Data'!X$1,FALSE))/100</f>
        <v>4.5475802746611803E-2</v>
      </c>
      <c r="AC5" s="44">
        <f>(VLOOKUP($A4,'RevPAR Raw Data'!$B$6:$BE$43,'RevPAR Raw Data'!Y$1,FALSE))/100</f>
        <v>0.14518021139683701</v>
      </c>
      <c r="AD5" s="45">
        <f>(VLOOKUP($A4,'RevPAR Raw Data'!$B$6:$BE$43,'RevPAR Raw Data'!AA$1,FALSE))/100</f>
        <v>3.3363459232368803E-2</v>
      </c>
      <c r="AE5" s="45">
        <f>(VLOOKUP($A4,'RevPAR Raw Data'!$B$6:$BE$43,'RevPAR Raw Data'!AB$1,FALSE))/100</f>
        <v>-1.1037665104837099E-2</v>
      </c>
      <c r="AF5" s="44">
        <f>(VLOOKUP($A4,'RevPAR Raw Data'!$B$6:$BE$43,'RevPAR Raw Data'!AC$1,FALSE))/100</f>
        <v>1.09146980816218E-2</v>
      </c>
      <c r="AG5" s="46">
        <f>(VLOOKUP($A4,'RevPAR Raw Data'!$B$6:$BE$43,'RevPAR Raw Data'!AE$1,FALSE))/100</f>
        <v>9.6736977469155203E-2</v>
      </c>
    </row>
    <row r="6" spans="1:34" x14ac:dyDescent="0.2">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4" x14ac:dyDescent="0.2">
      <c r="A7" s="88" t="s">
        <v>14</v>
      </c>
      <c r="B7" s="79">
        <f>(VLOOKUP($A7,'Occupancy Raw Data'!$B$8:$BE$45,'Occupancy Raw Data'!G$3,FALSE))/100</f>
        <v>0.63624131519718097</v>
      </c>
      <c r="C7" s="80">
        <f>(VLOOKUP($A7,'Occupancy Raw Data'!$B$8:$BE$45,'Occupancy Raw Data'!H$3,FALSE))/100</f>
        <v>0.73405543595263689</v>
      </c>
      <c r="D7" s="80">
        <f>(VLOOKUP($A7,'Occupancy Raw Data'!$B$8:$BE$45,'Occupancy Raw Data'!I$3,FALSE))/100</f>
        <v>0.77215847930325798</v>
      </c>
      <c r="E7" s="80">
        <f>(VLOOKUP($A7,'Occupancy Raw Data'!$B$8:$BE$45,'Occupancy Raw Data'!J$3,FALSE))/100</f>
        <v>0.76733290928662201</v>
      </c>
      <c r="F7" s="80">
        <f>(VLOOKUP($A7,'Occupancy Raw Data'!$B$8:$BE$45,'Occupancy Raw Data'!K$3,FALSE))/100</f>
        <v>0.75892332909286597</v>
      </c>
      <c r="G7" s="81">
        <f>(VLOOKUP($A7,'Occupancy Raw Data'!$B$8:$BE$45,'Occupancy Raw Data'!L$3,FALSE))/100</f>
        <v>0.73374229376651301</v>
      </c>
      <c r="H7" s="53">
        <f>(VLOOKUP($A7,'Occupancy Raw Data'!$B$8:$BE$45,'Occupancy Raw Data'!N$3,FALSE))/100</f>
        <v>0.83669512672472801</v>
      </c>
      <c r="I7" s="53">
        <f>(VLOOKUP($A7,'Occupancy Raw Data'!$B$8:$BE$45,'Occupancy Raw Data'!O$3,FALSE))/100</f>
        <v>0.7906228593795871</v>
      </c>
      <c r="J7" s="81">
        <f>(VLOOKUP($A7,'Occupancy Raw Data'!$B$8:$BE$45,'Occupancy Raw Data'!P$3,FALSE))/100</f>
        <v>0.81365899305215705</v>
      </c>
      <c r="K7" s="82">
        <f>(VLOOKUP($A7,'Occupancy Raw Data'!$B$8:$BE$45,'Occupancy Raw Data'!R$3,FALSE))/100</f>
        <v>0.75657563641955405</v>
      </c>
      <c r="M7" s="75">
        <f>VLOOKUP($A7,'ADR Raw Data'!$B$6:$BE$43,'ADR Raw Data'!G$1,FALSE)</f>
        <v>135.96611928999801</v>
      </c>
      <c r="N7" s="76">
        <f>VLOOKUP($A7,'ADR Raw Data'!$B$6:$BE$43,'ADR Raw Data'!H$1,FALSE)</f>
        <v>148.439424123278</v>
      </c>
      <c r="O7" s="76">
        <f>VLOOKUP($A7,'ADR Raw Data'!$B$6:$BE$43,'ADR Raw Data'!I$1,FALSE)</f>
        <v>152.95136720580399</v>
      </c>
      <c r="P7" s="76">
        <f>VLOOKUP($A7,'ADR Raw Data'!$B$6:$BE$43,'ADR Raw Data'!J$1,FALSE)</f>
        <v>147.82385605442201</v>
      </c>
      <c r="Q7" s="76">
        <f>VLOOKUP($A7,'ADR Raw Data'!$B$6:$BE$43,'ADR Raw Data'!K$1,FALSE)</f>
        <v>144.403862929235</v>
      </c>
      <c r="R7" s="77">
        <f>VLOOKUP($A7,'ADR Raw Data'!$B$6:$BE$43,'ADR Raw Data'!L$1,FALSE)</f>
        <v>146.262331701644</v>
      </c>
      <c r="S7" s="76">
        <f>VLOOKUP($A7,'ADR Raw Data'!$B$6:$BE$43,'ADR Raw Data'!N$1,FALSE)</f>
        <v>166.167573359502</v>
      </c>
      <c r="T7" s="76">
        <f>VLOOKUP($A7,'ADR Raw Data'!$B$6:$BE$43,'ADR Raw Data'!O$1,FALSE)</f>
        <v>164.882898873675</v>
      </c>
      <c r="U7" s="77">
        <f>VLOOKUP($A7,'ADR Raw Data'!$B$6:$BE$43,'ADR Raw Data'!P$1,FALSE)</f>
        <v>165.54342182671601</v>
      </c>
      <c r="V7" s="78">
        <f>VLOOKUP($A7,'ADR Raw Data'!$B$6:$BE$43,'ADR Raw Data'!R$1,FALSE)</f>
        <v>152.186857805437</v>
      </c>
      <c r="X7" s="75">
        <f>VLOOKUP($A7,'RevPAR Raw Data'!$B$6:$BE$43,'RevPAR Raw Data'!G$1,FALSE)</f>
        <v>86.507262559325696</v>
      </c>
      <c r="Y7" s="76">
        <f>VLOOKUP($A7,'RevPAR Raw Data'!$B$6:$BE$43,'RevPAR Raw Data'!H$1,FALSE)</f>
        <v>108.962766187371</v>
      </c>
      <c r="Z7" s="76">
        <f>VLOOKUP($A7,'RevPAR Raw Data'!$B$6:$BE$43,'RevPAR Raw Data'!I$1,FALSE)</f>
        <v>118.102695108988</v>
      </c>
      <c r="AA7" s="76">
        <f>VLOOKUP($A7,'RevPAR Raw Data'!$B$6:$BE$43,'RevPAR Raw Data'!J$1,FALSE)</f>
        <v>113.430109528207</v>
      </c>
      <c r="AB7" s="76">
        <f>VLOOKUP($A7,'RevPAR Raw Data'!$B$6:$BE$43,'RevPAR Raw Data'!K$1,FALSE)</f>
        <v>109.591460388125</v>
      </c>
      <c r="AC7" s="77">
        <f>VLOOKUP($A7,'RevPAR Raw Data'!$B$6:$BE$43,'RevPAR Raw Data'!L$1,FALSE)</f>
        <v>107.318858754403</v>
      </c>
      <c r="AD7" s="76">
        <f>VLOOKUP($A7,'RevPAR Raw Data'!$B$6:$BE$43,'RevPAR Raw Data'!N$1,FALSE)</f>
        <v>139.03159884956901</v>
      </c>
      <c r="AE7" s="76">
        <f>VLOOKUP($A7,'RevPAR Raw Data'!$B$6:$BE$43,'RevPAR Raw Data'!O$1,FALSE)</f>
        <v>130.36018897029999</v>
      </c>
      <c r="AF7" s="77">
        <f>VLOOKUP($A7,'RevPAR Raw Data'!$B$6:$BE$43,'RevPAR Raw Data'!P$1,FALSE)</f>
        <v>134.695893909934</v>
      </c>
      <c r="AG7" s="78">
        <f>VLOOKUP($A7,'RevPAR Raw Data'!$B$6:$BE$43,'RevPAR Raw Data'!R$1,FALSE)</f>
        <v>115.140868798841</v>
      </c>
    </row>
    <row r="8" spans="1:34" x14ac:dyDescent="0.2">
      <c r="A8" s="55" t="s">
        <v>126</v>
      </c>
      <c r="B8" s="43">
        <f>(VLOOKUP($A7,'Occupancy Raw Data'!$B$8:$BE$51,'Occupancy Raw Data'!T$3,FALSE))/100</f>
        <v>0.18718856414558299</v>
      </c>
      <c r="C8" s="44">
        <f>(VLOOKUP($A7,'Occupancy Raw Data'!$B$8:$BE$51,'Occupancy Raw Data'!U$3,FALSE))/100</f>
        <v>0.11751117920297799</v>
      </c>
      <c r="D8" s="44">
        <f>(VLOOKUP($A7,'Occupancy Raw Data'!$B$8:$BE$51,'Occupancy Raw Data'!V$3,FALSE))/100</f>
        <v>0.10866538457071399</v>
      </c>
      <c r="E8" s="44">
        <f>(VLOOKUP($A7,'Occupancy Raw Data'!$B$8:$BE$51,'Occupancy Raw Data'!W$3,FALSE))/100</f>
        <v>0.12533532686236198</v>
      </c>
      <c r="F8" s="44">
        <f>(VLOOKUP($A7,'Occupancy Raw Data'!$B$8:$BE$51,'Occupancy Raw Data'!X$3,FALSE))/100</f>
        <v>4.9090408665529696E-2</v>
      </c>
      <c r="G8" s="44">
        <f>(VLOOKUP($A7,'Occupancy Raw Data'!$B$8:$BE$51,'Occupancy Raw Data'!Y$3,FALSE))/100</f>
        <v>0.113571195665906</v>
      </c>
      <c r="H8" s="45">
        <f>(VLOOKUP($A7,'Occupancy Raw Data'!$B$8:$BE$51,'Occupancy Raw Data'!AA$3,FALSE))/100</f>
        <v>1.2754604910440802E-2</v>
      </c>
      <c r="I8" s="45">
        <f>(VLOOKUP($A7,'Occupancy Raw Data'!$B$8:$BE$51,'Occupancy Raw Data'!AB$3,FALSE))/100</f>
        <v>-4.6497162959967399E-2</v>
      </c>
      <c r="J8" s="44">
        <f>(VLOOKUP($A7,'Occupancy Raw Data'!$B$8:$BE$51,'Occupancy Raw Data'!AC$3,FALSE))/100</f>
        <v>-1.6925318563554101E-2</v>
      </c>
      <c r="K8" s="46">
        <f>(VLOOKUP($A7,'Occupancy Raw Data'!$B$8:$BE$51,'Occupancy Raw Data'!AE$3,FALSE))/100</f>
        <v>6.9930660697901298E-2</v>
      </c>
      <c r="M8" s="43">
        <f>(VLOOKUP($A7,'ADR Raw Data'!$B$6:$BE$43,'ADR Raw Data'!T$1,FALSE))/100</f>
        <v>0.10927127954286099</v>
      </c>
      <c r="N8" s="44">
        <f>(VLOOKUP($A7,'ADR Raw Data'!$B$6:$BE$43,'ADR Raw Data'!U$1,FALSE))/100</f>
        <v>0.102343349964234</v>
      </c>
      <c r="O8" s="44">
        <f>(VLOOKUP($A7,'ADR Raw Data'!$B$6:$BE$43,'ADR Raw Data'!V$1,FALSE))/100</f>
        <v>9.0744177997151301E-2</v>
      </c>
      <c r="P8" s="44">
        <f>(VLOOKUP($A7,'ADR Raw Data'!$B$6:$BE$43,'ADR Raw Data'!W$1,FALSE))/100</f>
        <v>0.101090066553868</v>
      </c>
      <c r="Q8" s="44">
        <f>(VLOOKUP($A7,'ADR Raw Data'!$B$6:$BE$43,'ADR Raw Data'!X$1,FALSE))/100</f>
        <v>8.3667568282749599E-2</v>
      </c>
      <c r="R8" s="44">
        <f>(VLOOKUP($A7,'ADR Raw Data'!$B$6:$BE$43,'ADR Raw Data'!Y$1,FALSE))/100</f>
        <v>9.5785195874269494E-2</v>
      </c>
      <c r="S8" s="45">
        <f>(VLOOKUP($A7,'ADR Raw Data'!$B$6:$BE$43,'ADR Raw Data'!AA$1,FALSE))/100</f>
        <v>6.6716542028212103E-2</v>
      </c>
      <c r="T8" s="45">
        <f>(VLOOKUP($A7,'ADR Raw Data'!$B$6:$BE$43,'ADR Raw Data'!AB$1,FALSE))/100</f>
        <v>4.2758586811488496E-2</v>
      </c>
      <c r="U8" s="44">
        <f>(VLOOKUP($A7,'ADR Raw Data'!$B$6:$BE$43,'ADR Raw Data'!AC$1,FALSE))/100</f>
        <v>5.4749482556442901E-2</v>
      </c>
      <c r="V8" s="46">
        <f>(VLOOKUP($A7,'ADR Raw Data'!$B$6:$BE$43,'ADR Raw Data'!AE$1,FALSE))/100</f>
        <v>7.6841261752446308E-2</v>
      </c>
      <c r="X8" s="43">
        <f>(VLOOKUP($A7,'RevPAR Raw Data'!$B$6:$BE$43,'RevPAR Raw Data'!T$1,FALSE))/100</f>
        <v>0.316914177608423</v>
      </c>
      <c r="Y8" s="44">
        <f>(VLOOKUP($A7,'RevPAR Raw Data'!$B$6:$BE$43,'RevPAR Raw Data'!U$1,FALSE))/100</f>
        <v>0.231881016905093</v>
      </c>
      <c r="Z8" s="44">
        <f>(VLOOKUP($A7,'RevPAR Raw Data'!$B$6:$BE$43,'RevPAR Raw Data'!V$1,FALSE))/100</f>
        <v>0.20927031356747899</v>
      </c>
      <c r="AA8" s="44">
        <f>(VLOOKUP($A7,'RevPAR Raw Data'!$B$6:$BE$43,'RevPAR Raw Data'!W$1,FALSE))/100</f>
        <v>0.23909554995029703</v>
      </c>
      <c r="AB8" s="44">
        <f>(VLOOKUP($A7,'RevPAR Raw Data'!$B$6:$BE$43,'RevPAR Raw Data'!X$1,FALSE))/100</f>
        <v>0.13686525206733</v>
      </c>
      <c r="AC8" s="44">
        <f>(VLOOKUP($A7,'RevPAR Raw Data'!$B$6:$BE$43,'RevPAR Raw Data'!Y$1,FALSE))/100</f>
        <v>0.22023483076271</v>
      </c>
      <c r="AD8" s="45">
        <f>(VLOOKUP($A7,'RevPAR Raw Data'!$B$6:$BE$43,'RevPAR Raw Data'!AA$1,FALSE))/100</f>
        <v>8.0322090073213601E-2</v>
      </c>
      <c r="AE8" s="45">
        <f>(VLOOKUP($A7,'RevPAR Raw Data'!$B$6:$BE$43,'RevPAR Raw Data'!AB$1,FALSE))/100</f>
        <v>-5.7267291273906092E-3</v>
      </c>
      <c r="AF8" s="44">
        <f>(VLOOKUP($A7,'RevPAR Raw Data'!$B$6:$BE$43,'RevPAR Raw Data'!AC$1,FALSE))/100</f>
        <v>3.6897511559431197E-2</v>
      </c>
      <c r="AG8" s="46">
        <f>(VLOOKUP($A7,'RevPAR Raw Data'!$B$6:$BE$43,'RevPAR Raw Data'!AE$1,FALSE))/100</f>
        <v>0.15214548265355599</v>
      </c>
    </row>
    <row r="9" spans="1:34" x14ac:dyDescent="0.2">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4" x14ac:dyDescent="0.2">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4" x14ac:dyDescent="0.2">
      <c r="A11" s="70" t="s">
        <v>16</v>
      </c>
      <c r="B11" s="47">
        <f>(VLOOKUP($A11,'Occupancy Raw Data'!$B$8:$BE$51,'Occupancy Raw Data'!G$3,FALSE))/100</f>
        <v>0.60054657253472998</v>
      </c>
      <c r="C11" s="53">
        <f>(VLOOKUP($A11,'Occupancy Raw Data'!$B$8:$BE$51,'Occupancy Raw Data'!H$3,FALSE))/100</f>
        <v>0.73012981097699792</v>
      </c>
      <c r="D11" s="53">
        <f>(VLOOKUP($A11,'Occupancy Raw Data'!$B$8:$BE$51,'Occupancy Raw Data'!I$3,FALSE))/100</f>
        <v>0.795263038032338</v>
      </c>
      <c r="E11" s="53">
        <f>(VLOOKUP($A11,'Occupancy Raw Data'!$B$8:$BE$51,'Occupancy Raw Data'!J$3,FALSE))/100</f>
        <v>0.795718515144613</v>
      </c>
      <c r="F11" s="53">
        <f>(VLOOKUP($A11,'Occupancy Raw Data'!$B$8:$BE$51,'Occupancy Raw Data'!K$3,FALSE))/100</f>
        <v>0.77135048963789499</v>
      </c>
      <c r="G11" s="54">
        <f>(VLOOKUP($A11,'Occupancy Raw Data'!$B$8:$BE$51,'Occupancy Raw Data'!L$3,FALSE))/100</f>
        <v>0.738601685265315</v>
      </c>
      <c r="H11" s="53">
        <f>(VLOOKUP($A11,'Occupancy Raw Data'!$B$8:$BE$51,'Occupancy Raw Data'!N$3,FALSE))/100</f>
        <v>0.84900933728080108</v>
      </c>
      <c r="I11" s="53">
        <f>(VLOOKUP($A11,'Occupancy Raw Data'!$B$8:$BE$51,'Occupancy Raw Data'!O$3,FALSE))/100</f>
        <v>0.82008654065133202</v>
      </c>
      <c r="J11" s="54">
        <f>(VLOOKUP($A11,'Occupancy Raw Data'!$B$8:$BE$51,'Occupancy Raw Data'!P$3,FALSE))/100</f>
        <v>0.83454793896606605</v>
      </c>
      <c r="K11" s="48">
        <f>(VLOOKUP($A11,'Occupancy Raw Data'!$B$8:$BE$51,'Occupancy Raw Data'!R$3,FALSE))/100</f>
        <v>0.76601490060838695</v>
      </c>
      <c r="M11" s="75">
        <f>VLOOKUP($A11,'ADR Raw Data'!$B$6:$BE$49,'ADR Raw Data'!G$1,FALSE)</f>
        <v>318.68525976488399</v>
      </c>
      <c r="N11" s="76">
        <f>VLOOKUP($A11,'ADR Raw Data'!$B$6:$BE$49,'ADR Raw Data'!H$1,FALSE)</f>
        <v>326.60541172800902</v>
      </c>
      <c r="O11" s="76">
        <f>VLOOKUP($A11,'ADR Raw Data'!$B$6:$BE$49,'ADR Raw Data'!I$1,FALSE)</f>
        <v>326.49945303550902</v>
      </c>
      <c r="P11" s="76">
        <f>VLOOKUP($A11,'ADR Raw Data'!$B$6:$BE$49,'ADR Raw Data'!J$1,FALSE)</f>
        <v>311.87434745277602</v>
      </c>
      <c r="Q11" s="76">
        <f>VLOOKUP($A11,'ADR Raw Data'!$B$6:$BE$49,'ADR Raw Data'!K$1,FALSE)</f>
        <v>333.04097431355098</v>
      </c>
      <c r="R11" s="77">
        <f>VLOOKUP($A11,'ADR Raw Data'!$B$6:$BE$49,'ADR Raw Data'!L$1,FALSE)</f>
        <v>323.46477676369</v>
      </c>
      <c r="S11" s="76">
        <f>VLOOKUP($A11,'ADR Raw Data'!$B$6:$BE$49,'ADR Raw Data'!N$1,FALSE)</f>
        <v>397.52419796137298</v>
      </c>
      <c r="T11" s="76">
        <f>VLOOKUP($A11,'ADR Raw Data'!$B$6:$BE$49,'ADR Raw Data'!O$1,FALSE)</f>
        <v>404.109261316301</v>
      </c>
      <c r="U11" s="77">
        <f>VLOOKUP($A11,'ADR Raw Data'!$B$6:$BE$49,'ADR Raw Data'!P$1,FALSE)</f>
        <v>400.75967526265498</v>
      </c>
      <c r="V11" s="78">
        <f>VLOOKUP($A11,'ADR Raw Data'!$B$6:$BE$49,'ADR Raw Data'!R$1,FALSE)</f>
        <v>347.524845190061</v>
      </c>
      <c r="X11" s="75">
        <f>VLOOKUP($A11,'RevPAR Raw Data'!$B$6:$BE$49,'RevPAR Raw Data'!G$1,FALSE)</f>
        <v>191.385340469141</v>
      </c>
      <c r="Y11" s="76">
        <f>VLOOKUP($A11,'RevPAR Raw Data'!$B$6:$BE$49,'RevPAR Raw Data'!H$1,FALSE)</f>
        <v>238.46434752903599</v>
      </c>
      <c r="Z11" s="76">
        <f>VLOOKUP($A11,'RevPAR Raw Data'!$B$6:$BE$49,'RevPAR Raw Data'!I$1,FALSE)</f>
        <v>259.65294693691601</v>
      </c>
      <c r="AA11" s="76">
        <f>VLOOKUP($A11,'RevPAR Raw Data'!$B$6:$BE$49,'RevPAR Raw Data'!J$1,FALSE)</f>
        <v>248.164192666818</v>
      </c>
      <c r="AB11" s="76">
        <f>VLOOKUP($A11,'RevPAR Raw Data'!$B$6:$BE$49,'RevPAR Raw Data'!K$1,FALSE)</f>
        <v>256.89131860624002</v>
      </c>
      <c r="AC11" s="77">
        <f>VLOOKUP($A11,'RevPAR Raw Data'!$B$6:$BE$49,'RevPAR Raw Data'!L$1,FALSE)</f>
        <v>238.91162924163001</v>
      </c>
      <c r="AD11" s="76">
        <f>VLOOKUP($A11,'RevPAR Raw Data'!$B$6:$BE$49,'RevPAR Raw Data'!N$1,FALSE)</f>
        <v>337.50175586426701</v>
      </c>
      <c r="AE11" s="76">
        <f>VLOOKUP($A11,'RevPAR Raw Data'!$B$6:$BE$49,'RevPAR Raw Data'!O$1,FALSE)</f>
        <v>331.40456615804999</v>
      </c>
      <c r="AF11" s="77">
        <f>VLOOKUP($A11,'RevPAR Raw Data'!$B$6:$BE$49,'RevPAR Raw Data'!P$1,FALSE)</f>
        <v>334.45316101115901</v>
      </c>
      <c r="AG11" s="78">
        <f>VLOOKUP($A11,'RevPAR Raw Data'!$B$6:$BE$49,'RevPAR Raw Data'!R$1,FALSE)</f>
        <v>266.20920974721002</v>
      </c>
    </row>
    <row r="12" spans="1:34" x14ac:dyDescent="0.2">
      <c r="A12" s="55" t="s">
        <v>126</v>
      </c>
      <c r="B12" s="43">
        <f>(VLOOKUP($A11,'Occupancy Raw Data'!$B$8:$BE$51,'Occupancy Raw Data'!T$3,FALSE))/100</f>
        <v>0.324669003127114</v>
      </c>
      <c r="C12" s="44">
        <f>(VLOOKUP($A11,'Occupancy Raw Data'!$B$8:$BE$51,'Occupancy Raw Data'!U$3,FALSE))/100</f>
        <v>0.21648999996046497</v>
      </c>
      <c r="D12" s="44">
        <f>(VLOOKUP($A11,'Occupancy Raw Data'!$B$8:$BE$51,'Occupancy Raw Data'!V$3,FALSE))/100</f>
        <v>0.22145536209879499</v>
      </c>
      <c r="E12" s="44">
        <f>(VLOOKUP($A11,'Occupancy Raw Data'!$B$8:$BE$51,'Occupancy Raw Data'!W$3,FALSE))/100</f>
        <v>0.217623400816396</v>
      </c>
      <c r="F12" s="44">
        <f>(VLOOKUP($A11,'Occupancy Raw Data'!$B$8:$BE$51,'Occupancy Raw Data'!X$3,FALSE))/100</f>
        <v>7.7645047642381601E-2</v>
      </c>
      <c r="G12" s="44">
        <f>(VLOOKUP($A11,'Occupancy Raw Data'!$B$8:$BE$51,'Occupancy Raw Data'!Y$3,FALSE))/100</f>
        <v>0.20140672989514199</v>
      </c>
      <c r="H12" s="45">
        <f>(VLOOKUP($A11,'Occupancy Raw Data'!$B$8:$BE$51,'Occupancy Raw Data'!AA$3,FALSE))/100</f>
        <v>1.20917200918163E-2</v>
      </c>
      <c r="I12" s="45">
        <f>(VLOOKUP($A11,'Occupancy Raw Data'!$B$8:$BE$51,'Occupancy Raw Data'!AB$3,FALSE))/100</f>
        <v>-2.1255883959500198E-2</v>
      </c>
      <c r="J12" s="44">
        <f>(VLOOKUP($A11,'Occupancy Raw Data'!$B$8:$BE$51,'Occupancy Raw Data'!AC$3,FALSE))/100</f>
        <v>-4.57244389798892E-3</v>
      </c>
      <c r="K12" s="46">
        <f>(VLOOKUP($A11,'Occupancy Raw Data'!$B$8:$BE$51,'Occupancy Raw Data'!AE$3,FALSE))/100</f>
        <v>0.12870572598570301</v>
      </c>
      <c r="M12" s="43">
        <f>(VLOOKUP($A11,'ADR Raw Data'!$B$6:$BE$49,'ADR Raw Data'!T$1,FALSE))/100</f>
        <v>-2.3818024923105398E-2</v>
      </c>
      <c r="N12" s="44">
        <f>(VLOOKUP($A11,'ADR Raw Data'!$B$6:$BE$49,'ADR Raw Data'!U$1,FALSE))/100</f>
        <v>3.7970988152939096E-2</v>
      </c>
      <c r="O12" s="44">
        <f>(VLOOKUP($A11,'ADR Raw Data'!$B$6:$BE$49,'ADR Raw Data'!V$1,FALSE))/100</f>
        <v>4.67369670737229E-2</v>
      </c>
      <c r="P12" s="44">
        <f>(VLOOKUP($A11,'ADR Raw Data'!$B$6:$BE$49,'ADR Raw Data'!W$1,FALSE))/100</f>
        <v>-1.28966638580019E-2</v>
      </c>
      <c r="Q12" s="44">
        <f>(VLOOKUP($A11,'ADR Raw Data'!$B$6:$BE$49,'ADR Raw Data'!X$1,FALSE))/100</f>
        <v>2.7288477849008702E-2</v>
      </c>
      <c r="R12" s="44">
        <f>(VLOOKUP($A11,'ADR Raw Data'!$B$6:$BE$49,'ADR Raw Data'!Y$1,FALSE))/100</f>
        <v>1.61813739247424E-2</v>
      </c>
      <c r="S12" s="45">
        <f>(VLOOKUP($A11,'ADR Raw Data'!$B$6:$BE$49,'ADR Raw Data'!AA$1,FALSE))/100</f>
        <v>-1.22716804544245E-2</v>
      </c>
      <c r="T12" s="45">
        <f>(VLOOKUP($A11,'ADR Raw Data'!$B$6:$BE$49,'ADR Raw Data'!AB$1,FALSE))/100</f>
        <v>-2.86609715995516E-3</v>
      </c>
      <c r="U12" s="44">
        <f>(VLOOKUP($A11,'ADR Raw Data'!$B$6:$BE$49,'ADR Raw Data'!AC$1,FALSE))/100</f>
        <v>-7.6918181589111598E-3</v>
      </c>
      <c r="V12" s="46">
        <f>(VLOOKUP($A11,'ADR Raw Data'!$B$6:$BE$49,'ADR Raw Data'!AE$1,FALSE))/100</f>
        <v>-2.8265094862425497E-3</v>
      </c>
      <c r="X12" s="43">
        <f>(VLOOKUP($A11,'RevPAR Raw Data'!$B$6:$BE$49,'RevPAR Raw Data'!T$1,FALSE))/100</f>
        <v>0.29311800379576697</v>
      </c>
      <c r="Y12" s="44">
        <f>(VLOOKUP($A11,'RevPAR Raw Data'!$B$6:$BE$49,'RevPAR Raw Data'!U$1,FALSE))/100</f>
        <v>0.26268132733713301</v>
      </c>
      <c r="Z12" s="44">
        <f>(VLOOKUP($A11,'RevPAR Raw Data'!$B$6:$BE$49,'RevPAR Raw Data'!V$1,FALSE))/100</f>
        <v>0.27854248113922803</v>
      </c>
      <c r="AA12" s="44">
        <f>(VLOOKUP($A11,'RevPAR Raw Data'!$B$6:$BE$49,'RevPAR Raw Data'!W$1,FALSE))/100</f>
        <v>0.20192012111042998</v>
      </c>
      <c r="AB12" s="44">
        <f>(VLOOKUP($A11,'RevPAR Raw Data'!$B$6:$BE$49,'RevPAR Raw Data'!X$1,FALSE))/100</f>
        <v>0.10705234065406399</v>
      </c>
      <c r="AC12" s="44">
        <f>(VLOOKUP($A11,'RevPAR Raw Data'!$B$6:$BE$49,'RevPAR Raw Data'!Y$1,FALSE))/100</f>
        <v>0.22084714142727802</v>
      </c>
      <c r="AD12" s="45">
        <f>(VLOOKUP($A11,'RevPAR Raw Data'!$B$6:$BE$49,'RevPAR Raw Data'!AA$1,FALSE))/100</f>
        <v>-3.2834608771928098E-4</v>
      </c>
      <c r="AE12" s="45">
        <f>(VLOOKUP($A11,'RevPAR Raw Data'!$B$6:$BE$49,'RevPAR Raw Data'!AB$1,FALSE))/100</f>
        <v>-2.4061059690806699E-2</v>
      </c>
      <c r="AF12" s="44">
        <f>(VLOOKUP($A11,'RevPAR Raw Data'!$B$6:$BE$49,'RevPAR Raw Data'!AC$1,FALSE))/100</f>
        <v>-1.2229091649894901E-2</v>
      </c>
      <c r="AG12" s="46">
        <f>(VLOOKUP($A11,'RevPAR Raw Data'!$B$6:$BE$49,'RevPAR Raw Data'!AE$1,FALSE))/100</f>
        <v>0.125515428544028</v>
      </c>
    </row>
    <row r="13" spans="1:34" x14ac:dyDescent="0.2">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4" x14ac:dyDescent="0.2">
      <c r="A14" s="70" t="s">
        <v>17</v>
      </c>
      <c r="B14" s="47">
        <f>(VLOOKUP($A14,'Occupancy Raw Data'!$B$8:$BE$51,'Occupancy Raw Data'!G$3,FALSE))/100</f>
        <v>0.69010269721250395</v>
      </c>
      <c r="C14" s="53">
        <f>(VLOOKUP($A14,'Occupancy Raw Data'!$B$8:$BE$51,'Occupancy Raw Data'!H$3,FALSE))/100</f>
        <v>0.807057141782342</v>
      </c>
      <c r="D14" s="53">
        <f>(VLOOKUP($A14,'Occupancy Raw Data'!$B$8:$BE$51,'Occupancy Raw Data'!I$3,FALSE))/100</f>
        <v>0.84493849452657699</v>
      </c>
      <c r="E14" s="53">
        <f>(VLOOKUP($A14,'Occupancy Raw Data'!$B$8:$BE$51,'Occupancy Raw Data'!J$3,FALSE))/100</f>
        <v>0.78155211977579597</v>
      </c>
      <c r="F14" s="53">
        <f>(VLOOKUP($A14,'Occupancy Raw Data'!$B$8:$BE$51,'Occupancy Raw Data'!K$3,FALSE))/100</f>
        <v>0.73501862092314596</v>
      </c>
      <c r="G14" s="54">
        <f>(VLOOKUP($A14,'Occupancy Raw Data'!$B$8:$BE$51,'Occupancy Raw Data'!L$3,FALSE))/100</f>
        <v>0.771733814844073</v>
      </c>
      <c r="H14" s="53">
        <f>(VLOOKUP($A14,'Occupancy Raw Data'!$B$8:$BE$51,'Occupancy Raw Data'!N$3,FALSE))/100</f>
        <v>0.82545235676936302</v>
      </c>
      <c r="I14" s="53">
        <f>(VLOOKUP($A14,'Occupancy Raw Data'!$B$8:$BE$51,'Occupancy Raw Data'!O$3,FALSE))/100</f>
        <v>0.79975924463002601</v>
      </c>
      <c r="J14" s="54">
        <f>(VLOOKUP($A14,'Occupancy Raw Data'!$B$8:$BE$51,'Occupancy Raw Data'!P$3,FALSE))/100</f>
        <v>0.81260580069969501</v>
      </c>
      <c r="K14" s="48">
        <f>(VLOOKUP($A14,'Occupancy Raw Data'!$B$8:$BE$51,'Occupancy Raw Data'!R$3,FALSE))/100</f>
        <v>0.78341152508853595</v>
      </c>
      <c r="M14" s="75">
        <f>VLOOKUP($A14,'ADR Raw Data'!$B$6:$BE$49,'ADR Raw Data'!G$1,FALSE)</f>
        <v>191.163785227582</v>
      </c>
      <c r="N14" s="76">
        <f>VLOOKUP($A14,'ADR Raw Data'!$B$6:$BE$49,'ADR Raw Data'!H$1,FALSE)</f>
        <v>222.27866971194101</v>
      </c>
      <c r="O14" s="76">
        <f>VLOOKUP($A14,'ADR Raw Data'!$B$6:$BE$49,'ADR Raw Data'!I$1,FALSE)</f>
        <v>230.853225591024</v>
      </c>
      <c r="P14" s="76">
        <f>VLOOKUP($A14,'ADR Raw Data'!$B$6:$BE$49,'ADR Raw Data'!J$1,FALSE)</f>
        <v>218.23177705044199</v>
      </c>
      <c r="Q14" s="76">
        <f>VLOOKUP($A14,'ADR Raw Data'!$B$6:$BE$49,'ADR Raw Data'!K$1,FALSE)</f>
        <v>204.661519525052</v>
      </c>
      <c r="R14" s="77">
        <f>VLOOKUP($A14,'ADR Raw Data'!$B$6:$BE$49,'ADR Raw Data'!L$1,FALSE)</f>
        <v>214.416040458201</v>
      </c>
      <c r="S14" s="76">
        <f>VLOOKUP($A14,'ADR Raw Data'!$B$6:$BE$49,'ADR Raw Data'!N$1,FALSE)</f>
        <v>217.75561910404201</v>
      </c>
      <c r="T14" s="76">
        <f>VLOOKUP($A14,'ADR Raw Data'!$B$6:$BE$49,'ADR Raw Data'!O$1,FALSE)</f>
        <v>215.66457855126899</v>
      </c>
      <c r="U14" s="77">
        <f>VLOOKUP($A14,'ADR Raw Data'!$B$6:$BE$49,'ADR Raw Data'!P$1,FALSE)</f>
        <v>216.72662754901199</v>
      </c>
      <c r="V14" s="78">
        <f>VLOOKUP($A14,'ADR Raw Data'!$B$6:$BE$49,'ADR Raw Data'!R$1,FALSE)</f>
        <v>215.10080972437501</v>
      </c>
      <c r="X14" s="75">
        <f>VLOOKUP($A14,'RevPAR Raw Data'!$B$6:$BE$49,'RevPAR Raw Data'!G$1,FALSE)</f>
        <v>131.92264379490601</v>
      </c>
      <c r="Y14" s="76">
        <f>VLOOKUP($A14,'RevPAR Raw Data'!$B$6:$BE$49,'RevPAR Raw Data'!H$1,FALSE)</f>
        <v>179.391587856901</v>
      </c>
      <c r="Z14" s="76">
        <f>VLOOKUP($A14,'RevPAR Raw Data'!$B$6:$BE$49,'RevPAR Raw Data'!I$1,FALSE)</f>
        <v>195.05677688748401</v>
      </c>
      <c r="AA14" s="76">
        <f>VLOOKUP($A14,'RevPAR Raw Data'!$B$6:$BE$49,'RevPAR Raw Data'!J$1,FALSE)</f>
        <v>170.559507956212</v>
      </c>
      <c r="AB14" s="76">
        <f>VLOOKUP($A14,'RevPAR Raw Data'!$B$6:$BE$49,'RevPAR Raw Data'!K$1,FALSE)</f>
        <v>150.430027837339</v>
      </c>
      <c r="AC14" s="77">
        <f>VLOOKUP($A14,'RevPAR Raw Data'!$B$6:$BE$49,'RevPAR Raw Data'!L$1,FALSE)</f>
        <v>165.47210886656799</v>
      </c>
      <c r="AD14" s="76">
        <f>VLOOKUP($A14,'RevPAR Raw Data'!$B$6:$BE$49,'RevPAR Raw Data'!N$1,FALSE)</f>
        <v>179.746888989203</v>
      </c>
      <c r="AE14" s="76">
        <f>VLOOKUP($A14,'RevPAR Raw Data'!$B$6:$BE$49,'RevPAR Raw Data'!O$1,FALSE)</f>
        <v>172.47974043561601</v>
      </c>
      <c r="AF14" s="77">
        <f>VLOOKUP($A14,'RevPAR Raw Data'!$B$6:$BE$49,'RevPAR Raw Data'!P$1,FALSE)</f>
        <v>176.11331471240999</v>
      </c>
      <c r="AG14" s="78">
        <f>VLOOKUP($A14,'RevPAR Raw Data'!$B$6:$BE$49,'RevPAR Raw Data'!R$1,FALSE)</f>
        <v>168.512453393952</v>
      </c>
    </row>
    <row r="15" spans="1:34" x14ac:dyDescent="0.2">
      <c r="A15" s="55" t="s">
        <v>126</v>
      </c>
      <c r="B15" s="43">
        <f>(VLOOKUP($A14,'Occupancy Raw Data'!$B$8:$BE$51,'Occupancy Raw Data'!T$3,FALSE))/100</f>
        <v>0.29134095007798599</v>
      </c>
      <c r="C15" s="44">
        <f>(VLOOKUP($A14,'Occupancy Raw Data'!$B$8:$BE$51,'Occupancy Raw Data'!U$3,FALSE))/100</f>
        <v>0.14569237781442401</v>
      </c>
      <c r="D15" s="44">
        <f>(VLOOKUP($A14,'Occupancy Raw Data'!$B$8:$BE$51,'Occupancy Raw Data'!V$3,FALSE))/100</f>
        <v>9.7963912936490302E-2</v>
      </c>
      <c r="E15" s="44">
        <f>(VLOOKUP($A14,'Occupancy Raw Data'!$B$8:$BE$51,'Occupancy Raw Data'!W$3,FALSE))/100</f>
        <v>0.14914373948370399</v>
      </c>
      <c r="F15" s="44">
        <f>(VLOOKUP($A14,'Occupancy Raw Data'!$B$8:$BE$51,'Occupancy Raw Data'!X$3,FALSE))/100</f>
        <v>3.0818314082053998E-2</v>
      </c>
      <c r="G15" s="44">
        <f>(VLOOKUP($A14,'Occupancy Raw Data'!$B$8:$BE$51,'Occupancy Raw Data'!Y$3,FALSE))/100</f>
        <v>0.134386745702893</v>
      </c>
      <c r="H15" s="45">
        <f>(VLOOKUP($A14,'Occupancy Raw Data'!$B$8:$BE$51,'Occupancy Raw Data'!AA$3,FALSE))/100</f>
        <v>9.5161555691373502E-3</v>
      </c>
      <c r="I15" s="45">
        <f>(VLOOKUP($A14,'Occupancy Raw Data'!$B$8:$BE$51,'Occupancy Raw Data'!AB$3,FALSE))/100</f>
        <v>-2.8668951990338497E-2</v>
      </c>
      <c r="J15" s="44">
        <f>(VLOOKUP($A14,'Occupancy Raw Data'!$B$8:$BE$51,'Occupancy Raw Data'!AC$3,FALSE))/100</f>
        <v>-9.6426327509268814E-3</v>
      </c>
      <c r="K15" s="46">
        <f>(VLOOKUP($A14,'Occupancy Raw Data'!$B$8:$BE$51,'Occupancy Raw Data'!AE$3,FALSE))/100</f>
        <v>8.7514462546050192E-2</v>
      </c>
      <c r="M15" s="43">
        <f>(VLOOKUP($A14,'ADR Raw Data'!$B$6:$BE$49,'ADR Raw Data'!T$1,FALSE))/100</f>
        <v>9.0987575009979393E-2</v>
      </c>
      <c r="N15" s="44">
        <f>(VLOOKUP($A14,'ADR Raw Data'!$B$6:$BE$49,'ADR Raw Data'!U$1,FALSE))/100</f>
        <v>9.0729173755547093E-2</v>
      </c>
      <c r="O15" s="44">
        <f>(VLOOKUP($A14,'ADR Raw Data'!$B$6:$BE$49,'ADR Raw Data'!V$1,FALSE))/100</f>
        <v>7.7640946764513108E-2</v>
      </c>
      <c r="P15" s="44">
        <f>(VLOOKUP($A14,'ADR Raw Data'!$B$6:$BE$49,'ADR Raw Data'!W$1,FALSE))/100</f>
        <v>7.91103143470165E-2</v>
      </c>
      <c r="Q15" s="44">
        <f>(VLOOKUP($A14,'ADR Raw Data'!$B$6:$BE$49,'ADR Raw Data'!X$1,FALSE))/100</f>
        <v>5.8908407320455103E-2</v>
      </c>
      <c r="R15" s="44">
        <f>(VLOOKUP($A14,'ADR Raw Data'!$B$6:$BE$49,'ADR Raw Data'!Y$1,FALSE))/100</f>
        <v>7.6677980706798501E-2</v>
      </c>
      <c r="S15" s="45">
        <f>(VLOOKUP($A14,'ADR Raw Data'!$B$6:$BE$49,'ADR Raw Data'!AA$1,FALSE))/100</f>
        <v>6.7179796205313003E-2</v>
      </c>
      <c r="T15" s="45">
        <f>(VLOOKUP($A14,'ADR Raw Data'!$B$6:$BE$49,'ADR Raw Data'!AB$1,FALSE))/100</f>
        <v>3.1023422819071701E-2</v>
      </c>
      <c r="U15" s="44">
        <f>(VLOOKUP($A14,'ADR Raw Data'!$B$6:$BE$49,'ADR Raw Data'!AC$1,FALSE))/100</f>
        <v>4.8912131328892799E-2</v>
      </c>
      <c r="V15" s="46">
        <f>(VLOOKUP($A14,'ADR Raw Data'!$B$6:$BE$49,'ADR Raw Data'!AE$1,FALSE))/100</f>
        <v>6.7082712150084503E-2</v>
      </c>
      <c r="X15" s="43">
        <f>(VLOOKUP($A14,'RevPAR Raw Data'!$B$6:$BE$49,'RevPAR Raw Data'!T$1,FALSE))/100</f>
        <v>0.40883693163666501</v>
      </c>
      <c r="Y15" s="44">
        <f>(VLOOKUP($A14,'RevPAR Raw Data'!$B$6:$BE$49,'RevPAR Raw Data'!U$1,FALSE))/100</f>
        <v>0.24964010063155398</v>
      </c>
      <c r="Z15" s="44">
        <f>(VLOOKUP($A14,'RevPAR Raw Data'!$B$6:$BE$49,'RevPAR Raw Data'!V$1,FALSE))/100</f>
        <v>0.18321087065014802</v>
      </c>
      <c r="AA15" s="44">
        <f>(VLOOKUP($A14,'RevPAR Raw Data'!$B$6:$BE$49,'RevPAR Raw Data'!W$1,FALSE))/100</f>
        <v>0.24005286194416597</v>
      </c>
      <c r="AB15" s="44">
        <f>(VLOOKUP($A14,'RevPAR Raw Data'!$B$6:$BE$49,'RevPAR Raw Data'!X$1,FALSE))/100</f>
        <v>9.1542179201384494E-2</v>
      </c>
      <c r="AC15" s="44">
        <f>(VLOOKUP($A14,'RevPAR Raw Data'!$B$6:$BE$49,'RevPAR Raw Data'!Y$1,FALSE))/100</f>
        <v>0.22136923070394701</v>
      </c>
      <c r="AD15" s="45">
        <f>(VLOOKUP($A14,'RevPAR Raw Data'!$B$6:$BE$49,'RevPAR Raw Data'!AA$1,FALSE))/100</f>
        <v>7.73352451662431E-2</v>
      </c>
      <c r="AE15" s="45">
        <f>(VLOOKUP($A14,'RevPAR Raw Data'!$B$6:$BE$49,'RevPAR Raw Data'!AB$1,FALSE))/100</f>
        <v>1.46506180935733E-3</v>
      </c>
      <c r="AF15" s="44">
        <f>(VLOOKUP($A14,'RevPAR Raw Data'!$B$6:$BE$49,'RevPAR Raw Data'!AC$1,FALSE))/100</f>
        <v>3.87978568584963E-2</v>
      </c>
      <c r="AG15" s="46">
        <f>(VLOOKUP($A14,'RevPAR Raw Data'!$B$6:$BE$49,'RevPAR Raw Data'!AE$1,FALSE))/100</f>
        <v>0.16046788219607999</v>
      </c>
    </row>
    <row r="16" spans="1:34" x14ac:dyDescent="0.2">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
      <c r="A17" s="70" t="s">
        <v>18</v>
      </c>
      <c r="B17" s="47">
        <f>(VLOOKUP($A17,'Occupancy Raw Data'!$B$8:$BE$51,'Occupancy Raw Data'!G$3,FALSE))/100</f>
        <v>0.71673499813641395</v>
      </c>
      <c r="C17" s="53">
        <f>(VLOOKUP($A17,'Occupancy Raw Data'!$B$8:$BE$51,'Occupancy Raw Data'!H$3,FALSE))/100</f>
        <v>0.83078643309727895</v>
      </c>
      <c r="D17" s="53">
        <f>(VLOOKUP($A17,'Occupancy Raw Data'!$B$8:$BE$51,'Occupancy Raw Data'!I$3,FALSE))/100</f>
        <v>0.87671664898649593</v>
      </c>
      <c r="E17" s="53">
        <f>(VLOOKUP($A17,'Occupancy Raw Data'!$B$8:$BE$51,'Occupancy Raw Data'!J$3,FALSE))/100</f>
        <v>0.859313627110869</v>
      </c>
      <c r="F17" s="53">
        <f>(VLOOKUP($A17,'Occupancy Raw Data'!$B$8:$BE$51,'Occupancy Raw Data'!K$3,FALSE))/100</f>
        <v>0.83388285214598989</v>
      </c>
      <c r="G17" s="54">
        <f>(VLOOKUP($A17,'Occupancy Raw Data'!$B$8:$BE$51,'Occupancy Raw Data'!L$3,FALSE))/100</f>
        <v>0.82348691189540901</v>
      </c>
      <c r="H17" s="53">
        <f>(VLOOKUP($A17,'Occupancy Raw Data'!$B$8:$BE$51,'Occupancy Raw Data'!N$3,FALSE))/100</f>
        <v>0.89423435304911192</v>
      </c>
      <c r="I17" s="53">
        <f>(VLOOKUP($A17,'Occupancy Raw Data'!$B$8:$BE$51,'Occupancy Raw Data'!O$3,FALSE))/100</f>
        <v>0.82949625849364905</v>
      </c>
      <c r="J17" s="54">
        <f>(VLOOKUP($A17,'Occupancy Raw Data'!$B$8:$BE$51,'Occupancy Raw Data'!P$3,FALSE))/100</f>
        <v>0.86186530577138099</v>
      </c>
      <c r="K17" s="48">
        <f>(VLOOKUP($A17,'Occupancy Raw Data'!$B$8:$BE$51,'Occupancy Raw Data'!R$3,FALSE))/100</f>
        <v>0.8344521672885441</v>
      </c>
      <c r="M17" s="75">
        <f>VLOOKUP($A17,'ADR Raw Data'!$B$6:$BE$49,'ADR Raw Data'!G$1,FALSE)</f>
        <v>159.895482619304</v>
      </c>
      <c r="N17" s="76">
        <f>VLOOKUP($A17,'ADR Raw Data'!$B$6:$BE$49,'ADR Raw Data'!H$1,FALSE)</f>
        <v>172.22267108396301</v>
      </c>
      <c r="O17" s="76">
        <f>VLOOKUP($A17,'ADR Raw Data'!$B$6:$BE$49,'ADR Raw Data'!I$1,FALSE)</f>
        <v>178.160138003204</v>
      </c>
      <c r="P17" s="76">
        <f>VLOOKUP($A17,'ADR Raw Data'!$B$6:$BE$49,'ADR Raw Data'!J$1,FALSE)</f>
        <v>174.860806085679</v>
      </c>
      <c r="Q17" s="76">
        <f>VLOOKUP($A17,'ADR Raw Data'!$B$6:$BE$49,'ADR Raw Data'!K$1,FALSE)</f>
        <v>169.64585972150499</v>
      </c>
      <c r="R17" s="77">
        <f>VLOOKUP($A17,'ADR Raw Data'!$B$6:$BE$49,'ADR Raw Data'!L$1,FALSE)</f>
        <v>171.369803916107</v>
      </c>
      <c r="S17" s="76">
        <f>VLOOKUP($A17,'ADR Raw Data'!$B$6:$BE$49,'ADR Raw Data'!N$1,FALSE)</f>
        <v>190.22396441167001</v>
      </c>
      <c r="T17" s="76">
        <f>VLOOKUP($A17,'ADR Raw Data'!$B$6:$BE$49,'ADR Raw Data'!O$1,FALSE)</f>
        <v>186.19072964191801</v>
      </c>
      <c r="U17" s="77">
        <f>VLOOKUP($A17,'ADR Raw Data'!$B$6:$BE$49,'ADR Raw Data'!P$1,FALSE)</f>
        <v>188.283085060377</v>
      </c>
      <c r="V17" s="78">
        <f>VLOOKUP($A17,'ADR Raw Data'!$B$6:$BE$49,'ADR Raw Data'!R$1,FALSE)</f>
        <v>176.36092120117399</v>
      </c>
      <c r="X17" s="75">
        <f>VLOOKUP($A17,'RevPAR Raw Data'!$B$6:$BE$49,'RevPAR Raw Data'!G$1,FALSE)</f>
        <v>114.602688437168</v>
      </c>
      <c r="Y17" s="76">
        <f>VLOOKUP($A17,'RevPAR Raw Data'!$B$6:$BE$49,'RevPAR Raw Data'!H$1,FALSE)</f>
        <v>143.08025860833101</v>
      </c>
      <c r="Z17" s="76">
        <f>VLOOKUP($A17,'RevPAR Raw Data'!$B$6:$BE$49,'RevPAR Raw Data'!I$1,FALSE)</f>
        <v>156.19595917314101</v>
      </c>
      <c r="AA17" s="76">
        <f>VLOOKUP($A17,'RevPAR Raw Data'!$B$6:$BE$49,'RevPAR Raw Data'!J$1,FALSE)</f>
        <v>150.26027351701501</v>
      </c>
      <c r="AB17" s="76">
        <f>VLOOKUP($A17,'RevPAR Raw Data'!$B$6:$BE$49,'RevPAR Raw Data'!K$1,FALSE)</f>
        <v>141.46477335932701</v>
      </c>
      <c r="AC17" s="77">
        <f>VLOOKUP($A17,'RevPAR Raw Data'!$B$6:$BE$49,'RevPAR Raw Data'!L$1,FALSE)</f>
        <v>141.12079061899701</v>
      </c>
      <c r="AD17" s="76">
        <f>VLOOKUP($A17,'RevPAR Raw Data'!$B$6:$BE$49,'RevPAR Raw Data'!N$1,FALSE)</f>
        <v>170.10480375010701</v>
      </c>
      <c r="AE17" s="76">
        <f>VLOOKUP($A17,'RevPAR Raw Data'!$B$6:$BE$49,'RevPAR Raw Data'!O$1,FALSE)</f>
        <v>154.44451360417401</v>
      </c>
      <c r="AF17" s="77">
        <f>VLOOKUP($A17,'RevPAR Raw Data'!$B$6:$BE$49,'RevPAR Raw Data'!P$1,FALSE)</f>
        <v>162.27465867714</v>
      </c>
      <c r="AG17" s="78">
        <f>VLOOKUP($A17,'RevPAR Raw Data'!$B$6:$BE$49,'RevPAR Raw Data'!R$1,FALSE)</f>
        <v>147.16475292132299</v>
      </c>
    </row>
    <row r="18" spans="1:33" x14ac:dyDescent="0.2">
      <c r="A18" s="55" t="s">
        <v>126</v>
      </c>
      <c r="B18" s="43">
        <f>(VLOOKUP($A17,'Occupancy Raw Data'!$B$8:$BE$51,'Occupancy Raw Data'!T$3,FALSE))/100</f>
        <v>0.25893097095845902</v>
      </c>
      <c r="C18" s="44">
        <f>(VLOOKUP($A17,'Occupancy Raw Data'!$B$8:$BE$51,'Occupancy Raw Data'!U$3,FALSE))/100</f>
        <v>0.17286492332266298</v>
      </c>
      <c r="D18" s="44">
        <f>(VLOOKUP($A17,'Occupancy Raw Data'!$B$8:$BE$51,'Occupancy Raw Data'!V$3,FALSE))/100</f>
        <v>0.14076432511195899</v>
      </c>
      <c r="E18" s="44">
        <f>(VLOOKUP($A17,'Occupancy Raw Data'!$B$8:$BE$51,'Occupancy Raw Data'!W$3,FALSE))/100</f>
        <v>0.1874233633414</v>
      </c>
      <c r="F18" s="44">
        <f>(VLOOKUP($A17,'Occupancy Raw Data'!$B$8:$BE$51,'Occupancy Raw Data'!X$3,FALSE))/100</f>
        <v>7.8453748888552208E-2</v>
      </c>
      <c r="G18" s="44">
        <f>(VLOOKUP($A17,'Occupancy Raw Data'!$B$8:$BE$51,'Occupancy Raw Data'!Y$3,FALSE))/100</f>
        <v>0.16210136367682298</v>
      </c>
      <c r="H18" s="45">
        <f>(VLOOKUP($A17,'Occupancy Raw Data'!$B$8:$BE$51,'Occupancy Raw Data'!AA$3,FALSE))/100</f>
        <v>1.7164559778904898E-2</v>
      </c>
      <c r="I18" s="45">
        <f>(VLOOKUP($A17,'Occupancy Raw Data'!$B$8:$BE$51,'Occupancy Raw Data'!AB$3,FALSE))/100</f>
        <v>-5.9431514933351103E-2</v>
      </c>
      <c r="J18" s="44">
        <f>(VLOOKUP($A17,'Occupancy Raw Data'!$B$8:$BE$51,'Occupancy Raw Data'!AC$3,FALSE))/100</f>
        <v>-2.1193613997262897E-2</v>
      </c>
      <c r="K18" s="46">
        <f>(VLOOKUP($A17,'Occupancy Raw Data'!$B$8:$BE$51,'Occupancy Raw Data'!AE$3,FALSE))/100</f>
        <v>0.10124478362008001</v>
      </c>
      <c r="M18" s="43">
        <f>(VLOOKUP($A17,'ADR Raw Data'!$B$6:$BE$49,'ADR Raw Data'!T$1,FALSE))/100</f>
        <v>0.10827555184995999</v>
      </c>
      <c r="N18" s="44">
        <f>(VLOOKUP($A17,'ADR Raw Data'!$B$6:$BE$49,'ADR Raw Data'!U$1,FALSE))/100</f>
        <v>0.100264679817965</v>
      </c>
      <c r="O18" s="44">
        <f>(VLOOKUP($A17,'ADR Raw Data'!$B$6:$BE$49,'ADR Raw Data'!V$1,FALSE))/100</f>
        <v>9.8304029972747398E-2</v>
      </c>
      <c r="P18" s="44">
        <f>(VLOOKUP($A17,'ADR Raw Data'!$B$6:$BE$49,'ADR Raw Data'!W$1,FALSE))/100</f>
        <v>0.110319670152108</v>
      </c>
      <c r="Q18" s="44">
        <f>(VLOOKUP($A17,'ADR Raw Data'!$B$6:$BE$49,'ADR Raw Data'!X$1,FALSE))/100</f>
        <v>0.10664089861281999</v>
      </c>
      <c r="R18" s="44">
        <f>(VLOOKUP($A17,'ADR Raw Data'!$B$6:$BE$49,'ADR Raw Data'!Y$1,FALSE))/100</f>
        <v>0.103594104062387</v>
      </c>
      <c r="S18" s="45">
        <f>(VLOOKUP($A17,'ADR Raw Data'!$B$6:$BE$49,'ADR Raw Data'!AA$1,FALSE))/100</f>
        <v>9.2988478016213211E-2</v>
      </c>
      <c r="T18" s="45">
        <f>(VLOOKUP($A17,'ADR Raw Data'!$B$6:$BE$49,'ADR Raw Data'!AB$1,FALSE))/100</f>
        <v>6.1619664453810799E-2</v>
      </c>
      <c r="U18" s="44">
        <f>(VLOOKUP($A17,'ADR Raw Data'!$B$6:$BE$49,'ADR Raw Data'!AC$1,FALSE))/100</f>
        <v>7.7670766314136205E-2</v>
      </c>
      <c r="V18" s="46">
        <f>(VLOOKUP($A17,'ADR Raw Data'!$B$6:$BE$49,'ADR Raw Data'!AE$1,FALSE))/100</f>
        <v>9.0436240826051589E-2</v>
      </c>
      <c r="X18" s="43">
        <f>(VLOOKUP($A17,'RevPAR Raw Data'!$B$6:$BE$49,'RevPAR Raw Data'!T$1,FALSE))/100</f>
        <v>0.39524241657999298</v>
      </c>
      <c r="Y18" s="44">
        <f>(VLOOKUP($A17,'RevPAR Raw Data'!$B$6:$BE$49,'RevPAR Raw Data'!U$1,FALSE))/100</f>
        <v>0.290461849329333</v>
      </c>
      <c r="Z18" s="44">
        <f>(VLOOKUP($A17,'RevPAR Raw Data'!$B$6:$BE$49,'RevPAR Raw Data'!V$1,FALSE))/100</f>
        <v>0.25290605551960599</v>
      </c>
      <c r="AA18" s="44">
        <f>(VLOOKUP($A17,'RevPAR Raw Data'!$B$6:$BE$49,'RevPAR Raw Data'!W$1,FALSE))/100</f>
        <v>0.31841951711613098</v>
      </c>
      <c r="AB18" s="44">
        <f>(VLOOKUP($A17,'RevPAR Raw Data'!$B$6:$BE$49,'RevPAR Raw Data'!X$1,FALSE))/100</f>
        <v>0.19346102578239199</v>
      </c>
      <c r="AC18" s="44">
        <f>(VLOOKUP($A17,'RevPAR Raw Data'!$B$6:$BE$49,'RevPAR Raw Data'!Y$1,FALSE))/100</f>
        <v>0.28248821327660301</v>
      </c>
      <c r="AD18" s="45">
        <f>(VLOOKUP($A17,'RevPAR Raw Data'!$B$6:$BE$49,'RevPAR Raw Data'!AA$1,FALSE))/100</f>
        <v>0.111749144084776</v>
      </c>
      <c r="AE18" s="45">
        <f>(VLOOKUP($A17,'RevPAR Raw Data'!$B$6:$BE$49,'RevPAR Raw Data'!AB$1,FALSE))/100</f>
        <v>-1.4740004877150401E-3</v>
      </c>
      <c r="AF18" s="44">
        <f>(VLOOKUP($A17,'RevPAR Raw Data'!$B$6:$BE$49,'RevPAR Raw Data'!AC$1,FALSE))/100</f>
        <v>5.4831028076739799E-2</v>
      </c>
      <c r="AG18" s="46">
        <f>(VLOOKUP($A17,'RevPAR Raw Data'!$B$6:$BE$49,'RevPAR Raw Data'!AE$1,FALSE))/100</f>
        <v>0.20083722207997901</v>
      </c>
    </row>
    <row r="19" spans="1:33" x14ac:dyDescent="0.2">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
      <c r="A20" s="70" t="s">
        <v>19</v>
      </c>
      <c r="B20" s="47">
        <f>(VLOOKUP($A20,'Occupancy Raw Data'!$B$8:$BE$51,'Occupancy Raw Data'!G$3,FALSE))/100</f>
        <v>0.63158024265990598</v>
      </c>
      <c r="C20" s="53">
        <f>(VLOOKUP($A20,'Occupancy Raw Data'!$B$8:$BE$51,'Occupancy Raw Data'!H$3,FALSE))/100</f>
        <v>0.76460020180641297</v>
      </c>
      <c r="D20" s="53">
        <f>(VLOOKUP($A20,'Occupancy Raw Data'!$B$8:$BE$51,'Occupancy Raw Data'!I$3,FALSE))/100</f>
        <v>0.81163094036866501</v>
      </c>
      <c r="E20" s="53">
        <f>(VLOOKUP($A20,'Occupancy Raw Data'!$B$8:$BE$51,'Occupancy Raw Data'!J$3,FALSE))/100</f>
        <v>0.82204119804100106</v>
      </c>
      <c r="F20" s="53">
        <f>(VLOOKUP($A20,'Occupancy Raw Data'!$B$8:$BE$51,'Occupancy Raw Data'!K$3,FALSE))/100</f>
        <v>0.81564245810055791</v>
      </c>
      <c r="G20" s="54">
        <f>(VLOOKUP($A20,'Occupancy Raw Data'!$B$8:$BE$51,'Occupancy Raw Data'!L$3,FALSE))/100</f>
        <v>0.76909900819530908</v>
      </c>
      <c r="H20" s="53">
        <f>(VLOOKUP($A20,'Occupancy Raw Data'!$B$8:$BE$51,'Occupancy Raw Data'!N$3,FALSE))/100</f>
        <v>0.88691457682179509</v>
      </c>
      <c r="I20" s="53">
        <f>(VLOOKUP($A20,'Occupancy Raw Data'!$B$8:$BE$51,'Occupancy Raw Data'!O$3,FALSE))/100</f>
        <v>0.83279600324859104</v>
      </c>
      <c r="J20" s="54">
        <f>(VLOOKUP($A20,'Occupancy Raw Data'!$B$8:$BE$51,'Occupancy Raw Data'!P$3,FALSE))/100</f>
        <v>0.85985529003519301</v>
      </c>
      <c r="K20" s="48">
        <f>(VLOOKUP($A20,'Occupancy Raw Data'!$B$8:$BE$51,'Occupancy Raw Data'!R$3,FALSE))/100</f>
        <v>0.79502937443527599</v>
      </c>
      <c r="M20" s="75">
        <f>VLOOKUP($A20,'ADR Raw Data'!$B$6:$BE$49,'ADR Raw Data'!G$1,FALSE)</f>
        <v>127.602533998363</v>
      </c>
      <c r="N20" s="76">
        <f>VLOOKUP($A20,'ADR Raw Data'!$B$6:$BE$49,'ADR Raw Data'!H$1,FALSE)</f>
        <v>134.665640530449</v>
      </c>
      <c r="O20" s="76">
        <f>VLOOKUP($A20,'ADR Raw Data'!$B$6:$BE$49,'ADR Raw Data'!I$1,FALSE)</f>
        <v>137.74712665635701</v>
      </c>
      <c r="P20" s="76">
        <f>VLOOKUP($A20,'ADR Raw Data'!$B$6:$BE$49,'ADR Raw Data'!J$1,FALSE)</f>
        <v>137.706472366924</v>
      </c>
      <c r="Q20" s="76">
        <f>VLOOKUP($A20,'ADR Raw Data'!$B$6:$BE$49,'ADR Raw Data'!K$1,FALSE)</f>
        <v>139.290836099209</v>
      </c>
      <c r="R20" s="77">
        <f>VLOOKUP($A20,'ADR Raw Data'!$B$6:$BE$49,'ADR Raw Data'!L$1,FALSE)</f>
        <v>135.78703213997699</v>
      </c>
      <c r="S20" s="76">
        <f>VLOOKUP($A20,'ADR Raw Data'!$B$6:$BE$49,'ADR Raw Data'!N$1,FALSE)</f>
        <v>167.14644375381499</v>
      </c>
      <c r="T20" s="76">
        <f>VLOOKUP($A20,'ADR Raw Data'!$B$6:$BE$49,'ADR Raw Data'!O$1,FALSE)</f>
        <v>164.062246520287</v>
      </c>
      <c r="U20" s="77">
        <f>VLOOKUP($A20,'ADR Raw Data'!$B$6:$BE$49,'ADR Raw Data'!P$1,FALSE)</f>
        <v>165.65287433633301</v>
      </c>
      <c r="V20" s="78">
        <f>VLOOKUP($A20,'ADR Raw Data'!$B$6:$BE$49,'ADR Raw Data'!R$1,FALSE)</f>
        <v>145.01591033515899</v>
      </c>
      <c r="X20" s="75">
        <f>VLOOKUP($A20,'RevPAR Raw Data'!$B$6:$BE$49,'RevPAR Raw Data'!G$1,FALSE)</f>
        <v>80.591239386705297</v>
      </c>
      <c r="Y20" s="76">
        <f>VLOOKUP($A20,'RevPAR Raw Data'!$B$6:$BE$49,'RevPAR Raw Data'!H$1,FALSE)</f>
        <v>102.965375925971</v>
      </c>
      <c r="Z20" s="76">
        <f>VLOOKUP($A20,'RevPAR Raw Data'!$B$6:$BE$49,'RevPAR Raw Data'!I$1,FALSE)</f>
        <v>111.79982994117999</v>
      </c>
      <c r="AA20" s="76">
        <f>VLOOKUP($A20,'RevPAR Raw Data'!$B$6:$BE$49,'RevPAR Raw Data'!J$1,FALSE)</f>
        <v>113.200393522506</v>
      </c>
      <c r="AB20" s="76">
        <f>VLOOKUP($A20,'RevPAR Raw Data'!$B$6:$BE$49,'RevPAR Raw Data'!K$1,FALSE)</f>
        <v>113.611519946841</v>
      </c>
      <c r="AC20" s="77">
        <f>VLOOKUP($A20,'RevPAR Raw Data'!$B$6:$BE$49,'RevPAR Raw Data'!L$1,FALSE)</f>
        <v>104.433671744641</v>
      </c>
      <c r="AD20" s="76">
        <f>VLOOKUP($A20,'RevPAR Raw Data'!$B$6:$BE$49,'RevPAR Raw Data'!N$1,FALSE)</f>
        <v>148.24461742918299</v>
      </c>
      <c r="AE20" s="76">
        <f>VLOOKUP($A20,'RevPAR Raw Data'!$B$6:$BE$49,'RevPAR Raw Data'!O$1,FALSE)</f>
        <v>136.63038318608</v>
      </c>
      <c r="AF20" s="77">
        <f>VLOOKUP($A20,'RevPAR Raw Data'!$B$6:$BE$49,'RevPAR Raw Data'!P$1,FALSE)</f>
        <v>142.43750030763101</v>
      </c>
      <c r="AG20" s="78">
        <f>VLOOKUP($A20,'RevPAR Raw Data'!$B$6:$BE$49,'RevPAR Raw Data'!R$1,FALSE)</f>
        <v>115.29190847692399</v>
      </c>
    </row>
    <row r="21" spans="1:33" x14ac:dyDescent="0.2">
      <c r="A21" s="55" t="s">
        <v>126</v>
      </c>
      <c r="B21" s="43">
        <f>(VLOOKUP($A20,'Occupancy Raw Data'!$B$8:$BE$51,'Occupancy Raw Data'!T$3,FALSE))/100</f>
        <v>0.18470743730139</v>
      </c>
      <c r="C21" s="44">
        <f>(VLOOKUP($A20,'Occupancy Raw Data'!$B$8:$BE$51,'Occupancy Raw Data'!U$3,FALSE))/100</f>
        <v>0.111768851398636</v>
      </c>
      <c r="D21" s="44">
        <f>(VLOOKUP($A20,'Occupancy Raw Data'!$B$8:$BE$51,'Occupancy Raw Data'!V$3,FALSE))/100</f>
        <v>0.124102276950647</v>
      </c>
      <c r="E21" s="44">
        <f>(VLOOKUP($A20,'Occupancy Raw Data'!$B$8:$BE$51,'Occupancy Raw Data'!W$3,FALSE))/100</f>
        <v>0.13251832760566201</v>
      </c>
      <c r="F21" s="44">
        <f>(VLOOKUP($A20,'Occupancy Raw Data'!$B$8:$BE$51,'Occupancy Raw Data'!X$3,FALSE))/100</f>
        <v>6.6953432597092896E-2</v>
      </c>
      <c r="G21" s="44">
        <f>(VLOOKUP($A20,'Occupancy Raw Data'!$B$8:$BE$51,'Occupancy Raw Data'!Y$3,FALSE))/100</f>
        <v>0.120096663610866</v>
      </c>
      <c r="H21" s="45">
        <f>(VLOOKUP($A20,'Occupancy Raw Data'!$B$8:$BE$51,'Occupancy Raw Data'!AA$3,FALSE))/100</f>
        <v>2.4182892553375402E-2</v>
      </c>
      <c r="I21" s="45">
        <f>(VLOOKUP($A20,'Occupancy Raw Data'!$B$8:$BE$51,'Occupancy Raw Data'!AB$3,FALSE))/100</f>
        <v>-3.7986733000550596E-2</v>
      </c>
      <c r="J21" s="44">
        <f>(VLOOKUP($A20,'Occupancy Raw Data'!$B$8:$BE$51,'Occupancy Raw Data'!AC$3,FALSE))/100</f>
        <v>-6.8966700018596805E-3</v>
      </c>
      <c r="K21" s="46">
        <f>(VLOOKUP($A20,'Occupancy Raw Data'!$B$8:$BE$51,'Occupancy Raw Data'!AE$3,FALSE))/100</f>
        <v>7.7518646893626406E-2</v>
      </c>
      <c r="M21" s="43">
        <f>(VLOOKUP($A20,'ADR Raw Data'!$B$6:$BE$49,'ADR Raw Data'!T$1,FALSE))/100</f>
        <v>8.0757689180054798E-2</v>
      </c>
      <c r="N21" s="44">
        <f>(VLOOKUP($A20,'ADR Raw Data'!$B$6:$BE$49,'ADR Raw Data'!U$1,FALSE))/100</f>
        <v>8.4517947679889807E-2</v>
      </c>
      <c r="O21" s="44">
        <f>(VLOOKUP($A20,'ADR Raw Data'!$B$6:$BE$49,'ADR Raw Data'!V$1,FALSE))/100</f>
        <v>7.9832683491056711E-2</v>
      </c>
      <c r="P21" s="44">
        <f>(VLOOKUP($A20,'ADR Raw Data'!$B$6:$BE$49,'ADR Raw Data'!W$1,FALSE))/100</f>
        <v>9.08007664442705E-2</v>
      </c>
      <c r="Q21" s="44">
        <f>(VLOOKUP($A20,'ADR Raw Data'!$B$6:$BE$49,'ADR Raw Data'!X$1,FALSE))/100</f>
        <v>8.4693462377786397E-2</v>
      </c>
      <c r="R21" s="44">
        <f>(VLOOKUP($A20,'ADR Raw Data'!$B$6:$BE$49,'ADR Raw Data'!Y$1,FALSE))/100</f>
        <v>8.3523662987357999E-2</v>
      </c>
      <c r="S21" s="45">
        <f>(VLOOKUP($A20,'ADR Raw Data'!$B$6:$BE$49,'ADR Raw Data'!AA$1,FALSE))/100</f>
        <v>6.1513438181821395E-2</v>
      </c>
      <c r="T21" s="45">
        <f>(VLOOKUP($A20,'ADR Raw Data'!$B$6:$BE$49,'ADR Raw Data'!AB$1,FALSE))/100</f>
        <v>3.0840128896800999E-2</v>
      </c>
      <c r="U21" s="44">
        <f>(VLOOKUP($A20,'ADR Raw Data'!$B$6:$BE$49,'ADR Raw Data'!AC$1,FALSE))/100</f>
        <v>4.6402251486234204E-2</v>
      </c>
      <c r="V21" s="46">
        <f>(VLOOKUP($A20,'ADR Raw Data'!$B$6:$BE$49,'ADR Raw Data'!AE$1,FALSE))/100</f>
        <v>6.3324510224263206E-2</v>
      </c>
      <c r="X21" s="43">
        <f>(VLOOKUP($A20,'RevPAR Raw Data'!$B$6:$BE$49,'RevPAR Raw Data'!T$1,FALSE))/100</f>
        <v>0.28038167229227501</v>
      </c>
      <c r="Y21" s="44">
        <f>(VLOOKUP($A20,'RevPAR Raw Data'!$B$6:$BE$49,'RevPAR Raw Data'!U$1,FALSE))/100</f>
        <v>0.20573327301327801</v>
      </c>
      <c r="Z21" s="44">
        <f>(VLOOKUP($A20,'RevPAR Raw Data'!$B$6:$BE$49,'RevPAR Raw Data'!V$1,FALSE))/100</f>
        <v>0.21384237823802502</v>
      </c>
      <c r="AA21" s="44">
        <f>(VLOOKUP($A20,'RevPAR Raw Data'!$B$6:$BE$49,'RevPAR Raw Data'!W$1,FALSE))/100</f>
        <v>0.23535185976444001</v>
      </c>
      <c r="AB21" s="44">
        <f>(VLOOKUP($A20,'RevPAR Raw Data'!$B$6:$BE$49,'RevPAR Raw Data'!X$1,FALSE))/100</f>
        <v>0.157317412999605</v>
      </c>
      <c r="AC21" s="44">
        <f>(VLOOKUP($A20,'RevPAR Raw Data'!$B$6:$BE$49,'RevPAR Raw Data'!Y$1,FALSE))/100</f>
        <v>0.213651239855565</v>
      </c>
      <c r="AD21" s="45">
        <f>(VLOOKUP($A20,'RevPAR Raw Data'!$B$6:$BE$49,'RevPAR Raw Data'!AA$1,FALSE))/100</f>
        <v>8.7183903601336599E-2</v>
      </c>
      <c r="AE21" s="45">
        <f>(VLOOKUP($A20,'RevPAR Raw Data'!$B$6:$BE$49,'RevPAR Raw Data'!AB$1,FALSE))/100</f>
        <v>-8.3181198458549092E-3</v>
      </c>
      <c r="AF21" s="44">
        <f>(VLOOKUP($A20,'RevPAR Raw Data'!$B$6:$BE$49,'RevPAR Raw Data'!AC$1,FALSE))/100</f>
        <v>3.9185560468530597E-2</v>
      </c>
      <c r="AG21" s="46">
        <f>(VLOOKUP($A20,'RevPAR Raw Data'!$B$6:$BE$49,'RevPAR Raw Data'!AE$1,FALSE))/100</f>
        <v>0.145751987465676</v>
      </c>
    </row>
    <row r="22" spans="1:33" x14ac:dyDescent="0.2">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
      <c r="A23" s="70" t="s">
        <v>20</v>
      </c>
      <c r="B23" s="47">
        <f>(VLOOKUP($A23,'Occupancy Raw Data'!$B$8:$BE$51,'Occupancy Raw Data'!G$3,FALSE))/100</f>
        <v>0.60775623268697998</v>
      </c>
      <c r="C23" s="53">
        <f>(VLOOKUP($A23,'Occupancy Raw Data'!$B$8:$BE$51,'Occupancy Raw Data'!H$3,FALSE))/100</f>
        <v>0.68651182612401396</v>
      </c>
      <c r="D23" s="53">
        <f>(VLOOKUP($A23,'Occupancy Raw Data'!$B$8:$BE$51,'Occupancy Raw Data'!I$3,FALSE))/100</f>
        <v>0.71446835712763601</v>
      </c>
      <c r="E23" s="53">
        <f>(VLOOKUP($A23,'Occupancy Raw Data'!$B$8:$BE$51,'Occupancy Raw Data'!J$3,FALSE))/100</f>
        <v>0.72512252290645607</v>
      </c>
      <c r="F23" s="53">
        <f>(VLOOKUP($A23,'Occupancy Raw Data'!$B$8:$BE$51,'Occupancy Raw Data'!K$3,FALSE))/100</f>
        <v>0.74012358832303404</v>
      </c>
      <c r="G23" s="54">
        <f>(VLOOKUP($A23,'Occupancy Raw Data'!$B$8:$BE$51,'Occupancy Raw Data'!L$3,FALSE))/100</f>
        <v>0.69479650543362392</v>
      </c>
      <c r="H23" s="53">
        <f>(VLOOKUP($A23,'Occupancy Raw Data'!$B$8:$BE$51,'Occupancy Raw Data'!N$3,FALSE))/100</f>
        <v>0.81789899850841608</v>
      </c>
      <c r="I23" s="53">
        <f>(VLOOKUP($A23,'Occupancy Raw Data'!$B$8:$BE$51,'Occupancy Raw Data'!O$3,FALSE))/100</f>
        <v>0.76458555295120301</v>
      </c>
      <c r="J23" s="54">
        <f>(VLOOKUP($A23,'Occupancy Raw Data'!$B$8:$BE$51,'Occupancy Raw Data'!P$3,FALSE))/100</f>
        <v>0.79124227572980999</v>
      </c>
      <c r="K23" s="48">
        <f>(VLOOKUP($A23,'Occupancy Raw Data'!$B$8:$BE$51,'Occupancy Raw Data'!R$3,FALSE))/100</f>
        <v>0.72235243980396302</v>
      </c>
      <c r="M23" s="75">
        <f>VLOOKUP($A23,'ADR Raw Data'!$B$6:$BE$49,'ADR Raw Data'!G$1,FALSE)</f>
        <v>91.770669658509206</v>
      </c>
      <c r="N23" s="76">
        <f>VLOOKUP($A23,'ADR Raw Data'!$B$6:$BE$49,'ADR Raw Data'!H$1,FALSE)</f>
        <v>94.955226271028593</v>
      </c>
      <c r="O23" s="76">
        <f>VLOOKUP($A23,'ADR Raw Data'!$B$6:$BE$49,'ADR Raw Data'!I$1,FALSE)</f>
        <v>97.488937071279395</v>
      </c>
      <c r="P23" s="76">
        <f>VLOOKUP($A23,'ADR Raw Data'!$B$6:$BE$49,'ADR Raw Data'!J$1,FALSE)</f>
        <v>97.106337349397506</v>
      </c>
      <c r="Q23" s="76">
        <f>VLOOKUP($A23,'ADR Raw Data'!$B$6:$BE$49,'ADR Raw Data'!K$1,FALSE)</f>
        <v>99.454063453676497</v>
      </c>
      <c r="R23" s="77">
        <f>VLOOKUP($A23,'ADR Raw Data'!$B$6:$BE$49,'ADR Raw Data'!L$1,FALSE)</f>
        <v>96.326659960499001</v>
      </c>
      <c r="S23" s="76">
        <f>VLOOKUP($A23,'ADR Raw Data'!$B$6:$BE$49,'ADR Raw Data'!N$1,FALSE)</f>
        <v>119.118625989995</v>
      </c>
      <c r="T23" s="76">
        <f>VLOOKUP($A23,'ADR Raw Data'!$B$6:$BE$49,'ADR Raw Data'!O$1,FALSE)</f>
        <v>121.17342344350899</v>
      </c>
      <c r="U23" s="77">
        <f>VLOOKUP($A23,'ADR Raw Data'!$B$6:$BE$49,'ADR Raw Data'!P$1,FALSE)</f>
        <v>120.111411951633</v>
      </c>
      <c r="V23" s="78">
        <f>VLOOKUP($A23,'ADR Raw Data'!$B$6:$BE$49,'ADR Raw Data'!R$1,FALSE)</f>
        <v>103.77039528023499</v>
      </c>
      <c r="X23" s="75">
        <f>VLOOKUP($A23,'RevPAR Raw Data'!$B$6:$BE$49,'RevPAR Raw Data'!G$1,FALSE)</f>
        <v>55.774196462816903</v>
      </c>
      <c r="Y23" s="76">
        <f>VLOOKUP($A23,'RevPAR Raw Data'!$B$6:$BE$49,'RevPAR Raw Data'!H$1,FALSE)</f>
        <v>65.187885787342793</v>
      </c>
      <c r="Z23" s="76">
        <f>VLOOKUP($A23,'RevPAR Raw Data'!$B$6:$BE$49,'RevPAR Raw Data'!I$1,FALSE)</f>
        <v>69.652760707436599</v>
      </c>
      <c r="AA23" s="76">
        <f>VLOOKUP($A23,'RevPAR Raw Data'!$B$6:$BE$49,'RevPAR Raw Data'!J$1,FALSE)</f>
        <v>70.413992329000607</v>
      </c>
      <c r="AB23" s="76">
        <f>VLOOKUP($A23,'RevPAR Raw Data'!$B$6:$BE$49,'RevPAR Raw Data'!K$1,FALSE)</f>
        <v>73.608298316641793</v>
      </c>
      <c r="AC23" s="77">
        <f>VLOOKUP($A23,'RevPAR Raw Data'!$B$6:$BE$49,'RevPAR Raw Data'!L$1,FALSE)</f>
        <v>66.927426720647702</v>
      </c>
      <c r="AD23" s="76">
        <f>VLOOKUP($A23,'RevPAR Raw Data'!$B$6:$BE$49,'RevPAR Raw Data'!N$1,FALSE)</f>
        <v>97.427004900916202</v>
      </c>
      <c r="AE23" s="76">
        <f>VLOOKUP($A23,'RevPAR Raw Data'!$B$6:$BE$49,'RevPAR Raw Data'!O$1,FALSE)</f>
        <v>92.647448966545895</v>
      </c>
      <c r="AF23" s="77">
        <f>VLOOKUP($A23,'RevPAR Raw Data'!$B$6:$BE$49,'RevPAR Raw Data'!P$1,FALSE)</f>
        <v>95.037226933731006</v>
      </c>
      <c r="AG23" s="78">
        <f>VLOOKUP($A23,'RevPAR Raw Data'!$B$6:$BE$49,'RevPAR Raw Data'!R$1,FALSE)</f>
        <v>74.958798210100099</v>
      </c>
    </row>
    <row r="24" spans="1:33" x14ac:dyDescent="0.2">
      <c r="A24" s="55" t="s">
        <v>126</v>
      </c>
      <c r="B24" s="43">
        <f>(VLOOKUP($A23,'Occupancy Raw Data'!$B$8:$BE$51,'Occupancy Raw Data'!T$3,FALSE))/100</f>
        <v>0.130953386141964</v>
      </c>
      <c r="C24" s="44">
        <f>(VLOOKUP($A23,'Occupancy Raw Data'!$B$8:$BE$51,'Occupancy Raw Data'!U$3,FALSE))/100</f>
        <v>8.6689104717593807E-2</v>
      </c>
      <c r="D24" s="44">
        <f>(VLOOKUP($A23,'Occupancy Raw Data'!$B$8:$BE$51,'Occupancy Raw Data'!V$3,FALSE))/100</f>
        <v>7.6327525056600593E-2</v>
      </c>
      <c r="E24" s="44">
        <f>(VLOOKUP($A23,'Occupancy Raw Data'!$B$8:$BE$51,'Occupancy Raw Data'!W$3,FALSE))/100</f>
        <v>8.6120316217999204E-2</v>
      </c>
      <c r="F24" s="44">
        <f>(VLOOKUP($A23,'Occupancy Raw Data'!$B$8:$BE$51,'Occupancy Raw Data'!X$3,FALSE))/100</f>
        <v>5.1856863966635303E-2</v>
      </c>
      <c r="G24" s="44">
        <f>(VLOOKUP($A23,'Occupancy Raw Data'!$B$8:$BE$51,'Occupancy Raw Data'!Y$3,FALSE))/100</f>
        <v>8.4198602245689202E-2</v>
      </c>
      <c r="H24" s="45">
        <f>(VLOOKUP($A23,'Occupancy Raw Data'!$B$8:$BE$51,'Occupancy Raw Data'!AA$3,FALSE))/100</f>
        <v>1.76510635846811E-2</v>
      </c>
      <c r="I24" s="45">
        <f>(VLOOKUP($A23,'Occupancy Raw Data'!$B$8:$BE$51,'Occupancy Raw Data'!AB$3,FALSE))/100</f>
        <v>-5.6051194255680697E-2</v>
      </c>
      <c r="J24" s="44">
        <f>(VLOOKUP($A23,'Occupancy Raw Data'!$B$8:$BE$51,'Occupancy Raw Data'!AC$3,FALSE))/100</f>
        <v>-1.93433327590058E-2</v>
      </c>
      <c r="K24" s="46">
        <f>(VLOOKUP($A23,'Occupancy Raw Data'!$B$8:$BE$51,'Occupancy Raw Data'!AE$3,FALSE))/100</f>
        <v>4.9518398296720001E-2</v>
      </c>
      <c r="M24" s="43">
        <f>(VLOOKUP($A23,'ADR Raw Data'!$B$6:$BE$49,'ADR Raw Data'!T$1,FALSE))/100</f>
        <v>6.1270098226616006E-2</v>
      </c>
      <c r="N24" s="44">
        <f>(VLOOKUP($A23,'ADR Raw Data'!$B$6:$BE$49,'ADR Raw Data'!U$1,FALSE))/100</f>
        <v>5.9684963457498103E-2</v>
      </c>
      <c r="O24" s="44">
        <f>(VLOOKUP($A23,'ADR Raw Data'!$B$6:$BE$49,'ADR Raw Data'!V$1,FALSE))/100</f>
        <v>5.7216818062189499E-2</v>
      </c>
      <c r="P24" s="44">
        <f>(VLOOKUP($A23,'ADR Raw Data'!$B$6:$BE$49,'ADR Raw Data'!W$1,FALSE))/100</f>
        <v>6.4257206262719496E-2</v>
      </c>
      <c r="Q24" s="44">
        <f>(VLOOKUP($A23,'ADR Raw Data'!$B$6:$BE$49,'ADR Raw Data'!X$1,FALSE))/100</f>
        <v>7.5469905862953504E-2</v>
      </c>
      <c r="R24" s="44">
        <f>(VLOOKUP($A23,'ADR Raw Data'!$B$6:$BE$49,'ADR Raw Data'!Y$1,FALSE))/100</f>
        <v>6.3303336202959304E-2</v>
      </c>
      <c r="S24" s="45">
        <f>(VLOOKUP($A23,'ADR Raw Data'!$B$6:$BE$49,'ADR Raw Data'!AA$1,FALSE))/100</f>
        <v>4.6193235281263699E-2</v>
      </c>
      <c r="T24" s="45">
        <f>(VLOOKUP($A23,'ADR Raw Data'!$B$6:$BE$49,'ADR Raw Data'!AB$1,FALSE))/100</f>
        <v>5.0514499416948799E-2</v>
      </c>
      <c r="U24" s="44">
        <f>(VLOOKUP($A23,'ADR Raw Data'!$B$6:$BE$49,'ADR Raw Data'!AC$1,FALSE))/100</f>
        <v>4.8039422199574605E-2</v>
      </c>
      <c r="V24" s="46">
        <f>(VLOOKUP($A23,'ADR Raw Data'!$B$6:$BE$49,'ADR Raw Data'!AE$1,FALSE))/100</f>
        <v>5.2063737989664599E-2</v>
      </c>
      <c r="X24" s="43">
        <f>(VLOOKUP($A23,'RevPAR Raw Data'!$B$6:$BE$49,'RevPAR Raw Data'!T$1,FALSE))/100</f>
        <v>0.20024701120060701</v>
      </c>
      <c r="Y24" s="44">
        <f>(VLOOKUP($A23,'RevPAR Raw Data'!$B$6:$BE$49,'RevPAR Raw Data'!U$1,FALSE))/100</f>
        <v>0.15154810422232401</v>
      </c>
      <c r="Z24" s="44">
        <f>(VLOOKUP($A23,'RevPAR Raw Data'!$B$6:$BE$49,'RevPAR Raw Data'!V$1,FALSE))/100</f>
        <v>0.13791156123309001</v>
      </c>
      <c r="AA24" s="44">
        <f>(VLOOKUP($A23,'RevPAR Raw Data'!$B$6:$BE$49,'RevPAR Raw Data'!W$1,FALSE))/100</f>
        <v>0.15591137340334899</v>
      </c>
      <c r="AB24" s="44">
        <f>(VLOOKUP($A23,'RevPAR Raw Data'!$B$6:$BE$49,'RevPAR Raw Data'!X$1,FALSE))/100</f>
        <v>0.13124040247149801</v>
      </c>
      <c r="AC24" s="44">
        <f>(VLOOKUP($A23,'RevPAR Raw Data'!$B$6:$BE$49,'RevPAR Raw Data'!Y$1,FALSE))/100</f>
        <v>0.152831990874426</v>
      </c>
      <c r="AD24" s="45">
        <f>(VLOOKUP($A23,'RevPAR Raw Data'!$B$6:$BE$49,'RevPAR Raw Data'!AA$1,FALSE))/100</f>
        <v>6.4659658599076603E-2</v>
      </c>
      <c r="AE24" s="45">
        <f>(VLOOKUP($A23,'RevPAR Raw Data'!$B$6:$BE$49,'RevPAR Raw Data'!AB$1,FALSE))/100</f>
        <v>-8.3680928582798089E-3</v>
      </c>
      <c r="AF24" s="44">
        <f>(VLOOKUP($A23,'RevPAR Raw Data'!$B$6:$BE$49,'RevPAR Raw Data'!AC$1,FALSE))/100</f>
        <v>2.7766846911412003E-2</v>
      </c>
      <c r="AG24" s="46">
        <f>(VLOOKUP($A23,'RevPAR Raw Data'!$B$6:$BE$49,'RevPAR Raw Data'!AE$1,FALSE))/100</f>
        <v>0.104160249200972</v>
      </c>
    </row>
    <row r="25" spans="1:33" x14ac:dyDescent="0.2">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
      <c r="A26" s="70" t="s">
        <v>21</v>
      </c>
      <c r="B26" s="47">
        <f>(VLOOKUP($A26,'Occupancy Raw Data'!$B$8:$BE$51,'Occupancy Raw Data'!G$3,FALSE))/100</f>
        <v>0.540130539743093</v>
      </c>
      <c r="C26" s="53">
        <f>(VLOOKUP($A26,'Occupancy Raw Data'!$B$8:$BE$51,'Occupancy Raw Data'!H$3,FALSE))/100</f>
        <v>0.57243763597889907</v>
      </c>
      <c r="D26" s="53">
        <f>(VLOOKUP($A26,'Occupancy Raw Data'!$B$8:$BE$51,'Occupancy Raw Data'!I$3,FALSE))/100</f>
        <v>0.59532679641164699</v>
      </c>
      <c r="E26" s="53">
        <f>(VLOOKUP($A26,'Occupancy Raw Data'!$B$8:$BE$51,'Occupancy Raw Data'!J$3,FALSE))/100</f>
        <v>0.62000417250320294</v>
      </c>
      <c r="F26" s="53">
        <f>(VLOOKUP($A26,'Occupancy Raw Data'!$B$8:$BE$51,'Occupancy Raw Data'!K$3,FALSE))/100</f>
        <v>0.64277411855869804</v>
      </c>
      <c r="G26" s="54">
        <f>(VLOOKUP($A26,'Occupancy Raw Data'!$B$8:$BE$51,'Occupancy Raw Data'!L$3,FALSE))/100</f>
        <v>0.59413465263910803</v>
      </c>
      <c r="H26" s="53">
        <f>(VLOOKUP($A26,'Occupancy Raw Data'!$B$8:$BE$51,'Occupancy Raw Data'!N$3,FALSE))/100</f>
        <v>0.736506422674574</v>
      </c>
      <c r="I26" s="53">
        <f>(VLOOKUP($A26,'Occupancy Raw Data'!$B$8:$BE$51,'Occupancy Raw Data'!O$3,FALSE))/100</f>
        <v>0.70625577444639798</v>
      </c>
      <c r="J26" s="54">
        <f>(VLOOKUP($A26,'Occupancy Raw Data'!$B$8:$BE$51,'Occupancy Raw Data'!P$3,FALSE))/100</f>
        <v>0.72138109856048604</v>
      </c>
      <c r="K26" s="48">
        <f>(VLOOKUP($A26,'Occupancy Raw Data'!$B$8:$BE$51,'Occupancy Raw Data'!R$3,FALSE))/100</f>
        <v>0.63049078004521597</v>
      </c>
      <c r="M26" s="75">
        <f>VLOOKUP($A26,'ADR Raw Data'!$B$6:$BE$49,'ADR Raw Data'!G$1,FALSE)</f>
        <v>67.117931219996606</v>
      </c>
      <c r="N26" s="76">
        <f>VLOOKUP($A26,'ADR Raw Data'!$B$6:$BE$49,'ADR Raw Data'!H$1,FALSE)</f>
        <v>67.478648029364194</v>
      </c>
      <c r="O26" s="76">
        <f>VLOOKUP($A26,'ADR Raw Data'!$B$6:$BE$49,'ADR Raw Data'!I$1,FALSE)</f>
        <v>68.075559003754606</v>
      </c>
      <c r="P26" s="76">
        <f>VLOOKUP($A26,'ADR Raw Data'!$B$6:$BE$49,'ADR Raw Data'!J$1,FALSE)</f>
        <v>68.727599783684994</v>
      </c>
      <c r="Q26" s="76">
        <f>VLOOKUP($A26,'ADR Raw Data'!$B$6:$BE$49,'ADR Raw Data'!K$1,FALSE)</f>
        <v>70.200096874855106</v>
      </c>
      <c r="R26" s="77">
        <f>VLOOKUP($A26,'ADR Raw Data'!$B$6:$BE$49,'ADR Raw Data'!L$1,FALSE)</f>
        <v>68.382199136192597</v>
      </c>
      <c r="S26" s="76">
        <f>VLOOKUP($A26,'ADR Raw Data'!$B$6:$BE$49,'ADR Raw Data'!N$1,FALSE)</f>
        <v>90.207474842181895</v>
      </c>
      <c r="T26" s="76">
        <f>VLOOKUP($A26,'ADR Raw Data'!$B$6:$BE$49,'ADR Raw Data'!O$1,FALSE)</f>
        <v>91.220028163902597</v>
      </c>
      <c r="U26" s="77">
        <f>VLOOKUP($A26,'ADR Raw Data'!$B$6:$BE$49,'ADR Raw Data'!P$1,FALSE)</f>
        <v>90.703136311429603</v>
      </c>
      <c r="V26" s="78">
        <f>VLOOKUP($A26,'ADR Raw Data'!$B$6:$BE$49,'ADR Raw Data'!R$1,FALSE)</f>
        <v>75.678964807811695</v>
      </c>
      <c r="X26" s="75">
        <f>VLOOKUP($A26,'RevPAR Raw Data'!$B$6:$BE$49,'RevPAR Raw Data'!G$1,FALSE)</f>
        <v>36.252444416296598</v>
      </c>
      <c r="Y26" s="76">
        <f>VLOOKUP($A26,'RevPAR Raw Data'!$B$6:$BE$49,'RevPAR Raw Data'!H$1,FALSE)</f>
        <v>38.627317756981398</v>
      </c>
      <c r="Z26" s="76">
        <f>VLOOKUP($A26,'RevPAR Raw Data'!$B$6:$BE$49,'RevPAR Raw Data'!I$1,FALSE)</f>
        <v>40.527204455637303</v>
      </c>
      <c r="AA26" s="76">
        <f>VLOOKUP($A26,'RevPAR Raw Data'!$B$6:$BE$49,'RevPAR Raw Data'!J$1,FALSE)</f>
        <v>42.611398632015003</v>
      </c>
      <c r="AB26" s="76">
        <f>VLOOKUP($A26,'RevPAR Raw Data'!$B$6:$BE$49,'RevPAR Raw Data'!K$1,FALSE)</f>
        <v>45.122805391470202</v>
      </c>
      <c r="AC26" s="77">
        <f>VLOOKUP($A26,'RevPAR Raw Data'!$B$6:$BE$49,'RevPAR Raw Data'!L$1,FALSE)</f>
        <v>40.628234130480102</v>
      </c>
      <c r="AD26" s="76">
        <f>VLOOKUP($A26,'RevPAR Raw Data'!$B$6:$BE$49,'RevPAR Raw Data'!N$1,FALSE)</f>
        <v>66.438384594522006</v>
      </c>
      <c r="AE26" s="76">
        <f>VLOOKUP($A26,'RevPAR Raw Data'!$B$6:$BE$49,'RevPAR Raw Data'!O$1,FALSE)</f>
        <v>64.424671635919196</v>
      </c>
      <c r="AF26" s="77">
        <f>VLOOKUP($A26,'RevPAR Raw Data'!$B$6:$BE$49,'RevPAR Raw Data'!P$1,FALSE)</f>
        <v>65.431528115220601</v>
      </c>
      <c r="AG26" s="78">
        <f>VLOOKUP($A26,'RevPAR Raw Data'!$B$6:$BE$49,'RevPAR Raw Data'!R$1,FALSE)</f>
        <v>47.714889554691702</v>
      </c>
    </row>
    <row r="27" spans="1:33" x14ac:dyDescent="0.2">
      <c r="A27" s="55" t="s">
        <v>126</v>
      </c>
      <c r="B27" s="43">
        <f>(VLOOKUP($A26,'Occupancy Raw Data'!$B$8:$BE$51,'Occupancy Raw Data'!T$3,FALSE))/100</f>
        <v>4.7474295031988099E-2</v>
      </c>
      <c r="C27" s="44">
        <f>(VLOOKUP($A26,'Occupancy Raw Data'!$B$8:$BE$51,'Occupancy Raw Data'!U$3,FALSE))/100</f>
        <v>3.1766157267811602E-2</v>
      </c>
      <c r="D27" s="44">
        <f>(VLOOKUP($A26,'Occupancy Raw Data'!$B$8:$BE$51,'Occupancy Raw Data'!V$3,FALSE))/100</f>
        <v>5.52017761418305E-2</v>
      </c>
      <c r="E27" s="44">
        <f>(VLOOKUP($A26,'Occupancy Raw Data'!$B$8:$BE$51,'Occupancy Raw Data'!W$3,FALSE))/100</f>
        <v>3.2160663696348804E-2</v>
      </c>
      <c r="F27" s="44">
        <f>(VLOOKUP($A26,'Occupancy Raw Data'!$B$8:$BE$51,'Occupancy Raw Data'!X$3,FALSE))/100</f>
        <v>-4.3048966074613997E-3</v>
      </c>
      <c r="G27" s="44">
        <f>(VLOOKUP($A26,'Occupancy Raw Data'!$B$8:$BE$51,'Occupancy Raw Data'!Y$3,FALSE))/100</f>
        <v>3.1166714685641E-2</v>
      </c>
      <c r="H27" s="45">
        <f>(VLOOKUP($A26,'Occupancy Raw Data'!$B$8:$BE$51,'Occupancy Raw Data'!AA$3,FALSE))/100</f>
        <v>-1.0710584470824101E-2</v>
      </c>
      <c r="I27" s="45">
        <f>(VLOOKUP($A26,'Occupancy Raw Data'!$B$8:$BE$51,'Occupancy Raw Data'!AB$3,FALSE))/100</f>
        <v>-5.5767343047301299E-2</v>
      </c>
      <c r="J27" s="44">
        <f>(VLOOKUP($A26,'Occupancy Raw Data'!$B$8:$BE$51,'Occupancy Raw Data'!AC$3,FALSE))/100</f>
        <v>-3.3291610583557001E-2</v>
      </c>
      <c r="K27" s="46">
        <f>(VLOOKUP($A26,'Occupancy Raw Data'!$B$8:$BE$51,'Occupancy Raw Data'!AE$3,FALSE))/100</f>
        <v>9.1696027310112904E-3</v>
      </c>
      <c r="M27" s="43">
        <f>(VLOOKUP($A26,'ADR Raw Data'!$B$6:$BE$49,'ADR Raw Data'!T$1,FALSE))/100</f>
        <v>1.7308402303978E-2</v>
      </c>
      <c r="N27" s="44">
        <f>(VLOOKUP($A26,'ADR Raw Data'!$B$6:$BE$49,'ADR Raw Data'!U$1,FALSE))/100</f>
        <v>1.9961689885850599E-2</v>
      </c>
      <c r="O27" s="44">
        <f>(VLOOKUP($A26,'ADR Raw Data'!$B$6:$BE$49,'ADR Raw Data'!V$1,FALSE))/100</f>
        <v>2.2127407306686501E-2</v>
      </c>
      <c r="P27" s="44">
        <f>(VLOOKUP($A26,'ADR Raw Data'!$B$6:$BE$49,'ADR Raw Data'!W$1,FALSE))/100</f>
        <v>2.28958569802519E-2</v>
      </c>
      <c r="Q27" s="44">
        <f>(VLOOKUP($A26,'ADR Raw Data'!$B$6:$BE$49,'ADR Raw Data'!X$1,FALSE))/100</f>
        <v>8.1069063243383692E-3</v>
      </c>
      <c r="R27" s="44">
        <f>(VLOOKUP($A26,'ADR Raw Data'!$B$6:$BE$49,'ADR Raw Data'!Y$1,FALSE))/100</f>
        <v>1.7491922156060099E-2</v>
      </c>
      <c r="S27" s="45">
        <f>(VLOOKUP($A26,'ADR Raw Data'!$B$6:$BE$49,'ADR Raw Data'!AA$1,FALSE))/100</f>
        <v>2.53770889065877E-2</v>
      </c>
      <c r="T27" s="45">
        <f>(VLOOKUP($A26,'ADR Raw Data'!$B$6:$BE$49,'ADR Raw Data'!AB$1,FALSE))/100</f>
        <v>3.3764614149551704E-3</v>
      </c>
      <c r="U27" s="44">
        <f>(VLOOKUP($A26,'ADR Raw Data'!$B$6:$BE$49,'ADR Raw Data'!AC$1,FALSE))/100</f>
        <v>1.4038500018612201E-2</v>
      </c>
      <c r="V27" s="46">
        <f>(VLOOKUP($A26,'ADR Raw Data'!$B$6:$BE$49,'ADR Raw Data'!AE$1,FALSE))/100</f>
        <v>1.1797609689081801E-2</v>
      </c>
      <c r="X27" s="43">
        <f>(VLOOKUP($A26,'RevPAR Raw Data'!$B$6:$BE$49,'RevPAR Raw Data'!T$1,FALSE))/100</f>
        <v>6.5604401533477602E-2</v>
      </c>
      <c r="Y27" s="44">
        <f>(VLOOKUP($A26,'RevPAR Raw Data'!$B$6:$BE$49,'RevPAR Raw Data'!U$1,FALSE))/100</f>
        <v>5.2361953333907404E-2</v>
      </c>
      <c r="Z27" s="44">
        <f>(VLOOKUP($A26,'RevPAR Raw Data'!$B$6:$BE$49,'RevPAR Raw Data'!V$1,FALSE))/100</f>
        <v>7.85506556332599E-2</v>
      </c>
      <c r="AA27" s="44">
        <f>(VLOOKUP($A26,'RevPAR Raw Data'!$B$6:$BE$49,'RevPAR Raw Data'!W$1,FALSE))/100</f>
        <v>5.5792866632982302E-2</v>
      </c>
      <c r="AB27" s="44">
        <f>(VLOOKUP($A26,'RevPAR Raw Data'!$B$6:$BE$49,'RevPAR Raw Data'!X$1,FALSE))/100</f>
        <v>3.7671103233443098E-3</v>
      </c>
      <c r="AC27" s="44">
        <f>(VLOOKUP($A26,'RevPAR Raw Data'!$B$6:$BE$49,'RevPAR Raw Data'!Y$1,FALSE))/100</f>
        <v>4.9203802588842598E-2</v>
      </c>
      <c r="AD27" s="45">
        <f>(VLOOKUP($A26,'RevPAR Raw Data'!$B$6:$BE$49,'RevPAR Raw Data'!AA$1,FALSE))/100</f>
        <v>1.4394700981405899E-2</v>
      </c>
      <c r="AE27" s="45">
        <f>(VLOOKUP($A26,'RevPAR Raw Data'!$B$6:$BE$49,'RevPAR Raw Data'!AB$1,FALSE))/100</f>
        <v>-5.2579177914359898E-2</v>
      </c>
      <c r="AF27" s="44">
        <f>(VLOOKUP($A26,'RevPAR Raw Data'!$B$6:$BE$49,'RevPAR Raw Data'!AC$1,FALSE))/100</f>
        <v>-1.97204748407416E-2</v>
      </c>
      <c r="AG27" s="46">
        <f>(VLOOKUP($A26,'RevPAR Raw Data'!$B$6:$BE$49,'RevPAR Raw Data'!AE$1,FALSE))/100</f>
        <v>2.1075391814117501E-2</v>
      </c>
    </row>
    <row r="28" spans="1:33" x14ac:dyDescent="0.2">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
      <c r="A29" s="70" t="s">
        <v>23</v>
      </c>
      <c r="B29" s="71">
        <f>(VLOOKUP($A29,'Occupancy Raw Data'!$B$8:$BE$45,'Occupancy Raw Data'!G$3,FALSE))/100</f>
        <v>0.61522881380808403</v>
      </c>
      <c r="C29" s="72">
        <f>(VLOOKUP($A29,'Occupancy Raw Data'!$B$8:$BE$45,'Occupancy Raw Data'!H$3,FALSE))/100</f>
        <v>0.75962074735080809</v>
      </c>
      <c r="D29" s="72">
        <f>(VLOOKUP($A29,'Occupancy Raw Data'!$B$8:$BE$45,'Occupancy Raw Data'!I$3,FALSE))/100</f>
        <v>0.80963982739894902</v>
      </c>
      <c r="E29" s="72">
        <f>(VLOOKUP($A29,'Occupancy Raw Data'!$B$8:$BE$45,'Occupancy Raw Data'!J$3,FALSE))/100</f>
        <v>0.80617606481345505</v>
      </c>
      <c r="F29" s="72">
        <f>(VLOOKUP($A29,'Occupancy Raw Data'!$B$8:$BE$45,'Occupancy Raw Data'!K$3,FALSE))/100</f>
        <v>0.77975753661901503</v>
      </c>
      <c r="G29" s="73">
        <f>(VLOOKUP($A29,'Occupancy Raw Data'!$B$8:$BE$45,'Occupancy Raw Data'!L$3,FALSE))/100</f>
        <v>0.75408459799806193</v>
      </c>
      <c r="H29" s="53">
        <f>(VLOOKUP($A29,'Occupancy Raw Data'!$B$8:$BE$45,'Occupancy Raw Data'!N$3,FALSE))/100</f>
        <v>0.83787829864678398</v>
      </c>
      <c r="I29" s="53">
        <f>(VLOOKUP($A29,'Occupancy Raw Data'!$B$8:$BE$45,'Occupancy Raw Data'!O$3,FALSE))/100</f>
        <v>0.71403410925529098</v>
      </c>
      <c r="J29" s="73">
        <f>(VLOOKUP($A29,'Occupancy Raw Data'!$B$8:$BE$45,'Occupancy Raw Data'!P$3,FALSE))/100</f>
        <v>0.77595620395103693</v>
      </c>
      <c r="K29" s="74">
        <f>(VLOOKUP($A29,'Occupancy Raw Data'!$B$8:$BE$45,'Occupancy Raw Data'!R$3,FALSE))/100</f>
        <v>0.76033362827034101</v>
      </c>
      <c r="M29" s="75">
        <f>VLOOKUP($A29,'ADR Raw Data'!$B$6:$BE$43,'ADR Raw Data'!G$1,FALSE)</f>
        <v>123.391782527792</v>
      </c>
      <c r="N29" s="76">
        <f>VLOOKUP($A29,'ADR Raw Data'!$B$6:$BE$43,'ADR Raw Data'!H$1,FALSE)</f>
        <v>132.697363783909</v>
      </c>
      <c r="O29" s="76">
        <f>VLOOKUP($A29,'ADR Raw Data'!$B$6:$BE$43,'ADR Raw Data'!I$1,FALSE)</f>
        <v>134.74992640127601</v>
      </c>
      <c r="P29" s="76">
        <f>VLOOKUP($A29,'ADR Raw Data'!$B$6:$BE$43,'ADR Raw Data'!J$1,FALSE)</f>
        <v>133.14663996504501</v>
      </c>
      <c r="Q29" s="76">
        <f>VLOOKUP($A29,'ADR Raw Data'!$B$6:$BE$43,'ADR Raw Data'!K$1,FALSE)</f>
        <v>130.340790920042</v>
      </c>
      <c r="R29" s="77">
        <f>VLOOKUP($A29,'ADR Raw Data'!$B$6:$BE$43,'ADR Raw Data'!L$1,FALSE)</f>
        <v>131.22840790364799</v>
      </c>
      <c r="S29" s="76">
        <f>VLOOKUP($A29,'ADR Raw Data'!$B$6:$BE$43,'ADR Raw Data'!N$1,FALSE)</f>
        <v>148.488776975896</v>
      </c>
      <c r="T29" s="76">
        <f>VLOOKUP($A29,'ADR Raw Data'!$B$6:$BE$43,'ADR Raw Data'!O$1,FALSE)</f>
        <v>138.83621706063701</v>
      </c>
      <c r="U29" s="77">
        <f>VLOOKUP($A29,'ADR Raw Data'!$B$6:$BE$43,'ADR Raw Data'!P$1,FALSE)</f>
        <v>144.04763907015399</v>
      </c>
      <c r="V29" s="78">
        <f>VLOOKUP($A29,'ADR Raw Data'!$B$6:$BE$43,'ADR Raw Data'!R$1,FALSE)</f>
        <v>134.96630159500501</v>
      </c>
      <c r="X29" s="75">
        <f>VLOOKUP($A29,'RevPAR Raw Data'!$B$6:$BE$43,'RevPAR Raw Data'!G$1,FALSE)</f>
        <v>75.914179998238694</v>
      </c>
      <c r="Y29" s="76">
        <f>VLOOKUP($A29,'RevPAR Raw Data'!$B$6:$BE$43,'RevPAR Raw Data'!H$1,FALSE)</f>
        <v>100.799670649015</v>
      </c>
      <c r="Z29" s="76">
        <f>VLOOKUP($A29,'RevPAR Raw Data'!$B$6:$BE$43,'RevPAR Raw Data'!I$1,FALSE)</f>
        <v>109.09890715355</v>
      </c>
      <c r="AA29" s="76">
        <f>VLOOKUP($A29,'RevPAR Raw Data'!$B$6:$BE$43,'RevPAR Raw Data'!J$1,FALSE)</f>
        <v>107.33963425015401</v>
      </c>
      <c r="AB29" s="76">
        <f>VLOOKUP($A29,'RevPAR Raw Data'!$B$6:$BE$43,'RevPAR Raw Data'!K$1,FALSE)</f>
        <v>101.63421404878601</v>
      </c>
      <c r="AC29" s="77">
        <f>VLOOKUP($A29,'RevPAR Raw Data'!$B$6:$BE$43,'RevPAR Raw Data'!L$1,FALSE)</f>
        <v>98.957321219948895</v>
      </c>
      <c r="AD29" s="76">
        <f>VLOOKUP($A29,'RevPAR Raw Data'!$B$6:$BE$43,'RevPAR Raw Data'!N$1,FALSE)</f>
        <v>124.415523820706</v>
      </c>
      <c r="AE29" s="76">
        <f>VLOOKUP($A29,'RevPAR Raw Data'!$B$6:$BE$43,'RevPAR Raw Data'!O$1,FALSE)</f>
        <v>99.133794581266301</v>
      </c>
      <c r="AF29" s="77">
        <f>VLOOKUP($A29,'RevPAR Raw Data'!$B$6:$BE$43,'RevPAR Raw Data'!P$1,FALSE)</f>
        <v>111.77465920098599</v>
      </c>
      <c r="AG29" s="78">
        <f>VLOOKUP($A29,'RevPAR Raw Data'!$B$6:$BE$43,'RevPAR Raw Data'!R$1,FALSE)</f>
        <v>102.619417785959</v>
      </c>
    </row>
    <row r="30" spans="1:33" x14ac:dyDescent="0.2">
      <c r="A30" s="55" t="s">
        <v>126</v>
      </c>
      <c r="B30" s="43">
        <f>(VLOOKUP($A29,'Occupancy Raw Data'!$B$8:$BE$51,'Occupancy Raw Data'!T$3,FALSE))/100</f>
        <v>0.29746817153011601</v>
      </c>
      <c r="C30" s="44">
        <f>(VLOOKUP($A29,'Occupancy Raw Data'!$B$8:$BE$51,'Occupancy Raw Data'!U$3,FALSE))/100</f>
        <v>0.23776771042543399</v>
      </c>
      <c r="D30" s="44">
        <f>(VLOOKUP($A29,'Occupancy Raw Data'!$B$8:$BE$51,'Occupancy Raw Data'!V$3,FALSE))/100</f>
        <v>0.21691942498505298</v>
      </c>
      <c r="E30" s="44">
        <f>(VLOOKUP($A29,'Occupancy Raw Data'!$B$8:$BE$51,'Occupancy Raw Data'!W$3,FALSE))/100</f>
        <v>0.24074306790028899</v>
      </c>
      <c r="F30" s="44">
        <f>(VLOOKUP($A29,'Occupancy Raw Data'!$B$8:$BE$51,'Occupancy Raw Data'!X$3,FALSE))/100</f>
        <v>9.7367870588737498E-2</v>
      </c>
      <c r="G30" s="44">
        <f>(VLOOKUP($A29,'Occupancy Raw Data'!$B$8:$BE$51,'Occupancy Raw Data'!Y$3,FALSE))/100</f>
        <v>0.210983569643521</v>
      </c>
      <c r="H30" s="45">
        <f>(VLOOKUP($A29,'Occupancy Raw Data'!$B$8:$BE$51,'Occupancy Raw Data'!AA$3,FALSE))/100</f>
        <v>-1.3847825467135099E-2</v>
      </c>
      <c r="I30" s="45">
        <f>(VLOOKUP($A29,'Occupancy Raw Data'!$B$8:$BE$51,'Occupancy Raw Data'!AB$3,FALSE))/100</f>
        <v>-0.16278862956406201</v>
      </c>
      <c r="J30" s="44">
        <f>(VLOOKUP($A29,'Occupancy Raw Data'!$B$8:$BE$51,'Occupancy Raw Data'!AC$3,FALSE))/100</f>
        <v>-8.8459422395003207E-2</v>
      </c>
      <c r="K30" s="46">
        <f>(VLOOKUP($A29,'Occupancy Raw Data'!$B$8:$BE$51,'Occupancy Raw Data'!AE$3,FALSE))/100</f>
        <v>0.10512755897155399</v>
      </c>
      <c r="M30" s="43">
        <f>(VLOOKUP($A29,'ADR Raw Data'!$B$6:$BE$49,'ADR Raw Data'!T$1,FALSE))/100</f>
        <v>0.161879778432376</v>
      </c>
      <c r="N30" s="44">
        <f>(VLOOKUP($A29,'ADR Raw Data'!$B$6:$BE$49,'ADR Raw Data'!U$1,FALSE))/100</f>
        <v>0.169190822016833</v>
      </c>
      <c r="O30" s="44">
        <f>(VLOOKUP($A29,'ADR Raw Data'!$B$6:$BE$49,'ADR Raw Data'!V$1,FALSE))/100</f>
        <v>0.156743460874575</v>
      </c>
      <c r="P30" s="44">
        <f>(VLOOKUP($A29,'ADR Raw Data'!$B$6:$BE$49,'ADR Raw Data'!W$1,FALSE))/100</f>
        <v>0.15399689395896299</v>
      </c>
      <c r="Q30" s="44">
        <f>(VLOOKUP($A29,'ADR Raw Data'!$B$6:$BE$49,'ADR Raw Data'!X$1,FALSE))/100</f>
        <v>9.0164239688332606E-2</v>
      </c>
      <c r="R30" s="44">
        <f>(VLOOKUP($A29,'ADR Raw Data'!$B$6:$BE$49,'ADR Raw Data'!Y$1,FALSE))/100</f>
        <v>0.143088627474768</v>
      </c>
      <c r="S30" s="45">
        <f>(VLOOKUP($A29,'ADR Raw Data'!$B$6:$BE$49,'ADR Raw Data'!AA$1,FALSE))/100</f>
        <v>4.13897549021969E-3</v>
      </c>
      <c r="T30" s="45">
        <f>(VLOOKUP($A29,'ADR Raw Data'!$B$6:$BE$49,'ADR Raw Data'!AB$1,FALSE))/100</f>
        <v>-7.6946612738411801E-2</v>
      </c>
      <c r="U30" s="44">
        <f>(VLOOKUP($A29,'ADR Raw Data'!$B$6:$BE$49,'ADR Raw Data'!AC$1,FALSE))/100</f>
        <v>-3.4181290396589896E-2</v>
      </c>
      <c r="V30" s="46">
        <f>(VLOOKUP($A29,'ADR Raw Data'!$B$6:$BE$49,'ADR Raw Data'!AE$1,FALSE))/100</f>
        <v>6.3207731187840899E-2</v>
      </c>
      <c r="X30" s="43">
        <f>(VLOOKUP($A29,'RevPAR Raw Data'!$B$6:$BE$43,'RevPAR Raw Data'!T$1,FALSE))/100</f>
        <v>0.50750203166047203</v>
      </c>
      <c r="Y30" s="44">
        <f>(VLOOKUP($A29,'RevPAR Raw Data'!$B$6:$BE$43,'RevPAR Raw Data'!U$1,FALSE))/100</f>
        <v>0.44718664681820697</v>
      </c>
      <c r="Z30" s="44">
        <f>(VLOOKUP($A29,'RevPAR Raw Data'!$B$6:$BE$43,'RevPAR Raw Data'!V$1,FALSE))/100</f>
        <v>0.40766358726270802</v>
      </c>
      <c r="AA30" s="44">
        <f>(VLOOKUP($A29,'RevPAR Raw Data'!$B$6:$BE$43,'RevPAR Raw Data'!W$1,FALSE))/100</f>
        <v>0.43181364655804899</v>
      </c>
      <c r="AB30" s="44">
        <f>(VLOOKUP($A29,'RevPAR Raw Data'!$B$6:$BE$43,'RevPAR Raw Data'!X$1,FALSE))/100</f>
        <v>0.19631121029877502</v>
      </c>
      <c r="AC30" s="44">
        <f>(VLOOKUP($A29,'RevPAR Raw Data'!$B$6:$BE$43,'RevPAR Raw Data'!Y$1,FALSE))/100</f>
        <v>0.38426154651830802</v>
      </c>
      <c r="AD30" s="45">
        <f>(VLOOKUP($A29,'RevPAR Raw Data'!$B$6:$BE$43,'RevPAR Raw Data'!AA$1,FALSE))/100</f>
        <v>-9.76616578711678E-3</v>
      </c>
      <c r="AE30" s="45">
        <f>(VLOOKUP($A29,'RevPAR Raw Data'!$B$6:$BE$43,'RevPAR Raw Data'!AB$1,FALSE))/100</f>
        <v>-0.22720920866519101</v>
      </c>
      <c r="AF30" s="44">
        <f>(VLOOKUP($A29,'RevPAR Raw Data'!$B$6:$BE$43,'RevPAR Raw Data'!AC$1,FALSE))/100</f>
        <v>-0.119617055586394</v>
      </c>
      <c r="AG30" s="46">
        <f>(VLOOKUP($A29,'RevPAR Raw Data'!$B$6:$BE$43,'RevPAR Raw Data'!AE$1,FALSE))/100</f>
        <v>0.17498016464730298</v>
      </c>
    </row>
    <row r="31" spans="1:33" x14ac:dyDescent="0.2">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
      <c r="A32" s="70" t="s">
        <v>24</v>
      </c>
      <c r="B32" s="71">
        <f>(VLOOKUP($A32,'Occupancy Raw Data'!$B$8:$BE$45,'Occupancy Raw Data'!G$3,FALSE))/100</f>
        <v>0.44324324324324299</v>
      </c>
      <c r="C32" s="72">
        <f>(VLOOKUP($A32,'Occupancy Raw Data'!$B$8:$BE$45,'Occupancy Raw Data'!H$3,FALSE))/100</f>
        <v>0.59922779922779901</v>
      </c>
      <c r="D32" s="72">
        <f>(VLOOKUP($A32,'Occupancy Raw Data'!$B$8:$BE$45,'Occupancy Raw Data'!I$3,FALSE))/100</f>
        <v>0.62934362934362897</v>
      </c>
      <c r="E32" s="72">
        <f>(VLOOKUP($A32,'Occupancy Raw Data'!$B$8:$BE$45,'Occupancy Raw Data'!J$3,FALSE))/100</f>
        <v>0.65868725868725808</v>
      </c>
      <c r="F32" s="72">
        <f>(VLOOKUP($A32,'Occupancy Raw Data'!$B$8:$BE$45,'Occupancy Raw Data'!K$3,FALSE))/100</f>
        <v>0.67335907335907297</v>
      </c>
      <c r="G32" s="73">
        <f>(VLOOKUP($A32,'Occupancy Raw Data'!$B$8:$BE$45,'Occupancy Raw Data'!L$3,FALSE))/100</f>
        <v>0.60077220077219995</v>
      </c>
      <c r="H32" s="53">
        <f>(VLOOKUP($A32,'Occupancy Raw Data'!$B$8:$BE$45,'Occupancy Raw Data'!N$3,FALSE))/100</f>
        <v>0.82007722007721995</v>
      </c>
      <c r="I32" s="53">
        <f>(VLOOKUP($A32,'Occupancy Raw Data'!$B$8:$BE$45,'Occupancy Raw Data'!O$3,FALSE))/100</f>
        <v>0.82239382239382197</v>
      </c>
      <c r="J32" s="73">
        <f>(VLOOKUP($A32,'Occupancy Raw Data'!$B$8:$BE$45,'Occupancy Raw Data'!P$3,FALSE))/100</f>
        <v>0.82123552123552102</v>
      </c>
      <c r="K32" s="74">
        <f>(VLOOKUP($A32,'Occupancy Raw Data'!$B$8:$BE$45,'Occupancy Raw Data'!R$3,FALSE))/100</f>
        <v>0.66376172090457797</v>
      </c>
      <c r="M32" s="75">
        <f>VLOOKUP($A32,'ADR Raw Data'!$B$6:$BE$43,'ADR Raw Data'!G$1,FALSE)</f>
        <v>125.506045296167</v>
      </c>
      <c r="N32" s="76">
        <f>VLOOKUP($A32,'ADR Raw Data'!$B$6:$BE$43,'ADR Raw Data'!H$1,FALSE)</f>
        <v>124.599755154639</v>
      </c>
      <c r="O32" s="76">
        <f>VLOOKUP($A32,'ADR Raw Data'!$B$6:$BE$43,'ADR Raw Data'!I$1,FALSE)</f>
        <v>117.150392638036</v>
      </c>
      <c r="P32" s="76">
        <f>VLOOKUP($A32,'ADR Raw Data'!$B$6:$BE$43,'ADR Raw Data'!J$1,FALSE)</f>
        <v>120.329824150058</v>
      </c>
      <c r="Q32" s="76">
        <f>VLOOKUP($A32,'ADR Raw Data'!$B$6:$BE$43,'ADR Raw Data'!K$1,FALSE)</f>
        <v>132.84805045871499</v>
      </c>
      <c r="R32" s="77">
        <f>VLOOKUP($A32,'ADR Raw Data'!$B$6:$BE$43,'ADR Raw Data'!L$1,FALSE)</f>
        <v>124.08542159383001</v>
      </c>
      <c r="S32" s="76">
        <f>VLOOKUP($A32,'ADR Raw Data'!$B$6:$BE$43,'ADR Raw Data'!N$1,FALSE)</f>
        <v>168.91996233521601</v>
      </c>
      <c r="T32" s="76">
        <f>VLOOKUP($A32,'ADR Raw Data'!$B$6:$BE$43,'ADR Raw Data'!O$1,FALSE)</f>
        <v>165.25176525821499</v>
      </c>
      <c r="U32" s="77">
        <f>VLOOKUP($A32,'ADR Raw Data'!$B$6:$BE$43,'ADR Raw Data'!P$1,FALSE)</f>
        <v>167.08327691584299</v>
      </c>
      <c r="V32" s="78">
        <f>VLOOKUP($A32,'ADR Raw Data'!$B$6:$BE$43,'ADR Raw Data'!R$1,FALSE)</f>
        <v>139.285095562572</v>
      </c>
      <c r="X32" s="75">
        <f>VLOOKUP($A32,'RevPAR Raw Data'!$B$6:$BE$43,'RevPAR Raw Data'!G$1,FALSE)</f>
        <v>55.629706563706499</v>
      </c>
      <c r="Y32" s="76">
        <f>VLOOKUP($A32,'RevPAR Raw Data'!$B$6:$BE$43,'RevPAR Raw Data'!H$1,FALSE)</f>
        <v>74.663637065637005</v>
      </c>
      <c r="Z32" s="76">
        <f>VLOOKUP($A32,'RevPAR Raw Data'!$B$6:$BE$43,'RevPAR Raw Data'!I$1,FALSE)</f>
        <v>73.7278532818532</v>
      </c>
      <c r="AA32" s="76">
        <f>VLOOKUP($A32,'RevPAR Raw Data'!$B$6:$BE$43,'RevPAR Raw Data'!J$1,FALSE)</f>
        <v>79.259722007722004</v>
      </c>
      <c r="AB32" s="76">
        <f>VLOOKUP($A32,'RevPAR Raw Data'!$B$6:$BE$43,'RevPAR Raw Data'!K$1,FALSE)</f>
        <v>89.454440154440107</v>
      </c>
      <c r="AC32" s="77">
        <f>VLOOKUP($A32,'RevPAR Raw Data'!$B$6:$BE$43,'RevPAR Raw Data'!L$1,FALSE)</f>
        <v>74.547071814671796</v>
      </c>
      <c r="AD32" s="76">
        <f>VLOOKUP($A32,'RevPAR Raw Data'!$B$6:$BE$43,'RevPAR Raw Data'!N$1,FALSE)</f>
        <v>138.52741312741301</v>
      </c>
      <c r="AE32" s="76">
        <f>VLOOKUP($A32,'RevPAR Raw Data'!$B$6:$BE$43,'RevPAR Raw Data'!O$1,FALSE)</f>
        <v>135.90203088803</v>
      </c>
      <c r="AF32" s="77">
        <f>VLOOKUP($A32,'RevPAR Raw Data'!$B$6:$BE$43,'RevPAR Raw Data'!P$1,FALSE)</f>
        <v>137.214722007722</v>
      </c>
      <c r="AG32" s="78">
        <f>VLOOKUP($A32,'RevPAR Raw Data'!$B$6:$BE$43,'RevPAR Raw Data'!R$1,FALSE)</f>
        <v>92.4521147269718</v>
      </c>
    </row>
    <row r="33" spans="1:33" x14ac:dyDescent="0.2">
      <c r="A33" s="55" t="s">
        <v>126</v>
      </c>
      <c r="B33" s="43">
        <f>(VLOOKUP($A32,'Occupancy Raw Data'!$B$8:$BE$51,'Occupancy Raw Data'!T$3,FALSE))/100</f>
        <v>-0.118279569892473</v>
      </c>
      <c r="C33" s="44">
        <f>(VLOOKUP($A32,'Occupancy Raw Data'!$B$8:$BE$51,'Occupancy Raw Data'!U$3,FALSE))/100</f>
        <v>1.04166666666666E-2</v>
      </c>
      <c r="D33" s="44">
        <f>(VLOOKUP($A32,'Occupancy Raw Data'!$B$8:$BE$51,'Occupancy Raw Data'!V$3,FALSE))/100</f>
        <v>0</v>
      </c>
      <c r="E33" s="44">
        <f>(VLOOKUP($A32,'Occupancy Raw Data'!$B$8:$BE$51,'Occupancy Raw Data'!W$3,FALSE))/100</f>
        <v>6.3591022443890199E-2</v>
      </c>
      <c r="F33" s="44">
        <f>(VLOOKUP($A32,'Occupancy Raw Data'!$B$8:$BE$51,'Occupancy Raw Data'!X$3,FALSE))/100</f>
        <v>-6.8337129840546594E-3</v>
      </c>
      <c r="G33" s="44">
        <f>(VLOOKUP($A32,'Occupancy Raw Data'!$B$8:$BE$51,'Occupancy Raw Data'!Y$3,FALSE))/100</f>
        <v>-6.1318344404700997E-3</v>
      </c>
      <c r="H33" s="45">
        <f>(VLOOKUP($A32,'Occupancy Raw Data'!$B$8:$BE$51,'Occupancy Raw Data'!AA$3,FALSE))/100</f>
        <v>6.6350710900473899E-3</v>
      </c>
      <c r="I33" s="45">
        <f>(VLOOKUP($A32,'Occupancy Raw Data'!$B$8:$BE$51,'Occupancy Raw Data'!AB$3,FALSE))/100</f>
        <v>-3.9675383228133396E-2</v>
      </c>
      <c r="J33" s="44">
        <f>(VLOOKUP($A32,'Occupancy Raw Data'!$B$8:$BE$51,'Occupancy Raw Data'!AC$3,FALSE))/100</f>
        <v>-1.70979667282809E-2</v>
      </c>
      <c r="K33" s="46">
        <f>(VLOOKUP($A32,'Occupancy Raw Data'!$B$8:$BE$51,'Occupancy Raw Data'!AE$3,FALSE))/100</f>
        <v>-1.0036196117143702E-2</v>
      </c>
      <c r="M33" s="43">
        <f>(VLOOKUP($A32,'ADR Raw Data'!$B$6:$BE$49,'ADR Raw Data'!T$1,FALSE))/100</f>
        <v>0.10189858130915801</v>
      </c>
      <c r="N33" s="44">
        <f>(VLOOKUP($A32,'ADR Raw Data'!$B$6:$BE$49,'ADR Raw Data'!U$1,FALSE))/100</f>
        <v>-1.34133283362224E-3</v>
      </c>
      <c r="O33" s="44">
        <f>(VLOOKUP($A32,'ADR Raw Data'!$B$6:$BE$49,'ADR Raw Data'!V$1,FALSE))/100</f>
        <v>-6.2378553180290001E-2</v>
      </c>
      <c r="P33" s="44">
        <f>(VLOOKUP($A32,'ADR Raw Data'!$B$6:$BE$49,'ADR Raw Data'!W$1,FALSE))/100</f>
        <v>-1.3308173000723501E-2</v>
      </c>
      <c r="Q33" s="44">
        <f>(VLOOKUP($A32,'ADR Raw Data'!$B$6:$BE$49,'ADR Raw Data'!X$1,FALSE))/100</f>
        <v>6.1164278962817994E-2</v>
      </c>
      <c r="R33" s="44">
        <f>(VLOOKUP($A32,'ADR Raw Data'!$B$6:$BE$49,'ADR Raw Data'!Y$1,FALSE))/100</f>
        <v>1.2819339091063999E-2</v>
      </c>
      <c r="S33" s="45">
        <f>(VLOOKUP($A32,'ADR Raw Data'!$B$6:$BE$49,'ADR Raw Data'!AA$1,FALSE))/100</f>
        <v>9.01606190243112E-3</v>
      </c>
      <c r="T33" s="45">
        <f>(VLOOKUP($A32,'ADR Raw Data'!$B$6:$BE$49,'ADR Raw Data'!AB$1,FALSE))/100</f>
        <v>-5.1238186132059403E-2</v>
      </c>
      <c r="U33" s="44">
        <f>(VLOOKUP($A32,'ADR Raw Data'!$B$6:$BE$49,'ADR Raw Data'!AC$1,FALSE))/100</f>
        <v>-2.2206196696766902E-2</v>
      </c>
      <c r="V33" s="46">
        <f>(VLOOKUP($A32,'ADR Raw Data'!$B$6:$BE$49,'ADR Raw Data'!AE$1,FALSE))/100</f>
        <v>-3.2120101746082401E-3</v>
      </c>
      <c r="X33" s="43">
        <f>(VLOOKUP($A32,'RevPAR Raw Data'!$B$6:$BE$43,'RevPAR Raw Data'!T$1,FALSE))/100</f>
        <v>-2.8433508953215402E-2</v>
      </c>
      <c r="Y33" s="44">
        <f>(VLOOKUP($A32,'RevPAR Raw Data'!$B$6:$BE$43,'RevPAR Raw Data'!U$1,FALSE))/100</f>
        <v>9.0613616160275193E-3</v>
      </c>
      <c r="Z33" s="44">
        <f>(VLOOKUP($A32,'RevPAR Raw Data'!$B$6:$BE$43,'RevPAR Raw Data'!V$1,FALSE))/100</f>
        <v>-6.2378553180290001E-2</v>
      </c>
      <c r="AA33" s="44">
        <f>(VLOOKUP($A32,'RevPAR Raw Data'!$B$6:$BE$43,'RevPAR Raw Data'!W$1,FALSE))/100</f>
        <v>4.9436569115190503E-2</v>
      </c>
      <c r="AB33" s="44">
        <f>(VLOOKUP($A32,'RevPAR Raw Data'!$B$6:$BE$43,'RevPAR Raw Data'!X$1,FALSE))/100</f>
        <v>5.3912586851454794E-2</v>
      </c>
      <c r="AC33" s="44">
        <f>(VLOOKUP($A32,'RevPAR Raw Data'!$B$6:$BE$43,'RevPAR Raw Data'!Y$1,FALSE))/100</f>
        <v>6.6088985856512404E-3</v>
      </c>
      <c r="AD33" s="45">
        <f>(VLOOKUP($A32,'RevPAR Raw Data'!$B$6:$BE$43,'RevPAR Raw Data'!AA$1,FALSE))/100</f>
        <v>1.5710955204153401E-2</v>
      </c>
      <c r="AE33" s="45">
        <f>(VLOOKUP($A32,'RevPAR Raw Data'!$B$6:$BE$43,'RevPAR Raw Data'!AB$1,FALSE))/100</f>
        <v>-8.8880674689489E-2</v>
      </c>
      <c r="AF33" s="44">
        <f>(VLOOKUP($A32,'RevPAR Raw Data'!$B$6:$BE$43,'RevPAR Raw Data'!AC$1,FALSE))/100</f>
        <v>-3.8924482612764905E-2</v>
      </c>
      <c r="AG33" s="46">
        <f>(VLOOKUP($A32,'RevPAR Raw Data'!$B$6:$BE$43,'RevPAR Raw Data'!AE$1,FALSE))/100</f>
        <v>-1.3215969927709398E-2</v>
      </c>
    </row>
    <row r="34" spans="1:33" x14ac:dyDescent="0.2">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
      <c r="A35" s="70" t="s">
        <v>25</v>
      </c>
      <c r="B35" s="71">
        <f>(VLOOKUP($A35,'Occupancy Raw Data'!$B$8:$BE$45,'Occupancy Raw Data'!G$3,FALSE))/100</f>
        <v>0.52666227781435093</v>
      </c>
      <c r="C35" s="72">
        <f>(VLOOKUP($A35,'Occupancy Raw Data'!$B$8:$BE$45,'Occupancy Raw Data'!H$3,FALSE))/100</f>
        <v>0.62080315997366597</v>
      </c>
      <c r="D35" s="72">
        <f>(VLOOKUP($A35,'Occupancy Raw Data'!$B$8:$BE$45,'Occupancy Raw Data'!I$3,FALSE))/100</f>
        <v>0.66096115865701099</v>
      </c>
      <c r="E35" s="72">
        <f>(VLOOKUP($A35,'Occupancy Raw Data'!$B$8:$BE$45,'Occupancy Raw Data'!J$3,FALSE))/100</f>
        <v>0.67807768268597701</v>
      </c>
      <c r="F35" s="72">
        <f>(VLOOKUP($A35,'Occupancy Raw Data'!$B$8:$BE$45,'Occupancy Raw Data'!K$3,FALSE))/100</f>
        <v>0.70309414088215905</v>
      </c>
      <c r="G35" s="73">
        <f>(VLOOKUP($A35,'Occupancy Raw Data'!$B$8:$BE$45,'Occupancy Raw Data'!L$3,FALSE))/100</f>
        <v>0.63791968400263299</v>
      </c>
      <c r="H35" s="53">
        <f>(VLOOKUP($A35,'Occupancy Raw Data'!$B$8:$BE$45,'Occupancy Raw Data'!N$3,FALSE))/100</f>
        <v>0.823568136932192</v>
      </c>
      <c r="I35" s="53">
        <f>(VLOOKUP($A35,'Occupancy Raw Data'!$B$8:$BE$45,'Occupancy Raw Data'!O$3,FALSE))/100</f>
        <v>0.79065174456879506</v>
      </c>
      <c r="J35" s="73">
        <f>(VLOOKUP($A35,'Occupancy Raw Data'!$B$8:$BE$45,'Occupancy Raw Data'!P$3,FALSE))/100</f>
        <v>0.80710994075049303</v>
      </c>
      <c r="K35" s="74">
        <f>(VLOOKUP($A35,'Occupancy Raw Data'!$B$8:$BE$45,'Occupancy Raw Data'!R$3,FALSE))/100</f>
        <v>0.686259757359164</v>
      </c>
      <c r="M35" s="75">
        <f>VLOOKUP($A35,'ADR Raw Data'!$B$6:$BE$43,'ADR Raw Data'!G$1,FALSE)</f>
        <v>127.6528375</v>
      </c>
      <c r="N35" s="76">
        <f>VLOOKUP($A35,'ADR Raw Data'!$B$6:$BE$43,'ADR Raw Data'!H$1,FALSE)</f>
        <v>128.606648992576</v>
      </c>
      <c r="O35" s="76">
        <f>VLOOKUP($A35,'ADR Raw Data'!$B$6:$BE$43,'ADR Raw Data'!I$1,FALSE)</f>
        <v>129.54233067729001</v>
      </c>
      <c r="P35" s="76">
        <f>VLOOKUP($A35,'ADR Raw Data'!$B$6:$BE$43,'ADR Raw Data'!J$1,FALSE)</f>
        <v>132.13220388349501</v>
      </c>
      <c r="Q35" s="76">
        <f>VLOOKUP($A35,'ADR Raw Data'!$B$6:$BE$43,'ADR Raw Data'!K$1,FALSE)</f>
        <v>136.977631086142</v>
      </c>
      <c r="R35" s="77">
        <f>VLOOKUP($A35,'ADR Raw Data'!$B$6:$BE$43,'ADR Raw Data'!L$1,FALSE)</f>
        <v>131.237795665634</v>
      </c>
      <c r="S35" s="76">
        <f>VLOOKUP($A35,'ADR Raw Data'!$B$6:$BE$43,'ADR Raw Data'!N$1,FALSE)</f>
        <v>173.92786570743399</v>
      </c>
      <c r="T35" s="76">
        <f>VLOOKUP($A35,'ADR Raw Data'!$B$6:$BE$43,'ADR Raw Data'!O$1,FALSE)</f>
        <v>172.48681931723499</v>
      </c>
      <c r="U35" s="77">
        <f>VLOOKUP($A35,'ADR Raw Data'!$B$6:$BE$43,'ADR Raw Data'!P$1,FALSE)</f>
        <v>173.22203507340899</v>
      </c>
      <c r="V35" s="78">
        <f>VLOOKUP($A35,'ADR Raw Data'!$B$6:$BE$43,'ADR Raw Data'!R$1,FALSE)</f>
        <v>145.34569686172301</v>
      </c>
      <c r="X35" s="75">
        <f>VLOOKUP($A35,'RevPAR Raw Data'!$B$6:$BE$43,'RevPAR Raw Data'!G$1,FALSE)</f>
        <v>67.229934167215205</v>
      </c>
      <c r="Y35" s="76">
        <f>VLOOKUP($A35,'RevPAR Raw Data'!$B$6:$BE$43,'RevPAR Raw Data'!H$1,FALSE)</f>
        <v>79.839414088215904</v>
      </c>
      <c r="Z35" s="76">
        <f>VLOOKUP($A35,'RevPAR Raw Data'!$B$6:$BE$43,'RevPAR Raw Data'!I$1,FALSE)</f>
        <v>85.622448979591795</v>
      </c>
      <c r="AA35" s="76">
        <f>VLOOKUP($A35,'RevPAR Raw Data'!$B$6:$BE$43,'RevPAR Raw Data'!J$1,FALSE)</f>
        <v>89.595898617511494</v>
      </c>
      <c r="AB35" s="76">
        <f>VLOOKUP($A35,'RevPAR Raw Data'!$B$6:$BE$43,'RevPAR Raw Data'!K$1,FALSE)</f>
        <v>96.308169848584498</v>
      </c>
      <c r="AC35" s="77">
        <f>VLOOKUP($A35,'RevPAR Raw Data'!$B$6:$BE$43,'RevPAR Raw Data'!L$1,FALSE)</f>
        <v>83.719173140223802</v>
      </c>
      <c r="AD35" s="76">
        <f>VLOOKUP($A35,'RevPAR Raw Data'!$B$6:$BE$43,'RevPAR Raw Data'!N$1,FALSE)</f>
        <v>143.24144832126299</v>
      </c>
      <c r="AE35" s="76">
        <f>VLOOKUP($A35,'RevPAR Raw Data'!$B$6:$BE$43,'RevPAR Raw Data'!O$1,FALSE)</f>
        <v>136.37700460829399</v>
      </c>
      <c r="AF35" s="77">
        <f>VLOOKUP($A35,'RevPAR Raw Data'!$B$6:$BE$43,'RevPAR Raw Data'!P$1,FALSE)</f>
        <v>139.80922646477899</v>
      </c>
      <c r="AG35" s="78">
        <f>VLOOKUP($A35,'RevPAR Raw Data'!$B$6:$BE$43,'RevPAR Raw Data'!R$1,FALSE)</f>
        <v>99.744902661525401</v>
      </c>
    </row>
    <row r="36" spans="1:33" x14ac:dyDescent="0.2">
      <c r="A36" s="55" t="s">
        <v>126</v>
      </c>
      <c r="B36" s="43">
        <f>(VLOOKUP($A35,'Occupancy Raw Data'!$B$8:$BE$51,'Occupancy Raw Data'!T$3,FALSE))/100</f>
        <v>6.5246338215712296E-2</v>
      </c>
      <c r="C36" s="44">
        <f>(VLOOKUP($A35,'Occupancy Raw Data'!$B$8:$BE$51,'Occupancy Raw Data'!U$3,FALSE))/100</f>
        <v>-4.5546558704453399E-2</v>
      </c>
      <c r="D36" s="44">
        <f>(VLOOKUP($A35,'Occupancy Raw Data'!$B$8:$BE$51,'Occupancy Raw Data'!V$3,FALSE))/100</f>
        <v>-4.3809523809523798E-2</v>
      </c>
      <c r="E36" s="44">
        <f>(VLOOKUP($A35,'Occupancy Raw Data'!$B$8:$BE$51,'Occupancy Raw Data'!W$3,FALSE))/100</f>
        <v>-2.55439924314096E-2</v>
      </c>
      <c r="F36" s="44">
        <f>(VLOOKUP($A35,'Occupancy Raw Data'!$B$8:$BE$51,'Occupancy Raw Data'!X$3,FALSE))/100</f>
        <v>-4.9822064056939501E-2</v>
      </c>
      <c r="G36" s="44">
        <f>(VLOOKUP($A35,'Occupancy Raw Data'!$B$8:$BE$51,'Occupancy Raw Data'!Y$3,FALSE))/100</f>
        <v>-2.5150905432595502E-2</v>
      </c>
      <c r="H36" s="45">
        <f>(VLOOKUP($A35,'Occupancy Raw Data'!$B$8:$BE$51,'Occupancy Raw Data'!AA$3,FALSE))/100</f>
        <v>-2.3419203747072501E-2</v>
      </c>
      <c r="I36" s="45">
        <f>(VLOOKUP($A35,'Occupancy Raw Data'!$B$8:$BE$51,'Occupancy Raw Data'!AB$3,FALSE))/100</f>
        <v>-5.5817610062893E-2</v>
      </c>
      <c r="J36" s="44">
        <f>(VLOOKUP($A35,'Occupancy Raw Data'!$B$8:$BE$51,'Occupancy Raw Data'!AC$3,FALSE))/100</f>
        <v>-3.9561300430865601E-2</v>
      </c>
      <c r="K36" s="46">
        <f>(VLOOKUP($A35,'Occupancy Raw Data'!$B$8:$BE$51,'Occupancy Raw Data'!AE$3,FALSE))/100</f>
        <v>-3.0041206965306301E-2</v>
      </c>
      <c r="M36" s="43">
        <f>(VLOOKUP($A35,'ADR Raw Data'!$B$6:$BE$49,'ADR Raw Data'!T$1,FALSE))/100</f>
        <v>-5.7136427746302598E-3</v>
      </c>
      <c r="N36" s="44">
        <f>(VLOOKUP($A35,'ADR Raw Data'!$B$6:$BE$49,'ADR Raw Data'!U$1,FALSE))/100</f>
        <v>9.9732347868446199E-3</v>
      </c>
      <c r="O36" s="44">
        <f>(VLOOKUP($A35,'ADR Raw Data'!$B$6:$BE$49,'ADR Raw Data'!V$1,FALSE))/100</f>
        <v>-1.8730285710979899E-2</v>
      </c>
      <c r="P36" s="44">
        <f>(VLOOKUP($A35,'ADR Raw Data'!$B$6:$BE$49,'ADR Raw Data'!W$1,FALSE))/100</f>
        <v>1.92511098990845E-2</v>
      </c>
      <c r="Q36" s="44">
        <f>(VLOOKUP($A35,'ADR Raw Data'!$B$6:$BE$49,'ADR Raw Data'!X$1,FALSE))/100</f>
        <v>-2.7583332743906799E-2</v>
      </c>
      <c r="R36" s="44">
        <f>(VLOOKUP($A35,'ADR Raw Data'!$B$6:$BE$49,'ADR Raw Data'!Y$1,FALSE))/100</f>
        <v>-6.014514176617E-3</v>
      </c>
      <c r="S36" s="45">
        <f>(VLOOKUP($A35,'ADR Raw Data'!$B$6:$BE$49,'ADR Raw Data'!AA$1,FALSE))/100</f>
        <v>3.87891533808895E-2</v>
      </c>
      <c r="T36" s="45">
        <f>(VLOOKUP($A35,'ADR Raw Data'!$B$6:$BE$49,'ADR Raw Data'!AB$1,FALSE))/100</f>
        <v>-1.8681069965069499E-3</v>
      </c>
      <c r="U36" s="44">
        <f>(VLOOKUP($A35,'ADR Raw Data'!$B$6:$BE$49,'ADR Raw Data'!AC$1,FALSE))/100</f>
        <v>1.8282387020550298E-2</v>
      </c>
      <c r="V36" s="46">
        <f>(VLOOKUP($A35,'ADR Raw Data'!$B$6:$BE$49,'ADR Raw Data'!AE$1,FALSE))/100</f>
        <v>2.6971503529886099E-3</v>
      </c>
      <c r="X36" s="43">
        <f>(VLOOKUP($A35,'RevPAR Raw Data'!$B$6:$BE$43,'RevPAR Raw Data'!T$1,FALSE))/100</f>
        <v>5.9159901172164797E-2</v>
      </c>
      <c r="Y36" s="44">
        <f>(VLOOKUP($A35,'RevPAR Raw Data'!$B$6:$BE$43,'RevPAR Raw Data'!U$1,FALSE))/100</f>
        <v>-3.6027570441301102E-2</v>
      </c>
      <c r="Z36" s="44">
        <f>(VLOOKUP($A35,'RevPAR Raw Data'!$B$6:$BE$43,'RevPAR Raw Data'!V$1,FALSE))/100</f>
        <v>-6.1719244622689302E-2</v>
      </c>
      <c r="AA36" s="44">
        <f>(VLOOKUP($A35,'RevPAR Raw Data'!$B$6:$BE$43,'RevPAR Raw Data'!W$1,FALSE))/100</f>
        <v>-6.7846327378835898E-3</v>
      </c>
      <c r="AB36" s="44">
        <f>(VLOOKUP($A35,'RevPAR Raw Data'!$B$6:$BE$43,'RevPAR Raw Data'!X$1,FALSE))/100</f>
        <v>-7.6031138229975495E-2</v>
      </c>
      <c r="AC36" s="44">
        <f>(VLOOKUP($A35,'RevPAR Raw Data'!$B$6:$BE$43,'RevPAR Raw Data'!Y$1,FALSE))/100</f>
        <v>-3.1014149131933403E-2</v>
      </c>
      <c r="AD36" s="45">
        <f>(VLOOKUP($A35,'RevPAR Raw Data'!$B$6:$BE$43,'RevPAR Raw Data'!AA$1,FALSE))/100</f>
        <v>1.44615385476134E-2</v>
      </c>
      <c r="AE36" s="45">
        <f>(VLOOKUP($A35,'RevPAR Raw Data'!$B$6:$BE$43,'RevPAR Raw Data'!AB$1,FALSE))/100</f>
        <v>-5.7581443791513198E-2</v>
      </c>
      <c r="AF36" s="44">
        <f>(VLOOKUP($A35,'RevPAR Raw Data'!$B$6:$BE$43,'RevPAR Raw Data'!AC$1,FALSE))/100</f>
        <v>-2.20021884158286E-2</v>
      </c>
      <c r="AG36" s="46">
        <f>(VLOOKUP($A35,'RevPAR Raw Data'!$B$6:$BE$43,'RevPAR Raw Data'!AE$1,FALSE))/100</f>
        <v>-2.74250822642884E-2</v>
      </c>
    </row>
    <row r="37" spans="1:33" x14ac:dyDescent="0.2">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
      <c r="A38" s="70" t="s">
        <v>26</v>
      </c>
      <c r="B38" s="71">
        <f>(VLOOKUP($A38,'Occupancy Raw Data'!$B$8:$BE$45,'Occupancy Raw Data'!G$3,FALSE))/100</f>
        <v>0.65713623964177204</v>
      </c>
      <c r="C38" s="72">
        <f>(VLOOKUP($A38,'Occupancy Raw Data'!$B$8:$BE$45,'Occupancy Raw Data'!H$3,FALSE))/100</f>
        <v>0.73238457975191695</v>
      </c>
      <c r="D38" s="72">
        <f>(VLOOKUP($A38,'Occupancy Raw Data'!$B$8:$BE$45,'Occupancy Raw Data'!I$3,FALSE))/100</f>
        <v>0.76102733027947911</v>
      </c>
      <c r="E38" s="72">
        <f>(VLOOKUP($A38,'Occupancy Raw Data'!$B$8:$BE$45,'Occupancy Raw Data'!J$3,FALSE))/100</f>
        <v>0.77093519995882398</v>
      </c>
      <c r="F38" s="72">
        <f>(VLOOKUP($A38,'Occupancy Raw Data'!$B$8:$BE$45,'Occupancy Raw Data'!K$3,FALSE))/100</f>
        <v>0.82472077821812706</v>
      </c>
      <c r="G38" s="73">
        <f>(VLOOKUP($A38,'Occupancy Raw Data'!$B$8:$BE$45,'Occupancy Raw Data'!L$3,FALSE))/100</f>
        <v>0.74924082557002392</v>
      </c>
      <c r="H38" s="53">
        <f>(VLOOKUP($A38,'Occupancy Raw Data'!$B$8:$BE$45,'Occupancy Raw Data'!N$3,FALSE))/100</f>
        <v>0.92902362447887099</v>
      </c>
      <c r="I38" s="53">
        <f>(VLOOKUP($A38,'Occupancy Raw Data'!$B$8:$BE$45,'Occupancy Raw Data'!O$3,FALSE))/100</f>
        <v>0.92614133511760699</v>
      </c>
      <c r="J38" s="73">
        <f>(VLOOKUP($A38,'Occupancy Raw Data'!$B$8:$BE$45,'Occupancy Raw Data'!P$3,FALSE))/100</f>
        <v>0.92758247979823905</v>
      </c>
      <c r="K38" s="74">
        <f>(VLOOKUP($A38,'Occupancy Raw Data'!$B$8:$BE$45,'Occupancy Raw Data'!R$3,FALSE))/100</f>
        <v>0.80019558392094192</v>
      </c>
      <c r="M38" s="75">
        <f>VLOOKUP($A38,'ADR Raw Data'!$B$6:$BE$43,'ADR Raw Data'!G$1,FALSE)</f>
        <v>128.46345447425099</v>
      </c>
      <c r="N38" s="76">
        <f>VLOOKUP($A38,'ADR Raw Data'!$B$6:$BE$43,'ADR Raw Data'!H$1,FALSE)</f>
        <v>136.13037949330601</v>
      </c>
      <c r="O38" s="76">
        <f>VLOOKUP($A38,'ADR Raw Data'!$B$6:$BE$43,'ADR Raw Data'!I$1,FALSE)</f>
        <v>139.63947720816901</v>
      </c>
      <c r="P38" s="76">
        <f>VLOOKUP($A38,'ADR Raw Data'!$B$6:$BE$43,'ADR Raw Data'!J$1,FALSE)</f>
        <v>140.66966051340199</v>
      </c>
      <c r="Q38" s="76">
        <f>VLOOKUP($A38,'ADR Raw Data'!$B$6:$BE$43,'ADR Raw Data'!K$1,FALSE)</f>
        <v>155.06004399787801</v>
      </c>
      <c r="R38" s="77">
        <f>VLOOKUP($A38,'ADR Raw Data'!$B$6:$BE$43,'ADR Raw Data'!L$1,FALSE)</f>
        <v>140.599832726523</v>
      </c>
      <c r="S38" s="76">
        <f>VLOOKUP($A38,'ADR Raw Data'!$B$6:$BE$43,'ADR Raw Data'!N$1,FALSE)</f>
        <v>215.08024376731299</v>
      </c>
      <c r="T38" s="76">
        <f>VLOOKUP($A38,'ADR Raw Data'!$B$6:$BE$43,'ADR Raw Data'!O$1,FALSE)</f>
        <v>216.01095031677201</v>
      </c>
      <c r="U38" s="77">
        <f>VLOOKUP($A38,'ADR Raw Data'!$B$6:$BE$43,'ADR Raw Data'!P$1,FALSE)</f>
        <v>215.544874042836</v>
      </c>
      <c r="V38" s="78">
        <f>VLOOKUP($A38,'ADR Raw Data'!$B$6:$BE$43,'ADR Raw Data'!R$1,FALSE)</f>
        <v>165.42151692104099</v>
      </c>
      <c r="X38" s="75">
        <f>VLOOKUP($A38,'RevPAR Raw Data'!$B$6:$BE$43,'RevPAR Raw Data'!G$1,FALSE)</f>
        <v>84.417991404601295</v>
      </c>
      <c r="Y38" s="76">
        <f>VLOOKUP($A38,'RevPAR Raw Data'!$B$6:$BE$43,'RevPAR Raw Data'!H$1,FALSE)</f>
        <v>99.699790776674007</v>
      </c>
      <c r="Z38" s="76">
        <f>VLOOKUP($A38,'RevPAR Raw Data'!$B$6:$BE$43,'RevPAR Raw Data'!I$1,FALSE)</f>
        <v>106.26945854135499</v>
      </c>
      <c r="AA38" s="76">
        <f>VLOOKUP($A38,'RevPAR Raw Data'!$B$6:$BE$43,'RevPAR Raw Data'!J$1,FALSE)</f>
        <v>108.447192856039</v>
      </c>
      <c r="AB38" s="76">
        <f>VLOOKUP($A38,'RevPAR Raw Data'!$B$6:$BE$43,'RevPAR Raw Data'!K$1,FALSE)</f>
        <v>127.881240156467</v>
      </c>
      <c r="AC38" s="77">
        <f>VLOOKUP($A38,'RevPAR Raw Data'!$B$6:$BE$43,'RevPAR Raw Data'!L$1,FALSE)</f>
        <v>105.34313474702699</v>
      </c>
      <c r="AD38" s="76">
        <f>VLOOKUP($A38,'RevPAR Raw Data'!$B$6:$BE$43,'RevPAR Raw Data'!N$1,FALSE)</f>
        <v>199.81462761850801</v>
      </c>
      <c r="AE38" s="76">
        <f>VLOOKUP($A38,'RevPAR Raw Data'!$B$6:$BE$43,'RevPAR Raw Data'!O$1,FALSE)</f>
        <v>200.056669926398</v>
      </c>
      <c r="AF38" s="77">
        <f>VLOOKUP($A38,'RevPAR Raw Data'!$B$6:$BE$43,'RevPAR Raw Data'!P$1,FALSE)</f>
        <v>199.93564877245299</v>
      </c>
      <c r="AG38" s="78">
        <f>VLOOKUP($A38,'RevPAR Raw Data'!$B$6:$BE$43,'RevPAR Raw Data'!R$1,FALSE)</f>
        <v>132.36956732572</v>
      </c>
    </row>
    <row r="39" spans="1:33" x14ac:dyDescent="0.2">
      <c r="A39" s="55" t="s">
        <v>126</v>
      </c>
      <c r="B39" s="43">
        <f>(VLOOKUP($A38,'Occupancy Raw Data'!$B$8:$BE$51,'Occupancy Raw Data'!T$3,FALSE))/100</f>
        <v>0.16682558027832201</v>
      </c>
      <c r="C39" s="44">
        <f>(VLOOKUP($A38,'Occupancy Raw Data'!$B$8:$BE$51,'Occupancy Raw Data'!U$3,FALSE))/100</f>
        <v>0.115176458504594</v>
      </c>
      <c r="D39" s="44">
        <f>(VLOOKUP($A38,'Occupancy Raw Data'!$B$8:$BE$51,'Occupancy Raw Data'!V$3,FALSE))/100</f>
        <v>0.100028390243107</v>
      </c>
      <c r="E39" s="44">
        <f>(VLOOKUP($A38,'Occupancy Raw Data'!$B$8:$BE$51,'Occupancy Raw Data'!W$3,FALSE))/100</f>
        <v>6.7365669756691504E-2</v>
      </c>
      <c r="F39" s="44">
        <f>(VLOOKUP($A38,'Occupancy Raw Data'!$B$8:$BE$51,'Occupancy Raw Data'!X$3,FALSE))/100</f>
        <v>2.8975028011609699E-2</v>
      </c>
      <c r="G39" s="44">
        <f>(VLOOKUP($A38,'Occupancy Raw Data'!$B$8:$BE$51,'Occupancy Raw Data'!Y$3,FALSE))/100</f>
        <v>9.0430668414103105E-2</v>
      </c>
      <c r="H39" s="45">
        <f>(VLOOKUP($A38,'Occupancy Raw Data'!$B$8:$BE$51,'Occupancy Raw Data'!AA$3,FALSE))/100</f>
        <v>1.6322025937926799E-2</v>
      </c>
      <c r="I39" s="45">
        <f>(VLOOKUP($A38,'Occupancy Raw Data'!$B$8:$BE$51,'Occupancy Raw Data'!AB$3,FALSE))/100</f>
        <v>1.13778539722057E-2</v>
      </c>
      <c r="J39" s="44">
        <f>(VLOOKUP($A38,'Occupancy Raw Data'!$B$8:$BE$51,'Occupancy Raw Data'!AC$3,FALSE))/100</f>
        <v>1.3847752994117099E-2</v>
      </c>
      <c r="K39" s="46">
        <f>(VLOOKUP($A38,'Occupancy Raw Data'!$B$8:$BE$51,'Occupancy Raw Data'!AE$3,FALSE))/100</f>
        <v>6.3816421313673807E-2</v>
      </c>
      <c r="M39" s="43">
        <f>(VLOOKUP($A38,'ADR Raw Data'!$B$6:$BE$49,'ADR Raw Data'!T$1,FALSE))/100</f>
        <v>6.3321077431479399E-3</v>
      </c>
      <c r="N39" s="44">
        <f>(VLOOKUP($A38,'ADR Raw Data'!$B$6:$BE$49,'ADR Raw Data'!U$1,FALSE))/100</f>
        <v>2.5563456793447702E-2</v>
      </c>
      <c r="O39" s="44">
        <f>(VLOOKUP($A38,'ADR Raw Data'!$B$6:$BE$49,'ADR Raw Data'!V$1,FALSE))/100</f>
        <v>-1.7163749546317799E-2</v>
      </c>
      <c r="P39" s="44">
        <f>(VLOOKUP($A38,'ADR Raw Data'!$B$6:$BE$49,'ADR Raw Data'!W$1,FALSE))/100</f>
        <v>2.7191552909633598E-3</v>
      </c>
      <c r="Q39" s="44">
        <f>(VLOOKUP($A38,'ADR Raw Data'!$B$6:$BE$49,'ADR Raw Data'!X$1,FALSE))/100</f>
        <v>4.8352296422860104E-2</v>
      </c>
      <c r="R39" s="44">
        <f>(VLOOKUP($A38,'ADR Raw Data'!$B$6:$BE$49,'ADR Raw Data'!Y$1,FALSE))/100</f>
        <v>1.2150501695493201E-2</v>
      </c>
      <c r="S39" s="45">
        <f>(VLOOKUP($A38,'ADR Raw Data'!$B$6:$BE$49,'ADR Raw Data'!AA$1,FALSE))/100</f>
        <v>9.3629651152091306E-2</v>
      </c>
      <c r="T39" s="45">
        <f>(VLOOKUP($A38,'ADR Raw Data'!$B$6:$BE$49,'ADR Raw Data'!AB$1,FALSE))/100</f>
        <v>6.9360333030235699E-2</v>
      </c>
      <c r="U39" s="44">
        <f>(VLOOKUP($A38,'ADR Raw Data'!$B$6:$BE$49,'ADR Raw Data'!AC$1,FALSE))/100</f>
        <v>8.1316218432279097E-2</v>
      </c>
      <c r="V39" s="46">
        <f>(VLOOKUP($A38,'ADR Raw Data'!$B$6:$BE$49,'ADR Raw Data'!AE$1,FALSE))/100</f>
        <v>3.4462897569190999E-2</v>
      </c>
      <c r="X39" s="43">
        <f>(VLOOKUP($A38,'RevPAR Raw Data'!$B$6:$BE$43,'RevPAR Raw Data'!T$1,FALSE))/100</f>
        <v>0.174214045570105</v>
      </c>
      <c r="Y39" s="44">
        <f>(VLOOKUP($A38,'RevPAR Raw Data'!$B$6:$BE$43,'RevPAR Raw Data'!U$1,FALSE))/100</f>
        <v>0.143684223718646</v>
      </c>
      <c r="Z39" s="44">
        <f>(VLOOKUP($A38,'RevPAR Raw Data'!$B$6:$BE$43,'RevPAR Raw Data'!V$1,FALSE))/100</f>
        <v>8.11477784591359E-2</v>
      </c>
      <c r="AA39" s="44">
        <f>(VLOOKUP($A38,'RevPAR Raw Data'!$B$6:$BE$43,'RevPAR Raw Data'!W$1,FALSE))/100</f>
        <v>7.0268002765003001E-2</v>
      </c>
      <c r="AB39" s="44">
        <f>(VLOOKUP($A38,'RevPAR Raw Data'!$B$6:$BE$43,'RevPAR Raw Data'!X$1,FALSE))/100</f>
        <v>7.8728333577747903E-2</v>
      </c>
      <c r="AC39" s="44">
        <f>(VLOOKUP($A38,'RevPAR Raw Data'!$B$6:$BE$43,'RevPAR Raw Data'!Y$1,FALSE))/100</f>
        <v>0.103679948099486</v>
      </c>
      <c r="AD39" s="45">
        <f>(VLOOKUP($A38,'RevPAR Raw Data'!$B$6:$BE$43,'RevPAR Raw Data'!AA$1,FALSE))/100</f>
        <v>0.111479902684681</v>
      </c>
      <c r="AE39" s="45">
        <f>(VLOOKUP($A38,'RevPAR Raw Data'!$B$6:$BE$43,'RevPAR Raw Data'!AB$1,FALSE))/100</f>
        <v>8.1527358743123099E-2</v>
      </c>
      <c r="AF39" s="44">
        <f>(VLOOKUP($A38,'RevPAR Raw Data'!$B$6:$BE$43,'RevPAR Raw Data'!AC$1,FALSE))/100</f>
        <v>9.6290018333662103E-2</v>
      </c>
      <c r="AG39" s="46">
        <f>(VLOOKUP($A38,'RevPAR Raw Data'!$B$6:$BE$43,'RevPAR Raw Data'!AE$1,FALSE))/100</f>
        <v>0.10047861767383001</v>
      </c>
    </row>
    <row r="40" spans="1:33" x14ac:dyDescent="0.2">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
      <c r="A41" s="70" t="s">
        <v>27</v>
      </c>
      <c r="B41" s="71">
        <f>(VLOOKUP($A41,'Occupancy Raw Data'!$B$8:$BE$45,'Occupancy Raw Data'!G$3,FALSE))/100</f>
        <v>0.73971752581197192</v>
      </c>
      <c r="C41" s="72">
        <f>(VLOOKUP($A41,'Occupancy Raw Data'!$B$8:$BE$45,'Occupancy Raw Data'!H$3,FALSE))/100</f>
        <v>0.82239106313354493</v>
      </c>
      <c r="D41" s="72">
        <f>(VLOOKUP($A41,'Occupancy Raw Data'!$B$8:$BE$45,'Occupancy Raw Data'!I$3,FALSE))/100</f>
        <v>0.85754048107122005</v>
      </c>
      <c r="E41" s="72">
        <f>(VLOOKUP($A41,'Occupancy Raw Data'!$B$8:$BE$45,'Occupancy Raw Data'!J$3,FALSE))/100</f>
        <v>0.81270569650010305</v>
      </c>
      <c r="F41" s="72">
        <f>(VLOOKUP($A41,'Occupancy Raw Data'!$B$8:$BE$45,'Occupancy Raw Data'!K$3,FALSE))/100</f>
        <v>0.73975513888627598</v>
      </c>
      <c r="G41" s="73">
        <f>(VLOOKUP($A41,'Occupancy Raw Data'!$B$8:$BE$45,'Occupancy Raw Data'!L$3,FALSE))/100</f>
        <v>0.79442198108062301</v>
      </c>
      <c r="H41" s="53">
        <f>(VLOOKUP($A41,'Occupancy Raw Data'!$B$8:$BE$45,'Occupancy Raw Data'!N$3,FALSE))/100</f>
        <v>0.80377259135275392</v>
      </c>
      <c r="I41" s="53">
        <f>(VLOOKUP($A41,'Occupancy Raw Data'!$B$8:$BE$45,'Occupancy Raw Data'!O$3,FALSE))/100</f>
        <v>0.78701596675004193</v>
      </c>
      <c r="J41" s="73">
        <f>(VLOOKUP($A41,'Occupancy Raw Data'!$B$8:$BE$45,'Occupancy Raw Data'!P$3,FALSE))/100</f>
        <v>0.79539427905139803</v>
      </c>
      <c r="K41" s="74">
        <f>(VLOOKUP($A41,'Occupancy Raw Data'!$B$8:$BE$45,'Occupancy Raw Data'!R$3,FALSE))/100</f>
        <v>0.79469978050084411</v>
      </c>
      <c r="M41" s="75">
        <f>VLOOKUP($A41,'ADR Raw Data'!$B$6:$BE$43,'ADR Raw Data'!G$1,FALSE)</f>
        <v>160.661405181399</v>
      </c>
      <c r="N41" s="76">
        <f>VLOOKUP($A41,'ADR Raw Data'!$B$6:$BE$43,'ADR Raw Data'!H$1,FALSE)</f>
        <v>184.916795947769</v>
      </c>
      <c r="O41" s="76">
        <f>VLOOKUP($A41,'ADR Raw Data'!$B$6:$BE$43,'ADR Raw Data'!I$1,FALSE)</f>
        <v>192.26729812711</v>
      </c>
      <c r="P41" s="76">
        <f>VLOOKUP($A41,'ADR Raw Data'!$B$6:$BE$43,'ADR Raw Data'!J$1,FALSE)</f>
        <v>180.90502776877801</v>
      </c>
      <c r="Q41" s="76">
        <f>VLOOKUP($A41,'ADR Raw Data'!$B$6:$BE$43,'ADR Raw Data'!K$1,FALSE)</f>
        <v>160.888777424685</v>
      </c>
      <c r="R41" s="77">
        <f>VLOOKUP($A41,'ADR Raw Data'!$B$6:$BE$43,'ADR Raw Data'!L$1,FALSE)</f>
        <v>176.690935566192</v>
      </c>
      <c r="S41" s="76">
        <f>VLOOKUP($A41,'ADR Raw Data'!$B$6:$BE$43,'ADR Raw Data'!N$1,FALSE)</f>
        <v>154.320485972998</v>
      </c>
      <c r="T41" s="76">
        <f>VLOOKUP($A41,'ADR Raw Data'!$B$6:$BE$43,'ADR Raw Data'!O$1,FALSE)</f>
        <v>154.28755113744899</v>
      </c>
      <c r="U41" s="77">
        <f>VLOOKUP($A41,'ADR Raw Data'!$B$6:$BE$43,'ADR Raw Data'!P$1,FALSE)</f>
        <v>154.30419201532101</v>
      </c>
      <c r="V41" s="78">
        <f>VLOOKUP($A41,'ADR Raw Data'!$B$6:$BE$43,'ADR Raw Data'!R$1,FALSE)</f>
        <v>170.289133389227</v>
      </c>
      <c r="X41" s="75">
        <f>VLOOKUP($A41,'RevPAR Raw Data'!$B$6:$BE$43,'RevPAR Raw Data'!G$1,FALSE)</f>
        <v>118.844057134259</v>
      </c>
      <c r="Y41" s="76">
        <f>VLOOKUP($A41,'RevPAR Raw Data'!$B$6:$BE$43,'RevPAR Raw Data'!H$1,FALSE)</f>
        <v>152.07392041073399</v>
      </c>
      <c r="Z41" s="76">
        <f>VLOOKUP($A41,'RevPAR Raw Data'!$B$6:$BE$43,'RevPAR Raw Data'!I$1,FALSE)</f>
        <v>164.876991330186</v>
      </c>
      <c r="AA41" s="76">
        <f>VLOOKUP($A41,'RevPAR Raw Data'!$B$6:$BE$43,'RevPAR Raw Data'!J$1,FALSE)</f>
        <v>147.02254659319499</v>
      </c>
      <c r="AB41" s="76">
        <f>VLOOKUP($A41,'RevPAR Raw Data'!$B$6:$BE$43,'RevPAR Raw Data'!K$1,FALSE)</f>
        <v>119.018299889041</v>
      </c>
      <c r="AC41" s="77">
        <f>VLOOKUP($A41,'RevPAR Raw Data'!$B$6:$BE$43,'RevPAR Raw Data'!L$1,FALSE)</f>
        <v>140.36716307148299</v>
      </c>
      <c r="AD41" s="76">
        <f>VLOOKUP($A41,'RevPAR Raw Data'!$B$6:$BE$43,'RevPAR Raw Data'!N$1,FALSE)</f>
        <v>124.038576909333</v>
      </c>
      <c r="AE41" s="76">
        <f>VLOOKUP($A41,'RevPAR Raw Data'!$B$6:$BE$43,'RevPAR Raw Data'!O$1,FALSE)</f>
        <v>121.426766215936</v>
      </c>
      <c r="AF41" s="77">
        <f>VLOOKUP($A41,'RevPAR Raw Data'!$B$6:$BE$43,'RevPAR Raw Data'!P$1,FALSE)</f>
        <v>122.73267156263501</v>
      </c>
      <c r="AG41" s="78">
        <f>VLOOKUP($A41,'RevPAR Raw Data'!$B$6:$BE$43,'RevPAR Raw Data'!R$1,FALSE)</f>
        <v>135.328736926098</v>
      </c>
    </row>
    <row r="42" spans="1:33" x14ac:dyDescent="0.2">
      <c r="A42" s="55" t="s">
        <v>126</v>
      </c>
      <c r="B42" s="43">
        <f>(VLOOKUP($A41,'Occupancy Raw Data'!$B$8:$BE$51,'Occupancy Raw Data'!T$3,FALSE))/100</f>
        <v>0.20722666097786402</v>
      </c>
      <c r="C42" s="44">
        <f>(VLOOKUP($A41,'Occupancy Raw Data'!$B$8:$BE$51,'Occupancy Raw Data'!U$3,FALSE))/100</f>
        <v>0.13472997826382899</v>
      </c>
      <c r="D42" s="44">
        <f>(VLOOKUP($A41,'Occupancy Raw Data'!$B$8:$BE$51,'Occupancy Raw Data'!V$3,FALSE))/100</f>
        <v>0.123239327261561</v>
      </c>
      <c r="E42" s="44">
        <f>(VLOOKUP($A41,'Occupancy Raw Data'!$B$8:$BE$51,'Occupancy Raw Data'!W$3,FALSE))/100</f>
        <v>0.18984157838392399</v>
      </c>
      <c r="F42" s="44">
        <f>(VLOOKUP($A41,'Occupancy Raw Data'!$B$8:$BE$51,'Occupancy Raw Data'!X$3,FALSE))/100</f>
        <v>6.38637865070463E-2</v>
      </c>
      <c r="G42" s="44">
        <f>(VLOOKUP($A41,'Occupancy Raw Data'!$B$8:$BE$51,'Occupancy Raw Data'!Y$3,FALSE))/100</f>
        <v>0.141632395643179</v>
      </c>
      <c r="H42" s="45">
        <f>(VLOOKUP($A41,'Occupancy Raw Data'!$B$8:$BE$51,'Occupancy Raw Data'!AA$3,FALSE))/100</f>
        <v>6.0444012236867399E-2</v>
      </c>
      <c r="I42" s="45">
        <f>(VLOOKUP($A41,'Occupancy Raw Data'!$B$8:$BE$51,'Occupancy Raw Data'!AB$3,FALSE))/100</f>
        <v>1.1943181136580201E-2</v>
      </c>
      <c r="J42" s="44">
        <f>(VLOOKUP($A41,'Occupancy Raw Data'!$B$8:$BE$51,'Occupancy Raw Data'!AC$3,FALSE))/100</f>
        <v>3.5881421000581601E-2</v>
      </c>
      <c r="K42" s="46">
        <f>(VLOOKUP($A41,'Occupancy Raw Data'!$B$8:$BE$51,'Occupancy Raw Data'!AE$3,FALSE))/100</f>
        <v>0.10924955638711699</v>
      </c>
      <c r="M42" s="43">
        <f>(VLOOKUP($A41,'ADR Raw Data'!$B$6:$BE$49,'ADR Raw Data'!T$1,FALSE))/100</f>
        <v>0.18086314815611501</v>
      </c>
      <c r="N42" s="44">
        <f>(VLOOKUP($A41,'ADR Raw Data'!$B$6:$BE$49,'ADR Raw Data'!U$1,FALSE))/100</f>
        <v>0.14616197521320401</v>
      </c>
      <c r="O42" s="44">
        <f>(VLOOKUP($A41,'ADR Raw Data'!$B$6:$BE$49,'ADR Raw Data'!V$1,FALSE))/100</f>
        <v>0.144547474919868</v>
      </c>
      <c r="P42" s="44">
        <f>(VLOOKUP($A41,'ADR Raw Data'!$B$6:$BE$49,'ADR Raw Data'!W$1,FALSE))/100</f>
        <v>0.15805325859445898</v>
      </c>
      <c r="Q42" s="44">
        <f>(VLOOKUP($A41,'ADR Raw Data'!$B$6:$BE$49,'ADR Raw Data'!X$1,FALSE))/100</f>
        <v>0.137391705158912</v>
      </c>
      <c r="R42" s="44">
        <f>(VLOOKUP($A41,'ADR Raw Data'!$B$6:$BE$49,'ADR Raw Data'!Y$1,FALSE))/100</f>
        <v>0.15210289239319</v>
      </c>
      <c r="S42" s="45">
        <f>(VLOOKUP($A41,'ADR Raw Data'!$B$6:$BE$49,'ADR Raw Data'!AA$1,FALSE))/100</f>
        <v>0.116027538896635</v>
      </c>
      <c r="T42" s="45">
        <f>(VLOOKUP($A41,'ADR Raw Data'!$B$6:$BE$49,'ADR Raw Data'!AB$1,FALSE))/100</f>
        <v>0.108665970093619</v>
      </c>
      <c r="U42" s="44">
        <f>(VLOOKUP($A41,'ADR Raw Data'!$B$6:$BE$49,'ADR Raw Data'!AC$1,FALSE))/100</f>
        <v>0.1122903656367</v>
      </c>
      <c r="V42" s="46">
        <f>(VLOOKUP($A41,'ADR Raw Data'!$B$6:$BE$49,'ADR Raw Data'!AE$1,FALSE))/100</f>
        <v>0.14378864431152499</v>
      </c>
      <c r="X42" s="43">
        <f>(VLOOKUP($A41,'RevPAR Raw Data'!$B$6:$BE$43,'RevPAR Raw Data'!T$1,FALSE))/100</f>
        <v>0.42556947542031698</v>
      </c>
      <c r="Y42" s="44">
        <f>(VLOOKUP($A41,'RevPAR Raw Data'!$B$6:$BE$43,'RevPAR Raw Data'!U$1,FALSE))/100</f>
        <v>0.30058435322050597</v>
      </c>
      <c r="Z42" s="44">
        <f>(VLOOKUP($A41,'RevPAR Raw Data'!$B$6:$BE$43,'RevPAR Raw Data'!V$1,FALSE))/100</f>
        <v>0.28560073574791101</v>
      </c>
      <c r="AA42" s="44">
        <f>(VLOOKUP($A41,'RevPAR Raw Data'!$B$6:$BE$43,'RevPAR Raw Data'!W$1,FALSE))/100</f>
        <v>0.37789991705867898</v>
      </c>
      <c r="AB42" s="44">
        <f>(VLOOKUP($A41,'RevPAR Raw Data'!$B$6:$BE$43,'RevPAR Raw Data'!X$1,FALSE))/100</f>
        <v>0.21002984619206599</v>
      </c>
      <c r="AC42" s="44">
        <f>(VLOOKUP($A41,'RevPAR Raw Data'!$B$6:$BE$43,'RevPAR Raw Data'!Y$1,FALSE))/100</f>
        <v>0.31527798507027399</v>
      </c>
      <c r="AD42" s="45">
        <f>(VLOOKUP($A41,'RevPAR Raw Data'!$B$6:$BE$43,'RevPAR Raw Data'!AA$1,FALSE))/100</f>
        <v>0.18348472111438402</v>
      </c>
      <c r="AE42" s="45">
        <f>(VLOOKUP($A41,'RevPAR Raw Data'!$B$6:$BE$43,'RevPAR Raw Data'!AB$1,FALSE))/100</f>
        <v>0.121906968594409</v>
      </c>
      <c r="AF42" s="44">
        <f>(VLOOKUP($A41,'RevPAR Raw Data'!$B$6:$BE$43,'RevPAR Raw Data'!AC$1,FALSE))/100</f>
        <v>0.15220092452100101</v>
      </c>
      <c r="AG42" s="46">
        <f>(VLOOKUP($A41,'RevPAR Raw Data'!$B$6:$BE$43,'RevPAR Raw Data'!AE$1,FALSE))/100</f>
        <v>0.26874704630318197</v>
      </c>
    </row>
    <row r="43" spans="1:33" x14ac:dyDescent="0.2">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
      <c r="A44" s="70" t="s">
        <v>28</v>
      </c>
      <c r="B44" s="71">
        <f>(VLOOKUP($A44,'Occupancy Raw Data'!$B$8:$BE$45,'Occupancy Raw Data'!G$3,FALSE))/100</f>
        <v>0.48322147651006703</v>
      </c>
      <c r="C44" s="72">
        <f>(VLOOKUP($A44,'Occupancy Raw Data'!$B$8:$BE$45,'Occupancy Raw Data'!H$3,FALSE))/100</f>
        <v>0.567548361626529</v>
      </c>
      <c r="D44" s="72">
        <f>(VLOOKUP($A44,'Occupancy Raw Data'!$B$8:$BE$45,'Occupancy Raw Data'!I$3,FALSE))/100</f>
        <v>0.61508093170153899</v>
      </c>
      <c r="E44" s="72">
        <f>(VLOOKUP($A44,'Occupancy Raw Data'!$B$8:$BE$45,'Occupancy Raw Data'!J$3,FALSE))/100</f>
        <v>0.7026450848795891</v>
      </c>
      <c r="F44" s="72">
        <f>(VLOOKUP($A44,'Occupancy Raw Data'!$B$8:$BE$45,'Occupancy Raw Data'!K$3,FALSE))/100</f>
        <v>0.77070667193051701</v>
      </c>
      <c r="G44" s="73">
        <f>(VLOOKUP($A44,'Occupancy Raw Data'!$B$8:$BE$45,'Occupancy Raw Data'!L$3,FALSE))/100</f>
        <v>0.62784050532964797</v>
      </c>
      <c r="H44" s="53">
        <f>(VLOOKUP($A44,'Occupancy Raw Data'!$B$8:$BE$45,'Occupancy Raw Data'!N$3,FALSE))/100</f>
        <v>0.85487564153177997</v>
      </c>
      <c r="I44" s="53">
        <f>(VLOOKUP($A44,'Occupancy Raw Data'!$B$8:$BE$45,'Occupancy Raw Data'!O$3,FALSE))/100</f>
        <v>0.74078168180023596</v>
      </c>
      <c r="J44" s="73">
        <f>(VLOOKUP($A44,'Occupancy Raw Data'!$B$8:$BE$45,'Occupancy Raw Data'!P$3,FALSE))/100</f>
        <v>0.79782866166600797</v>
      </c>
      <c r="K44" s="74">
        <f>(VLOOKUP($A44,'Occupancy Raw Data'!$B$8:$BE$45,'Occupancy Raw Data'!R$3,FALSE))/100</f>
        <v>0.67640854999718003</v>
      </c>
      <c r="M44" s="75">
        <f>VLOOKUP($A44,'ADR Raw Data'!$B$6:$BE$43,'ADR Raw Data'!G$1,FALSE)</f>
        <v>98.338294117646996</v>
      </c>
      <c r="N44" s="76">
        <f>VLOOKUP($A44,'ADR Raw Data'!$B$6:$BE$43,'ADR Raw Data'!H$1,FALSE)</f>
        <v>99.590978018920396</v>
      </c>
      <c r="O44" s="76">
        <f>VLOOKUP($A44,'ADR Raw Data'!$B$6:$BE$43,'ADR Raw Data'!I$1,FALSE)</f>
        <v>104.301720154043</v>
      </c>
      <c r="P44" s="76">
        <f>VLOOKUP($A44,'ADR Raw Data'!$B$6:$BE$43,'ADR Raw Data'!J$1,FALSE)</f>
        <v>110.24402180020201</v>
      </c>
      <c r="Q44" s="76">
        <f>VLOOKUP($A44,'ADR Raw Data'!$B$6:$BE$43,'ADR Raw Data'!K$1,FALSE)</f>
        <v>117.39783321381</v>
      </c>
      <c r="R44" s="77">
        <f>VLOOKUP($A44,'ADR Raw Data'!$B$6:$BE$43,'ADR Raw Data'!L$1,FALSE)</f>
        <v>107.07738090447199</v>
      </c>
      <c r="S44" s="76">
        <f>VLOOKUP($A44,'ADR Raw Data'!$B$6:$BE$43,'ADR Raw Data'!N$1,FALSE)</f>
        <v>136.94334811120299</v>
      </c>
      <c r="T44" s="76">
        <f>VLOOKUP($A44,'ADR Raw Data'!$B$6:$BE$43,'ADR Raw Data'!O$1,FALSE)</f>
        <v>126.632683862715</v>
      </c>
      <c r="U44" s="77">
        <f>VLOOKUP($A44,'ADR Raw Data'!$B$6:$BE$43,'ADR Raw Data'!P$1,FALSE)</f>
        <v>132.156636647038</v>
      </c>
      <c r="V44" s="78">
        <f>VLOOKUP($A44,'ADR Raw Data'!$B$6:$BE$43,'ADR Raw Data'!R$1,FALSE)</f>
        <v>115.529140694048</v>
      </c>
      <c r="X44" s="75">
        <f>VLOOKUP($A44,'RevPAR Raw Data'!$B$6:$BE$43,'RevPAR Raw Data'!G$1,FALSE)</f>
        <v>47.519175681010601</v>
      </c>
      <c r="Y44" s="76">
        <f>VLOOKUP($A44,'RevPAR Raw Data'!$B$6:$BE$43,'RevPAR Raw Data'!H$1,FALSE)</f>
        <v>56.522696407422004</v>
      </c>
      <c r="Z44" s="76">
        <f>VLOOKUP($A44,'RevPAR Raw Data'!$B$6:$BE$43,'RevPAR Raw Data'!I$1,FALSE)</f>
        <v>64.153999210422398</v>
      </c>
      <c r="AA44" s="76">
        <f>VLOOKUP($A44,'RevPAR Raw Data'!$B$6:$BE$43,'RevPAR Raw Data'!J$1,FALSE)</f>
        <v>77.4624200552704</v>
      </c>
      <c r="AB44" s="76">
        <f>VLOOKUP($A44,'RevPAR Raw Data'!$B$6:$BE$43,'RevPAR Raw Data'!K$1,FALSE)</f>
        <v>90.479293328069403</v>
      </c>
      <c r="AC44" s="77">
        <f>VLOOKUP($A44,'RevPAR Raw Data'!$B$6:$BE$43,'RevPAR Raw Data'!L$1,FALSE)</f>
        <v>67.227516936439002</v>
      </c>
      <c r="AD44" s="76">
        <f>VLOOKUP($A44,'RevPAR Raw Data'!$B$6:$BE$43,'RevPAR Raw Data'!N$1,FALSE)</f>
        <v>117.069532570075</v>
      </c>
      <c r="AE44" s="76">
        <f>VLOOKUP($A44,'RevPAR Raw Data'!$B$6:$BE$43,'RevPAR Raw Data'!O$1,FALSE)</f>
        <v>93.807172522700299</v>
      </c>
      <c r="AF44" s="77">
        <f>VLOOKUP($A44,'RevPAR Raw Data'!$B$6:$BE$43,'RevPAR Raw Data'!P$1,FALSE)</f>
        <v>105.43835254638699</v>
      </c>
      <c r="AG44" s="78">
        <f>VLOOKUP($A44,'RevPAR Raw Data'!$B$6:$BE$43,'RevPAR Raw Data'!R$1,FALSE)</f>
        <v>78.1448985392814</v>
      </c>
    </row>
    <row r="45" spans="1:33" x14ac:dyDescent="0.2">
      <c r="A45" s="55" t="s">
        <v>126</v>
      </c>
      <c r="B45" s="43">
        <f>(VLOOKUP($A44,'Occupancy Raw Data'!$B$8:$BE$51,'Occupancy Raw Data'!T$3,FALSE))/100</f>
        <v>1.8334725805414998E-2</v>
      </c>
      <c r="C45" s="44">
        <f>(VLOOKUP($A44,'Occupancy Raw Data'!$B$8:$BE$51,'Occupancy Raw Data'!U$3,FALSE))/100</f>
        <v>-4.6425902019720001E-2</v>
      </c>
      <c r="D45" s="44">
        <f>(VLOOKUP($A44,'Occupancy Raw Data'!$B$8:$BE$51,'Occupancy Raw Data'!V$3,FALSE))/100</f>
        <v>-3.42390874901548E-2</v>
      </c>
      <c r="E45" s="44">
        <f>(VLOOKUP($A44,'Occupancy Raw Data'!$B$8:$BE$51,'Occupancy Raw Data'!W$3,FALSE))/100</f>
        <v>1.64805758957694E-2</v>
      </c>
      <c r="F45" s="44">
        <f>(VLOOKUP($A44,'Occupancy Raw Data'!$B$8:$BE$51,'Occupancy Raw Data'!X$3,FALSE))/100</f>
        <v>1.5197629849475501E-2</v>
      </c>
      <c r="G45" s="44">
        <f>(VLOOKUP($A44,'Occupancy Raw Data'!$B$8:$BE$51,'Occupancy Raw Data'!Y$3,FALSE))/100</f>
        <v>-5.6408374222389505E-3</v>
      </c>
      <c r="H45" s="45">
        <f>(VLOOKUP($A44,'Occupancy Raw Data'!$B$8:$BE$51,'Occupancy Raw Data'!AA$3,FALSE))/100</f>
        <v>-1.21437031188314E-2</v>
      </c>
      <c r="I45" s="45">
        <f>(VLOOKUP($A44,'Occupancy Raw Data'!$B$8:$BE$51,'Occupancy Raw Data'!AB$3,FALSE))/100</f>
        <v>-0.12495030705395101</v>
      </c>
      <c r="J45" s="44">
        <f>(VLOOKUP($A44,'Occupancy Raw Data'!$B$8:$BE$51,'Occupancy Raw Data'!AC$3,FALSE))/100</f>
        <v>-6.7926777289611204E-2</v>
      </c>
      <c r="K45" s="46">
        <f>(VLOOKUP($A44,'Occupancy Raw Data'!$B$8:$BE$51,'Occupancy Raw Data'!AE$3,FALSE))/100</f>
        <v>-2.75408250786312E-2</v>
      </c>
      <c r="M45" s="43">
        <f>(VLOOKUP($A44,'ADR Raw Data'!$B$6:$BE$49,'ADR Raw Data'!T$1,FALSE))/100</f>
        <v>1.9028769672545898E-2</v>
      </c>
      <c r="N45" s="44">
        <f>(VLOOKUP($A44,'ADR Raw Data'!$B$6:$BE$49,'ADR Raw Data'!U$1,FALSE))/100</f>
        <v>9.3993183682715489E-3</v>
      </c>
      <c r="O45" s="44">
        <f>(VLOOKUP($A44,'ADR Raw Data'!$B$6:$BE$49,'ADR Raw Data'!V$1,FALSE))/100</f>
        <v>2.30043738180809E-2</v>
      </c>
      <c r="P45" s="44">
        <f>(VLOOKUP($A44,'ADR Raw Data'!$B$6:$BE$49,'ADR Raw Data'!W$1,FALSE))/100</f>
        <v>7.5066407433272295E-2</v>
      </c>
      <c r="Q45" s="44">
        <f>(VLOOKUP($A44,'ADR Raw Data'!$B$6:$BE$49,'ADR Raw Data'!X$1,FALSE))/100</f>
        <v>9.0951825891436203E-2</v>
      </c>
      <c r="R45" s="44">
        <f>(VLOOKUP($A44,'ADR Raw Data'!$B$6:$BE$49,'ADR Raw Data'!Y$1,FALSE))/100</f>
        <v>4.9731440879166602E-2</v>
      </c>
      <c r="S45" s="45">
        <f>(VLOOKUP($A44,'ADR Raw Data'!$B$6:$BE$49,'ADR Raw Data'!AA$1,FALSE))/100</f>
        <v>8.1255468910872305E-2</v>
      </c>
      <c r="T45" s="45">
        <f>(VLOOKUP($A44,'ADR Raw Data'!$B$6:$BE$49,'ADR Raw Data'!AB$1,FALSE))/100</f>
        <v>-7.5566710067903001E-3</v>
      </c>
      <c r="U45" s="44">
        <f>(VLOOKUP($A44,'ADR Raw Data'!$B$6:$BE$49,'ADR Raw Data'!AC$1,FALSE))/100</f>
        <v>3.9626557507254995E-2</v>
      </c>
      <c r="V45" s="46">
        <f>(VLOOKUP($A44,'ADR Raw Data'!$B$6:$BE$49,'ADR Raw Data'!AE$1,FALSE))/100</f>
        <v>4.2352434658342195E-2</v>
      </c>
      <c r="X45" s="43">
        <f>(VLOOKUP($A44,'RevPAR Raw Data'!$B$6:$BE$43,'RevPAR Raw Data'!T$1,FALSE))/100</f>
        <v>3.7712382752321402E-2</v>
      </c>
      <c r="Y45" s="44">
        <f>(VLOOKUP($A44,'RevPAR Raw Data'!$B$6:$BE$43,'RevPAR Raw Data'!U$1,FALSE))/100</f>
        <v>-3.7462955485066E-2</v>
      </c>
      <c r="Z45" s="44">
        <f>(VLOOKUP($A44,'RevPAR Raw Data'!$B$6:$BE$43,'RevPAR Raw Data'!V$1,FALSE))/100</f>
        <v>-1.20223624398873E-2</v>
      </c>
      <c r="AA45" s="44">
        <f>(VLOOKUP($A44,'RevPAR Raw Data'!$B$6:$BE$43,'RevPAR Raw Data'!W$1,FALSE))/100</f>
        <v>9.2784120953968513E-2</v>
      </c>
      <c r="AB45" s="44">
        <f>(VLOOKUP($A44,'RevPAR Raw Data'!$B$6:$BE$43,'RevPAR Raw Data'!X$1,FALSE))/100</f>
        <v>0.107531707924943</v>
      </c>
      <c r="AC45" s="44">
        <f>(VLOOKUP($A44,'RevPAR Raw Data'!$B$6:$BE$43,'RevPAR Raw Data'!Y$1,FALSE))/100</f>
        <v>4.3810076484154602E-2</v>
      </c>
      <c r="AD45" s="45">
        <f>(VLOOKUP($A44,'RevPAR Raw Data'!$B$6:$BE$43,'RevPAR Raw Data'!AA$1,FALSE))/100</f>
        <v>6.8125023500805792E-2</v>
      </c>
      <c r="AE45" s="45">
        <f>(VLOOKUP($A44,'RevPAR Raw Data'!$B$6:$BE$43,'RevPAR Raw Data'!AB$1,FALSE))/100</f>
        <v>-0.13156276969813799</v>
      </c>
      <c r="AF45" s="44">
        <f>(VLOOKUP($A44,'RevPAR Raw Data'!$B$6:$BE$43,'RevPAR Raw Data'!AC$1,FALSE))/100</f>
        <v>-3.0991924128905501E-2</v>
      </c>
      <c r="AG45" s="46">
        <f>(VLOOKUP($A44,'RevPAR Raw Data'!$B$6:$BE$43,'RevPAR Raw Data'!AE$1,FALSE))/100</f>
        <v>1.3645188585131401E-2</v>
      </c>
    </row>
    <row r="46" spans="1:33" x14ac:dyDescent="0.2">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
      <c r="A47" s="70" t="s">
        <v>29</v>
      </c>
      <c r="B47" s="71">
        <f>(VLOOKUP($A47,'Occupancy Raw Data'!$B$8:$BE$45,'Occupancy Raw Data'!G$3,FALSE))/100</f>
        <v>0.43506493506493499</v>
      </c>
      <c r="C47" s="72">
        <f>(VLOOKUP($A47,'Occupancy Raw Data'!$B$8:$BE$45,'Occupancy Raw Data'!H$3,FALSE))/100</f>
        <v>0.58128078817733897</v>
      </c>
      <c r="D47" s="72">
        <f>(VLOOKUP($A47,'Occupancy Raw Data'!$B$8:$BE$45,'Occupancy Raw Data'!I$3,FALSE))/100</f>
        <v>0.63479623824451403</v>
      </c>
      <c r="E47" s="72">
        <f>(VLOOKUP($A47,'Occupancy Raw Data'!$B$8:$BE$45,'Occupancy Raw Data'!J$3,FALSE))/100</f>
        <v>0.65136587550380598</v>
      </c>
      <c r="F47" s="72">
        <f>(VLOOKUP($A47,'Occupancy Raw Data'!$B$8:$BE$45,'Occupancy Raw Data'!K$3,FALSE))/100</f>
        <v>0.67465293327362208</v>
      </c>
      <c r="G47" s="73">
        <f>(VLOOKUP($A47,'Occupancy Raw Data'!$B$8:$BE$45,'Occupancy Raw Data'!L$3,FALSE))/100</f>
        <v>0.595432154052843</v>
      </c>
      <c r="H47" s="53">
        <f>(VLOOKUP($A47,'Occupancy Raw Data'!$B$8:$BE$45,'Occupancy Raw Data'!N$3,FALSE))/100</f>
        <v>0.7290640394088661</v>
      </c>
      <c r="I47" s="53">
        <f>(VLOOKUP($A47,'Occupancy Raw Data'!$B$8:$BE$45,'Occupancy Raw Data'!O$3,FALSE))/100</f>
        <v>0.69570085087326405</v>
      </c>
      <c r="J47" s="73">
        <f>(VLOOKUP($A47,'Occupancy Raw Data'!$B$8:$BE$45,'Occupancy Raw Data'!P$3,FALSE))/100</f>
        <v>0.71238244514106497</v>
      </c>
      <c r="K47" s="74">
        <f>(VLOOKUP($A47,'Occupancy Raw Data'!$B$8:$BE$45,'Occupancy Raw Data'!R$3,FALSE))/100</f>
        <v>0.62884652293519205</v>
      </c>
      <c r="M47" s="75">
        <f>VLOOKUP($A47,'ADR Raw Data'!$B$6:$BE$43,'ADR Raw Data'!G$1,FALSE)</f>
        <v>95.487282552753399</v>
      </c>
      <c r="N47" s="76">
        <f>VLOOKUP($A47,'ADR Raw Data'!$B$6:$BE$43,'ADR Raw Data'!H$1,FALSE)</f>
        <v>108.00248844375901</v>
      </c>
      <c r="O47" s="76">
        <f>VLOOKUP($A47,'ADR Raw Data'!$B$6:$BE$43,'ADR Raw Data'!I$1,FALSE)</f>
        <v>114.890994708994</v>
      </c>
      <c r="P47" s="76">
        <f>VLOOKUP($A47,'ADR Raw Data'!$B$6:$BE$43,'ADR Raw Data'!J$1,FALSE)</f>
        <v>114.800570642832</v>
      </c>
      <c r="Q47" s="76">
        <f>VLOOKUP($A47,'ADR Raw Data'!$B$6:$BE$43,'ADR Raw Data'!K$1,FALSE)</f>
        <v>116.61719216727499</v>
      </c>
      <c r="R47" s="77">
        <f>VLOOKUP($A47,'ADR Raw Data'!$B$6:$BE$43,'ADR Raw Data'!L$1,FALSE)</f>
        <v>111.081880264741</v>
      </c>
      <c r="S47" s="76">
        <f>VLOOKUP($A47,'ADR Raw Data'!$B$6:$BE$43,'ADR Raw Data'!N$1,FALSE)</f>
        <v>133.53293304668301</v>
      </c>
      <c r="T47" s="76">
        <f>VLOOKUP($A47,'ADR Raw Data'!$B$6:$BE$43,'ADR Raw Data'!O$1,FALSE)</f>
        <v>131.94208239459201</v>
      </c>
      <c r="U47" s="77">
        <f>VLOOKUP($A47,'ADR Raw Data'!$B$6:$BE$43,'ADR Raw Data'!P$1,FALSE)</f>
        <v>132.75613389910399</v>
      </c>
      <c r="V47" s="78">
        <f>VLOOKUP($A47,'ADR Raw Data'!$B$6:$BE$43,'ADR Raw Data'!R$1,FALSE)</f>
        <v>118.097154483951</v>
      </c>
      <c r="X47" s="75">
        <f>VLOOKUP($A47,'RevPAR Raw Data'!$B$6:$BE$43,'RevPAR Raw Data'!G$1,FALSE)</f>
        <v>41.543168383340699</v>
      </c>
      <c r="Y47" s="76">
        <f>VLOOKUP($A47,'RevPAR Raw Data'!$B$6:$BE$43,'RevPAR Raw Data'!H$1,FALSE)</f>
        <v>62.7797716077026</v>
      </c>
      <c r="Z47" s="76">
        <f>VLOOKUP($A47,'RevPAR Raw Data'!$B$6:$BE$43,'RevPAR Raw Data'!I$1,FALSE)</f>
        <v>72.932371249440195</v>
      </c>
      <c r="AA47" s="76">
        <f>VLOOKUP($A47,'RevPAR Raw Data'!$B$6:$BE$43,'RevPAR Raw Data'!J$1,FALSE)</f>
        <v>74.777174205105197</v>
      </c>
      <c r="AB47" s="76">
        <f>VLOOKUP($A47,'RevPAR Raw Data'!$B$6:$BE$43,'RevPAR Raw Data'!K$1,FALSE)</f>
        <v>78.676130765785899</v>
      </c>
      <c r="AC47" s="77">
        <f>VLOOKUP($A47,'RevPAR Raw Data'!$B$6:$BE$43,'RevPAR Raw Data'!L$1,FALSE)</f>
        <v>66.141723242274907</v>
      </c>
      <c r="AD47" s="76">
        <f>VLOOKUP($A47,'RevPAR Raw Data'!$B$6:$BE$43,'RevPAR Raw Data'!N$1,FALSE)</f>
        <v>97.354059561128494</v>
      </c>
      <c r="AE47" s="76">
        <f>VLOOKUP($A47,'RevPAR Raw Data'!$B$6:$BE$43,'RevPAR Raw Data'!O$1,FALSE)</f>
        <v>91.792218987908598</v>
      </c>
      <c r="AF47" s="77">
        <f>VLOOKUP($A47,'RevPAR Raw Data'!$B$6:$BE$43,'RevPAR Raw Data'!P$1,FALSE)</f>
        <v>94.573139274518496</v>
      </c>
      <c r="AG47" s="78">
        <f>VLOOKUP($A47,'RevPAR Raw Data'!$B$6:$BE$43,'RevPAR Raw Data'!R$1,FALSE)</f>
        <v>74.264984965773095</v>
      </c>
    </row>
    <row r="48" spans="1:33" x14ac:dyDescent="0.2">
      <c r="A48" s="55" t="s">
        <v>126</v>
      </c>
      <c r="B48" s="43">
        <f>(VLOOKUP($A47,'Occupancy Raw Data'!$B$8:$BE$51,'Occupancy Raw Data'!T$3,FALSE))/100</f>
        <v>-4.6495316530159696E-2</v>
      </c>
      <c r="C48" s="44">
        <f>(VLOOKUP($A47,'Occupancy Raw Data'!$B$8:$BE$51,'Occupancy Raw Data'!U$3,FALSE))/100</f>
        <v>-8.8215422036042795E-2</v>
      </c>
      <c r="D48" s="44">
        <f>(VLOOKUP($A47,'Occupancy Raw Data'!$B$8:$BE$51,'Occupancy Raw Data'!V$3,FALSE))/100</f>
        <v>-4.8993590680300896E-2</v>
      </c>
      <c r="E48" s="44">
        <f>(VLOOKUP($A47,'Occupancy Raw Data'!$B$8:$BE$51,'Occupancy Raw Data'!W$3,FALSE))/100</f>
        <v>-1.9499504327090501E-2</v>
      </c>
      <c r="F48" s="44">
        <f>(VLOOKUP($A47,'Occupancy Raw Data'!$B$8:$BE$51,'Occupancy Raw Data'!X$3,FALSE))/100</f>
        <v>3.6460874111570701E-2</v>
      </c>
      <c r="G48" s="44">
        <f>(VLOOKUP($A47,'Occupancy Raw Data'!$B$8:$BE$51,'Occupancy Raw Data'!Y$3,FALSE))/100</f>
        <v>-3.2301869815934199E-2</v>
      </c>
      <c r="H48" s="45">
        <f>(VLOOKUP($A47,'Occupancy Raw Data'!$B$8:$BE$51,'Occupancy Raw Data'!AA$3,FALSE))/100</f>
        <v>1.35992944481343E-2</v>
      </c>
      <c r="I48" s="45">
        <f>(VLOOKUP($A47,'Occupancy Raw Data'!$B$8:$BE$51,'Occupancy Raw Data'!AB$3,FALSE))/100</f>
        <v>-2.4778463420889997E-2</v>
      </c>
      <c r="J48" s="44">
        <f>(VLOOKUP($A47,'Occupancy Raw Data'!$B$8:$BE$51,'Occupancy Raw Data'!AC$3,FALSE))/100</f>
        <v>-5.5104927215875498E-3</v>
      </c>
      <c r="K48" s="46">
        <f>(VLOOKUP($A47,'Occupancy Raw Data'!$B$8:$BE$51,'Occupancy Raw Data'!AE$3,FALSE))/100</f>
        <v>-2.37897308660431E-2</v>
      </c>
      <c r="M48" s="43">
        <f>(VLOOKUP($A47,'ADR Raw Data'!$B$6:$BE$49,'ADR Raw Data'!T$1,FALSE))/100</f>
        <v>-4.4409887319691699E-2</v>
      </c>
      <c r="N48" s="44">
        <f>(VLOOKUP($A47,'ADR Raw Data'!$B$6:$BE$49,'ADR Raw Data'!U$1,FALSE))/100</f>
        <v>-3.2104638107777105E-2</v>
      </c>
      <c r="O48" s="44">
        <f>(VLOOKUP($A47,'ADR Raw Data'!$B$6:$BE$49,'ADR Raw Data'!V$1,FALSE))/100</f>
        <v>-7.2702551317024603E-3</v>
      </c>
      <c r="P48" s="44">
        <f>(VLOOKUP($A47,'ADR Raw Data'!$B$6:$BE$49,'ADR Raw Data'!W$1,FALSE))/100</f>
        <v>3.9492755596761998E-2</v>
      </c>
      <c r="Q48" s="44">
        <f>(VLOOKUP($A47,'ADR Raw Data'!$B$6:$BE$49,'ADR Raw Data'!X$1,FALSE))/100</f>
        <v>9.1540452138486203E-2</v>
      </c>
      <c r="R48" s="44">
        <f>(VLOOKUP($A47,'ADR Raw Data'!$B$6:$BE$49,'ADR Raw Data'!Y$1,FALSE))/100</f>
        <v>1.4413410828370402E-2</v>
      </c>
      <c r="S48" s="45">
        <f>(VLOOKUP($A47,'ADR Raw Data'!$B$6:$BE$49,'ADR Raw Data'!AA$1,FALSE))/100</f>
        <v>0.110910151015241</v>
      </c>
      <c r="T48" s="45">
        <f>(VLOOKUP($A47,'ADR Raw Data'!$B$6:$BE$49,'ADR Raw Data'!AB$1,FALSE))/100</f>
        <v>8.2957374325807104E-2</v>
      </c>
      <c r="U48" s="44">
        <f>(VLOOKUP($A47,'ADR Raw Data'!$B$6:$BE$49,'ADR Raw Data'!AC$1,FALSE))/100</f>
        <v>9.7023861430604194E-2</v>
      </c>
      <c r="V48" s="46">
        <f>(VLOOKUP($A47,'ADR Raw Data'!$B$6:$BE$49,'ADR Raw Data'!AE$1,FALSE))/100</f>
        <v>4.3621489854614094E-2</v>
      </c>
      <c r="X48" s="43">
        <f>(VLOOKUP($A47,'RevPAR Raw Data'!$B$6:$BE$43,'RevPAR Raw Data'!T$1,FALSE))/100</f>
        <v>-8.8840352081853702E-2</v>
      </c>
      <c r="Y48" s="44">
        <f>(VLOOKUP($A47,'RevPAR Raw Data'!$B$6:$BE$43,'RevPAR Raw Data'!U$1,FALSE))/100</f>
        <v>-0.117487935943828</v>
      </c>
      <c r="Z48" s="44">
        <f>(VLOOKUP($A47,'RevPAR Raw Data'!$B$6:$BE$43,'RevPAR Raw Data'!V$1,FALSE))/100</f>
        <v>-5.5907649907939297E-2</v>
      </c>
      <c r="AA48" s="44">
        <f>(VLOOKUP($A47,'RevPAR Raw Data'!$B$6:$BE$43,'RevPAR Raw Data'!W$1,FALSE))/100</f>
        <v>1.9223162111023699E-2</v>
      </c>
      <c r="AB48" s="44">
        <f>(VLOOKUP($A47,'RevPAR Raw Data'!$B$6:$BE$43,'RevPAR Raw Data'!X$1,FALSE))/100</f>
        <v>0.13133897115159399</v>
      </c>
      <c r="AC48" s="44">
        <f>(VLOOKUP($A47,'RevPAR Raw Data'!$B$6:$BE$43,'RevPAR Raw Data'!Y$1,FALSE))/100</f>
        <v>-1.8354039107745398E-2</v>
      </c>
      <c r="AD48" s="45">
        <f>(VLOOKUP($A47,'RevPAR Raw Data'!$B$6:$BE$43,'RevPAR Raw Data'!AA$1,FALSE))/100</f>
        <v>0.126017745264318</v>
      </c>
      <c r="AE48" s="45">
        <f>(VLOOKUP($A47,'RevPAR Raw Data'!$B$6:$BE$43,'RevPAR Raw Data'!AB$1,FALSE))/100</f>
        <v>5.6123354639691897E-2</v>
      </c>
      <c r="AF48" s="44">
        <f>(VLOOKUP($A47,'RevPAR Raw Data'!$B$6:$BE$43,'RevPAR Raw Data'!AC$1,FALSE))/100</f>
        <v>9.0978719426782997E-2</v>
      </c>
      <c r="AG48" s="46">
        <f>(VLOOKUP($A47,'RevPAR Raw Data'!$B$6:$BE$43,'RevPAR Raw Data'!AE$1,FALSE))/100</f>
        <v>1.87940154849538E-2</v>
      </c>
    </row>
    <row r="49" spans="1:33" x14ac:dyDescent="0.2">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
      <c r="A50" s="70" t="s">
        <v>30</v>
      </c>
      <c r="B50" s="71">
        <f>(VLOOKUP($A50,'Occupancy Raw Data'!$B$8:$BE$45,'Occupancy Raw Data'!G$3,FALSE))/100</f>
        <v>0.51196280757455392</v>
      </c>
      <c r="C50" s="72">
        <f>(VLOOKUP($A50,'Occupancy Raw Data'!$B$8:$BE$45,'Occupancy Raw Data'!H$3,FALSE))/100</f>
        <v>0.56457648259439797</v>
      </c>
      <c r="D50" s="72">
        <f>(VLOOKUP($A50,'Occupancy Raw Data'!$B$8:$BE$45,'Occupancy Raw Data'!I$3,FALSE))/100</f>
        <v>0.59417167479305999</v>
      </c>
      <c r="E50" s="72">
        <f>(VLOOKUP($A50,'Occupancy Raw Data'!$B$8:$BE$45,'Occupancy Raw Data'!J$3,FALSE))/100</f>
        <v>0.61503571833541204</v>
      </c>
      <c r="F50" s="72">
        <f>(VLOOKUP($A50,'Occupancy Raw Data'!$B$8:$BE$45,'Occupancy Raw Data'!K$3,FALSE))/100</f>
        <v>0.64973352987867106</v>
      </c>
      <c r="G50" s="73">
        <f>(VLOOKUP($A50,'Occupancy Raw Data'!$B$8:$BE$45,'Occupancy Raw Data'!L$3,FALSE))/100</f>
        <v>0.58709604263521908</v>
      </c>
      <c r="H50" s="53">
        <f>(VLOOKUP($A50,'Occupancy Raw Data'!$B$8:$BE$45,'Occupancy Raw Data'!N$3,FALSE))/100</f>
        <v>0.77480439959178993</v>
      </c>
      <c r="I50" s="53">
        <f>(VLOOKUP($A50,'Occupancy Raw Data'!$B$8:$BE$45,'Occupancy Raw Data'!O$3,FALSE))/100</f>
        <v>0.73330309558906903</v>
      </c>
      <c r="J50" s="73">
        <f>(VLOOKUP($A50,'Occupancy Raw Data'!$B$8:$BE$45,'Occupancy Raw Data'!P$3,FALSE))/100</f>
        <v>0.75405374759042898</v>
      </c>
      <c r="K50" s="74">
        <f>(VLOOKUP($A50,'Occupancy Raw Data'!$B$8:$BE$45,'Occupancy Raw Data'!R$3,FALSE))/100</f>
        <v>0.63479824405099305</v>
      </c>
      <c r="M50" s="75">
        <f>VLOOKUP($A50,'ADR Raw Data'!$B$6:$BE$43,'ADR Raw Data'!G$1,FALSE)</f>
        <v>115.767581395348</v>
      </c>
      <c r="N50" s="76">
        <f>VLOOKUP($A50,'ADR Raw Data'!$B$6:$BE$43,'ADR Raw Data'!H$1,FALSE)</f>
        <v>106.846055432817</v>
      </c>
      <c r="O50" s="76">
        <f>VLOOKUP($A50,'ADR Raw Data'!$B$6:$BE$43,'ADR Raw Data'!I$1,FALSE)</f>
        <v>110.138860687022</v>
      </c>
      <c r="P50" s="76">
        <f>VLOOKUP($A50,'ADR Raw Data'!$B$6:$BE$43,'ADR Raw Data'!J$1,FALSE)</f>
        <v>108.136262905604</v>
      </c>
      <c r="Q50" s="76">
        <f>VLOOKUP($A50,'ADR Raw Data'!$B$6:$BE$43,'ADR Raw Data'!K$1,FALSE)</f>
        <v>111.154514834205</v>
      </c>
      <c r="R50" s="77">
        <f>VLOOKUP($A50,'ADR Raw Data'!$B$6:$BE$43,'ADR Raw Data'!L$1,FALSE)</f>
        <v>110.292460985784</v>
      </c>
      <c r="S50" s="76">
        <f>VLOOKUP($A50,'ADR Raw Data'!$B$6:$BE$43,'ADR Raw Data'!N$1,FALSE)</f>
        <v>130.63339967803299</v>
      </c>
      <c r="T50" s="76">
        <f>VLOOKUP($A50,'ADR Raw Data'!$B$6:$BE$43,'ADR Raw Data'!O$1,FALSE)</f>
        <v>129.32982990567399</v>
      </c>
      <c r="U50" s="77">
        <f>VLOOKUP($A50,'ADR Raw Data'!$B$6:$BE$43,'ADR Raw Data'!P$1,FALSE)</f>
        <v>129.99955112781899</v>
      </c>
      <c r="V50" s="78">
        <f>VLOOKUP($A50,'ADR Raw Data'!$B$6:$BE$43,'ADR Raw Data'!R$1,FALSE)</f>
        <v>116.980842604879</v>
      </c>
      <c r="X50" s="75">
        <f>VLOOKUP($A50,'RevPAR Raw Data'!$B$6:$BE$43,'RevPAR Raw Data'!G$1,FALSE)</f>
        <v>59.268695997278598</v>
      </c>
      <c r="Y50" s="76">
        <f>VLOOKUP($A50,'RevPAR Raw Data'!$B$6:$BE$43,'RevPAR Raw Data'!H$1,FALSE)</f>
        <v>60.322770155346397</v>
      </c>
      <c r="Z50" s="76">
        <f>VLOOKUP($A50,'RevPAR Raw Data'!$B$6:$BE$43,'RevPAR Raw Data'!I$1,FALSE)</f>
        <v>65.441391314207905</v>
      </c>
      <c r="AA50" s="76">
        <f>VLOOKUP($A50,'RevPAR Raw Data'!$B$6:$BE$43,'RevPAR Raw Data'!J$1,FALSE)</f>
        <v>66.507664134255506</v>
      </c>
      <c r="AB50" s="76">
        <f>VLOOKUP($A50,'RevPAR Raw Data'!$B$6:$BE$43,'RevPAR Raw Data'!K$1,FALSE)</f>
        <v>72.220815285179697</v>
      </c>
      <c r="AC50" s="77">
        <f>VLOOKUP($A50,'RevPAR Raw Data'!$B$6:$BE$43,'RevPAR Raw Data'!L$1,FALSE)</f>
        <v>64.752267377253602</v>
      </c>
      <c r="AD50" s="76">
        <f>VLOOKUP($A50,'RevPAR Raw Data'!$B$6:$BE$43,'RevPAR Raw Data'!N$1,FALSE)</f>
        <v>101.21533280417199</v>
      </c>
      <c r="AE50" s="76">
        <f>VLOOKUP($A50,'RevPAR Raw Data'!$B$6:$BE$43,'RevPAR Raw Data'!O$1,FALSE)</f>
        <v>94.837964621839205</v>
      </c>
      <c r="AF50" s="77">
        <f>VLOOKUP($A50,'RevPAR Raw Data'!$B$6:$BE$43,'RevPAR Raw Data'!P$1,FALSE)</f>
        <v>98.026648713005997</v>
      </c>
      <c r="AG50" s="78">
        <f>VLOOKUP($A50,'RevPAR Raw Data'!$B$6:$BE$43,'RevPAR Raw Data'!R$1,FALSE)</f>
        <v>74.259233473182903</v>
      </c>
    </row>
    <row r="51" spans="1:33" x14ac:dyDescent="0.2">
      <c r="A51" s="55" t="s">
        <v>126</v>
      </c>
      <c r="B51" s="43">
        <f>(VLOOKUP($A50,'Occupancy Raw Data'!$B$8:$BE$51,'Occupancy Raw Data'!T$3,FALSE))/100</f>
        <v>0.20089874117395598</v>
      </c>
      <c r="C51" s="44">
        <f>(VLOOKUP($A50,'Occupancy Raw Data'!$B$8:$BE$51,'Occupancy Raw Data'!U$3,FALSE))/100</f>
        <v>1.5459100411624399E-2</v>
      </c>
      <c r="D51" s="44">
        <f>(VLOOKUP($A50,'Occupancy Raw Data'!$B$8:$BE$51,'Occupancy Raw Data'!V$3,FALSE))/100</f>
        <v>1.5162508907658001E-2</v>
      </c>
      <c r="E51" s="44">
        <f>(VLOOKUP($A50,'Occupancy Raw Data'!$B$8:$BE$51,'Occupancy Raw Data'!W$3,FALSE))/100</f>
        <v>-2.4020077667423402E-2</v>
      </c>
      <c r="F51" s="44">
        <f>(VLOOKUP($A50,'Occupancy Raw Data'!$B$8:$BE$51,'Occupancy Raw Data'!X$3,FALSE))/100</f>
        <v>4.63930772641971E-2</v>
      </c>
      <c r="G51" s="44">
        <f>(VLOOKUP($A50,'Occupancy Raw Data'!$B$8:$BE$51,'Occupancy Raw Data'!Y$3,FALSE))/100</f>
        <v>4.1432617731061397E-2</v>
      </c>
      <c r="H51" s="45">
        <f>(VLOOKUP($A50,'Occupancy Raw Data'!$B$8:$BE$51,'Occupancy Raw Data'!AA$3,FALSE))/100</f>
        <v>-7.8342160006367994E-3</v>
      </c>
      <c r="I51" s="45">
        <f>(VLOOKUP($A50,'Occupancy Raw Data'!$B$8:$BE$51,'Occupancy Raw Data'!AB$3,FALSE))/100</f>
        <v>-2.6397431919243403E-2</v>
      </c>
      <c r="J51" s="44">
        <f>(VLOOKUP($A50,'Occupancy Raw Data'!$B$8:$BE$51,'Occupancy Raw Data'!AC$3,FALSE))/100</f>
        <v>-1.6948010086796701E-2</v>
      </c>
      <c r="K51" s="46">
        <f>(VLOOKUP($A50,'Occupancy Raw Data'!$B$8:$BE$51,'Occupancy Raw Data'!AE$3,FALSE))/100</f>
        <v>2.0856867903583601E-2</v>
      </c>
      <c r="M51" s="43">
        <f>(VLOOKUP($A50,'ADR Raw Data'!$B$6:$BE$49,'ADR Raw Data'!T$1,FALSE))/100</f>
        <v>8.9187849083009196E-2</v>
      </c>
      <c r="N51" s="44">
        <f>(VLOOKUP($A50,'ADR Raw Data'!$B$6:$BE$49,'ADR Raw Data'!U$1,FALSE))/100</f>
        <v>-9.7877971652093193E-3</v>
      </c>
      <c r="O51" s="44">
        <f>(VLOOKUP($A50,'ADR Raw Data'!$B$6:$BE$49,'ADR Raw Data'!V$1,FALSE))/100</f>
        <v>-1.1602241181574E-2</v>
      </c>
      <c r="P51" s="44">
        <f>(VLOOKUP($A50,'ADR Raw Data'!$B$6:$BE$49,'ADR Raw Data'!W$1,FALSE))/100</f>
        <v>-5.65931375280883E-3</v>
      </c>
      <c r="Q51" s="44">
        <f>(VLOOKUP($A50,'ADR Raw Data'!$B$6:$BE$49,'ADR Raw Data'!X$1,FALSE))/100</f>
        <v>1.4779235592117502E-3</v>
      </c>
      <c r="R51" s="44">
        <f>(VLOOKUP($A50,'ADR Raw Data'!$B$6:$BE$49,'ADR Raw Data'!Y$1,FALSE))/100</f>
        <v>9.4385730775857195E-3</v>
      </c>
      <c r="S51" s="45">
        <f>(VLOOKUP($A50,'ADR Raw Data'!$B$6:$BE$49,'ADR Raw Data'!AA$1,FALSE))/100</f>
        <v>-3.4748349418489699E-2</v>
      </c>
      <c r="T51" s="45">
        <f>(VLOOKUP($A50,'ADR Raw Data'!$B$6:$BE$49,'ADR Raw Data'!AB$1,FALSE))/100</f>
        <v>-3.9333840081659403E-2</v>
      </c>
      <c r="U51" s="44">
        <f>(VLOOKUP($A50,'ADR Raw Data'!$B$6:$BE$49,'ADR Raw Data'!AC$1,FALSE))/100</f>
        <v>-3.6948031589140902E-2</v>
      </c>
      <c r="V51" s="46">
        <f>(VLOOKUP($A50,'ADR Raw Data'!$B$6:$BE$49,'ADR Raw Data'!AE$1,FALSE))/100</f>
        <v>-1.1385370325479699E-2</v>
      </c>
      <c r="X51" s="43">
        <f>(VLOOKUP($A50,'RevPAR Raw Data'!$B$6:$BE$43,'RevPAR Raw Data'!T$1,FALSE))/100</f>
        <v>0.30800431686575402</v>
      </c>
      <c r="Y51" s="44">
        <f>(VLOOKUP($A50,'RevPAR Raw Data'!$B$6:$BE$43,'RevPAR Raw Data'!U$1,FALSE))/100</f>
        <v>5.5199927072294899E-3</v>
      </c>
      <c r="Z51" s="44">
        <f>(VLOOKUP($A50,'RevPAR Raw Data'!$B$6:$BE$43,'RevPAR Raw Data'!V$1,FALSE))/100</f>
        <v>3.3843486408195898E-3</v>
      </c>
      <c r="AA51" s="44">
        <f>(VLOOKUP($A50,'RevPAR Raw Data'!$B$6:$BE$43,'RevPAR Raw Data'!W$1,FALSE))/100</f>
        <v>-2.95434542643454E-2</v>
      </c>
      <c r="AB51" s="44">
        <f>(VLOOKUP($A50,'RevPAR Raw Data'!$B$6:$BE$43,'RevPAR Raw Data'!X$1,FALSE))/100</f>
        <v>4.7939566245281895E-2</v>
      </c>
      <c r="AC51" s="44">
        <f>(VLOOKUP($A50,'RevPAR Raw Data'!$B$6:$BE$43,'RevPAR Raw Data'!Y$1,FALSE))/100</f>
        <v>5.1262255598897397E-2</v>
      </c>
      <c r="AD51" s="45">
        <f>(VLOOKUP($A50,'RevPAR Raw Data'!$B$6:$BE$43,'RevPAR Raw Data'!AA$1,FALSE))/100</f>
        <v>-4.2310339344116502E-2</v>
      </c>
      <c r="AE51" s="45">
        <f>(VLOOKUP($A50,'RevPAR Raw Data'!$B$6:$BE$43,'RevPAR Raw Data'!AB$1,FALSE))/100</f>
        <v>-6.4692959635224895E-2</v>
      </c>
      <c r="AF51" s="44">
        <f>(VLOOKUP($A50,'RevPAR Raw Data'!$B$6:$BE$43,'RevPAR Raw Data'!AC$1,FALSE))/100</f>
        <v>-5.3269846063877697E-2</v>
      </c>
      <c r="AG51" s="46">
        <f>(VLOOKUP($A50,'RevPAR Raw Data'!$B$6:$BE$43,'RevPAR Raw Data'!AE$1,FALSE))/100</f>
        <v>9.23403441319204E-3</v>
      </c>
    </row>
    <row r="52" spans="1:33" x14ac:dyDescent="0.2">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
      <c r="A53" s="70" t="s">
        <v>31</v>
      </c>
      <c r="B53" s="71">
        <f>(VLOOKUP($A53,'Occupancy Raw Data'!$B$8:$BE$45,'Occupancy Raw Data'!G$3,FALSE))/100</f>
        <v>0.44629898403483304</v>
      </c>
      <c r="C53" s="72">
        <f>(VLOOKUP($A53,'Occupancy Raw Data'!$B$8:$BE$45,'Occupancy Raw Data'!H$3,FALSE))/100</f>
        <v>0.55878084179970899</v>
      </c>
      <c r="D53" s="72">
        <f>(VLOOKUP($A53,'Occupancy Raw Data'!$B$8:$BE$45,'Occupancy Raw Data'!I$3,FALSE))/100</f>
        <v>0.58563134978229303</v>
      </c>
      <c r="E53" s="72">
        <f>(VLOOKUP($A53,'Occupancy Raw Data'!$B$8:$BE$45,'Occupancy Raw Data'!J$3,FALSE))/100</f>
        <v>0.58127721335268501</v>
      </c>
      <c r="F53" s="72">
        <f>(VLOOKUP($A53,'Occupancy Raw Data'!$B$8:$BE$45,'Occupancy Raw Data'!K$3,FALSE))/100</f>
        <v>0.54426705370101502</v>
      </c>
      <c r="G53" s="73">
        <f>(VLOOKUP($A53,'Occupancy Raw Data'!$B$8:$BE$45,'Occupancy Raw Data'!L$3,FALSE))/100</f>
        <v>0.54325108853410697</v>
      </c>
      <c r="H53" s="53">
        <f>(VLOOKUP($A53,'Occupancy Raw Data'!$B$8:$BE$45,'Occupancy Raw Data'!N$3,FALSE))/100</f>
        <v>0.62264150943396201</v>
      </c>
      <c r="I53" s="53">
        <f>(VLOOKUP($A53,'Occupancy Raw Data'!$B$8:$BE$45,'Occupancy Raw Data'!O$3,FALSE))/100</f>
        <v>0.56748911465892493</v>
      </c>
      <c r="J53" s="73">
        <f>(VLOOKUP($A53,'Occupancy Raw Data'!$B$8:$BE$45,'Occupancy Raw Data'!P$3,FALSE))/100</f>
        <v>0.59506531204644408</v>
      </c>
      <c r="K53" s="74">
        <f>(VLOOKUP($A53,'Occupancy Raw Data'!$B$8:$BE$45,'Occupancy Raw Data'!R$3,FALSE))/100</f>
        <v>0.55805515239477499</v>
      </c>
      <c r="M53" s="75">
        <f>VLOOKUP($A53,'ADR Raw Data'!$B$6:$BE$43,'ADR Raw Data'!G$1,FALSE)</f>
        <v>89.476569105690999</v>
      </c>
      <c r="N53" s="76">
        <f>VLOOKUP($A53,'ADR Raw Data'!$B$6:$BE$43,'ADR Raw Data'!H$1,FALSE)</f>
        <v>94.075597402597396</v>
      </c>
      <c r="O53" s="76">
        <f>VLOOKUP($A53,'ADR Raw Data'!$B$6:$BE$43,'ADR Raw Data'!I$1,FALSE)</f>
        <v>93.217001239157298</v>
      </c>
      <c r="P53" s="76">
        <f>VLOOKUP($A53,'ADR Raw Data'!$B$6:$BE$43,'ADR Raw Data'!J$1,FALSE)</f>
        <v>93.02468164794</v>
      </c>
      <c r="Q53" s="76">
        <f>VLOOKUP($A53,'ADR Raw Data'!$B$6:$BE$43,'ADR Raw Data'!K$1,FALSE)</f>
        <v>92.283226666666593</v>
      </c>
      <c r="R53" s="77">
        <f>VLOOKUP($A53,'ADR Raw Data'!$B$6:$BE$43,'ADR Raw Data'!L$1,FALSE)</f>
        <v>92.550790809511</v>
      </c>
      <c r="S53" s="76">
        <f>VLOOKUP($A53,'ADR Raw Data'!$B$6:$BE$43,'ADR Raw Data'!N$1,FALSE)</f>
        <v>100.34740093240001</v>
      </c>
      <c r="T53" s="76">
        <f>VLOOKUP($A53,'ADR Raw Data'!$B$6:$BE$43,'ADR Raw Data'!O$1,FALSE)</f>
        <v>101.83358056265899</v>
      </c>
      <c r="U53" s="77">
        <f>VLOOKUP($A53,'ADR Raw Data'!$B$6:$BE$43,'ADR Raw Data'!P$1,FALSE)</f>
        <v>101.056054878048</v>
      </c>
      <c r="V53" s="78">
        <f>VLOOKUP($A53,'ADR Raw Data'!$B$6:$BE$43,'ADR Raw Data'!R$1,FALSE)</f>
        <v>95.142028608582507</v>
      </c>
      <c r="X53" s="75">
        <f>VLOOKUP($A53,'RevPAR Raw Data'!$B$6:$BE$43,'RevPAR Raw Data'!G$1,FALSE)</f>
        <v>39.9333018867924</v>
      </c>
      <c r="Y53" s="76">
        <f>VLOOKUP($A53,'RevPAR Raw Data'!$B$6:$BE$43,'RevPAR Raw Data'!H$1,FALSE)</f>
        <v>52.567641509433898</v>
      </c>
      <c r="Z53" s="76">
        <f>VLOOKUP($A53,'RevPAR Raw Data'!$B$6:$BE$43,'RevPAR Raw Data'!I$1,FALSE)</f>
        <v>54.590798258345401</v>
      </c>
      <c r="AA53" s="76">
        <f>VLOOKUP($A53,'RevPAR Raw Data'!$B$6:$BE$43,'RevPAR Raw Data'!J$1,FALSE)</f>
        <v>54.073127721335197</v>
      </c>
      <c r="AB53" s="76">
        <f>VLOOKUP($A53,'RevPAR Raw Data'!$B$6:$BE$43,'RevPAR Raw Data'!K$1,FALSE)</f>
        <v>50.226719883889601</v>
      </c>
      <c r="AC53" s="77">
        <f>VLOOKUP($A53,'RevPAR Raw Data'!$B$6:$BE$43,'RevPAR Raw Data'!L$1,FALSE)</f>
        <v>50.278317851959301</v>
      </c>
      <c r="AD53" s="76">
        <f>VLOOKUP($A53,'RevPAR Raw Data'!$B$6:$BE$43,'RevPAR Raw Data'!N$1,FALSE)</f>
        <v>62.480457184325097</v>
      </c>
      <c r="AE53" s="76">
        <f>VLOOKUP($A53,'RevPAR Raw Data'!$B$6:$BE$43,'RevPAR Raw Data'!O$1,FALSE)</f>
        <v>57.7894484760522</v>
      </c>
      <c r="AF53" s="77">
        <f>VLOOKUP($A53,'RevPAR Raw Data'!$B$6:$BE$43,'RevPAR Raw Data'!P$1,FALSE)</f>
        <v>60.134952830188602</v>
      </c>
      <c r="AG53" s="78">
        <f>VLOOKUP($A53,'RevPAR Raw Data'!$B$6:$BE$43,'RevPAR Raw Data'!R$1,FALSE)</f>
        <v>53.0944992743105</v>
      </c>
    </row>
    <row r="54" spans="1:33" x14ac:dyDescent="0.2">
      <c r="A54" s="55" t="s">
        <v>126</v>
      </c>
      <c r="B54" s="43">
        <f>(VLOOKUP($A53,'Occupancy Raw Data'!$B$8:$BE$51,'Occupancy Raw Data'!T$3,FALSE))/100</f>
        <v>7.0820524090231804E-2</v>
      </c>
      <c r="C54" s="44">
        <f>(VLOOKUP($A53,'Occupancy Raw Data'!$B$8:$BE$51,'Occupancy Raw Data'!U$3,FALSE))/100</f>
        <v>2.1244580323423801E-2</v>
      </c>
      <c r="D54" s="44">
        <f>(VLOOKUP($A53,'Occupancy Raw Data'!$B$8:$BE$51,'Occupancy Raw Data'!V$3,FALSE))/100</f>
        <v>-6.1490368512808998E-4</v>
      </c>
      <c r="E54" s="44">
        <f>(VLOOKUP($A53,'Occupancy Raw Data'!$B$8:$BE$51,'Occupancy Raw Data'!W$3,FALSE))/100</f>
        <v>3.22681547470096E-2</v>
      </c>
      <c r="F54" s="44">
        <f>(VLOOKUP($A53,'Occupancy Raw Data'!$B$8:$BE$51,'Occupancy Raw Data'!X$3,FALSE))/100</f>
        <v>-8.2066559722964796E-2</v>
      </c>
      <c r="G54" s="44">
        <f>(VLOOKUP($A53,'Occupancy Raw Data'!$B$8:$BE$51,'Occupancy Raw Data'!Y$3,FALSE))/100</f>
        <v>3.8032671273486303E-3</v>
      </c>
      <c r="H54" s="45">
        <f>(VLOOKUP($A53,'Occupancy Raw Data'!$B$8:$BE$51,'Occupancy Raw Data'!AA$3,FALSE))/100</f>
        <v>-7.9015949129573604E-3</v>
      </c>
      <c r="I54" s="45">
        <f>(VLOOKUP($A53,'Occupancy Raw Data'!$B$8:$BE$51,'Occupancy Raw Data'!AB$3,FALSE))/100</f>
        <v>-0.124792188943132</v>
      </c>
      <c r="J54" s="44">
        <f>(VLOOKUP($A53,'Occupancy Raw Data'!$B$8:$BE$51,'Occupancy Raw Data'!AC$3,FALSE))/100</f>
        <v>-6.7299804379377798E-2</v>
      </c>
      <c r="K54" s="46">
        <f>(VLOOKUP($A53,'Occupancy Raw Data'!$B$8:$BE$51,'Occupancy Raw Data'!AE$3,FALSE))/100</f>
        <v>-1.8981416183758398E-2</v>
      </c>
      <c r="M54" s="43">
        <f>(VLOOKUP($A53,'ADR Raw Data'!$B$6:$BE$49,'ADR Raw Data'!T$1,FALSE))/100</f>
        <v>2.6010142921392497E-2</v>
      </c>
      <c r="N54" s="44">
        <f>(VLOOKUP($A53,'ADR Raw Data'!$B$6:$BE$49,'ADR Raw Data'!U$1,FALSE))/100</f>
        <v>2.9443939386554499E-2</v>
      </c>
      <c r="O54" s="44">
        <f>(VLOOKUP($A53,'ADR Raw Data'!$B$6:$BE$49,'ADR Raw Data'!V$1,FALSE))/100</f>
        <v>-5.0433984505792997E-3</v>
      </c>
      <c r="P54" s="44">
        <f>(VLOOKUP($A53,'ADR Raw Data'!$B$6:$BE$49,'ADR Raw Data'!W$1,FALSE))/100</f>
        <v>7.8165445361424793E-3</v>
      </c>
      <c r="Q54" s="44">
        <f>(VLOOKUP($A53,'ADR Raw Data'!$B$6:$BE$49,'ADR Raw Data'!X$1,FALSE))/100</f>
        <v>-1.9886824248156302E-2</v>
      </c>
      <c r="R54" s="44">
        <f>(VLOOKUP($A53,'ADR Raw Data'!$B$6:$BE$49,'ADR Raw Data'!Y$1,FALSE))/100</f>
        <v>5.5617287543155598E-3</v>
      </c>
      <c r="S54" s="45">
        <f>(VLOOKUP($A53,'ADR Raw Data'!$B$6:$BE$49,'ADR Raw Data'!AA$1,FALSE))/100</f>
        <v>-1.2240964075930401E-2</v>
      </c>
      <c r="T54" s="45">
        <f>(VLOOKUP($A53,'ADR Raw Data'!$B$6:$BE$49,'ADR Raw Data'!AB$1,FALSE))/100</f>
        <v>2.48835509653056E-2</v>
      </c>
      <c r="U54" s="44">
        <f>(VLOOKUP($A53,'ADR Raw Data'!$B$6:$BE$49,'ADR Raw Data'!AC$1,FALSE))/100</f>
        <v>5.9545888781072096E-3</v>
      </c>
      <c r="V54" s="46">
        <f>(VLOOKUP($A53,'ADR Raw Data'!$B$6:$BE$49,'ADR Raw Data'!AE$1,FALSE))/100</f>
        <v>4.2782561076314006E-3</v>
      </c>
      <c r="X54" s="43">
        <f>(VLOOKUP($A53,'RevPAR Raw Data'!$B$6:$BE$43,'RevPAR Raw Data'!T$1,FALSE))/100</f>
        <v>9.86727189649792E-2</v>
      </c>
      <c r="Y54" s="44">
        <f>(VLOOKUP($A53,'RevPAR Raw Data'!$B$6:$BE$43,'RevPAR Raw Data'!U$1,FALSE))/100</f>
        <v>5.1314043845314003E-2</v>
      </c>
      <c r="Z54" s="44">
        <f>(VLOOKUP($A53,'RevPAR Raw Data'!$B$6:$BE$43,'RevPAR Raw Data'!V$1,FALSE))/100</f>
        <v>-5.65520093141456E-3</v>
      </c>
      <c r="AA54" s="44">
        <f>(VLOOKUP($A53,'RevPAR Raw Data'!$B$6:$BE$43,'RevPAR Raw Data'!W$1,FALSE))/100</f>
        <v>4.0336924751831198E-2</v>
      </c>
      <c r="AB54" s="44">
        <f>(VLOOKUP($A53,'RevPAR Raw Data'!$B$6:$BE$43,'RevPAR Raw Data'!X$1,FALSE))/100</f>
        <v>-0.10032134072125899</v>
      </c>
      <c r="AC54" s="44">
        <f>(VLOOKUP($A53,'RevPAR Raw Data'!$B$6:$BE$43,'RevPAR Raw Data'!Y$1,FALSE))/100</f>
        <v>9.3861486218067211E-3</v>
      </c>
      <c r="AD54" s="45">
        <f>(VLOOKUP($A53,'RevPAR Raw Data'!$B$6:$BE$43,'RevPAR Raw Data'!AA$1,FALSE))/100</f>
        <v>-2.0045835849415702E-2</v>
      </c>
      <c r="AE54" s="45">
        <f>(VLOOKUP($A53,'RevPAR Raw Data'!$B$6:$BE$43,'RevPAR Raw Data'!AB$1,FALSE))/100</f>
        <v>-0.10301391077146499</v>
      </c>
      <c r="AF54" s="44">
        <f>(VLOOKUP($A53,'RevPAR Raw Data'!$B$6:$BE$43,'RevPAR Raw Data'!AC$1,FALSE))/100</f>
        <v>-6.1745958167926801E-2</v>
      </c>
      <c r="AG54" s="46">
        <f>(VLOOKUP($A53,'RevPAR Raw Data'!$B$6:$BE$43,'RevPAR Raw Data'!AE$1,FALSE))/100</f>
        <v>-1.47843674358466E-2</v>
      </c>
    </row>
    <row r="55" spans="1:33" x14ac:dyDescent="0.2">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
      <c r="A56" s="70" t="s">
        <v>32</v>
      </c>
      <c r="B56" s="71">
        <f>(VLOOKUP($A56,'Occupancy Raw Data'!$B$8:$BE$45,'Occupancy Raw Data'!G$3,FALSE))/100</f>
        <v>0.50381475036808898</v>
      </c>
      <c r="C56" s="72">
        <f>(VLOOKUP($A56,'Occupancy Raw Data'!$B$8:$BE$45,'Occupancy Raw Data'!H$3,FALSE))/100</f>
        <v>0.64783830812474907</v>
      </c>
      <c r="D56" s="72">
        <f>(VLOOKUP($A56,'Occupancy Raw Data'!$B$8:$BE$45,'Occupancy Raw Data'!I$3,FALSE))/100</f>
        <v>0.68638736447597293</v>
      </c>
      <c r="E56" s="72">
        <f>(VLOOKUP($A56,'Occupancy Raw Data'!$B$8:$BE$45,'Occupancy Raw Data'!J$3,FALSE))/100</f>
        <v>0.67340382813545707</v>
      </c>
      <c r="F56" s="72">
        <f>(VLOOKUP($A56,'Occupancy Raw Data'!$B$8:$BE$45,'Occupancy Raw Data'!K$3,FALSE))/100</f>
        <v>0.67514388970686601</v>
      </c>
      <c r="G56" s="72">
        <f>(VLOOKUP($A56,'Occupancy Raw Data'!$B$8:$BE$45,'Occupancy Raw Data'!L$3,FALSE))/100</f>
        <v>0.63731762816222703</v>
      </c>
      <c r="H56" s="53">
        <f>(VLOOKUP($A56,'Occupancy Raw Data'!$B$8:$BE$45,'Occupancy Raw Data'!N$3,FALSE))/100</f>
        <v>0.73443983402489588</v>
      </c>
      <c r="I56" s="53">
        <f>(VLOOKUP($A56,'Occupancy Raw Data'!$B$8:$BE$45,'Occupancy Raw Data'!O$3,FALSE))/100</f>
        <v>0.700040155267032</v>
      </c>
      <c r="J56" s="72">
        <f>(VLOOKUP($A56,'Occupancy Raw Data'!$B$8:$BE$45,'Occupancy Raw Data'!P$3,FALSE))/100</f>
        <v>0.717239994645964</v>
      </c>
      <c r="K56" s="95">
        <f>(VLOOKUP($A56,'Occupancy Raw Data'!$B$8:$BE$45,'Occupancy Raw Data'!R$3,FALSE))/100</f>
        <v>0.66015259001472304</v>
      </c>
      <c r="M56" s="75">
        <f>VLOOKUP($A56,'ADR Raw Data'!$B$6:$BE$43,'ADR Raw Data'!G$1,FALSE)</f>
        <v>113.693820403825</v>
      </c>
      <c r="N56" s="76">
        <f>VLOOKUP($A56,'ADR Raw Data'!$B$6:$BE$43,'ADR Raw Data'!H$1,FALSE)</f>
        <v>126.467580578512</v>
      </c>
      <c r="O56" s="76">
        <f>VLOOKUP($A56,'ADR Raw Data'!$B$6:$BE$43,'ADR Raw Data'!I$1,FALSE)</f>
        <v>134.097371294851</v>
      </c>
      <c r="P56" s="76">
        <f>VLOOKUP($A56,'ADR Raw Data'!$B$6:$BE$43,'ADR Raw Data'!J$1,FALSE)</f>
        <v>128.87901610017801</v>
      </c>
      <c r="Q56" s="76">
        <f>VLOOKUP($A56,'ADR Raw Data'!$B$6:$BE$43,'ADR Raw Data'!K$1,FALSE)</f>
        <v>137.69676050753301</v>
      </c>
      <c r="R56" s="77">
        <f>VLOOKUP($A56,'ADR Raw Data'!$B$6:$BE$43,'ADR Raw Data'!L$1,FALSE)</f>
        <v>128.980162977275</v>
      </c>
      <c r="S56" s="76">
        <f>VLOOKUP($A56,'ADR Raw Data'!$B$6:$BE$43,'ADR Raw Data'!N$1,FALSE)</f>
        <v>154.69592673592101</v>
      </c>
      <c r="T56" s="76">
        <f>VLOOKUP($A56,'ADR Raw Data'!$B$6:$BE$43,'ADR Raw Data'!O$1,FALSE)</f>
        <v>157.51425239005701</v>
      </c>
      <c r="U56" s="77">
        <f>VLOOKUP($A56,'ADR Raw Data'!$B$6:$BE$43,'ADR Raw Data'!P$1,FALSE)</f>
        <v>156.07129700475801</v>
      </c>
      <c r="V56" s="78">
        <f>VLOOKUP($A56,'ADR Raw Data'!$B$6:$BE$43,'ADR Raw Data'!R$1,FALSE)</f>
        <v>137.38983982157299</v>
      </c>
      <c r="X56" s="75">
        <f>VLOOKUP($A56,'RevPAR Raw Data'!$B$6:$BE$43,'RevPAR Raw Data'!G$1,FALSE)</f>
        <v>57.280623745147899</v>
      </c>
      <c r="Y56" s="76">
        <f>VLOOKUP($A56,'RevPAR Raw Data'!$B$6:$BE$43,'RevPAR Raw Data'!H$1,FALSE)</f>
        <v>81.930543434613796</v>
      </c>
      <c r="Z56" s="76">
        <f>VLOOKUP($A56,'RevPAR Raw Data'!$B$6:$BE$43,'RevPAR Raw Data'!I$1,FALSE)</f>
        <v>92.042741266229399</v>
      </c>
      <c r="AA56" s="76">
        <f>VLOOKUP($A56,'RevPAR Raw Data'!$B$6:$BE$43,'RevPAR Raw Data'!J$1,FALSE)</f>
        <v>86.7876228081916</v>
      </c>
      <c r="AB56" s="76">
        <f>VLOOKUP($A56,'RevPAR Raw Data'!$B$6:$BE$43,'RevPAR Raw Data'!K$1,FALSE)</f>
        <v>92.965126489091105</v>
      </c>
      <c r="AC56" s="77">
        <f>VLOOKUP($A56,'RevPAR Raw Data'!$B$6:$BE$43,'RevPAR Raw Data'!L$1,FALSE)</f>
        <v>82.201331548654693</v>
      </c>
      <c r="AD56" s="76">
        <f>VLOOKUP($A56,'RevPAR Raw Data'!$B$6:$BE$43,'RevPAR Raw Data'!N$1,FALSE)</f>
        <v>113.614850756257</v>
      </c>
      <c r="AE56" s="76">
        <f>VLOOKUP($A56,'RevPAR Raw Data'!$B$6:$BE$43,'RevPAR Raw Data'!O$1,FALSE)</f>
        <v>110.26630169990599</v>
      </c>
      <c r="AF56" s="77">
        <f>VLOOKUP($A56,'RevPAR Raw Data'!$B$6:$BE$43,'RevPAR Raw Data'!P$1,FALSE)</f>
        <v>111.940576228081</v>
      </c>
      <c r="AG56" s="78">
        <f>VLOOKUP($A56,'RevPAR Raw Data'!$B$6:$BE$43,'RevPAR Raw Data'!R$1,FALSE)</f>
        <v>90.698258599919598</v>
      </c>
    </row>
    <row r="57" spans="1:33" ht="17.25" thickBot="1" x14ac:dyDescent="0.25">
      <c r="A57" s="59" t="s">
        <v>126</v>
      </c>
      <c r="B57" s="49">
        <f>(VLOOKUP($A56,'Occupancy Raw Data'!$B$8:$BE$51,'Occupancy Raw Data'!T$3,FALSE))/100</f>
        <v>0.174071165561793</v>
      </c>
      <c r="C57" s="50">
        <f>(VLOOKUP($A56,'Occupancy Raw Data'!$B$8:$BE$51,'Occupancy Raw Data'!U$3,FALSE))/100</f>
        <v>3.0741436786052199E-2</v>
      </c>
      <c r="D57" s="50">
        <f>(VLOOKUP($A56,'Occupancy Raw Data'!$B$8:$BE$51,'Occupancy Raw Data'!V$3,FALSE))/100</f>
        <v>4.0954491030049597E-2</v>
      </c>
      <c r="E57" s="50">
        <f>(VLOOKUP($A56,'Occupancy Raw Data'!$B$8:$BE$51,'Occupancy Raw Data'!W$3,FALSE))/100</f>
        <v>-1.72089237377283E-2</v>
      </c>
      <c r="F57" s="50">
        <f>(VLOOKUP($A56,'Occupancy Raw Data'!$B$8:$BE$51,'Occupancy Raw Data'!X$3,FALSE))/100</f>
        <v>-2.8991640064098E-2</v>
      </c>
      <c r="G57" s="50">
        <f>(VLOOKUP($A56,'Occupancy Raw Data'!$B$8:$BE$51,'Occupancy Raw Data'!Y$3,FALSE))/100</f>
        <v>2.8756541755693997E-2</v>
      </c>
      <c r="H57" s="51">
        <f>(VLOOKUP($A56,'Occupancy Raw Data'!$B$8:$BE$51,'Occupancy Raw Data'!AA$3,FALSE))/100</f>
        <v>-0.10418649596363601</v>
      </c>
      <c r="I57" s="51">
        <f>(VLOOKUP($A56,'Occupancy Raw Data'!$B$8:$BE$51,'Occupancy Raw Data'!AB$3,FALSE))/100</f>
        <v>-0.10405628091850801</v>
      </c>
      <c r="J57" s="50">
        <f>(VLOOKUP($A56,'Occupancy Raw Data'!$B$8:$BE$51,'Occupancy Raw Data'!AC$3,FALSE))/100</f>
        <v>-0.10412295448690599</v>
      </c>
      <c r="K57" s="52">
        <f>(VLOOKUP($A56,'Occupancy Raw Data'!$B$8:$BE$51,'Occupancy Raw Data'!AE$3,FALSE))/100</f>
        <v>-1.6525379356625802E-2</v>
      </c>
      <c r="M57" s="49">
        <f>(VLOOKUP($A56,'ADR Raw Data'!$B$6:$BE$49,'ADR Raw Data'!T$1,FALSE))/100</f>
        <v>-3.3220679505437903E-2</v>
      </c>
      <c r="N57" s="50">
        <f>(VLOOKUP($A56,'ADR Raw Data'!$B$6:$BE$49,'ADR Raw Data'!U$1,FALSE))/100</f>
        <v>4.9355061341225595E-3</v>
      </c>
      <c r="O57" s="50">
        <f>(VLOOKUP($A56,'ADR Raw Data'!$B$6:$BE$49,'ADR Raw Data'!V$1,FALSE))/100</f>
        <v>7.8982520915979307E-2</v>
      </c>
      <c r="P57" s="50">
        <f>(VLOOKUP($A56,'ADR Raw Data'!$B$6:$BE$49,'ADR Raw Data'!W$1,FALSE))/100</f>
        <v>1.5389535895074601E-2</v>
      </c>
      <c r="Q57" s="50">
        <f>(VLOOKUP($A56,'ADR Raw Data'!$B$6:$BE$49,'ADR Raw Data'!X$1,FALSE))/100</f>
        <v>5.0349477602512904E-3</v>
      </c>
      <c r="R57" s="50">
        <f>(VLOOKUP($A56,'ADR Raw Data'!$B$6:$BE$49,'ADR Raw Data'!Y$1,FALSE))/100</f>
        <v>1.46740919122472E-2</v>
      </c>
      <c r="S57" s="51">
        <f>(VLOOKUP($A56,'ADR Raw Data'!$B$6:$BE$49,'ADR Raw Data'!AA$1,FALSE))/100</f>
        <v>-3.2793384568651905E-2</v>
      </c>
      <c r="T57" s="51">
        <f>(VLOOKUP($A56,'ADR Raw Data'!$B$6:$BE$49,'ADR Raw Data'!AB$1,FALSE))/100</f>
        <v>-9.7555044637387296E-3</v>
      </c>
      <c r="U57" s="50">
        <f>(VLOOKUP($A56,'ADR Raw Data'!$B$6:$BE$49,'ADR Raw Data'!AC$1,FALSE))/100</f>
        <v>-2.15824420425373E-2</v>
      </c>
      <c r="V57" s="52">
        <f>(VLOOKUP($A56,'ADR Raw Data'!$B$6:$BE$49,'ADR Raw Data'!AE$1,FALSE))/100</f>
        <v>-5.54316765954882E-3</v>
      </c>
      <c r="X57" s="49">
        <f>(VLOOKUP($A56,'RevPAR Raw Data'!$B$6:$BE$43,'RevPAR Raw Data'!T$1,FALSE))/100</f>
        <v>0.13506772365408901</v>
      </c>
      <c r="Y57" s="50">
        <f>(VLOOKUP($A56,'RevPAR Raw Data'!$B$6:$BE$43,'RevPAR Raw Data'!U$1,FALSE))/100</f>
        <v>3.58286674700041E-2</v>
      </c>
      <c r="Z57" s="50">
        <f>(VLOOKUP($A56,'RevPAR Raw Data'!$B$6:$BE$43,'RevPAR Raw Data'!V$1,FALSE))/100</f>
        <v>0.123171700890413</v>
      </c>
      <c r="AA57" s="50">
        <f>(VLOOKUP($A56,'RevPAR Raw Data'!$B$6:$BE$43,'RevPAR Raw Data'!W$1,FALSE))/100</f>
        <v>-2.08422519223102E-3</v>
      </c>
      <c r="AB57" s="50">
        <f>(VLOOKUP($A56,'RevPAR Raw Data'!$B$6:$BE$43,'RevPAR Raw Data'!X$1,FALSE))/100</f>
        <v>-2.4102663697053401E-2</v>
      </c>
      <c r="AC57" s="50">
        <f>(VLOOKUP($A56,'RevPAR Raw Data'!$B$6:$BE$43,'RevPAR Raw Data'!Y$1,FALSE))/100</f>
        <v>4.3852609804742704E-2</v>
      </c>
      <c r="AD57" s="51">
        <f>(VLOOKUP($A56,'RevPAR Raw Data'!$B$6:$BE$43,'RevPAR Raw Data'!AA$1,FALSE))/100</f>
        <v>-0.133563252703292</v>
      </c>
      <c r="AE57" s="51">
        <f>(VLOOKUP($A56,'RevPAR Raw Data'!$B$6:$BE$43,'RevPAR Raw Data'!AB$1,FALSE))/100</f>
        <v>-0.112796663869266</v>
      </c>
      <c r="AF57" s="50">
        <f>(VLOOKUP($A56,'RevPAR Raw Data'!$B$6:$BE$43,'RevPAR Raw Data'!AC$1,FALSE))/100</f>
        <v>-0.12345816889893201</v>
      </c>
      <c r="AG57" s="52">
        <f>(VLOOKUP($A56,'RevPAR Raw Data'!$B$6:$BE$43,'RevPAR Raw Data'!AE$1,FALSE))/100</f>
        <v>-2.19769440677632E-2</v>
      </c>
    </row>
    <row r="58" spans="1:33" x14ac:dyDescent="0.2">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
      <c r="A59" s="88" t="s">
        <v>33</v>
      </c>
      <c r="B59" s="71">
        <f>(VLOOKUP($A59,'Occupancy Raw Data'!$B$8:$BE$45,'Occupancy Raw Data'!G$3,FALSE))/100</f>
        <v>0.77018513981731007</v>
      </c>
      <c r="C59" s="72">
        <f>(VLOOKUP($A59,'Occupancy Raw Data'!$B$8:$BE$45,'Occupancy Raw Data'!H$3,FALSE))/100</f>
        <v>0.808140552269625</v>
      </c>
      <c r="D59" s="72">
        <f>(VLOOKUP($A59,'Occupancy Raw Data'!$B$8:$BE$45,'Occupancy Raw Data'!I$3,FALSE))/100</f>
        <v>0.84480103594302303</v>
      </c>
      <c r="E59" s="72">
        <f>(VLOOKUP($A59,'Occupancy Raw Data'!$B$8:$BE$45,'Occupancy Raw Data'!J$3,FALSE))/100</f>
        <v>0.78123578203198807</v>
      </c>
      <c r="F59" s="72">
        <f>(VLOOKUP($A59,'Occupancy Raw Data'!$B$8:$BE$45,'Occupancy Raw Data'!K$3,FALSE))/100</f>
        <v>0.69578798166100797</v>
      </c>
      <c r="G59" s="73">
        <f>(VLOOKUP($A59,'Occupancy Raw Data'!$B$8:$BE$45,'Occupancy Raw Data'!L$3,FALSE))/100</f>
        <v>0.78003009834459103</v>
      </c>
      <c r="H59" s="53">
        <f>(VLOOKUP($A59,'Occupancy Raw Data'!$B$8:$BE$45,'Occupancy Raw Data'!N$3,FALSE))/100</f>
        <v>0.79490253036083003</v>
      </c>
      <c r="I59" s="53">
        <f>(VLOOKUP($A59,'Occupancy Raw Data'!$B$8:$BE$45,'Occupancy Raw Data'!O$3,FALSE))/100</f>
        <v>0.80511321877296693</v>
      </c>
      <c r="J59" s="73">
        <f>(VLOOKUP($A59,'Occupancy Raw Data'!$B$8:$BE$45,'Occupancy Raw Data'!P$3,FALSE))/100</f>
        <v>0.80000787456689804</v>
      </c>
      <c r="K59" s="74">
        <f>(VLOOKUP($A59,'Occupancy Raw Data'!$B$8:$BE$45,'Occupancy Raw Data'!R$3,FALSE))/100</f>
        <v>0.78573803440810708</v>
      </c>
      <c r="M59" s="75">
        <f>VLOOKUP($A59,'ADR Raw Data'!$B$6:$BE$43,'ADR Raw Data'!G$1,FALSE)</f>
        <v>211.98343000931499</v>
      </c>
      <c r="N59" s="76">
        <f>VLOOKUP($A59,'ADR Raw Data'!$B$6:$BE$43,'ADR Raw Data'!H$1,FALSE)</f>
        <v>218.481656273006</v>
      </c>
      <c r="O59" s="76">
        <f>VLOOKUP($A59,'ADR Raw Data'!$B$6:$BE$43,'ADR Raw Data'!I$1,FALSE)</f>
        <v>230.45876400770501</v>
      </c>
      <c r="P59" s="76">
        <f>VLOOKUP($A59,'ADR Raw Data'!$B$6:$BE$43,'ADR Raw Data'!J$1,FALSE)</f>
        <v>213.01736585693601</v>
      </c>
      <c r="Q59" s="76">
        <f>VLOOKUP($A59,'ADR Raw Data'!$B$6:$BE$43,'ADR Raw Data'!K$1,FALSE)</f>
        <v>181.903699432868</v>
      </c>
      <c r="R59" s="77">
        <f>VLOOKUP($A59,'ADR Raw Data'!$B$6:$BE$43,'ADR Raw Data'!L$1,FALSE)</f>
        <v>212.172677608377</v>
      </c>
      <c r="S59" s="76">
        <f>VLOOKUP($A59,'ADR Raw Data'!$B$6:$BE$43,'ADR Raw Data'!N$1,FALSE)</f>
        <v>175.97052052261299</v>
      </c>
      <c r="T59" s="76">
        <f>VLOOKUP($A59,'ADR Raw Data'!$B$6:$BE$43,'ADR Raw Data'!O$1,FALSE)</f>
        <v>180.727786846051</v>
      </c>
      <c r="U59" s="77">
        <f>VLOOKUP($A59,'ADR Raw Data'!$B$6:$BE$43,'ADR Raw Data'!P$1,FALSE)</f>
        <v>178.36433321120501</v>
      </c>
      <c r="V59" s="78">
        <f>VLOOKUP($A59,'ADR Raw Data'!$B$6:$BE$43,'ADR Raw Data'!R$1,FALSE)</f>
        <v>202.33772333267001</v>
      </c>
      <c r="X59" s="75">
        <f>VLOOKUP($A59,'RevPAR Raw Data'!$B$6:$BE$43,'RevPAR Raw Data'!G$1,FALSE)</f>
        <v>163.26648768067699</v>
      </c>
      <c r="Y59" s="76">
        <f>VLOOKUP($A59,'RevPAR Raw Data'!$B$6:$BE$43,'RevPAR Raw Data'!H$1,FALSE)</f>
        <v>176.56388636125001</v>
      </c>
      <c r="Z59" s="76">
        <f>VLOOKUP($A59,'RevPAR Raw Data'!$B$6:$BE$43,'RevPAR Raw Data'!I$1,FALSE)</f>
        <v>194.69180257585799</v>
      </c>
      <c r="AA59" s="76">
        <f>VLOOKUP($A59,'RevPAR Raw Data'!$B$6:$BE$43,'RevPAR Raw Data'!J$1,FALSE)</f>
        <v>166.41678840163701</v>
      </c>
      <c r="AB59" s="76">
        <f>VLOOKUP($A59,'RevPAR Raw Data'!$B$6:$BE$43,'RevPAR Raw Data'!K$1,FALSE)</f>
        <v>126.566407885066</v>
      </c>
      <c r="AC59" s="77">
        <f>VLOOKUP($A59,'RevPAR Raw Data'!$B$6:$BE$43,'RevPAR Raw Data'!L$1,FALSE)</f>
        <v>165.50107458089801</v>
      </c>
      <c r="AD59" s="76">
        <f>VLOOKUP($A59,'RevPAR Raw Data'!$B$6:$BE$43,'RevPAR Raw Data'!N$1,FALSE)</f>
        <v>139.879412032338</v>
      </c>
      <c r="AE59" s="76">
        <f>VLOOKUP($A59,'RevPAR Raw Data'!$B$6:$BE$43,'RevPAR Raw Data'!O$1,FALSE)</f>
        <v>145.506330189339</v>
      </c>
      <c r="AF59" s="77">
        <f>VLOOKUP($A59,'RevPAR Raw Data'!$B$6:$BE$43,'RevPAR Raw Data'!P$1,FALSE)</f>
        <v>142.69287111083801</v>
      </c>
      <c r="AG59" s="78">
        <f>VLOOKUP($A59,'RevPAR Raw Data'!$B$6:$BE$43,'RevPAR Raw Data'!R$1,FALSE)</f>
        <v>158.98444501802399</v>
      </c>
    </row>
    <row r="60" spans="1:33" x14ac:dyDescent="0.2">
      <c r="A60" s="55" t="s">
        <v>126</v>
      </c>
      <c r="B60" s="43">
        <f>(VLOOKUP($A59,'Occupancy Raw Data'!$B$8:$BE$51,'Occupancy Raw Data'!T$3,FALSE))/100</f>
        <v>0.29282906667750597</v>
      </c>
      <c r="C60" s="44">
        <f>(VLOOKUP($A59,'Occupancy Raw Data'!$B$8:$BE$51,'Occupancy Raw Data'!U$3,FALSE))/100</f>
        <v>0.15299835917437002</v>
      </c>
      <c r="D60" s="44">
        <f>(VLOOKUP($A59,'Occupancy Raw Data'!$B$8:$BE$51,'Occupancy Raw Data'!V$3,FALSE))/100</f>
        <v>0.13927603039771902</v>
      </c>
      <c r="E60" s="44">
        <f>(VLOOKUP($A59,'Occupancy Raw Data'!$B$8:$BE$51,'Occupancy Raw Data'!W$3,FALSE))/100</f>
        <v>0.16586327817281402</v>
      </c>
      <c r="F60" s="44">
        <f>(VLOOKUP($A59,'Occupancy Raw Data'!$B$8:$BE$51,'Occupancy Raw Data'!X$3,FALSE))/100</f>
        <v>5.73832051786832E-2</v>
      </c>
      <c r="G60" s="44">
        <f>(VLOOKUP($A59,'Occupancy Raw Data'!$B$8:$BE$51,'Occupancy Raw Data'!Y$3,FALSE))/100</f>
        <v>0.15859206068044501</v>
      </c>
      <c r="H60" s="45">
        <f>(VLOOKUP($A59,'Occupancy Raw Data'!$B$8:$BE$51,'Occupancy Raw Data'!AA$3,FALSE))/100</f>
        <v>4.21343687193243E-2</v>
      </c>
      <c r="I60" s="45">
        <f>(VLOOKUP($A59,'Occupancy Raw Data'!$B$8:$BE$51,'Occupancy Raw Data'!AB$3,FALSE))/100</f>
        <v>2.9537559953898402E-3</v>
      </c>
      <c r="J60" s="44">
        <f>(VLOOKUP($A59,'Occupancy Raw Data'!$B$8:$BE$51,'Occupancy Raw Data'!AC$3,FALSE))/100</f>
        <v>2.2043786790182998E-2</v>
      </c>
      <c r="K60" s="46">
        <f>(VLOOKUP($A59,'Occupancy Raw Data'!$B$8:$BE$51,'Occupancy Raw Data'!AE$3,FALSE))/100</f>
        <v>0.115247326455859</v>
      </c>
      <c r="M60" s="43">
        <f>(VLOOKUP($A59,'ADR Raw Data'!$B$6:$BE$49,'ADR Raw Data'!T$1,FALSE))/100</f>
        <v>0.27593872951883403</v>
      </c>
      <c r="N60" s="44">
        <f>(VLOOKUP($A59,'ADR Raw Data'!$B$6:$BE$49,'ADR Raw Data'!U$1,FALSE))/100</f>
        <v>0.13465784631722799</v>
      </c>
      <c r="O60" s="44">
        <f>(VLOOKUP($A59,'ADR Raw Data'!$B$6:$BE$49,'ADR Raw Data'!V$1,FALSE))/100</f>
        <v>0.155175691814365</v>
      </c>
      <c r="P60" s="44">
        <f>(VLOOKUP($A59,'ADR Raw Data'!$B$6:$BE$49,'ADR Raw Data'!W$1,FALSE))/100</f>
        <v>0.15501169890705302</v>
      </c>
      <c r="Q60" s="44">
        <f>(VLOOKUP($A59,'ADR Raw Data'!$B$6:$BE$49,'ADR Raw Data'!X$1,FALSE))/100</f>
        <v>9.2904849331259101E-2</v>
      </c>
      <c r="R60" s="44">
        <f>(VLOOKUP($A59,'ADR Raw Data'!$B$6:$BE$49,'ADR Raw Data'!Y$1,FALSE))/100</f>
        <v>0.16139721323509298</v>
      </c>
      <c r="S60" s="45">
        <f>(VLOOKUP($A59,'ADR Raw Data'!$B$6:$BE$49,'ADR Raw Data'!AA$1,FALSE))/100</f>
        <v>2.0625496983016599E-2</v>
      </c>
      <c r="T60" s="45">
        <f>(VLOOKUP($A59,'ADR Raw Data'!$B$6:$BE$49,'ADR Raw Data'!AB$1,FALSE))/100</f>
        <v>1.96165446763647E-2</v>
      </c>
      <c r="U60" s="44">
        <f>(VLOOKUP($A59,'ADR Raw Data'!$B$6:$BE$49,'ADR Raw Data'!AC$1,FALSE))/100</f>
        <v>1.9840648015270499E-2</v>
      </c>
      <c r="V60" s="46">
        <f>(VLOOKUP($A59,'ADR Raw Data'!$B$6:$BE$49,'ADR Raw Data'!AE$1,FALSE))/100</f>
        <v>0.12276578390188</v>
      </c>
      <c r="X60" s="43">
        <f>(VLOOKUP($A59,'RevPAR Raw Data'!$B$6:$BE$43,'RevPAR Raw Data'!T$1,FALSE))/100</f>
        <v>0.64957067682151803</v>
      </c>
      <c r="Y60" s="44">
        <f>(VLOOKUP($A59,'RevPAR Raw Data'!$B$6:$BE$43,'RevPAR Raw Data'!U$1,FALSE))/100</f>
        <v>0.30825863502808803</v>
      </c>
      <c r="Z60" s="44">
        <f>(VLOOKUP($A59,'RevPAR Raw Data'!$B$6:$BE$43,'RevPAR Raw Data'!V$1,FALSE))/100</f>
        <v>0.31606397658220897</v>
      </c>
      <c r="AA60" s="44">
        <f>(VLOOKUP($A59,'RevPAR Raw Data'!$B$6:$BE$43,'RevPAR Raw Data'!W$1,FALSE))/100</f>
        <v>0.34658572561572798</v>
      </c>
      <c r="AB60" s="44">
        <f>(VLOOKUP($A59,'RevPAR Raw Data'!$B$6:$BE$43,'RevPAR Raw Data'!X$1,FALSE))/100</f>
        <v>0.15561923254121202</v>
      </c>
      <c r="AC60" s="44">
        <f>(VLOOKUP($A59,'RevPAR Raw Data'!$B$6:$BE$43,'RevPAR Raw Data'!Y$1,FALSE))/100</f>
        <v>0.34558559055057403</v>
      </c>
      <c r="AD60" s="45">
        <f>(VLOOKUP($A59,'RevPAR Raw Data'!$B$6:$BE$43,'RevPAR Raw Data'!AA$1,FALSE))/100</f>
        <v>6.3628907997242606E-2</v>
      </c>
      <c r="AE60" s="45">
        <f>(VLOOKUP($A59,'RevPAR Raw Data'!$B$6:$BE$43,'RevPAR Raw Data'!AB$1,FALSE))/100</f>
        <v>2.2628243158201201E-2</v>
      </c>
      <c r="AF60" s="44">
        <f>(VLOOKUP($A59,'RevPAR Raw Data'!$B$6:$BE$43,'RevPAR Raw Data'!AC$1,FALSE))/100</f>
        <v>4.2321797820081296E-2</v>
      </c>
      <c r="AG60" s="46">
        <f>(VLOOKUP($A59,'RevPAR Raw Data'!$B$6:$BE$43,'RevPAR Raw Data'!AE$1,FALSE))/100</f>
        <v>0.25216153873268998</v>
      </c>
    </row>
    <row r="61" spans="1:33" x14ac:dyDescent="0.2">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ht="15.75" customHeight="1" x14ac:dyDescent="0.2">
      <c r="A62" s="70" t="s">
        <v>34</v>
      </c>
      <c r="B62" s="71">
        <f>(VLOOKUP($A62,'Occupancy Raw Data'!$B$8:$BE$45,'Occupancy Raw Data'!G$3,FALSE))/100</f>
        <v>0.880185324857235</v>
      </c>
      <c r="C62" s="72">
        <f>(VLOOKUP($A62,'Occupancy Raw Data'!$B$8:$BE$45,'Occupancy Raw Data'!H$3,FALSE))/100</f>
        <v>0.93050317853679498</v>
      </c>
      <c r="D62" s="72">
        <f>(VLOOKUP($A62,'Occupancy Raw Data'!$B$8:$BE$45,'Occupancy Raw Data'!I$3,FALSE))/100</f>
        <v>0.93621377006787998</v>
      </c>
      <c r="E62" s="72">
        <f>(VLOOKUP($A62,'Occupancy Raw Data'!$B$8:$BE$45,'Occupancy Raw Data'!J$3,FALSE))/100</f>
        <v>0.83105268828790002</v>
      </c>
      <c r="F62" s="72">
        <f>(VLOOKUP($A62,'Occupancy Raw Data'!$B$8:$BE$45,'Occupancy Raw Data'!K$3,FALSE))/100</f>
        <v>0.79420321086089796</v>
      </c>
      <c r="G62" s="73">
        <f>(VLOOKUP($A62,'Occupancy Raw Data'!$B$8:$BE$45,'Occupancy Raw Data'!L$3,FALSE))/100</f>
        <v>0.8744316345221419</v>
      </c>
      <c r="H62" s="53">
        <f>(VLOOKUP($A62,'Occupancy Raw Data'!$B$8:$BE$45,'Occupancy Raw Data'!N$3,FALSE))/100</f>
        <v>0.82652731386704004</v>
      </c>
      <c r="I62" s="53">
        <f>(VLOOKUP($A62,'Occupancy Raw Data'!$B$8:$BE$45,'Occupancy Raw Data'!O$3,FALSE))/100</f>
        <v>0.824480120676651</v>
      </c>
      <c r="J62" s="73">
        <f>(VLOOKUP($A62,'Occupancy Raw Data'!$B$8:$BE$45,'Occupancy Raw Data'!P$3,FALSE))/100</f>
        <v>0.82550371727184502</v>
      </c>
      <c r="K62" s="74">
        <f>(VLOOKUP($A62,'Occupancy Raw Data'!$B$8:$BE$45,'Occupancy Raw Data'!R$3,FALSE))/100</f>
        <v>0.86045222959348489</v>
      </c>
      <c r="M62" s="75">
        <f>VLOOKUP($A62,'ADR Raw Data'!$B$6:$BE$43,'ADR Raw Data'!G$1,FALSE)</f>
        <v>232.92194026196501</v>
      </c>
      <c r="N62" s="76">
        <f>VLOOKUP($A62,'ADR Raw Data'!$B$6:$BE$43,'ADR Raw Data'!H$1,FALSE)</f>
        <v>267.53168712366801</v>
      </c>
      <c r="O62" s="76">
        <f>VLOOKUP($A62,'ADR Raw Data'!$B$6:$BE$43,'ADR Raw Data'!I$1,FALSE)</f>
        <v>274.15459546553097</v>
      </c>
      <c r="P62" s="76">
        <f>VLOOKUP($A62,'ADR Raw Data'!$B$6:$BE$43,'ADR Raw Data'!J$1,FALSE)</f>
        <v>252.03303772851001</v>
      </c>
      <c r="Q62" s="76">
        <f>VLOOKUP($A62,'ADR Raw Data'!$B$6:$BE$43,'ADR Raw Data'!K$1,FALSE)</f>
        <v>226.35253561253501</v>
      </c>
      <c r="R62" s="77">
        <f>VLOOKUP($A62,'ADR Raw Data'!$B$6:$BE$43,'ADR Raw Data'!L$1,FALSE)</f>
        <v>251.55620336142701</v>
      </c>
      <c r="S62" s="76">
        <f>VLOOKUP($A62,'ADR Raw Data'!$B$6:$BE$43,'ADR Raw Data'!N$1,FALSE)</f>
        <v>190.559698865858</v>
      </c>
      <c r="T62" s="76">
        <f>VLOOKUP($A62,'ADR Raw Data'!$B$6:$BE$43,'ADR Raw Data'!O$1,FALSE)</f>
        <v>190.50710141139501</v>
      </c>
      <c r="U62" s="77">
        <f>VLOOKUP($A62,'ADR Raw Data'!$B$6:$BE$43,'ADR Raw Data'!P$1,FALSE)</f>
        <v>190.533432748156</v>
      </c>
      <c r="V62" s="78">
        <f>VLOOKUP($A62,'ADR Raw Data'!$B$6:$BE$43,'ADR Raw Data'!R$1,FALSE)</f>
        <v>234.82927693601101</v>
      </c>
      <c r="X62" s="75">
        <f>VLOOKUP($A62,'RevPAR Raw Data'!$B$6:$BE$43,'RevPAR Raw Data'!G$1,FALSE)</f>
        <v>205.01447365585599</v>
      </c>
      <c r="Y62" s="76">
        <f>VLOOKUP($A62,'RevPAR Raw Data'!$B$6:$BE$43,'RevPAR Raw Data'!H$1,FALSE)</f>
        <v>248.93908522788399</v>
      </c>
      <c r="Z62" s="76">
        <f>VLOOKUP($A62,'RevPAR Raw Data'!$B$6:$BE$43,'RevPAR Raw Data'!I$1,FALSE)</f>
        <v>256.66730740221902</v>
      </c>
      <c r="AA62" s="76">
        <f>VLOOKUP($A62,'RevPAR Raw Data'!$B$6:$BE$43,'RevPAR Raw Data'!J$1,FALSE)</f>
        <v>209.45273354164399</v>
      </c>
      <c r="AB62" s="76">
        <f>VLOOKUP($A62,'RevPAR Raw Data'!$B$6:$BE$43,'RevPAR Raw Data'!K$1,FALSE)</f>
        <v>179.76991056998099</v>
      </c>
      <c r="AC62" s="77">
        <f>VLOOKUP($A62,'RevPAR Raw Data'!$B$6:$BE$43,'RevPAR Raw Data'!L$1,FALSE)</f>
        <v>219.96870207951699</v>
      </c>
      <c r="AD62" s="76">
        <f>VLOOKUP($A62,'RevPAR Raw Data'!$B$6:$BE$43,'RevPAR Raw Data'!N$1,FALSE)</f>
        <v>157.50279603491001</v>
      </c>
      <c r="AE62" s="76">
        <f>VLOOKUP($A62,'RevPAR Raw Data'!$B$6:$BE$43,'RevPAR Raw Data'!O$1,FALSE)</f>
        <v>157.06931796142601</v>
      </c>
      <c r="AF62" s="77">
        <f>VLOOKUP($A62,'RevPAR Raw Data'!$B$6:$BE$43,'RevPAR Raw Data'!P$1,FALSE)</f>
        <v>157.28605699816799</v>
      </c>
      <c r="AG62" s="78">
        <f>VLOOKUP($A62,'RevPAR Raw Data'!$B$6:$BE$43,'RevPAR Raw Data'!R$1,FALSE)</f>
        <v>202.059374913417</v>
      </c>
    </row>
    <row r="63" spans="1:33" x14ac:dyDescent="0.2">
      <c r="A63" s="55" t="s">
        <v>126</v>
      </c>
      <c r="B63" s="43">
        <f>(VLOOKUP($A62,'Occupancy Raw Data'!$B$8:$BE$51,'Occupancy Raw Data'!T$3,FALSE))/100</f>
        <v>0.30374351030043101</v>
      </c>
      <c r="C63" s="44">
        <f>(VLOOKUP($A62,'Occupancy Raw Data'!$B$8:$BE$51,'Occupancy Raw Data'!U$3,FALSE))/100</f>
        <v>0.291349527033611</v>
      </c>
      <c r="D63" s="44">
        <f>(VLOOKUP($A62,'Occupancy Raw Data'!$B$8:$BE$51,'Occupancy Raw Data'!V$3,FALSE))/100</f>
        <v>0.22710274170692402</v>
      </c>
      <c r="E63" s="44">
        <f>(VLOOKUP($A62,'Occupancy Raw Data'!$B$8:$BE$51,'Occupancy Raw Data'!W$3,FALSE))/100</f>
        <v>0.22273682733324598</v>
      </c>
      <c r="F63" s="44">
        <f>(VLOOKUP($A62,'Occupancy Raw Data'!$B$8:$BE$51,'Occupancy Raw Data'!X$3,FALSE))/100</f>
        <v>0.102192839713379</v>
      </c>
      <c r="G63" s="44">
        <f>(VLOOKUP($A62,'Occupancy Raw Data'!$B$8:$BE$51,'Occupancy Raw Data'!Y$3,FALSE))/100</f>
        <v>0.22852529040929301</v>
      </c>
      <c r="H63" s="45">
        <f>(VLOOKUP($A62,'Occupancy Raw Data'!$B$8:$BE$51,'Occupancy Raw Data'!AA$3,FALSE))/100</f>
        <v>0.11675017047121701</v>
      </c>
      <c r="I63" s="45">
        <f>(VLOOKUP($A62,'Occupancy Raw Data'!$B$8:$BE$51,'Occupancy Raw Data'!AB$3,FALSE))/100</f>
        <v>7.6923095229496599E-2</v>
      </c>
      <c r="J63" s="44">
        <f>(VLOOKUP($A62,'Occupancy Raw Data'!$B$8:$BE$51,'Occupancy Raw Data'!AC$3,FALSE))/100</f>
        <v>9.6499778595662791E-2</v>
      </c>
      <c r="K63" s="46">
        <f>(VLOOKUP($A62,'Occupancy Raw Data'!$B$8:$BE$51,'Occupancy Raw Data'!AE$3,FALSE))/100</f>
        <v>0.18927386688288902</v>
      </c>
      <c r="M63" s="43">
        <f>(VLOOKUP($A62,'ADR Raw Data'!$B$6:$BE$49,'ADR Raw Data'!T$1,FALSE))/100</f>
        <v>0.32384546227459099</v>
      </c>
      <c r="N63" s="44">
        <f>(VLOOKUP($A62,'ADR Raw Data'!$B$6:$BE$49,'ADR Raw Data'!U$1,FALSE))/100</f>
        <v>0.20545566387660202</v>
      </c>
      <c r="O63" s="44">
        <f>(VLOOKUP($A62,'ADR Raw Data'!$B$6:$BE$49,'ADR Raw Data'!V$1,FALSE))/100</f>
        <v>0.20953171809649501</v>
      </c>
      <c r="P63" s="44">
        <f>(VLOOKUP($A62,'ADR Raw Data'!$B$6:$BE$49,'ADR Raw Data'!W$1,FALSE))/100</f>
        <v>0.18888722168200101</v>
      </c>
      <c r="Q63" s="44">
        <f>(VLOOKUP($A62,'ADR Raw Data'!$B$6:$BE$49,'ADR Raw Data'!X$1,FALSE))/100</f>
        <v>0.27071940477879297</v>
      </c>
      <c r="R63" s="44">
        <f>(VLOOKUP($A62,'ADR Raw Data'!$B$6:$BE$49,'ADR Raw Data'!Y$1,FALSE))/100</f>
        <v>0.23642189466807401</v>
      </c>
      <c r="S63" s="45">
        <f>(VLOOKUP($A62,'ADR Raw Data'!$B$6:$BE$49,'ADR Raw Data'!AA$1,FALSE))/100</f>
        <v>0.30148202184574502</v>
      </c>
      <c r="T63" s="45">
        <f>(VLOOKUP($A62,'ADR Raw Data'!$B$6:$BE$49,'ADR Raw Data'!AB$1,FALSE))/100</f>
        <v>0.31380666878401803</v>
      </c>
      <c r="U63" s="44">
        <f>(VLOOKUP($A62,'ADR Raw Data'!$B$6:$BE$49,'ADR Raw Data'!AC$1,FALSE))/100</f>
        <v>0.30772197871293</v>
      </c>
      <c r="V63" s="46">
        <f>(VLOOKUP($A62,'ADR Raw Data'!$B$6:$BE$49,'ADR Raw Data'!AE$1,FALSE))/100</f>
        <v>0.2605985536291</v>
      </c>
      <c r="X63" s="43">
        <f>(VLOOKUP($A62,'RevPAR Raw Data'!$B$6:$BE$43,'RevPAR Raw Data'!T$1,FALSE))/100</f>
        <v>0.72595493008117407</v>
      </c>
      <c r="Y63" s="44">
        <f>(VLOOKUP($A62,'RevPAR Raw Data'!$B$6:$BE$43,'RevPAR Raw Data'!U$1,FALSE))/100</f>
        <v>0.556664601407038</v>
      </c>
      <c r="Z63" s="44">
        <f>(VLOOKUP($A62,'RevPAR Raw Data'!$B$6:$BE$43,'RevPAR Raw Data'!V$1,FALSE))/100</f>
        <v>0.48421968745769595</v>
      </c>
      <c r="AA63" s="44">
        <f>(VLOOKUP($A62,'RevPAR Raw Data'!$B$6:$BE$43,'RevPAR Raw Data'!W$1,FALSE))/100</f>
        <v>0.45369618949648904</v>
      </c>
      <c r="AB63" s="44">
        <f>(VLOOKUP($A62,'RevPAR Raw Data'!$B$6:$BE$43,'RevPAR Raw Data'!X$1,FALSE))/100</f>
        <v>0.400577829232033</v>
      </c>
      <c r="AC63" s="44">
        <f>(VLOOKUP($A62,'RevPAR Raw Data'!$B$6:$BE$43,'RevPAR Raw Data'!Y$1,FALSE))/100</f>
        <v>0.51897556721550497</v>
      </c>
      <c r="AD63" s="45">
        <f>(VLOOKUP($A62,'RevPAR Raw Data'!$B$6:$BE$43,'RevPAR Raw Data'!AA$1,FALSE))/100</f>
        <v>0.45343026976146</v>
      </c>
      <c r="AE63" s="45">
        <f>(VLOOKUP($A62,'RevPAR Raw Data'!$B$6:$BE$43,'RevPAR Raw Data'!AB$1,FALSE))/100</f>
        <v>0.414868744280039</v>
      </c>
      <c r="AF63" s="44">
        <f>(VLOOKUP($A62,'RevPAR Raw Data'!$B$6:$BE$43,'RevPAR Raw Data'!AC$1,FALSE))/100</f>
        <v>0.43391686012340996</v>
      </c>
      <c r="AG63" s="46">
        <f>(VLOOKUP($A62,'RevPAR Raw Data'!$B$6:$BE$43,'RevPAR Raw Data'!AE$1,FALSE))/100</f>
        <v>0.49919691646145703</v>
      </c>
    </row>
    <row r="64" spans="1:33" x14ac:dyDescent="0.2">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
      <c r="A65" s="70" t="s">
        <v>35</v>
      </c>
      <c r="B65" s="71">
        <f>(VLOOKUP($A65,'Occupancy Raw Data'!$B$8:$BE$45,'Occupancy Raw Data'!G$3,FALSE))/100</f>
        <v>0.742406677486668</v>
      </c>
      <c r="C65" s="72">
        <f>(VLOOKUP($A65,'Occupancy Raw Data'!$B$8:$BE$45,'Occupancy Raw Data'!H$3,FALSE))/100</f>
        <v>0.79561789937398497</v>
      </c>
      <c r="D65" s="72">
        <f>(VLOOKUP($A65,'Occupancy Raw Data'!$B$8:$BE$45,'Occupancy Raw Data'!I$3,FALSE))/100</f>
        <v>0.82517968931138397</v>
      </c>
      <c r="E65" s="72">
        <f>(VLOOKUP($A65,'Occupancy Raw Data'!$B$8:$BE$45,'Occupancy Raw Data'!J$3,FALSE))/100</f>
        <v>0.76814282402040301</v>
      </c>
      <c r="F65" s="72">
        <f>(VLOOKUP($A65,'Occupancy Raw Data'!$B$8:$BE$45,'Occupancy Raw Data'!K$3,FALSE))/100</f>
        <v>0.69696267099466691</v>
      </c>
      <c r="G65" s="73">
        <f>(VLOOKUP($A65,'Occupancy Raw Data'!$B$8:$BE$45,'Occupancy Raw Data'!L$3,FALSE))/100</f>
        <v>0.76566195223742095</v>
      </c>
      <c r="H65" s="53">
        <f>(VLOOKUP($A65,'Occupancy Raw Data'!$B$8:$BE$45,'Occupancy Raw Data'!N$3,FALSE))/100</f>
        <v>0.78703918386273997</v>
      </c>
      <c r="I65" s="53">
        <f>(VLOOKUP($A65,'Occupancy Raw Data'!$B$8:$BE$45,'Occupancy Raw Data'!O$3,FALSE))/100</f>
        <v>0.77254811036401505</v>
      </c>
      <c r="J65" s="73">
        <f>(VLOOKUP($A65,'Occupancy Raw Data'!$B$8:$BE$45,'Occupancy Raw Data'!P$3,FALSE))/100</f>
        <v>0.77979364711337795</v>
      </c>
      <c r="K65" s="74">
        <f>(VLOOKUP($A65,'Occupancy Raw Data'!$B$8:$BE$45,'Occupancy Raw Data'!R$3,FALSE))/100</f>
        <v>0.76969957934483701</v>
      </c>
      <c r="M65" s="75">
        <f>VLOOKUP($A65,'ADR Raw Data'!$B$6:$BE$43,'ADR Raw Data'!G$1,FALSE)</f>
        <v>156.96056839475301</v>
      </c>
      <c r="N65" s="76">
        <f>VLOOKUP($A65,'ADR Raw Data'!$B$6:$BE$43,'ADR Raw Data'!H$1,FALSE)</f>
        <v>175.81317208217899</v>
      </c>
      <c r="O65" s="76">
        <f>VLOOKUP($A65,'ADR Raw Data'!$B$6:$BE$43,'ADR Raw Data'!I$1,FALSE)</f>
        <v>185.33120118010601</v>
      </c>
      <c r="P65" s="76">
        <f>VLOOKUP($A65,'ADR Raw Data'!$B$6:$BE$43,'ADR Raw Data'!J$1,FALSE)</f>
        <v>173.79592665257999</v>
      </c>
      <c r="Q65" s="76">
        <f>VLOOKUP($A65,'ADR Raw Data'!$B$6:$BE$43,'ADR Raw Data'!K$1,FALSE)</f>
        <v>156.59508982035899</v>
      </c>
      <c r="R65" s="77">
        <f>VLOOKUP($A65,'ADR Raw Data'!$B$6:$BE$43,'ADR Raw Data'!L$1,FALSE)</f>
        <v>170.305249674469</v>
      </c>
      <c r="S65" s="76">
        <f>VLOOKUP($A65,'ADR Raw Data'!$B$6:$BE$43,'ADR Raw Data'!N$1,FALSE)</f>
        <v>155.055366033289</v>
      </c>
      <c r="T65" s="76">
        <f>VLOOKUP($A65,'ADR Raw Data'!$B$6:$BE$43,'ADR Raw Data'!O$1,FALSE)</f>
        <v>155.553070228091</v>
      </c>
      <c r="U65" s="77">
        <f>VLOOKUP($A65,'ADR Raw Data'!$B$6:$BE$43,'ADR Raw Data'!P$1,FALSE)</f>
        <v>155.30190589459599</v>
      </c>
      <c r="V65" s="78">
        <f>VLOOKUP($A65,'ADR Raw Data'!$B$6:$BE$43,'ADR Raw Data'!R$1,FALSE)</f>
        <v>165.962363370341</v>
      </c>
      <c r="X65" s="75">
        <f>VLOOKUP($A65,'RevPAR Raw Data'!$B$6:$BE$43,'RevPAR Raw Data'!G$1,FALSE)</f>
        <v>116.528574078367</v>
      </c>
      <c r="Y65" s="76">
        <f>VLOOKUP($A65,'RevPAR Raw Data'!$B$6:$BE$43,'RevPAR Raw Data'!H$1,FALSE)</f>
        <v>139.88010665429999</v>
      </c>
      <c r="Z65" s="76">
        <f>VLOOKUP($A65,'RevPAR Raw Data'!$B$6:$BE$43,'RevPAR Raw Data'!I$1,FALSE)</f>
        <v>152.93154300950599</v>
      </c>
      <c r="AA65" s="76">
        <f>VLOOKUP($A65,'RevPAR Raw Data'!$B$6:$BE$43,'RevPAR Raw Data'!J$1,FALSE)</f>
        <v>133.50009390215601</v>
      </c>
      <c r="AB65" s="76">
        <f>VLOOKUP($A65,'RevPAR Raw Data'!$B$6:$BE$43,'RevPAR Raw Data'!K$1,FALSE)</f>
        <v>109.140932065847</v>
      </c>
      <c r="AC65" s="77">
        <f>VLOOKUP($A65,'RevPAR Raw Data'!$B$6:$BE$43,'RevPAR Raw Data'!L$1,FALSE)</f>
        <v>130.39624994203501</v>
      </c>
      <c r="AD65" s="76">
        <f>VLOOKUP($A65,'RevPAR Raw Data'!$B$6:$BE$43,'RevPAR Raw Data'!N$1,FALSE)</f>
        <v>122.034648736378</v>
      </c>
      <c r="AE65" s="76">
        <f>VLOOKUP($A65,'RevPAR Raw Data'!$B$6:$BE$43,'RevPAR Raw Data'!O$1,FALSE)</f>
        <v>120.172230466032</v>
      </c>
      <c r="AF65" s="77">
        <f>VLOOKUP($A65,'RevPAR Raw Data'!$B$6:$BE$43,'RevPAR Raw Data'!P$1,FALSE)</f>
        <v>121.103439601205</v>
      </c>
      <c r="AG65" s="78">
        <f>VLOOKUP($A65,'RevPAR Raw Data'!$B$6:$BE$43,'RevPAR Raw Data'!R$1,FALSE)</f>
        <v>127.74116127322699</v>
      </c>
    </row>
    <row r="66" spans="1:33" x14ac:dyDescent="0.2">
      <c r="A66" s="55" t="s">
        <v>126</v>
      </c>
      <c r="B66" s="43">
        <f>(VLOOKUP($A65,'Occupancy Raw Data'!$B$8:$BE$51,'Occupancy Raw Data'!T$3,FALSE))/100</f>
        <v>0.28909613236582898</v>
      </c>
      <c r="C66" s="44">
        <f>(VLOOKUP($A65,'Occupancy Raw Data'!$B$8:$BE$51,'Occupancy Raw Data'!U$3,FALSE))/100</f>
        <v>0.221689605572121</v>
      </c>
      <c r="D66" s="44">
        <f>(VLOOKUP($A65,'Occupancy Raw Data'!$B$8:$BE$51,'Occupancy Raw Data'!V$3,FALSE))/100</f>
        <v>0.19558627041545001</v>
      </c>
      <c r="E66" s="44">
        <f>(VLOOKUP($A65,'Occupancy Raw Data'!$B$8:$BE$51,'Occupancy Raw Data'!W$3,FALSE))/100</f>
        <v>0.26243113722267997</v>
      </c>
      <c r="F66" s="44">
        <f>(VLOOKUP($A65,'Occupancy Raw Data'!$B$8:$BE$51,'Occupancy Raw Data'!X$3,FALSE))/100</f>
        <v>0.12714286442867601</v>
      </c>
      <c r="G66" s="44">
        <f>(VLOOKUP($A65,'Occupancy Raw Data'!$B$8:$BE$51,'Occupancy Raw Data'!Y$3,FALSE))/100</f>
        <v>0.217596708043019</v>
      </c>
      <c r="H66" s="45">
        <f>(VLOOKUP($A65,'Occupancy Raw Data'!$B$8:$BE$51,'Occupancy Raw Data'!AA$3,FALSE))/100</f>
        <v>9.2305753402273899E-2</v>
      </c>
      <c r="I66" s="45">
        <f>(VLOOKUP($A65,'Occupancy Raw Data'!$B$8:$BE$51,'Occupancy Raw Data'!AB$3,FALSE))/100</f>
        <v>5.3644244101760299E-3</v>
      </c>
      <c r="J66" s="44">
        <f>(VLOOKUP($A65,'Occupancy Raw Data'!$B$8:$BE$51,'Occupancy Raw Data'!AC$3,FALSE))/100</f>
        <v>4.7436750854041004E-2</v>
      </c>
      <c r="K66" s="46">
        <f>(VLOOKUP($A65,'Occupancy Raw Data'!$B$8:$BE$51,'Occupancy Raw Data'!AE$3,FALSE))/100</f>
        <v>0.162911890165857</v>
      </c>
      <c r="M66" s="43">
        <f>(VLOOKUP($A65,'ADR Raw Data'!$B$6:$BE$49,'ADR Raw Data'!T$1,FALSE))/100</f>
        <v>0.13222972811116698</v>
      </c>
      <c r="N66" s="44">
        <f>(VLOOKUP($A65,'ADR Raw Data'!$B$6:$BE$49,'ADR Raw Data'!U$1,FALSE))/100</f>
        <v>9.6194961057156705E-2</v>
      </c>
      <c r="O66" s="44">
        <f>(VLOOKUP($A65,'ADR Raw Data'!$B$6:$BE$49,'ADR Raw Data'!V$1,FALSE))/100</f>
        <v>0.12693924796563399</v>
      </c>
      <c r="P66" s="44">
        <f>(VLOOKUP($A65,'ADR Raw Data'!$B$6:$BE$49,'ADR Raw Data'!W$1,FALSE))/100</f>
        <v>0.12154833199625101</v>
      </c>
      <c r="Q66" s="44">
        <f>(VLOOKUP($A65,'ADR Raw Data'!$B$6:$BE$49,'ADR Raw Data'!X$1,FALSE))/100</f>
        <v>7.7286424163636902E-2</v>
      </c>
      <c r="R66" s="44">
        <f>(VLOOKUP($A65,'ADR Raw Data'!$B$6:$BE$49,'ADR Raw Data'!Y$1,FALSE))/100</f>
        <v>0.111006941364948</v>
      </c>
      <c r="S66" s="45">
        <f>(VLOOKUP($A65,'ADR Raw Data'!$B$6:$BE$49,'ADR Raw Data'!AA$1,FALSE))/100</f>
        <v>6.1666897026433395E-2</v>
      </c>
      <c r="T66" s="45">
        <f>(VLOOKUP($A65,'ADR Raw Data'!$B$6:$BE$49,'ADR Raw Data'!AB$1,FALSE))/100</f>
        <v>4.2920918190519707E-2</v>
      </c>
      <c r="U66" s="44">
        <f>(VLOOKUP($A65,'ADR Raw Data'!$B$6:$BE$49,'ADR Raw Data'!AC$1,FALSE))/100</f>
        <v>5.1824157885200901E-2</v>
      </c>
      <c r="V66" s="46">
        <f>(VLOOKUP($A65,'ADR Raw Data'!$B$6:$BE$49,'ADR Raw Data'!AE$1,FALSE))/100</f>
        <v>9.562846235258339E-2</v>
      </c>
      <c r="X66" s="43">
        <f>(VLOOKUP($A65,'RevPAR Raw Data'!$B$6:$BE$43,'RevPAR Raw Data'!T$1,FALSE))/100</f>
        <v>0.45955296345772095</v>
      </c>
      <c r="Y66" s="44">
        <f>(VLOOKUP($A65,'RevPAR Raw Data'!$B$6:$BE$43,'RevPAR Raw Data'!U$1,FALSE))/100</f>
        <v>0.33920998960406401</v>
      </c>
      <c r="Z66" s="44">
        <f>(VLOOKUP($A65,'RevPAR Raw Data'!$B$6:$BE$43,'RevPAR Raw Data'!V$1,FALSE))/100</f>
        <v>0.34735309246002499</v>
      </c>
      <c r="AA66" s="44">
        <f>(VLOOKUP($A65,'RevPAR Raw Data'!$B$6:$BE$43,'RevPAR Raw Data'!W$1,FALSE))/100</f>
        <v>0.41587753621222801</v>
      </c>
      <c r="AB66" s="44">
        <f>(VLOOKUP($A65,'RevPAR Raw Data'!$B$6:$BE$43,'RevPAR Raw Data'!X$1,FALSE))/100</f>
        <v>0.214255705941927</v>
      </c>
      <c r="AC66" s="44">
        <f>(VLOOKUP($A65,'RevPAR Raw Data'!$B$6:$BE$43,'RevPAR Raw Data'!Y$1,FALSE))/100</f>
        <v>0.352758394418905</v>
      </c>
      <c r="AD66" s="45">
        <f>(VLOOKUP($A65,'RevPAR Raw Data'!$B$6:$BE$43,'RevPAR Raw Data'!AA$1,FALSE))/100</f>
        <v>0.15966485981871201</v>
      </c>
      <c r="AE66" s="45">
        <f>(VLOOKUP($A65,'RevPAR Raw Data'!$B$6:$BE$43,'RevPAR Raw Data'!AB$1,FALSE))/100</f>
        <v>4.8515588621944099E-2</v>
      </c>
      <c r="AF66" s="44">
        <f>(VLOOKUP($A65,'RevPAR Raw Data'!$B$6:$BE$43,'RevPAR Raw Data'!AC$1,FALSE))/100</f>
        <v>0.10171927840506199</v>
      </c>
      <c r="AG66" s="46">
        <f>(VLOOKUP($A65,'RevPAR Raw Data'!$B$6:$BE$43,'RevPAR Raw Data'!AE$1,FALSE))/100</f>
        <v>0.27411936607395399</v>
      </c>
    </row>
    <row r="67" spans="1:33" x14ac:dyDescent="0.2">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
      <c r="A68" s="70" t="s">
        <v>36</v>
      </c>
      <c r="B68" s="71">
        <f>(VLOOKUP($A68,'Occupancy Raw Data'!$B$8:$BE$45,'Occupancy Raw Data'!G$3,FALSE))/100</f>
        <v>0.72841788974921895</v>
      </c>
      <c r="C68" s="72">
        <f>(VLOOKUP($A68,'Occupancy Raw Data'!$B$8:$BE$45,'Occupancy Raw Data'!H$3,FALSE))/100</f>
        <v>0.833121460765052</v>
      </c>
      <c r="D68" s="72">
        <f>(VLOOKUP($A68,'Occupancy Raw Data'!$B$8:$BE$45,'Occupancy Raw Data'!I$3,FALSE))/100</f>
        <v>0.86062637235640804</v>
      </c>
      <c r="E68" s="72">
        <f>(VLOOKUP($A68,'Occupancy Raw Data'!$B$8:$BE$45,'Occupancy Raw Data'!J$3,FALSE))/100</f>
        <v>0.79972263954697698</v>
      </c>
      <c r="F68" s="72">
        <f>(VLOOKUP($A68,'Occupancy Raw Data'!$B$8:$BE$45,'Occupancy Raw Data'!K$3,FALSE))/100</f>
        <v>0.68242228128972604</v>
      </c>
      <c r="G68" s="73">
        <f>(VLOOKUP($A68,'Occupancy Raw Data'!$B$8:$BE$45,'Occupancy Raw Data'!L$3,FALSE))/100</f>
        <v>0.78086212874147609</v>
      </c>
      <c r="H68" s="53">
        <f>(VLOOKUP($A68,'Occupancy Raw Data'!$B$8:$BE$45,'Occupancy Raw Data'!N$3,FALSE))/100</f>
        <v>0.77314226279902898</v>
      </c>
      <c r="I68" s="53">
        <f>(VLOOKUP($A68,'Occupancy Raw Data'!$B$8:$BE$45,'Occupancy Raw Data'!O$3,FALSE))/100</f>
        <v>0.77337339650988002</v>
      </c>
      <c r="J68" s="73">
        <f>(VLOOKUP($A68,'Occupancy Raw Data'!$B$8:$BE$45,'Occupancy Raw Data'!P$3,FALSE))/100</f>
        <v>0.773257829654455</v>
      </c>
      <c r="K68" s="74">
        <f>(VLOOKUP($A68,'Occupancy Raw Data'!$B$8:$BE$45,'Occupancy Raw Data'!R$3,FALSE))/100</f>
        <v>0.77868947185946991</v>
      </c>
      <c r="M68" s="75">
        <f>VLOOKUP($A68,'ADR Raw Data'!$B$6:$BE$43,'ADR Raw Data'!G$1,FALSE)</f>
        <v>163.04868475329201</v>
      </c>
      <c r="N68" s="76">
        <f>VLOOKUP($A68,'ADR Raw Data'!$B$6:$BE$43,'ADR Raw Data'!H$1,FALSE)</f>
        <v>199.708343736995</v>
      </c>
      <c r="O68" s="76">
        <f>VLOOKUP($A68,'ADR Raw Data'!$B$6:$BE$43,'ADR Raw Data'!I$1,FALSE)</f>
        <v>211.25340942661401</v>
      </c>
      <c r="P68" s="76">
        <f>VLOOKUP($A68,'ADR Raw Data'!$B$6:$BE$43,'ADR Raw Data'!J$1,FALSE)</f>
        <v>200.31267774566399</v>
      </c>
      <c r="Q68" s="76">
        <f>VLOOKUP($A68,'ADR Raw Data'!$B$6:$BE$43,'ADR Raw Data'!K$1,FALSE)</f>
        <v>168.25304318374199</v>
      </c>
      <c r="R68" s="77">
        <f>VLOOKUP($A68,'ADR Raw Data'!$B$6:$BE$43,'ADR Raw Data'!L$1,FALSE)</f>
        <v>190.039527587023</v>
      </c>
      <c r="S68" s="76">
        <f>VLOOKUP($A68,'ADR Raw Data'!$B$6:$BE$43,'ADR Raw Data'!N$1,FALSE)</f>
        <v>151.124965620328</v>
      </c>
      <c r="T68" s="76">
        <f>VLOOKUP($A68,'ADR Raw Data'!$B$6:$BE$43,'ADR Raw Data'!O$1,FALSE)</f>
        <v>155.777861625821</v>
      </c>
      <c r="U68" s="77">
        <f>VLOOKUP($A68,'ADR Raw Data'!$B$6:$BE$43,'ADR Raw Data'!P$1,FALSE)</f>
        <v>153.451761321177</v>
      </c>
      <c r="V68" s="78">
        <f>VLOOKUP($A68,'ADR Raw Data'!$B$6:$BE$43,'ADR Raw Data'!R$1,FALSE)</f>
        <v>179.658798074884</v>
      </c>
      <c r="X68" s="75">
        <f>VLOOKUP($A68,'RevPAR Raw Data'!$B$6:$BE$43,'RevPAR Raw Data'!G$1,FALSE)</f>
        <v>118.767578874378</v>
      </c>
      <c r="Y68" s="76">
        <f>VLOOKUP($A68,'RevPAR Raw Data'!$B$6:$BE$43,'RevPAR Raw Data'!H$1,FALSE)</f>
        <v>166.38130706113401</v>
      </c>
      <c r="Z68" s="76">
        <f>VLOOKUP($A68,'RevPAR Raw Data'!$B$6:$BE$43,'RevPAR Raw Data'!I$1,FALSE)</f>
        <v>181.81025540274999</v>
      </c>
      <c r="AA68" s="76">
        <f>VLOOKUP($A68,'RevPAR Raw Data'!$B$6:$BE$43,'RevPAR Raw Data'!J$1,FALSE)</f>
        <v>160.19458338148601</v>
      </c>
      <c r="AB68" s="76">
        <f>VLOOKUP($A68,'RevPAR Raw Data'!$B$6:$BE$43,'RevPAR Raw Data'!K$1,FALSE)</f>
        <v>114.819625563388</v>
      </c>
      <c r="AC68" s="77">
        <f>VLOOKUP($A68,'RevPAR Raw Data'!$B$6:$BE$43,'RevPAR Raw Data'!L$1,FALSE)</f>
        <v>148.39467005662701</v>
      </c>
      <c r="AD68" s="76">
        <f>VLOOKUP($A68,'RevPAR Raw Data'!$B$6:$BE$43,'RevPAR Raw Data'!N$1,FALSE)</f>
        <v>116.841097885126</v>
      </c>
      <c r="AE68" s="76">
        <f>VLOOKUP($A68,'RevPAR Raw Data'!$B$6:$BE$43,'RevPAR Raw Data'!O$1,FALSE)</f>
        <v>120.47445394660799</v>
      </c>
      <c r="AF68" s="77">
        <f>VLOOKUP($A68,'RevPAR Raw Data'!$B$6:$BE$43,'RevPAR Raw Data'!P$1,FALSE)</f>
        <v>118.65777591586701</v>
      </c>
      <c r="AG68" s="78">
        <f>VLOOKUP($A68,'RevPAR Raw Data'!$B$6:$BE$43,'RevPAR Raw Data'!R$1,FALSE)</f>
        <v>139.898414587839</v>
      </c>
    </row>
    <row r="69" spans="1:33" x14ac:dyDescent="0.2">
      <c r="A69" s="55" t="s">
        <v>126</v>
      </c>
      <c r="B69" s="43">
        <f>(VLOOKUP($A68,'Occupancy Raw Data'!$B$8:$BE$51,'Occupancy Raw Data'!T$3,FALSE))/100</f>
        <v>0.18477443609022501</v>
      </c>
      <c r="C69" s="44">
        <f>(VLOOKUP($A68,'Occupancy Raw Data'!$B$8:$BE$51,'Occupancy Raw Data'!U$3,FALSE))/100</f>
        <v>9.7093288692740795E-2</v>
      </c>
      <c r="D69" s="44">
        <f>(VLOOKUP($A68,'Occupancy Raw Data'!$B$8:$BE$51,'Occupancy Raw Data'!V$3,FALSE))/100</f>
        <v>6.1431014823261104E-2</v>
      </c>
      <c r="E69" s="44">
        <f>(VLOOKUP($A68,'Occupancy Raw Data'!$B$8:$BE$51,'Occupancy Raw Data'!W$3,FALSE))/100</f>
        <v>0.15603073838957499</v>
      </c>
      <c r="F69" s="44">
        <f>(VLOOKUP($A68,'Occupancy Raw Data'!$B$8:$BE$51,'Occupancy Raw Data'!X$3,FALSE))/100</f>
        <v>-3.5437057036787002E-3</v>
      </c>
      <c r="G69" s="44">
        <f>(VLOOKUP($A68,'Occupancy Raw Data'!$B$8:$BE$51,'Occupancy Raw Data'!Y$3,FALSE))/100</f>
        <v>9.6206885362925404E-2</v>
      </c>
      <c r="H69" s="45">
        <f>(VLOOKUP($A68,'Occupancy Raw Data'!$B$8:$BE$51,'Occupancy Raw Data'!AA$3,FALSE))/100</f>
        <v>-8.0071174377224098E-3</v>
      </c>
      <c r="I69" s="45">
        <f>(VLOOKUP($A68,'Occupancy Raw Data'!$B$8:$BE$51,'Occupancy Raw Data'!AB$3,FALSE))/100</f>
        <v>-4.6723646723646699E-2</v>
      </c>
      <c r="J69" s="44">
        <f>(VLOOKUP($A68,'Occupancy Raw Data'!$B$8:$BE$51,'Occupancy Raw Data'!AC$3,FALSE))/100</f>
        <v>-2.77535600116245E-2</v>
      </c>
      <c r="K69" s="46">
        <f>(VLOOKUP($A68,'Occupancy Raw Data'!$B$8:$BE$51,'Occupancy Raw Data'!AE$3,FALSE))/100</f>
        <v>5.7936881771078606E-2</v>
      </c>
      <c r="M69" s="43">
        <f>(VLOOKUP($A68,'ADR Raw Data'!$B$6:$BE$49,'ADR Raw Data'!T$1,FALSE))/100</f>
        <v>0.120663330934972</v>
      </c>
      <c r="N69" s="44">
        <f>(VLOOKUP($A68,'ADR Raw Data'!$B$6:$BE$49,'ADR Raw Data'!U$1,FALSE))/100</f>
        <v>0.18302482636735601</v>
      </c>
      <c r="O69" s="44">
        <f>(VLOOKUP($A68,'ADR Raw Data'!$B$6:$BE$49,'ADR Raw Data'!V$1,FALSE))/100</f>
        <v>0.16205637100209</v>
      </c>
      <c r="P69" s="44">
        <f>(VLOOKUP($A68,'ADR Raw Data'!$B$6:$BE$49,'ADR Raw Data'!W$1,FALSE))/100</f>
        <v>0.173975934154392</v>
      </c>
      <c r="Q69" s="44">
        <f>(VLOOKUP($A68,'ADR Raw Data'!$B$6:$BE$49,'ADR Raw Data'!X$1,FALSE))/100</f>
        <v>0.122182727287311</v>
      </c>
      <c r="R69" s="44">
        <f>(VLOOKUP($A68,'ADR Raw Data'!$B$6:$BE$49,'ADR Raw Data'!Y$1,FALSE))/100</f>
        <v>0.15550611533879299</v>
      </c>
      <c r="S69" s="45">
        <f>(VLOOKUP($A68,'ADR Raw Data'!$B$6:$BE$49,'ADR Raw Data'!AA$1,FALSE))/100</f>
        <v>5.2048220215191197E-2</v>
      </c>
      <c r="T69" s="45">
        <f>(VLOOKUP($A68,'ADR Raw Data'!$B$6:$BE$49,'ADR Raw Data'!AB$1,FALSE))/100</f>
        <v>8.3853037208451303E-2</v>
      </c>
      <c r="U69" s="44">
        <f>(VLOOKUP($A68,'ADR Raw Data'!$B$6:$BE$49,'ADR Raw Data'!AC$1,FALSE))/100</f>
        <v>6.79515585749733E-2</v>
      </c>
      <c r="V69" s="46">
        <f>(VLOOKUP($A68,'ADR Raw Data'!$B$6:$BE$49,'ADR Raw Data'!AE$1,FALSE))/100</f>
        <v>0.13672070424882199</v>
      </c>
      <c r="X69" s="43">
        <f>(VLOOKUP($A68,'RevPAR Raw Data'!$B$6:$BE$43,'RevPAR Raw Data'!T$1,FALSE))/100</f>
        <v>0.32773326595547503</v>
      </c>
      <c r="Y69" s="44">
        <f>(VLOOKUP($A68,'RevPAR Raw Data'!$B$6:$BE$43,'RevPAR Raw Data'!U$1,FALSE))/100</f>
        <v>0.297888597364521</v>
      </c>
      <c r="Z69" s="44">
        <f>(VLOOKUP($A68,'RevPAR Raw Data'!$B$6:$BE$43,'RevPAR Raw Data'!V$1,FALSE))/100</f>
        <v>0.233442673154585</v>
      </c>
      <c r="AA69" s="44">
        <f>(VLOOKUP($A68,'RevPAR Raw Data'!$B$6:$BE$43,'RevPAR Raw Data'!W$1,FALSE))/100</f>
        <v>0.35715226601209304</v>
      </c>
      <c r="AB69" s="44">
        <f>(VLOOKUP($A68,'RevPAR Raw Data'!$B$6:$BE$43,'RevPAR Raw Data'!X$1,FALSE))/100</f>
        <v>0.118206041956054</v>
      </c>
      <c r="AC69" s="44">
        <f>(VLOOKUP($A68,'RevPAR Raw Data'!$B$6:$BE$43,'RevPAR Raw Data'!Y$1,FALSE))/100</f>
        <v>0.266673759713352</v>
      </c>
      <c r="AD69" s="45">
        <f>(VLOOKUP($A68,'RevPAR Raw Data'!$B$6:$BE$43,'RevPAR Raw Data'!AA$1,FALSE))/100</f>
        <v>4.3624346565781298E-2</v>
      </c>
      <c r="AE69" s="45">
        <f>(VLOOKUP($A68,'RevPAR Raw Data'!$B$6:$BE$43,'RevPAR Raw Data'!AB$1,FALSE))/100</f>
        <v>3.3211470797572099E-2</v>
      </c>
      <c r="AF69" s="44">
        <f>(VLOOKUP($A68,'RevPAR Raw Data'!$B$6:$BE$43,'RevPAR Raw Data'!AC$1,FALSE))/100</f>
        <v>3.8312100904554801E-2</v>
      </c>
      <c r="AG69" s="46">
        <f>(VLOOKUP($A68,'RevPAR Raw Data'!$B$6:$BE$43,'RevPAR Raw Data'!AE$1,FALSE))/100</f>
        <v>0.20257875729762301</v>
      </c>
    </row>
    <row r="70" spans="1:33" x14ac:dyDescent="0.2">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
      <c r="A71" s="70" t="s">
        <v>37</v>
      </c>
      <c r="B71" s="71">
        <f>(VLOOKUP($A71,'Occupancy Raw Data'!$B$8:$BE$45,'Occupancy Raw Data'!G$3,FALSE))/100</f>
        <v>0.62093098958333304</v>
      </c>
      <c r="C71" s="72">
        <f>(VLOOKUP($A71,'Occupancy Raw Data'!$B$8:$BE$45,'Occupancy Raw Data'!H$3,FALSE))/100</f>
        <v>0.76920572916666596</v>
      </c>
      <c r="D71" s="72">
        <f>(VLOOKUP($A71,'Occupancy Raw Data'!$B$8:$BE$45,'Occupancy Raw Data'!I$3,FALSE))/100</f>
        <v>0.8076171875</v>
      </c>
      <c r="E71" s="72">
        <f>(VLOOKUP($A71,'Occupancy Raw Data'!$B$8:$BE$45,'Occupancy Raw Data'!J$3,FALSE))/100</f>
        <v>0.80110677083333304</v>
      </c>
      <c r="F71" s="72">
        <f>(VLOOKUP($A71,'Occupancy Raw Data'!$B$8:$BE$45,'Occupancy Raw Data'!K$3,FALSE))/100</f>
        <v>0.71223958333333304</v>
      </c>
      <c r="G71" s="73">
        <f>(VLOOKUP($A71,'Occupancy Raw Data'!$B$8:$BE$45,'Occupancy Raw Data'!L$3,FALSE))/100</f>
        <v>0.74222005208333297</v>
      </c>
      <c r="H71" s="53">
        <f>(VLOOKUP($A71,'Occupancy Raw Data'!$B$8:$BE$45,'Occupancy Raw Data'!N$3,FALSE))/100</f>
        <v>0.80777994791666596</v>
      </c>
      <c r="I71" s="53">
        <f>(VLOOKUP($A71,'Occupancy Raw Data'!$B$8:$BE$45,'Occupancy Raw Data'!O$3,FALSE))/100</f>
        <v>0.74983723958333304</v>
      </c>
      <c r="J71" s="73">
        <f>(VLOOKUP($A71,'Occupancy Raw Data'!$B$8:$BE$45,'Occupancy Raw Data'!P$3,FALSE))/100</f>
        <v>0.77880859375</v>
      </c>
      <c r="K71" s="74">
        <f>(VLOOKUP($A71,'Occupancy Raw Data'!$B$8:$BE$45,'Occupancy Raw Data'!R$3,FALSE))/100</f>
        <v>0.752673921130952</v>
      </c>
      <c r="M71" s="75">
        <f>VLOOKUP($A71,'ADR Raw Data'!$B$6:$BE$43,'ADR Raw Data'!G$1,FALSE)</f>
        <v>155.95896461336801</v>
      </c>
      <c r="N71" s="76">
        <f>VLOOKUP($A71,'ADR Raw Data'!$B$6:$BE$43,'ADR Raw Data'!H$1,FALSE)</f>
        <v>170.13469741853501</v>
      </c>
      <c r="O71" s="76">
        <f>VLOOKUP($A71,'ADR Raw Data'!$B$6:$BE$43,'ADR Raw Data'!I$1,FALSE)</f>
        <v>175.23633413945899</v>
      </c>
      <c r="P71" s="76">
        <f>VLOOKUP($A71,'ADR Raw Data'!$B$6:$BE$43,'ADR Raw Data'!J$1,FALSE)</f>
        <v>172.200065014221</v>
      </c>
      <c r="Q71" s="76">
        <f>VLOOKUP($A71,'ADR Raw Data'!$B$6:$BE$43,'ADR Raw Data'!K$1,FALSE)</f>
        <v>164.72142367458801</v>
      </c>
      <c r="R71" s="77">
        <f>VLOOKUP($A71,'ADR Raw Data'!$B$6:$BE$43,'ADR Raw Data'!L$1,FALSE)</f>
        <v>168.28000482434899</v>
      </c>
      <c r="S71" s="76">
        <f>VLOOKUP($A71,'ADR Raw Data'!$B$6:$BE$43,'ADR Raw Data'!N$1,FALSE)</f>
        <v>191.48358855530901</v>
      </c>
      <c r="T71" s="76">
        <f>VLOOKUP($A71,'ADR Raw Data'!$B$6:$BE$43,'ADR Raw Data'!O$1,FALSE)</f>
        <v>188.22924245713</v>
      </c>
      <c r="U71" s="77">
        <f>VLOOKUP($A71,'ADR Raw Data'!$B$6:$BE$43,'ADR Raw Data'!P$1,FALSE)</f>
        <v>189.91694566353101</v>
      </c>
      <c r="V71" s="78">
        <f>VLOOKUP($A71,'ADR Raw Data'!$B$6:$BE$43,'ADR Raw Data'!R$1,FALSE)</f>
        <v>174.676641438324</v>
      </c>
      <c r="X71" s="75">
        <f>VLOOKUP($A71,'RevPAR Raw Data'!$B$6:$BE$43,'RevPAR Raw Data'!G$1,FALSE)</f>
        <v>96.839754231770797</v>
      </c>
      <c r="Y71" s="76">
        <f>VLOOKUP($A71,'RevPAR Raw Data'!$B$6:$BE$43,'RevPAR Raw Data'!H$1,FALSE)</f>
        <v>130.86858398437499</v>
      </c>
      <c r="Z71" s="76">
        <f>VLOOKUP($A71,'RevPAR Raw Data'!$B$6:$BE$43,'RevPAR Raw Data'!I$1,FALSE)</f>
        <v>141.52387532552001</v>
      </c>
      <c r="AA71" s="76">
        <f>VLOOKUP($A71,'RevPAR Raw Data'!$B$6:$BE$43,'RevPAR Raw Data'!J$1,FALSE)</f>
        <v>137.950638020833</v>
      </c>
      <c r="AB71" s="76">
        <f>VLOOKUP($A71,'RevPAR Raw Data'!$B$6:$BE$43,'RevPAR Raw Data'!K$1,FALSE)</f>
        <v>117.321118164062</v>
      </c>
      <c r="AC71" s="77">
        <f>VLOOKUP($A71,'RevPAR Raw Data'!$B$6:$BE$43,'RevPAR Raw Data'!L$1,FALSE)</f>
        <v>124.900793945312</v>
      </c>
      <c r="AD71" s="76">
        <f>VLOOKUP($A71,'RevPAR Raw Data'!$B$6:$BE$43,'RevPAR Raw Data'!N$1,FALSE)</f>
        <v>154.676603190104</v>
      </c>
      <c r="AE71" s="76">
        <f>VLOOKUP($A71,'RevPAR Raw Data'!$B$6:$BE$43,'RevPAR Raw Data'!O$1,FALSE)</f>
        <v>141.14129557291599</v>
      </c>
      <c r="AF71" s="77">
        <f>VLOOKUP($A71,'RevPAR Raw Data'!$B$6:$BE$43,'RevPAR Raw Data'!P$1,FALSE)</f>
        <v>147.90894938151001</v>
      </c>
      <c r="AG71" s="78">
        <f>VLOOKUP($A71,'RevPAR Raw Data'!$B$6:$BE$43,'RevPAR Raw Data'!R$1,FALSE)</f>
        <v>131.474552641369</v>
      </c>
    </row>
    <row r="72" spans="1:33" x14ac:dyDescent="0.2">
      <c r="A72" s="55" t="s">
        <v>126</v>
      </c>
      <c r="B72" s="43">
        <f>(VLOOKUP($A71,'Occupancy Raw Data'!$B$8:$BE$51,'Occupancy Raw Data'!T$3,FALSE))/100</f>
        <v>0.162153007158266</v>
      </c>
      <c r="C72" s="44">
        <f>(VLOOKUP($A71,'Occupancy Raw Data'!$B$8:$BE$51,'Occupancy Raw Data'!U$3,FALSE))/100</f>
        <v>8.2487399096790204E-2</v>
      </c>
      <c r="D72" s="44">
        <f>(VLOOKUP($A71,'Occupancy Raw Data'!$B$8:$BE$51,'Occupancy Raw Data'!V$3,FALSE))/100</f>
        <v>7.5590450934706691E-2</v>
      </c>
      <c r="E72" s="44">
        <f>(VLOOKUP($A71,'Occupancy Raw Data'!$B$8:$BE$51,'Occupancy Raw Data'!W$3,FALSE))/100</f>
        <v>0.182401851418418</v>
      </c>
      <c r="F72" s="44">
        <f>(VLOOKUP($A71,'Occupancy Raw Data'!$B$8:$BE$51,'Occupancy Raw Data'!X$3,FALSE))/100</f>
        <v>6.3571648639289394E-2</v>
      </c>
      <c r="G72" s="44">
        <f>(VLOOKUP($A71,'Occupancy Raw Data'!$B$8:$BE$51,'Occupancy Raw Data'!Y$3,FALSE))/100</f>
        <v>0.11013179369725799</v>
      </c>
      <c r="H72" s="45">
        <f>(VLOOKUP($A71,'Occupancy Raw Data'!$B$8:$BE$51,'Occupancy Raw Data'!AA$3,FALSE))/100</f>
        <v>7.8157680101139701E-2</v>
      </c>
      <c r="I72" s="45">
        <f>(VLOOKUP($A71,'Occupancy Raw Data'!$B$8:$BE$51,'Occupancy Raw Data'!AB$3,FALSE))/100</f>
        <v>-5.1210501943955301E-2</v>
      </c>
      <c r="J72" s="44">
        <f>(VLOOKUP($A71,'Occupancy Raw Data'!$B$8:$BE$51,'Occupancy Raw Data'!AC$3,FALSE))/100</f>
        <v>1.1747304459064301E-2</v>
      </c>
      <c r="K72" s="46">
        <f>(VLOOKUP($A71,'Occupancy Raw Data'!$B$8:$BE$51,'Occupancy Raw Data'!AE$3,FALSE))/100</f>
        <v>7.9109360288427105E-2</v>
      </c>
      <c r="M72" s="43">
        <f>(VLOOKUP($A71,'ADR Raw Data'!$B$6:$BE$49,'ADR Raw Data'!T$1,FALSE))/100</f>
        <v>0.16187881316240901</v>
      </c>
      <c r="N72" s="44">
        <f>(VLOOKUP($A71,'ADR Raw Data'!$B$6:$BE$49,'ADR Raw Data'!U$1,FALSE))/100</f>
        <v>0.15115918127374001</v>
      </c>
      <c r="O72" s="44">
        <f>(VLOOKUP($A71,'ADR Raw Data'!$B$6:$BE$49,'ADR Raw Data'!V$1,FALSE))/100</f>
        <v>0.16789178367857599</v>
      </c>
      <c r="P72" s="44">
        <f>(VLOOKUP($A71,'ADR Raw Data'!$B$6:$BE$49,'ADR Raw Data'!W$1,FALSE))/100</f>
        <v>0.18874167511204998</v>
      </c>
      <c r="Q72" s="44">
        <f>(VLOOKUP($A71,'ADR Raw Data'!$B$6:$BE$49,'ADR Raw Data'!X$1,FALSE))/100</f>
        <v>0.157340374446442</v>
      </c>
      <c r="R72" s="44">
        <f>(VLOOKUP($A71,'ADR Raw Data'!$B$6:$BE$49,'ADR Raw Data'!Y$1,FALSE))/100</f>
        <v>0.165036213800999</v>
      </c>
      <c r="S72" s="45">
        <f>(VLOOKUP($A71,'ADR Raw Data'!$B$6:$BE$49,'ADR Raw Data'!AA$1,FALSE))/100</f>
        <v>0.12474106604987099</v>
      </c>
      <c r="T72" s="45">
        <f>(VLOOKUP($A71,'ADR Raw Data'!$B$6:$BE$49,'ADR Raw Data'!AB$1,FALSE))/100</f>
        <v>7.3808565991292194E-2</v>
      </c>
      <c r="U72" s="44">
        <f>(VLOOKUP($A71,'ADR Raw Data'!$B$6:$BE$49,'ADR Raw Data'!AC$1,FALSE))/100</f>
        <v>9.8825279180901796E-2</v>
      </c>
      <c r="V72" s="46">
        <f>(VLOOKUP($A71,'ADR Raw Data'!$B$6:$BE$49,'ADR Raw Data'!AE$1,FALSE))/100</f>
        <v>0.13873628388249501</v>
      </c>
      <c r="X72" s="43">
        <f>(VLOOKUP($A71,'RevPAR Raw Data'!$B$6:$BE$43,'RevPAR Raw Data'!T$1,FALSE))/100</f>
        <v>0.35028095667017101</v>
      </c>
      <c r="Y72" s="44">
        <f>(VLOOKUP($A71,'RevPAR Raw Data'!$B$6:$BE$43,'RevPAR Raw Data'!U$1,FALSE))/100</f>
        <v>0.24611530808340099</v>
      </c>
      <c r="Z72" s="44">
        <f>(VLOOKUP($A71,'RevPAR Raw Data'!$B$6:$BE$43,'RevPAR Raw Data'!V$1,FALSE))/100</f>
        <v>0.256173250249778</v>
      </c>
      <c r="AA72" s="44">
        <f>(VLOOKUP($A71,'RevPAR Raw Data'!$B$6:$BE$43,'RevPAR Raw Data'!W$1,FALSE))/100</f>
        <v>0.40557035751071902</v>
      </c>
      <c r="AB72" s="44">
        <f>(VLOOKUP($A71,'RevPAR Raw Data'!$B$6:$BE$43,'RevPAR Raw Data'!X$1,FALSE))/100</f>
        <v>0.23091441008681499</v>
      </c>
      <c r="AC72" s="44">
        <f>(VLOOKUP($A71,'RevPAR Raw Data'!$B$6:$BE$43,'RevPAR Raw Data'!Y$1,FALSE))/100</f>
        <v>0.293343741749166</v>
      </c>
      <c r="AD72" s="45">
        <f>(VLOOKUP($A71,'RevPAR Raw Data'!$B$6:$BE$43,'RevPAR Raw Data'!AA$1,FALSE))/100</f>
        <v>0.21264821848681201</v>
      </c>
      <c r="AE72" s="45">
        <f>(VLOOKUP($A71,'RevPAR Raw Data'!$B$6:$BE$43,'RevPAR Raw Data'!AB$1,FALSE))/100</f>
        <v>1.88182903351592E-2</v>
      </c>
      <c r="AF72" s="44">
        <f>(VLOOKUP($A71,'RevPAR Raw Data'!$B$6:$BE$43,'RevPAR Raw Data'!AC$1,FALSE))/100</f>
        <v>0.11173351428275601</v>
      </c>
      <c r="AG72" s="46">
        <f>(VLOOKUP($A71,'RevPAR Raw Data'!$B$6:$BE$43,'RevPAR Raw Data'!AE$1,FALSE))/100</f>
        <v>0.22882098283765998</v>
      </c>
    </row>
    <row r="73" spans="1:33" x14ac:dyDescent="0.2">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
      <c r="A74" s="70" t="s">
        <v>38</v>
      </c>
      <c r="B74" s="71">
        <f>(VLOOKUP($A74,'Occupancy Raw Data'!$B$8:$BE$45,'Occupancy Raw Data'!G$3,FALSE))/100</f>
        <v>0.63663220088626193</v>
      </c>
      <c r="C74" s="72">
        <f>(VLOOKUP($A74,'Occupancy Raw Data'!$B$8:$BE$45,'Occupancy Raw Data'!H$3,FALSE))/100</f>
        <v>0.72673559822747402</v>
      </c>
      <c r="D74" s="72">
        <f>(VLOOKUP($A74,'Occupancy Raw Data'!$B$8:$BE$45,'Occupancy Raw Data'!I$3,FALSE))/100</f>
        <v>0.78797863879104602</v>
      </c>
      <c r="E74" s="72">
        <f>(VLOOKUP($A74,'Occupancy Raw Data'!$B$8:$BE$45,'Occupancy Raw Data'!J$3,FALSE))/100</f>
        <v>0.80388592205431197</v>
      </c>
      <c r="F74" s="72">
        <f>(VLOOKUP($A74,'Occupancy Raw Data'!$B$8:$BE$45,'Occupancy Raw Data'!K$3,FALSE))/100</f>
        <v>0.79400068174071092</v>
      </c>
      <c r="G74" s="73">
        <f>(VLOOKUP($A74,'Occupancy Raw Data'!$B$8:$BE$45,'Occupancy Raw Data'!L$3,FALSE))/100</f>
        <v>0.74984660833996097</v>
      </c>
      <c r="H74" s="53">
        <f>(VLOOKUP($A74,'Occupancy Raw Data'!$B$8:$BE$45,'Occupancy Raw Data'!N$3,FALSE))/100</f>
        <v>0.85285762981479296</v>
      </c>
      <c r="I74" s="53">
        <f>(VLOOKUP($A74,'Occupancy Raw Data'!$B$8:$BE$45,'Occupancy Raw Data'!O$3,FALSE))/100</f>
        <v>0.83206453812066794</v>
      </c>
      <c r="J74" s="73">
        <f>(VLOOKUP($A74,'Occupancy Raw Data'!$B$8:$BE$45,'Occupancy Raw Data'!P$3,FALSE))/100</f>
        <v>0.84246108396773001</v>
      </c>
      <c r="K74" s="74">
        <f>(VLOOKUP($A74,'Occupancy Raw Data'!$B$8:$BE$45,'Occupancy Raw Data'!R$3,FALSE))/100</f>
        <v>0.77630788709075205</v>
      </c>
      <c r="M74" s="75">
        <f>VLOOKUP($A74,'ADR Raw Data'!$B$6:$BE$43,'ADR Raw Data'!G$1,FALSE)</f>
        <v>101.744924147777</v>
      </c>
      <c r="N74" s="76">
        <f>VLOOKUP($A74,'ADR Raw Data'!$B$6:$BE$43,'ADR Raw Data'!H$1,FALSE)</f>
        <v>108.00959036898</v>
      </c>
      <c r="O74" s="76">
        <f>VLOOKUP($A74,'ADR Raw Data'!$B$6:$BE$43,'ADR Raw Data'!I$1,FALSE)</f>
        <v>110.268904109589</v>
      </c>
      <c r="P74" s="76">
        <f>VLOOKUP($A74,'ADR Raw Data'!$B$6:$BE$43,'ADR Raw Data'!J$1,FALSE)</f>
        <v>112.064668551236</v>
      </c>
      <c r="Q74" s="76">
        <f>VLOOKUP($A74,'ADR Raw Data'!$B$6:$BE$43,'ADR Raw Data'!K$1,FALSE)</f>
        <v>116.017565827132</v>
      </c>
      <c r="R74" s="77">
        <f>VLOOKUP($A74,'ADR Raw Data'!$B$6:$BE$43,'ADR Raw Data'!L$1,FALSE)</f>
        <v>109.986037518562</v>
      </c>
      <c r="S74" s="76">
        <f>VLOOKUP($A74,'ADR Raw Data'!$B$6:$BE$43,'ADR Raw Data'!N$1,FALSE)</f>
        <v>126.51845856648001</v>
      </c>
      <c r="T74" s="76">
        <f>VLOOKUP($A74,'ADR Raw Data'!$B$6:$BE$43,'ADR Raw Data'!O$1,FALSE)</f>
        <v>127.379554827256</v>
      </c>
      <c r="U74" s="77">
        <f>VLOOKUP($A74,'ADR Raw Data'!$B$6:$BE$43,'ADR Raw Data'!P$1,FALSE)</f>
        <v>126.94369343853199</v>
      </c>
      <c r="V74" s="78">
        <f>VLOOKUP($A74,'ADR Raw Data'!$B$6:$BE$43,'ADR Raw Data'!R$1,FALSE)</f>
        <v>115.24395328900501</v>
      </c>
      <c r="X74" s="75">
        <f>VLOOKUP($A74,'RevPAR Raw Data'!$B$6:$BE$43,'RevPAR Raw Data'!G$1,FALSE)</f>
        <v>64.774094989205693</v>
      </c>
      <c r="Y74" s="76">
        <f>VLOOKUP($A74,'RevPAR Raw Data'!$B$6:$BE$43,'RevPAR Raw Data'!H$1,FALSE)</f>
        <v>78.494414271105498</v>
      </c>
      <c r="Z74" s="76">
        <f>VLOOKUP($A74,'RevPAR Raw Data'!$B$6:$BE$43,'RevPAR Raw Data'!I$1,FALSE)</f>
        <v>86.889540961254397</v>
      </c>
      <c r="AA74" s="76">
        <f>VLOOKUP($A74,'RevPAR Raw Data'!$B$6:$BE$43,'RevPAR Raw Data'!J$1,FALSE)</f>
        <v>90.087209408021806</v>
      </c>
      <c r="AB74" s="76">
        <f>VLOOKUP($A74,'RevPAR Raw Data'!$B$6:$BE$43,'RevPAR Raw Data'!K$1,FALSE)</f>
        <v>92.118026360640798</v>
      </c>
      <c r="AC74" s="77">
        <f>VLOOKUP($A74,'RevPAR Raw Data'!$B$6:$BE$43,'RevPAR Raw Data'!L$1,FALSE)</f>
        <v>82.472657198045596</v>
      </c>
      <c r="AD74" s="76">
        <f>VLOOKUP($A74,'RevPAR Raw Data'!$B$6:$BE$43,'RevPAR Raw Data'!N$1,FALSE)</f>
        <v>107.902232700829</v>
      </c>
      <c r="AE74" s="76">
        <f>VLOOKUP($A74,'RevPAR Raw Data'!$B$6:$BE$43,'RevPAR Raw Data'!O$1,FALSE)</f>
        <v>105.98801045335701</v>
      </c>
      <c r="AF74" s="77">
        <f>VLOOKUP($A74,'RevPAR Raw Data'!$B$6:$BE$43,'RevPAR Raw Data'!P$1,FALSE)</f>
        <v>106.945121577093</v>
      </c>
      <c r="AG74" s="78">
        <f>VLOOKUP($A74,'RevPAR Raw Data'!$B$6:$BE$43,'RevPAR Raw Data'!R$1,FALSE)</f>
        <v>89.464789877773597</v>
      </c>
    </row>
    <row r="75" spans="1:33" x14ac:dyDescent="0.2">
      <c r="A75" s="55" t="s">
        <v>126</v>
      </c>
      <c r="B75" s="43">
        <f>(VLOOKUP($A74,'Occupancy Raw Data'!$B$8:$BE$51,'Occupancy Raw Data'!T$3,FALSE))/100</f>
        <v>0.13058419142141101</v>
      </c>
      <c r="C75" s="44">
        <f>(VLOOKUP($A74,'Occupancy Raw Data'!$B$8:$BE$51,'Occupancy Raw Data'!U$3,FALSE))/100</f>
        <v>0.132055047502881</v>
      </c>
      <c r="D75" s="44">
        <f>(VLOOKUP($A74,'Occupancy Raw Data'!$B$8:$BE$51,'Occupancy Raw Data'!V$3,FALSE))/100</f>
        <v>0.17177401410274701</v>
      </c>
      <c r="E75" s="44">
        <f>(VLOOKUP($A74,'Occupancy Raw Data'!$B$8:$BE$51,'Occupancy Raw Data'!W$3,FALSE))/100</f>
        <v>0.25267505213075903</v>
      </c>
      <c r="F75" s="44">
        <f>(VLOOKUP($A74,'Occupancy Raw Data'!$B$8:$BE$51,'Occupancy Raw Data'!X$3,FALSE))/100</f>
        <v>0.22519177721182601</v>
      </c>
      <c r="G75" s="44">
        <f>(VLOOKUP($A74,'Occupancy Raw Data'!$B$8:$BE$51,'Occupancy Raw Data'!Y$3,FALSE))/100</f>
        <v>0.18372196804184099</v>
      </c>
      <c r="H75" s="45">
        <f>(VLOOKUP($A74,'Occupancy Raw Data'!$B$8:$BE$51,'Occupancy Raw Data'!AA$3,FALSE))/100</f>
        <v>0.175251888757705</v>
      </c>
      <c r="I75" s="45">
        <f>(VLOOKUP($A74,'Occupancy Raw Data'!$B$8:$BE$51,'Occupancy Raw Data'!AB$3,FALSE))/100</f>
        <v>0.10729262169689199</v>
      </c>
      <c r="J75" s="44">
        <f>(VLOOKUP($A74,'Occupancy Raw Data'!$B$8:$BE$51,'Occupancy Raw Data'!AC$3,FALSE))/100</f>
        <v>0.14067967786421701</v>
      </c>
      <c r="K75" s="46">
        <f>(VLOOKUP($A74,'Occupancy Raw Data'!$B$8:$BE$51,'Occupancy Raw Data'!AE$3,FALSE))/100</f>
        <v>0.17003278584416001</v>
      </c>
      <c r="M75" s="43">
        <f>(VLOOKUP($A74,'ADR Raw Data'!$B$6:$BE$49,'ADR Raw Data'!T$1,FALSE))/100</f>
        <v>1.9611743061086599E-2</v>
      </c>
      <c r="N75" s="44">
        <f>(VLOOKUP($A74,'ADR Raw Data'!$B$6:$BE$49,'ADR Raw Data'!U$1,FALSE))/100</f>
        <v>3.0479771687984002E-2</v>
      </c>
      <c r="O75" s="44">
        <f>(VLOOKUP($A74,'ADR Raw Data'!$B$6:$BE$49,'ADR Raw Data'!V$1,FALSE))/100</f>
        <v>3.0217126125437699E-2</v>
      </c>
      <c r="P75" s="44">
        <f>(VLOOKUP($A74,'ADR Raw Data'!$B$6:$BE$49,'ADR Raw Data'!W$1,FALSE))/100</f>
        <v>9.5006058350918507E-2</v>
      </c>
      <c r="Q75" s="44">
        <f>(VLOOKUP($A74,'ADR Raw Data'!$B$6:$BE$49,'ADR Raw Data'!X$1,FALSE))/100</f>
        <v>0.14077477063271701</v>
      </c>
      <c r="R75" s="44">
        <f>(VLOOKUP($A74,'ADR Raw Data'!$B$6:$BE$49,'ADR Raw Data'!Y$1,FALSE))/100</f>
        <v>6.5197420916003293E-2</v>
      </c>
      <c r="S75" s="45">
        <f>(VLOOKUP($A74,'ADR Raw Data'!$B$6:$BE$49,'ADR Raw Data'!AA$1,FALSE))/100</f>
        <v>8.6589515287365304E-2</v>
      </c>
      <c r="T75" s="45">
        <f>(VLOOKUP($A74,'ADR Raw Data'!$B$6:$BE$49,'ADR Raw Data'!AB$1,FALSE))/100</f>
        <v>9.84151474567143E-2</v>
      </c>
      <c r="U75" s="44">
        <f>(VLOOKUP($A74,'ADR Raw Data'!$B$6:$BE$49,'ADR Raw Data'!AC$1,FALSE))/100</f>
        <v>9.2483157366265306E-2</v>
      </c>
      <c r="V75" s="46">
        <f>(VLOOKUP($A74,'ADR Raw Data'!$B$6:$BE$49,'ADR Raw Data'!AE$1,FALSE))/100</f>
        <v>7.3328647521278795E-2</v>
      </c>
      <c r="X75" s="43">
        <f>(VLOOKUP($A74,'RevPAR Raw Data'!$B$6:$BE$43,'RevPAR Raw Data'!T$1,FALSE))/100</f>
        <v>0.152756918092494</v>
      </c>
      <c r="Y75" s="44">
        <f>(VLOOKUP($A74,'RevPAR Raw Data'!$B$6:$BE$43,'RevPAR Raw Data'!U$1,FALSE))/100</f>
        <v>0.16655982688899901</v>
      </c>
      <c r="Z75" s="44">
        <f>(VLOOKUP($A74,'RevPAR Raw Data'!$B$6:$BE$43,'RevPAR Raw Data'!V$1,FALSE))/100</f>
        <v>0.20718165727740001</v>
      </c>
      <c r="AA75" s="44">
        <f>(VLOOKUP($A74,'RevPAR Raw Data'!$B$6:$BE$43,'RevPAR Raw Data'!W$1,FALSE))/100</f>
        <v>0.37168677122823396</v>
      </c>
      <c r="AB75" s="44">
        <f>(VLOOKUP($A74,'RevPAR Raw Data'!$B$6:$BE$43,'RevPAR Raw Data'!X$1,FALSE))/100</f>
        <v>0.39766786862991199</v>
      </c>
      <c r="AC75" s="44">
        <f>(VLOOKUP($A74,'RevPAR Raw Data'!$B$6:$BE$43,'RevPAR Raw Data'!Y$1,FALSE))/100</f>
        <v>0.26089758743978497</v>
      </c>
      <c r="AD75" s="45">
        <f>(VLOOKUP($A74,'RevPAR Raw Data'!$B$6:$BE$43,'RevPAR Raw Data'!AA$1,FALSE))/100</f>
        <v>0.27701638014579499</v>
      </c>
      <c r="AE75" s="45">
        <f>(VLOOKUP($A74,'RevPAR Raw Data'!$B$6:$BE$43,'RevPAR Raw Data'!AB$1,FALSE))/100</f>
        <v>0.21626698833892402</v>
      </c>
      <c r="AF75" s="44">
        <f>(VLOOKUP($A74,'RevPAR Raw Data'!$B$6:$BE$43,'RevPAR Raw Data'!AC$1,FALSE))/100</f>
        <v>0.24617333601663399</v>
      </c>
      <c r="AG75" s="46">
        <f>(VLOOKUP($A74,'RevPAR Raw Data'!$B$6:$BE$43,'RevPAR Raw Data'!AE$1,FALSE))/100</f>
        <v>0.25582970758566698</v>
      </c>
    </row>
    <row r="76" spans="1:33" x14ac:dyDescent="0.2">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
      <c r="A77" s="70" t="s">
        <v>39</v>
      </c>
      <c r="B77" s="71">
        <f>(VLOOKUP($A77,'Occupancy Raw Data'!$B$8:$BE$45,'Occupancy Raw Data'!G$3,FALSE))/100</f>
        <v>0.78831725616291493</v>
      </c>
      <c r="C77" s="72">
        <f>(VLOOKUP($A77,'Occupancy Raw Data'!$B$8:$BE$45,'Occupancy Raw Data'!H$3,FALSE))/100</f>
        <v>0.86441586280814509</v>
      </c>
      <c r="D77" s="72">
        <f>(VLOOKUP($A77,'Occupancy Raw Data'!$B$8:$BE$45,'Occupancy Raw Data'!I$3,FALSE))/100</f>
        <v>0.91220078599499799</v>
      </c>
      <c r="E77" s="72">
        <f>(VLOOKUP($A77,'Occupancy Raw Data'!$B$8:$BE$45,'Occupancy Raw Data'!J$3,FALSE))/100</f>
        <v>0.86745266166487989</v>
      </c>
      <c r="F77" s="72">
        <f>(VLOOKUP($A77,'Occupancy Raw Data'!$B$8:$BE$45,'Occupancy Raw Data'!K$3,FALSE))/100</f>
        <v>0.75428724544480108</v>
      </c>
      <c r="G77" s="73">
        <f>(VLOOKUP($A77,'Occupancy Raw Data'!$B$8:$BE$45,'Occupancy Raw Data'!L$3,FALSE))/100</f>
        <v>0.83733476241514793</v>
      </c>
      <c r="H77" s="53">
        <f>(VLOOKUP($A77,'Occupancy Raw Data'!$B$8:$BE$45,'Occupancy Raw Data'!N$3,FALSE))/100</f>
        <v>0.78938906752411497</v>
      </c>
      <c r="I77" s="53">
        <f>(VLOOKUP($A77,'Occupancy Raw Data'!$B$8:$BE$45,'Occupancy Raw Data'!O$3,FALSE))/100</f>
        <v>0.77402643801357596</v>
      </c>
      <c r="J77" s="73">
        <f>(VLOOKUP($A77,'Occupancy Raw Data'!$B$8:$BE$45,'Occupancy Raw Data'!P$3,FALSE))/100</f>
        <v>0.78170775276884596</v>
      </c>
      <c r="K77" s="74">
        <f>(VLOOKUP($A77,'Occupancy Raw Data'!$B$8:$BE$45,'Occupancy Raw Data'!R$3,FALSE))/100</f>
        <v>0.82144133108763295</v>
      </c>
      <c r="M77" s="75">
        <f>VLOOKUP($A77,'ADR Raw Data'!$B$6:$BE$43,'ADR Raw Data'!G$1,FALSE)</f>
        <v>136.546165873555</v>
      </c>
      <c r="N77" s="76">
        <f>VLOOKUP($A77,'ADR Raw Data'!$B$6:$BE$43,'ADR Raw Data'!H$1,FALSE)</f>
        <v>167.45730936143801</v>
      </c>
      <c r="O77" s="76">
        <f>VLOOKUP($A77,'ADR Raw Data'!$B$6:$BE$43,'ADR Raw Data'!I$1,FALSE)</f>
        <v>180.47197199647499</v>
      </c>
      <c r="P77" s="76">
        <f>VLOOKUP($A77,'ADR Raw Data'!$B$6:$BE$43,'ADR Raw Data'!J$1,FALSE)</f>
        <v>172.968520387149</v>
      </c>
      <c r="Q77" s="76">
        <f>VLOOKUP($A77,'ADR Raw Data'!$B$6:$BE$43,'ADR Raw Data'!K$1,FALSE)</f>
        <v>139.46178211959699</v>
      </c>
      <c r="R77" s="77">
        <f>VLOOKUP($A77,'ADR Raw Data'!$B$6:$BE$43,'ADR Raw Data'!L$1,FALSE)</f>
        <v>160.57075500277301</v>
      </c>
      <c r="S77" s="76">
        <f>VLOOKUP($A77,'ADR Raw Data'!$B$6:$BE$43,'ADR Raw Data'!N$1,FALSE)</f>
        <v>129.95478954514499</v>
      </c>
      <c r="T77" s="76">
        <f>VLOOKUP($A77,'ADR Raw Data'!$B$6:$BE$43,'ADR Raw Data'!O$1,FALSE)</f>
        <v>127.173010616201</v>
      </c>
      <c r="U77" s="77">
        <f>VLOOKUP($A77,'ADR Raw Data'!$B$6:$BE$43,'ADR Raw Data'!P$1,FALSE)</f>
        <v>128.577567413162</v>
      </c>
      <c r="V77" s="78">
        <f>VLOOKUP($A77,'ADR Raw Data'!$B$6:$BE$43,'ADR Raw Data'!R$1,FALSE)</f>
        <v>151.87199524682299</v>
      </c>
      <c r="X77" s="75">
        <f>VLOOKUP($A77,'RevPAR Raw Data'!$B$6:$BE$43,'RevPAR Raw Data'!G$1,FALSE)</f>
        <v>107.641698821007</v>
      </c>
      <c r="Y77" s="76">
        <f>VLOOKUP($A77,'RevPAR Raw Data'!$B$6:$BE$43,'RevPAR Raw Data'!H$1,FALSE)</f>
        <v>144.75275455519801</v>
      </c>
      <c r="Z77" s="76">
        <f>VLOOKUP($A77,'RevPAR Raw Data'!$B$6:$BE$43,'RevPAR Raw Data'!I$1,FALSE)</f>
        <v>164.62667470525099</v>
      </c>
      <c r="AA77" s="76">
        <f>VLOOKUP($A77,'RevPAR Raw Data'!$B$6:$BE$43,'RevPAR Raw Data'!J$1,FALSE)</f>
        <v>150.04200339406901</v>
      </c>
      <c r="AB77" s="76">
        <f>VLOOKUP($A77,'RevPAR Raw Data'!$B$6:$BE$43,'RevPAR Raw Data'!K$1,FALSE)</f>
        <v>105.19424347981401</v>
      </c>
      <c r="AC77" s="77">
        <f>VLOOKUP($A77,'RevPAR Raw Data'!$B$6:$BE$43,'RevPAR Raw Data'!L$1,FALSE)</f>
        <v>134.45147499106801</v>
      </c>
      <c r="AD77" s="76">
        <f>VLOOKUP($A77,'RevPAR Raw Data'!$B$6:$BE$43,'RevPAR Raw Data'!N$1,FALSE)</f>
        <v>102.584890139335</v>
      </c>
      <c r="AE77" s="76">
        <f>VLOOKUP($A77,'RevPAR Raw Data'!$B$6:$BE$43,'RevPAR Raw Data'!O$1,FALSE)</f>
        <v>98.435272418720899</v>
      </c>
      <c r="AF77" s="77">
        <f>VLOOKUP($A77,'RevPAR Raw Data'!$B$6:$BE$43,'RevPAR Raw Data'!P$1,FALSE)</f>
        <v>100.510081279028</v>
      </c>
      <c r="AG77" s="78">
        <f>VLOOKUP($A77,'RevPAR Raw Data'!$B$6:$BE$43,'RevPAR Raw Data'!R$1,FALSE)</f>
        <v>124.753933930485</v>
      </c>
    </row>
    <row r="78" spans="1:33" x14ac:dyDescent="0.2">
      <c r="A78" s="55" t="s">
        <v>126</v>
      </c>
      <c r="B78" s="43">
        <f>(VLOOKUP($A77,'Occupancy Raw Data'!$B$8:$BE$51,'Occupancy Raw Data'!T$3,FALSE))/100</f>
        <v>0.156120234760559</v>
      </c>
      <c r="C78" s="44">
        <f>(VLOOKUP($A77,'Occupancy Raw Data'!$B$8:$BE$51,'Occupancy Raw Data'!U$3,FALSE))/100</f>
        <v>1.7518911881611098E-2</v>
      </c>
      <c r="D78" s="44">
        <f>(VLOOKUP($A77,'Occupancy Raw Data'!$B$8:$BE$51,'Occupancy Raw Data'!V$3,FALSE))/100</f>
        <v>3.3165088400954799E-2</v>
      </c>
      <c r="E78" s="44">
        <f>(VLOOKUP($A77,'Occupancy Raw Data'!$B$8:$BE$51,'Occupancy Raw Data'!W$3,FALSE))/100</f>
        <v>0.104281331596697</v>
      </c>
      <c r="F78" s="44">
        <f>(VLOOKUP($A77,'Occupancy Raw Data'!$B$8:$BE$51,'Occupancy Raw Data'!X$3,FALSE))/100</f>
        <v>-6.3485132047922693E-2</v>
      </c>
      <c r="G78" s="44">
        <f>(VLOOKUP($A77,'Occupancy Raw Data'!$B$8:$BE$51,'Occupancy Raw Data'!Y$3,FALSE))/100</f>
        <v>4.5290907893855502E-2</v>
      </c>
      <c r="H78" s="45">
        <f>(VLOOKUP($A77,'Occupancy Raw Data'!$B$8:$BE$51,'Occupancy Raw Data'!AA$3,FALSE))/100</f>
        <v>-4.45865248334157E-2</v>
      </c>
      <c r="I78" s="45">
        <f>(VLOOKUP($A77,'Occupancy Raw Data'!$B$8:$BE$51,'Occupancy Raw Data'!AB$3,FALSE))/100</f>
        <v>-2.3047989466464299E-2</v>
      </c>
      <c r="J78" s="44">
        <f>(VLOOKUP($A77,'Occupancy Raw Data'!$B$8:$BE$51,'Occupancy Raw Data'!AC$3,FALSE))/100</f>
        <v>-3.40430911731293E-2</v>
      </c>
      <c r="K78" s="46">
        <f>(VLOOKUP($A77,'Occupancy Raw Data'!$B$8:$BE$51,'Occupancy Raw Data'!AE$3,FALSE))/100</f>
        <v>2.2458736907647599E-2</v>
      </c>
      <c r="M78" s="43">
        <f>(VLOOKUP($A77,'ADR Raw Data'!$B$6:$BE$49,'ADR Raw Data'!T$1,FALSE))/100</f>
        <v>0.13650028829288199</v>
      </c>
      <c r="N78" s="44">
        <f>(VLOOKUP($A77,'ADR Raw Data'!$B$6:$BE$49,'ADR Raw Data'!U$1,FALSE))/100</f>
        <v>7.9907423094347702E-2</v>
      </c>
      <c r="O78" s="44">
        <f>(VLOOKUP($A77,'ADR Raw Data'!$B$6:$BE$49,'ADR Raw Data'!V$1,FALSE))/100</f>
        <v>9.8149073371606499E-2</v>
      </c>
      <c r="P78" s="44">
        <f>(VLOOKUP($A77,'ADR Raw Data'!$B$6:$BE$49,'ADR Raw Data'!W$1,FALSE))/100</f>
        <v>0.16403844238254098</v>
      </c>
      <c r="Q78" s="44">
        <f>(VLOOKUP($A77,'ADR Raw Data'!$B$6:$BE$49,'ADR Raw Data'!X$1,FALSE))/100</f>
        <v>5.2623001241651306E-2</v>
      </c>
      <c r="R78" s="44">
        <f>(VLOOKUP($A77,'ADR Raw Data'!$B$6:$BE$49,'ADR Raw Data'!Y$1,FALSE))/100</f>
        <v>0.104666487163539</v>
      </c>
      <c r="S78" s="45">
        <f>(VLOOKUP($A77,'ADR Raw Data'!$B$6:$BE$49,'ADR Raw Data'!AA$1,FALSE))/100</f>
        <v>4.9992839434158401E-2</v>
      </c>
      <c r="T78" s="45">
        <f>(VLOOKUP($A77,'ADR Raw Data'!$B$6:$BE$49,'ADR Raw Data'!AB$1,FALSE))/100</f>
        <v>3.6039352724726199E-2</v>
      </c>
      <c r="U78" s="44">
        <f>(VLOOKUP($A77,'ADR Raw Data'!$B$6:$BE$49,'ADR Raw Data'!AC$1,FALSE))/100</f>
        <v>4.3065457608541295E-2</v>
      </c>
      <c r="V78" s="46">
        <f>(VLOOKUP($A77,'ADR Raw Data'!$B$6:$BE$49,'ADR Raw Data'!AE$1,FALSE))/100</f>
        <v>9.2604790353744804E-2</v>
      </c>
      <c r="X78" s="43">
        <f>(VLOOKUP($A77,'RevPAR Raw Data'!$B$6:$BE$43,'RevPAR Raw Data'!T$1,FALSE))/100</f>
        <v>0.31393098010660997</v>
      </c>
      <c r="Y78" s="44">
        <f>(VLOOKUP($A77,'RevPAR Raw Data'!$B$6:$BE$43,'RevPAR Raw Data'!U$1,FALSE))/100</f>
        <v>9.8826226079835405E-2</v>
      </c>
      <c r="Z78" s="44">
        <f>(VLOOKUP($A77,'RevPAR Raw Data'!$B$6:$BE$43,'RevPAR Raw Data'!V$1,FALSE))/100</f>
        <v>0.13456928446740199</v>
      </c>
      <c r="AA78" s="44">
        <f>(VLOOKUP($A77,'RevPAR Raw Data'!$B$6:$BE$43,'RevPAR Raw Data'!W$1,FALSE))/100</f>
        <v>0.285425921183938</v>
      </c>
      <c r="AB78" s="44">
        <f>(VLOOKUP($A77,'RevPAR Raw Data'!$B$6:$BE$43,'RevPAR Raw Data'!X$1,FALSE))/100</f>
        <v>-1.4202908988855501E-2</v>
      </c>
      <c r="AC78" s="44">
        <f>(VLOOKUP($A77,'RevPAR Raw Data'!$B$6:$BE$43,'RevPAR Raw Data'!Y$1,FALSE))/100</f>
        <v>0.15469783528709199</v>
      </c>
      <c r="AD78" s="45">
        <f>(VLOOKUP($A77,'RevPAR Raw Data'!$B$6:$BE$43,'RevPAR Raw Data'!AA$1,FALSE))/100</f>
        <v>3.1773076238186498E-3</v>
      </c>
      <c r="AE78" s="45">
        <f>(VLOOKUP($A77,'RevPAR Raw Data'!$B$6:$BE$43,'RevPAR Raw Data'!AB$1,FALSE))/100</f>
        <v>1.21607286362842E-2</v>
      </c>
      <c r="AF78" s="44">
        <f>(VLOOKUP($A77,'RevPAR Raw Data'!$B$6:$BE$43,'RevPAR Raw Data'!AC$1,FALSE))/100</f>
        <v>7.5562851356318801E-3</v>
      </c>
      <c r="AG78" s="46">
        <f>(VLOOKUP($A77,'RevPAR Raw Data'!$B$6:$BE$43,'RevPAR Raw Data'!AE$1,FALSE))/100</f>
        <v>0.11714331388433501</v>
      </c>
    </row>
    <row r="79" spans="1:33" x14ac:dyDescent="0.2">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
      <c r="A80" s="97" t="s">
        <v>40</v>
      </c>
      <c r="B80" s="71">
        <f>(VLOOKUP($A80,'Occupancy Raw Data'!$B$8:$BE$45,'Occupancy Raw Data'!G$3,FALSE))/100</f>
        <v>0.65734842819196904</v>
      </c>
      <c r="C80" s="72">
        <f>(VLOOKUP($A80,'Occupancy Raw Data'!$B$8:$BE$45,'Occupancy Raw Data'!H$3,FALSE))/100</f>
        <v>0.733372875673724</v>
      </c>
      <c r="D80" s="72">
        <f>(VLOOKUP($A80,'Occupancy Raw Data'!$B$8:$BE$45,'Occupancy Raw Data'!I$3,FALSE))/100</f>
        <v>0.76235913041235703</v>
      </c>
      <c r="E80" s="72">
        <f>(VLOOKUP($A80,'Occupancy Raw Data'!$B$8:$BE$45,'Occupancy Raw Data'!J$3,FALSE))/100</f>
        <v>0.77239085024627996</v>
      </c>
      <c r="F80" s="72">
        <f>(VLOOKUP($A80,'Occupancy Raw Data'!$B$8:$BE$45,'Occupancy Raw Data'!K$3,FALSE))/100</f>
        <v>0.82675297212264998</v>
      </c>
      <c r="G80" s="73">
        <f>(VLOOKUP($A80,'Occupancy Raw Data'!$B$8:$BE$45,'Occupancy Raw Data'!L$3,FALSE))/100</f>
        <v>0.75044485132939598</v>
      </c>
      <c r="H80" s="53">
        <f>(VLOOKUP($A80,'Occupancy Raw Data'!$B$8:$BE$45,'Occupancy Raw Data'!N$3,FALSE))/100</f>
        <v>0.93101580833999509</v>
      </c>
      <c r="I80" s="53">
        <f>(VLOOKUP($A80,'Occupancy Raw Data'!$B$8:$BE$45,'Occupancy Raw Data'!O$3,FALSE))/100</f>
        <v>0.92869484488227494</v>
      </c>
      <c r="J80" s="73">
        <f>(VLOOKUP($A80,'Occupancy Raw Data'!$B$8:$BE$45,'Occupancy Raw Data'!P$3,FALSE))/100</f>
        <v>0.9298553266111349</v>
      </c>
      <c r="K80" s="74">
        <f>(VLOOKUP($A80,'Occupancy Raw Data'!$B$8:$BE$45,'Occupancy Raw Data'!R$3,FALSE))/100</f>
        <v>0.80170498712417793</v>
      </c>
      <c r="M80" s="75">
        <f>VLOOKUP($A80,'ADR Raw Data'!$B$6:$BE$43,'ADR Raw Data'!G$1,FALSE)</f>
        <v>128.78883422126299</v>
      </c>
      <c r="N80" s="76">
        <f>VLOOKUP($A80,'ADR Raw Data'!$B$6:$BE$43,'ADR Raw Data'!H$1,FALSE)</f>
        <v>136.43690383289899</v>
      </c>
      <c r="O80" s="76">
        <f>VLOOKUP($A80,'ADR Raw Data'!$B$6:$BE$43,'ADR Raw Data'!I$1,FALSE)</f>
        <v>139.93109642446299</v>
      </c>
      <c r="P80" s="76">
        <f>VLOOKUP($A80,'ADR Raw Data'!$B$6:$BE$43,'ADR Raw Data'!J$1,FALSE)</f>
        <v>141.01458376014099</v>
      </c>
      <c r="Q80" s="76">
        <f>VLOOKUP($A80,'ADR Raw Data'!$B$6:$BE$43,'ADR Raw Data'!K$1,FALSE)</f>
        <v>155.34465156742201</v>
      </c>
      <c r="R80" s="77">
        <f>VLOOKUP($A80,'ADR Raw Data'!$B$6:$BE$43,'ADR Raw Data'!L$1,FALSE)</f>
        <v>140.91536158625399</v>
      </c>
      <c r="S80" s="76">
        <f>VLOOKUP($A80,'ADR Raw Data'!$B$6:$BE$43,'ADR Raw Data'!N$1,FALSE)</f>
        <v>215.63829682842999</v>
      </c>
      <c r="T80" s="76">
        <f>VLOOKUP($A80,'ADR Raw Data'!$B$6:$BE$43,'ADR Raw Data'!O$1,FALSE)</f>
        <v>216.12061108519299</v>
      </c>
      <c r="U80" s="77">
        <f>VLOOKUP($A80,'ADR Raw Data'!$B$6:$BE$43,'ADR Raw Data'!P$1,FALSE)</f>
        <v>215.87915298693699</v>
      </c>
      <c r="V80" s="78">
        <f>VLOOKUP($A80,'ADR Raw Data'!$B$6:$BE$43,'ADR Raw Data'!R$1,FALSE)</f>
        <v>165.75723229801301</v>
      </c>
      <c r="X80" s="75">
        <f>VLOOKUP($A80,'RevPAR Raw Data'!$B$6:$BE$43,'RevPAR Raw Data'!G$1,FALSE)</f>
        <v>84.659137744023496</v>
      </c>
      <c r="Y80" s="76">
        <f>VLOOKUP($A80,'RevPAR Raw Data'!$B$6:$BE$43,'RevPAR Raw Data'!H$1,FALSE)</f>
        <v>100.05912451195201</v>
      </c>
      <c r="Z80" s="76">
        <f>VLOOKUP($A80,'RevPAR Raw Data'!$B$6:$BE$43,'RevPAR Raw Data'!I$1,FALSE)</f>
        <v>106.677748987802</v>
      </c>
      <c r="AA80" s="76">
        <f>VLOOKUP($A80,'RevPAR Raw Data'!$B$6:$BE$43,'RevPAR Raw Data'!J$1,FALSE)</f>
        <v>108.918374247621</v>
      </c>
      <c r="AB80" s="76">
        <f>VLOOKUP($A80,'RevPAR Raw Data'!$B$6:$BE$43,'RevPAR Raw Data'!K$1,FALSE)</f>
        <v>128.43165238672401</v>
      </c>
      <c r="AC80" s="77">
        <f>VLOOKUP($A80,'RevPAR Raw Data'!$B$6:$BE$43,'RevPAR Raw Data'!L$1,FALSE)</f>
        <v>105.749207575624</v>
      </c>
      <c r="AD80" s="76">
        <f>VLOOKUP($A80,'RevPAR Raw Data'!$B$6:$BE$43,'RevPAR Raw Data'!N$1,FALSE)</f>
        <v>200.76266323078099</v>
      </c>
      <c r="AE80" s="76">
        <f>VLOOKUP($A80,'RevPAR Raw Data'!$B$6:$BE$43,'RevPAR Raw Data'!O$1,FALSE)</f>
        <v>200.71009738762601</v>
      </c>
      <c r="AF80" s="77">
        <f>VLOOKUP($A80,'RevPAR Raw Data'!$B$6:$BE$43,'RevPAR Raw Data'!P$1,FALSE)</f>
        <v>200.73638030920301</v>
      </c>
      <c r="AG80" s="78">
        <f>VLOOKUP($A80,'RevPAR Raw Data'!$B$6:$BE$43,'RevPAR Raw Data'!R$1,FALSE)</f>
        <v>132.88839978521801</v>
      </c>
    </row>
    <row r="81" spans="1:33" x14ac:dyDescent="0.2">
      <c r="A81" s="55" t="s">
        <v>126</v>
      </c>
      <c r="B81" s="43">
        <f>(VLOOKUP($A80,'Occupancy Raw Data'!$B$8:$BE$51,'Occupancy Raw Data'!T$3,FALSE))/100</f>
        <v>0.164849878300381</v>
      </c>
      <c r="C81" s="44">
        <f>(VLOOKUP($A80,'Occupancy Raw Data'!$B$8:$BE$51,'Occupancy Raw Data'!U$3,FALSE))/100</f>
        <v>0.11432342159159101</v>
      </c>
      <c r="D81" s="44">
        <f>(VLOOKUP($A80,'Occupancy Raw Data'!$B$8:$BE$51,'Occupancy Raw Data'!V$3,FALSE))/100</f>
        <v>9.9664718606871205E-2</v>
      </c>
      <c r="E81" s="44">
        <f>(VLOOKUP($A80,'Occupancy Raw Data'!$B$8:$BE$51,'Occupancy Raw Data'!W$3,FALSE))/100</f>
        <v>6.7792389987244295E-2</v>
      </c>
      <c r="F81" s="44">
        <f>(VLOOKUP($A80,'Occupancy Raw Data'!$B$8:$BE$51,'Occupancy Raw Data'!X$3,FALSE))/100</f>
        <v>2.92278795585568E-2</v>
      </c>
      <c r="G81" s="44">
        <f>(VLOOKUP($A80,'Occupancy Raw Data'!$B$8:$BE$51,'Occupancy Raw Data'!Y$3,FALSE))/100</f>
        <v>9.0019433514329894E-2</v>
      </c>
      <c r="H81" s="45">
        <f>(VLOOKUP($A80,'Occupancy Raw Data'!$B$8:$BE$51,'Occupancy Raw Data'!AA$3,FALSE))/100</f>
        <v>1.5412602422347502E-2</v>
      </c>
      <c r="I81" s="45">
        <f>(VLOOKUP($A80,'Occupancy Raw Data'!$B$8:$BE$51,'Occupancy Raw Data'!AB$3,FALSE))/100</f>
        <v>1.1511010890109401E-2</v>
      </c>
      <c r="J81" s="44">
        <f>(VLOOKUP($A80,'Occupancy Raw Data'!$B$8:$BE$51,'Occupancy Raw Data'!AC$3,FALSE))/100</f>
        <v>1.34604862386116E-2</v>
      </c>
      <c r="K81" s="46">
        <f>(VLOOKUP($A80,'Occupancy Raw Data'!$B$8:$BE$51,'Occupancy Raw Data'!AE$3,FALSE))/100</f>
        <v>6.3398820008222292E-2</v>
      </c>
      <c r="M81" s="43">
        <f>(VLOOKUP($A80,'ADR Raw Data'!$B$6:$BE$49,'ADR Raw Data'!T$1,FALSE))/100</f>
        <v>7.2484147375452704E-3</v>
      </c>
      <c r="N81" s="44">
        <f>(VLOOKUP($A80,'ADR Raw Data'!$B$6:$BE$49,'ADR Raw Data'!U$1,FALSE))/100</f>
        <v>2.5815387978556502E-2</v>
      </c>
      <c r="O81" s="44">
        <f>(VLOOKUP($A80,'ADR Raw Data'!$B$6:$BE$49,'ADR Raw Data'!V$1,FALSE))/100</f>
        <v>-1.7439017327483E-2</v>
      </c>
      <c r="P81" s="44">
        <f>(VLOOKUP($A80,'ADR Raw Data'!$B$6:$BE$49,'ADR Raw Data'!W$1,FALSE))/100</f>
        <v>3.23598898980488E-3</v>
      </c>
      <c r="Q81" s="44">
        <f>(VLOOKUP($A80,'ADR Raw Data'!$B$6:$BE$49,'ADR Raw Data'!X$1,FALSE))/100</f>
        <v>4.85269656022159E-2</v>
      </c>
      <c r="R81" s="44">
        <f>(VLOOKUP($A80,'ADR Raw Data'!$B$6:$BE$49,'ADR Raw Data'!Y$1,FALSE))/100</f>
        <v>1.2472659743861601E-2</v>
      </c>
      <c r="S81" s="45">
        <f>(VLOOKUP($A80,'ADR Raw Data'!$B$6:$BE$49,'ADR Raw Data'!AA$1,FALSE))/100</f>
        <v>9.5287019613025006E-2</v>
      </c>
      <c r="T81" s="45">
        <f>(VLOOKUP($A80,'ADR Raw Data'!$B$6:$BE$49,'ADR Raw Data'!AB$1,FALSE))/100</f>
        <v>6.7898104421490704E-2</v>
      </c>
      <c r="U81" s="44">
        <f>(VLOOKUP($A80,'ADR Raw Data'!$B$6:$BE$49,'ADR Raw Data'!AC$1,FALSE))/100</f>
        <v>8.1392283260471709E-2</v>
      </c>
      <c r="V81" s="46">
        <f>(VLOOKUP($A80,'ADR Raw Data'!$B$6:$BE$49,'ADR Raw Data'!AE$1,FALSE))/100</f>
        <v>3.4694551665727998E-2</v>
      </c>
      <c r="X81" s="43">
        <f>(VLOOKUP($A80,'RevPAR Raw Data'!$B$6:$BE$43,'RevPAR Raw Data'!T$1,FALSE))/100</f>
        <v>0.17329319332528101</v>
      </c>
      <c r="Y81" s="44">
        <f>(VLOOKUP($A80,'RevPAR Raw Data'!$B$6:$BE$43,'RevPAR Raw Data'!U$1,FALSE))/100</f>
        <v>0.143090113053571</v>
      </c>
      <c r="Z81" s="44">
        <f>(VLOOKUP($A80,'RevPAR Raw Data'!$B$6:$BE$43,'RevPAR Raw Data'!V$1,FALSE))/100</f>
        <v>8.0487646524664294E-2</v>
      </c>
      <c r="AA81" s="44">
        <f>(VLOOKUP($A80,'RevPAR Raw Data'!$B$6:$BE$43,'RevPAR Raw Data'!W$1,FALSE))/100</f>
        <v>7.1247754404640498E-2</v>
      </c>
      <c r="AB81" s="44">
        <f>(VLOOKUP($A80,'RevPAR Raw Data'!$B$6:$BE$43,'RevPAR Raw Data'!X$1,FALSE))/100</f>
        <v>7.9173185466736504E-2</v>
      </c>
      <c r="AC81" s="44">
        <f>(VLOOKUP($A80,'RevPAR Raw Data'!$B$6:$BE$43,'RevPAR Raw Data'!Y$1,FALSE))/100</f>
        <v>0.10361487502275001</v>
      </c>
      <c r="AD81" s="45">
        <f>(VLOOKUP($A80,'RevPAR Raw Data'!$B$6:$BE$43,'RevPAR Raw Data'!AA$1,FALSE))/100</f>
        <v>0.11216824298467801</v>
      </c>
      <c r="AE81" s="45">
        <f>(VLOOKUP($A80,'RevPAR Raw Data'!$B$6:$BE$43,'RevPAR Raw Data'!AB$1,FALSE))/100</f>
        <v>8.0190691131013694E-2</v>
      </c>
      <c r="AF81" s="44">
        <f>(VLOOKUP($A80,'RevPAR Raw Data'!$B$6:$BE$43,'RevPAR Raw Data'!AC$1,FALSE))/100</f>
        <v>9.5948349207840095E-2</v>
      </c>
      <c r="AG81" s="46">
        <f>(VLOOKUP($A80,'RevPAR Raw Data'!$B$6:$BE$43,'RevPAR Raw Data'!AE$1,FALSE))/100</f>
        <v>0.100292965310271</v>
      </c>
    </row>
    <row r="82" spans="1:33" x14ac:dyDescent="0.2">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
      <c r="A83" s="70" t="s">
        <v>41</v>
      </c>
      <c r="B83" s="71">
        <f>(VLOOKUP($A83,'Occupancy Raw Data'!$B$8:$BE$45,'Occupancy Raw Data'!G$3,FALSE))/100</f>
        <v>0.74163075903215103</v>
      </c>
      <c r="C83" s="72">
        <f>(VLOOKUP($A83,'Occupancy Raw Data'!$B$8:$BE$45,'Occupancy Raw Data'!H$3,FALSE))/100</f>
        <v>0.85034802784222707</v>
      </c>
      <c r="D83" s="72">
        <f>(VLOOKUP($A83,'Occupancy Raw Data'!$B$8:$BE$45,'Occupancy Raw Data'!I$3,FALSE))/100</f>
        <v>0.86426914153132206</v>
      </c>
      <c r="E83" s="72">
        <f>(VLOOKUP($A83,'Occupancy Raw Data'!$B$8:$BE$45,'Occupancy Raw Data'!J$3,FALSE))/100</f>
        <v>0.86112031819688395</v>
      </c>
      <c r="F83" s="72">
        <f>(VLOOKUP($A83,'Occupancy Raw Data'!$B$8:$BE$45,'Occupancy Raw Data'!K$3,FALSE))/100</f>
        <v>0.86841233012926689</v>
      </c>
      <c r="G83" s="73">
        <f>(VLOOKUP($A83,'Occupancy Raw Data'!$B$8:$BE$45,'Occupancy Raw Data'!L$3,FALSE))/100</f>
        <v>0.83715611534637002</v>
      </c>
      <c r="H83" s="53">
        <f>(VLOOKUP($A83,'Occupancy Raw Data'!$B$8:$BE$45,'Occupancy Raw Data'!N$3,FALSE))/100</f>
        <v>0.943984090155783</v>
      </c>
      <c r="I83" s="53">
        <f>(VLOOKUP($A83,'Occupancy Raw Data'!$B$8:$BE$45,'Occupancy Raw Data'!O$3,FALSE))/100</f>
        <v>0.93669207822339995</v>
      </c>
      <c r="J83" s="73">
        <f>(VLOOKUP($A83,'Occupancy Raw Data'!$B$8:$BE$45,'Occupancy Raw Data'!P$3,FALSE))/100</f>
        <v>0.94033808418959197</v>
      </c>
      <c r="K83" s="74">
        <f>(VLOOKUP($A83,'Occupancy Raw Data'!$B$8:$BE$45,'Occupancy Raw Data'!R$3,FALSE))/100</f>
        <v>0.86663667787300502</v>
      </c>
      <c r="M83" s="75">
        <f>VLOOKUP($A83,'ADR Raw Data'!$B$6:$BE$43,'ADR Raw Data'!G$1,FALSE)</f>
        <v>103.930401765363</v>
      </c>
      <c r="N83" s="76">
        <f>VLOOKUP($A83,'ADR Raw Data'!$B$6:$BE$43,'ADR Raw Data'!H$1,FALSE)</f>
        <v>114.373558078347</v>
      </c>
      <c r="O83" s="76">
        <f>VLOOKUP($A83,'ADR Raw Data'!$B$6:$BE$43,'ADR Raw Data'!I$1,FALSE)</f>
        <v>116.104455455417</v>
      </c>
      <c r="P83" s="76">
        <f>VLOOKUP($A83,'ADR Raw Data'!$B$6:$BE$43,'ADR Raw Data'!J$1,FALSE)</f>
        <v>114.699717282525</v>
      </c>
      <c r="Q83" s="76">
        <f>VLOOKUP($A83,'ADR Raw Data'!$B$6:$BE$43,'ADR Raw Data'!K$1,FALSE)</f>
        <v>116.562624064885</v>
      </c>
      <c r="R83" s="77">
        <f>VLOOKUP($A83,'ADR Raw Data'!$B$6:$BE$43,'ADR Raw Data'!L$1,FALSE)</f>
        <v>113.40190405432099</v>
      </c>
      <c r="S83" s="76">
        <f>VLOOKUP($A83,'ADR Raw Data'!$B$6:$BE$43,'ADR Raw Data'!N$1,FALSE)</f>
        <v>158.063983321629</v>
      </c>
      <c r="T83" s="76">
        <f>VLOOKUP($A83,'ADR Raw Data'!$B$6:$BE$43,'ADR Raw Data'!O$1,FALSE)</f>
        <v>157.92372110757199</v>
      </c>
      <c r="U83" s="77">
        <f>VLOOKUP($A83,'ADR Raw Data'!$B$6:$BE$43,'ADR Raw Data'!P$1,FALSE)</f>
        <v>157.99412413641099</v>
      </c>
      <c r="V83" s="78">
        <f>VLOOKUP($A83,'ADR Raw Data'!$B$6:$BE$43,'ADR Raw Data'!R$1,FALSE)</f>
        <v>127.226040469881</v>
      </c>
      <c r="X83" s="75">
        <f>VLOOKUP($A83,'RevPAR Raw Data'!$B$6:$BE$43,'RevPAR Raw Data'!G$1,FALSE)</f>
        <v>77.077982747762604</v>
      </c>
      <c r="Y83" s="76">
        <f>VLOOKUP($A83,'RevPAR Raw Data'!$B$6:$BE$43,'RevPAR Raw Data'!H$1,FALSE)</f>
        <v>97.257329549220998</v>
      </c>
      <c r="Z83" s="76">
        <f>VLOOKUP($A83,'RevPAR Raw Data'!$B$6:$BE$43,'RevPAR Raw Data'!I$1,FALSE)</f>
        <v>100.345498044414</v>
      </c>
      <c r="AA83" s="76">
        <f>VLOOKUP($A83,'RevPAR Raw Data'!$B$6:$BE$43,'RevPAR Raw Data'!J$1,FALSE)</f>
        <v>98.7702570434206</v>
      </c>
      <c r="AB83" s="76">
        <f>VLOOKUP($A83,'RevPAR Raw Data'!$B$6:$BE$43,'RevPAR Raw Data'!K$1,FALSE)</f>
        <v>101.224419970169</v>
      </c>
      <c r="AC83" s="77">
        <f>VLOOKUP($A83,'RevPAR Raw Data'!$B$6:$BE$43,'RevPAR Raw Data'!L$1,FALSE)</f>
        <v>94.935097470997604</v>
      </c>
      <c r="AD83" s="76">
        <f>VLOOKUP($A83,'RevPAR Raw Data'!$B$6:$BE$43,'RevPAR Raw Data'!N$1,FALSE)</f>
        <v>149.209885482267</v>
      </c>
      <c r="AE83" s="76">
        <f>VLOOKUP($A83,'RevPAR Raw Data'!$B$6:$BE$43,'RevPAR Raw Data'!O$1,FALSE)</f>
        <v>147.925898525024</v>
      </c>
      <c r="AF83" s="77">
        <f>VLOOKUP($A83,'RevPAR Raw Data'!$B$6:$BE$43,'RevPAR Raw Data'!P$1,FALSE)</f>
        <v>148.56789200364599</v>
      </c>
      <c r="AG83" s="78">
        <f>VLOOKUP($A83,'RevPAR Raw Data'!$B$6:$BE$43,'RevPAR Raw Data'!R$1,FALSE)</f>
        <v>110.258753051754</v>
      </c>
    </row>
    <row r="84" spans="1:33" x14ac:dyDescent="0.2">
      <c r="A84" s="55" t="s">
        <v>126</v>
      </c>
      <c r="B84" s="43">
        <f>(VLOOKUP($A83,'Occupancy Raw Data'!$B$8:$BE$51,'Occupancy Raw Data'!T$3,FALSE))/100</f>
        <v>0.146820013707925</v>
      </c>
      <c r="C84" s="44">
        <f>(VLOOKUP($A83,'Occupancy Raw Data'!$B$8:$BE$51,'Occupancy Raw Data'!U$3,FALSE))/100</f>
        <v>7.5223040921825496E-2</v>
      </c>
      <c r="D84" s="44">
        <f>(VLOOKUP($A83,'Occupancy Raw Data'!$B$8:$BE$51,'Occupancy Raw Data'!V$3,FALSE))/100</f>
        <v>6.5527521309879808E-2</v>
      </c>
      <c r="E84" s="44">
        <f>(VLOOKUP($A83,'Occupancy Raw Data'!$B$8:$BE$51,'Occupancy Raw Data'!W$3,FALSE))/100</f>
        <v>7.0485124952496397E-2</v>
      </c>
      <c r="F84" s="44">
        <f>(VLOOKUP($A83,'Occupancy Raw Data'!$B$8:$BE$51,'Occupancy Raw Data'!X$3,FALSE))/100</f>
        <v>3.1455536104213401E-2</v>
      </c>
      <c r="G84" s="44">
        <f>(VLOOKUP($A83,'Occupancy Raw Data'!$B$8:$BE$51,'Occupancy Raw Data'!Y$3,FALSE))/100</f>
        <v>7.46520615727021E-2</v>
      </c>
      <c r="H84" s="45">
        <f>(VLOOKUP($A83,'Occupancy Raw Data'!$B$8:$BE$51,'Occupancy Raw Data'!AA$3,FALSE))/100</f>
        <v>1.1568811485796001E-2</v>
      </c>
      <c r="I84" s="45">
        <f>(VLOOKUP($A83,'Occupancy Raw Data'!$B$8:$BE$51,'Occupancy Raw Data'!AB$3,FALSE))/100</f>
        <v>3.9348691942119804E-3</v>
      </c>
      <c r="J84" s="44">
        <f>(VLOOKUP($A83,'Occupancy Raw Data'!$B$8:$BE$51,'Occupancy Raw Data'!AC$3,FALSE))/100</f>
        <v>7.7521828228345E-3</v>
      </c>
      <c r="K84" s="46">
        <f>(VLOOKUP($A83,'Occupancy Raw Data'!$B$8:$BE$51,'Occupancy Raw Data'!AE$3,FALSE))/100</f>
        <v>5.2981447474368198E-2</v>
      </c>
      <c r="M84" s="43">
        <f>(VLOOKUP($A83,'ADR Raw Data'!$B$6:$BE$49,'ADR Raw Data'!T$1,FALSE))/100</f>
        <v>4.3994830781839897E-2</v>
      </c>
      <c r="N84" s="44">
        <f>(VLOOKUP($A83,'ADR Raw Data'!$B$6:$BE$49,'ADR Raw Data'!U$1,FALSE))/100</f>
        <v>6.75335924718687E-2</v>
      </c>
      <c r="O84" s="44">
        <f>(VLOOKUP($A83,'ADR Raw Data'!$B$6:$BE$49,'ADR Raw Data'!V$1,FALSE))/100</f>
        <v>5.4827034902704803E-2</v>
      </c>
      <c r="P84" s="44">
        <f>(VLOOKUP($A83,'ADR Raw Data'!$B$6:$BE$49,'ADR Raw Data'!W$1,FALSE))/100</f>
        <v>5.9508067434472796E-2</v>
      </c>
      <c r="Q84" s="44">
        <f>(VLOOKUP($A83,'ADR Raw Data'!$B$6:$BE$49,'ADR Raw Data'!X$1,FALSE))/100</f>
        <v>6.2397597939289902E-2</v>
      </c>
      <c r="R84" s="44">
        <f>(VLOOKUP($A83,'ADR Raw Data'!$B$6:$BE$49,'ADR Raw Data'!Y$1,FALSE))/100</f>
        <v>5.7090318866485898E-2</v>
      </c>
      <c r="S84" s="45">
        <f>(VLOOKUP($A83,'ADR Raw Data'!$B$6:$BE$49,'ADR Raw Data'!AA$1,FALSE))/100</f>
        <v>0.109893972254014</v>
      </c>
      <c r="T84" s="45">
        <f>(VLOOKUP($A83,'ADR Raw Data'!$B$6:$BE$49,'ADR Raw Data'!AB$1,FALSE))/100</f>
        <v>7.5048753775236399E-2</v>
      </c>
      <c r="U84" s="44">
        <f>(VLOOKUP($A83,'ADR Raw Data'!$B$6:$BE$49,'ADR Raw Data'!AC$1,FALSE))/100</f>
        <v>9.2204640117551709E-2</v>
      </c>
      <c r="V84" s="46">
        <f>(VLOOKUP($A83,'ADR Raw Data'!$B$6:$BE$49,'ADR Raw Data'!AE$1,FALSE))/100</f>
        <v>6.56754387238562E-2</v>
      </c>
      <c r="X84" s="43">
        <f>(VLOOKUP($A83,'RevPAR Raw Data'!$B$6:$BE$43,'RevPAR Raw Data'!T$1,FALSE))/100</f>
        <v>0.19727416614823198</v>
      </c>
      <c r="Y84" s="44">
        <f>(VLOOKUP($A83,'RevPAR Raw Data'!$B$6:$BE$43,'RevPAR Raw Data'!U$1,FALSE))/100</f>
        <v>0.14783671558380301</v>
      </c>
      <c r="Z84" s="44">
        <f>(VLOOKUP($A83,'RevPAR Raw Data'!$B$6:$BE$43,'RevPAR Raw Data'!V$1,FALSE))/100</f>
        <v>0.123947235910529</v>
      </c>
      <c r="AA84" s="44">
        <f>(VLOOKUP($A83,'RevPAR Raw Data'!$B$6:$BE$43,'RevPAR Raw Data'!W$1,FALSE))/100</f>
        <v>0.134187625955769</v>
      </c>
      <c r="AB84" s="44">
        <f>(VLOOKUP($A83,'RevPAR Raw Data'!$B$6:$BE$43,'RevPAR Raw Data'!X$1,FALSE))/100</f>
        <v>9.5815883938298901E-2</v>
      </c>
      <c r="AC84" s="44">
        <f>(VLOOKUP($A83,'RevPAR Raw Data'!$B$6:$BE$43,'RevPAR Raw Data'!Y$1,FALSE))/100</f>
        <v>0.136004290438414</v>
      </c>
      <c r="AD84" s="45">
        <f>(VLOOKUP($A83,'RevPAR Raw Data'!$B$6:$BE$43,'RevPAR Raw Data'!AA$1,FALSE))/100</f>
        <v>0.12273412638824199</v>
      </c>
      <c r="AE84" s="45">
        <f>(VLOOKUP($A83,'RevPAR Raw Data'!$B$6:$BE$43,'RevPAR Raw Data'!AB$1,FALSE))/100</f>
        <v>7.92789299987426E-2</v>
      </c>
      <c r="AF84" s="44">
        <f>(VLOOKUP($A83,'RevPAR Raw Data'!$B$6:$BE$43,'RevPAR Raw Data'!AC$1,FALSE))/100</f>
        <v>0.10067161016769101</v>
      </c>
      <c r="AG84" s="46">
        <f>(VLOOKUP($A83,'RevPAR Raw Data'!$B$6:$BE$43,'RevPAR Raw Data'!AE$1,FALSE))/100</f>
        <v>0.12213646600532799</v>
      </c>
    </row>
    <row r="85" spans="1:33" x14ac:dyDescent="0.2">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
      <c r="A86" s="70" t="s">
        <v>42</v>
      </c>
      <c r="B86" s="71">
        <f>(VLOOKUP($A86,'Occupancy Raw Data'!$B$8:$BE$45,'Occupancy Raw Data'!G$3,FALSE))/100</f>
        <v>0.65113945821986507</v>
      </c>
      <c r="C86" s="72">
        <f>(VLOOKUP($A86,'Occupancy Raw Data'!$B$8:$BE$45,'Occupancy Raw Data'!H$3,FALSE))/100</f>
        <v>0.70101762935359002</v>
      </c>
      <c r="D86" s="72">
        <f>(VLOOKUP($A86,'Occupancy Raw Data'!$B$8:$BE$45,'Occupancy Raw Data'!I$3,FALSE))/100</f>
        <v>0.72008026372366307</v>
      </c>
      <c r="E86" s="72">
        <f>(VLOOKUP($A86,'Occupancy Raw Data'!$B$8:$BE$45,'Occupancy Raw Data'!J$3,FALSE))/100</f>
        <v>0.74530600544646608</v>
      </c>
      <c r="F86" s="72">
        <f>(VLOOKUP($A86,'Occupancy Raw Data'!$B$8:$BE$45,'Occupancy Raw Data'!K$3,FALSE))/100</f>
        <v>0.76637523290812593</v>
      </c>
      <c r="G86" s="73">
        <f>(VLOOKUP($A86,'Occupancy Raw Data'!$B$8:$BE$45,'Occupancy Raw Data'!L$3,FALSE))/100</f>
        <v>0.71678371793034201</v>
      </c>
      <c r="H86" s="53">
        <f>(VLOOKUP($A86,'Occupancy Raw Data'!$B$8:$BE$45,'Occupancy Raw Data'!N$3,FALSE))/100</f>
        <v>0.92231618174000207</v>
      </c>
      <c r="I86" s="53">
        <f>(VLOOKUP($A86,'Occupancy Raw Data'!$B$8:$BE$45,'Occupancy Raw Data'!O$3,FALSE))/100</f>
        <v>0.92159954135014999</v>
      </c>
      <c r="J86" s="73">
        <f>(VLOOKUP($A86,'Occupancy Raw Data'!$B$8:$BE$45,'Occupancy Raw Data'!P$3,FALSE))/100</f>
        <v>0.92195786154507597</v>
      </c>
      <c r="K86" s="74">
        <f>(VLOOKUP($A86,'Occupancy Raw Data'!$B$8:$BE$45,'Occupancy Raw Data'!R$3,FALSE))/100</f>
        <v>0.775404901820266</v>
      </c>
      <c r="M86" s="75">
        <f>VLOOKUP($A86,'ADR Raw Data'!$B$6:$BE$43,'ADR Raw Data'!G$1,FALSE)</f>
        <v>88.063085846356998</v>
      </c>
      <c r="N86" s="76">
        <f>VLOOKUP($A86,'ADR Raw Data'!$B$6:$BE$43,'ADR Raw Data'!H$1,FALSE)</f>
        <v>91.656784849723905</v>
      </c>
      <c r="O86" s="76">
        <f>VLOOKUP($A86,'ADR Raw Data'!$B$6:$BE$43,'ADR Raw Data'!I$1,FALSE)</f>
        <v>92.563237062101905</v>
      </c>
      <c r="P86" s="76">
        <f>VLOOKUP($A86,'ADR Raw Data'!$B$6:$BE$43,'ADR Raw Data'!J$1,FALSE)</f>
        <v>96.5317376153846</v>
      </c>
      <c r="Q86" s="76">
        <f>VLOOKUP($A86,'ADR Raw Data'!$B$6:$BE$43,'ADR Raw Data'!K$1,FALSE)</f>
        <v>101.99385315129901</v>
      </c>
      <c r="R86" s="77">
        <f>VLOOKUP($A86,'ADR Raw Data'!$B$6:$BE$43,'ADR Raw Data'!L$1,FALSE)</f>
        <v>94.4102301579684</v>
      </c>
      <c r="S86" s="76">
        <f>VLOOKUP($A86,'ADR Raw Data'!$B$6:$BE$43,'ADR Raw Data'!N$1,FALSE)</f>
        <v>135.95561392385301</v>
      </c>
      <c r="T86" s="76">
        <f>VLOOKUP($A86,'ADR Raw Data'!$B$6:$BE$43,'ADR Raw Data'!O$1,FALSE)</f>
        <v>134.84782223950199</v>
      </c>
      <c r="U86" s="77">
        <f>VLOOKUP($A86,'ADR Raw Data'!$B$6:$BE$43,'ADR Raw Data'!P$1,FALSE)</f>
        <v>135.40193335406099</v>
      </c>
      <c r="V86" s="78">
        <f>VLOOKUP($A86,'ADR Raw Data'!$B$6:$BE$43,'ADR Raw Data'!R$1,FALSE)</f>
        <v>108.335718978082</v>
      </c>
      <c r="X86" s="75">
        <f>VLOOKUP($A86,'RevPAR Raw Data'!$B$6:$BE$43,'RevPAR Raw Data'!G$1,FALSE)</f>
        <v>57.341350007166398</v>
      </c>
      <c r="Y86" s="76">
        <f>VLOOKUP($A86,'RevPAR Raw Data'!$B$6:$BE$43,'RevPAR Raw Data'!H$1,FALSE)</f>
        <v>64.253022029525496</v>
      </c>
      <c r="Z86" s="76">
        <f>VLOOKUP($A86,'RevPAR Raw Data'!$B$6:$BE$43,'RevPAR Raw Data'!I$1,FALSE)</f>
        <v>66.6529601547943</v>
      </c>
      <c r="AA86" s="76">
        <f>VLOOKUP($A86,'RevPAR Raw Data'!$B$6:$BE$43,'RevPAR Raw Data'!J$1,FALSE)</f>
        <v>71.945683760928702</v>
      </c>
      <c r="AB86" s="76">
        <f>VLOOKUP($A86,'RevPAR Raw Data'!$B$6:$BE$43,'RevPAR Raw Data'!K$1,FALSE)</f>
        <v>78.165562964024602</v>
      </c>
      <c r="AC86" s="77">
        <f>VLOOKUP($A86,'RevPAR Raw Data'!$B$6:$BE$43,'RevPAR Raw Data'!L$1,FALSE)</f>
        <v>67.671715783287894</v>
      </c>
      <c r="AD86" s="76">
        <f>VLOOKUP($A86,'RevPAR Raw Data'!$B$6:$BE$43,'RevPAR Raw Data'!N$1,FALSE)</f>
        <v>125.39406272036599</v>
      </c>
      <c r="AE86" s="76">
        <f>VLOOKUP($A86,'RevPAR Raw Data'!$B$6:$BE$43,'RevPAR Raw Data'!O$1,FALSE)</f>
        <v>124.275691127991</v>
      </c>
      <c r="AF86" s="77">
        <f>VLOOKUP($A86,'RevPAR Raw Data'!$B$6:$BE$43,'RevPAR Raw Data'!P$1,FALSE)</f>
        <v>124.834876924179</v>
      </c>
      <c r="AG86" s="78">
        <f>VLOOKUP($A86,'RevPAR Raw Data'!$B$6:$BE$43,'RevPAR Raw Data'!R$1,FALSE)</f>
        <v>84.004047537828299</v>
      </c>
    </row>
    <row r="87" spans="1:33" x14ac:dyDescent="0.2">
      <c r="A87" s="55" t="s">
        <v>126</v>
      </c>
      <c r="B87" s="43">
        <f>(VLOOKUP($A86,'Occupancy Raw Data'!$B$8:$BE$51,'Occupancy Raw Data'!T$3,FALSE))/100</f>
        <v>0.114349070358648</v>
      </c>
      <c r="C87" s="44">
        <f>(VLOOKUP($A86,'Occupancy Raw Data'!$B$8:$BE$51,'Occupancy Raw Data'!U$3,FALSE))/100</f>
        <v>3.6112948585824499E-2</v>
      </c>
      <c r="D87" s="44">
        <f>(VLOOKUP($A86,'Occupancy Raw Data'!$B$8:$BE$51,'Occupancy Raw Data'!V$3,FALSE))/100</f>
        <v>5.3816437867308206E-2</v>
      </c>
      <c r="E87" s="44">
        <f>(VLOOKUP($A86,'Occupancy Raw Data'!$B$8:$BE$51,'Occupancy Raw Data'!W$3,FALSE))/100</f>
        <v>8.8909986222831791E-2</v>
      </c>
      <c r="F87" s="44">
        <f>(VLOOKUP($A86,'Occupancy Raw Data'!$B$8:$BE$51,'Occupancy Raw Data'!X$3,FALSE))/100</f>
        <v>2.3248520485239399E-2</v>
      </c>
      <c r="G87" s="44">
        <f>(VLOOKUP($A86,'Occupancy Raw Data'!$B$8:$BE$51,'Occupancy Raw Data'!Y$3,FALSE))/100</f>
        <v>6.1075460985691103E-2</v>
      </c>
      <c r="H87" s="45">
        <f>(VLOOKUP($A86,'Occupancy Raw Data'!$B$8:$BE$51,'Occupancy Raw Data'!AA$3,FALSE))/100</f>
        <v>1.4152730639988199E-4</v>
      </c>
      <c r="I87" s="45">
        <f>(VLOOKUP($A86,'Occupancy Raw Data'!$B$8:$BE$51,'Occupancy Raw Data'!AB$3,FALSE))/100</f>
        <v>-1.2430657023466801E-2</v>
      </c>
      <c r="J87" s="44">
        <f>(VLOOKUP($A86,'Occupancy Raw Data'!$B$8:$BE$51,'Occupancy Raw Data'!AC$3,FALSE))/100</f>
        <v>-6.1818811099173402E-3</v>
      </c>
      <c r="K87" s="46">
        <f>(VLOOKUP($A86,'Occupancy Raw Data'!$B$8:$BE$51,'Occupancy Raw Data'!AE$3,FALSE))/100</f>
        <v>3.7229107817034299E-2</v>
      </c>
      <c r="M87" s="43">
        <f>(VLOOKUP($A86,'ADR Raw Data'!$B$6:$BE$49,'ADR Raw Data'!T$1,FALSE))/100</f>
        <v>6.5102800135336203E-2</v>
      </c>
      <c r="N87" s="44">
        <f>(VLOOKUP($A86,'ADR Raw Data'!$B$6:$BE$49,'ADR Raw Data'!U$1,FALSE))/100</f>
        <v>3.4691035776221901E-2</v>
      </c>
      <c r="O87" s="44">
        <f>(VLOOKUP($A86,'ADR Raw Data'!$B$6:$BE$49,'ADR Raw Data'!V$1,FALSE))/100</f>
        <v>1.22888881197176E-2</v>
      </c>
      <c r="P87" s="44">
        <f>(VLOOKUP($A86,'ADR Raw Data'!$B$6:$BE$49,'ADR Raw Data'!W$1,FALSE))/100</f>
        <v>2.2860531496392202E-2</v>
      </c>
      <c r="Q87" s="44">
        <f>(VLOOKUP($A86,'ADR Raw Data'!$B$6:$BE$49,'ADR Raw Data'!X$1,FALSE))/100</f>
        <v>9.4818237857544591E-2</v>
      </c>
      <c r="R87" s="44">
        <f>(VLOOKUP($A86,'ADR Raw Data'!$B$6:$BE$49,'ADR Raw Data'!Y$1,FALSE))/100</f>
        <v>4.51877766995862E-2</v>
      </c>
      <c r="S87" s="45">
        <f>(VLOOKUP($A86,'ADR Raw Data'!$B$6:$BE$49,'ADR Raw Data'!AA$1,FALSE))/100</f>
        <v>2.2137439749268201E-2</v>
      </c>
      <c r="T87" s="45">
        <f>(VLOOKUP($A86,'ADR Raw Data'!$B$6:$BE$49,'ADR Raw Data'!AB$1,FALSE))/100</f>
        <v>8.320388275460739E-3</v>
      </c>
      <c r="U87" s="44">
        <f>(VLOOKUP($A86,'ADR Raw Data'!$B$6:$BE$49,'ADR Raw Data'!AC$1,FALSE))/100</f>
        <v>1.5195419621260399E-2</v>
      </c>
      <c r="V87" s="46">
        <f>(VLOOKUP($A86,'ADR Raw Data'!$B$6:$BE$49,'ADR Raw Data'!AE$1,FALSE))/100</f>
        <v>2.59950256887438E-2</v>
      </c>
      <c r="X87" s="43">
        <f>(VLOOKUP($A86,'RevPAR Raw Data'!$B$6:$BE$43,'RevPAR Raw Data'!T$1,FALSE))/100</f>
        <v>0.18689631516720501</v>
      </c>
      <c r="Y87" s="44">
        <f>(VLOOKUP($A86,'RevPAR Raw Data'!$B$6:$BE$43,'RevPAR Raw Data'!U$1,FALSE))/100</f>
        <v>7.2056779953422204E-2</v>
      </c>
      <c r="Z87" s="44">
        <f>(VLOOKUP($A86,'RevPAR Raw Data'!$B$6:$BE$43,'RevPAR Raw Data'!V$1,FALSE))/100</f>
        <v>6.6766670170978898E-2</v>
      </c>
      <c r="AA87" s="44">
        <f>(VLOOKUP($A86,'RevPAR Raw Data'!$B$6:$BE$43,'RevPAR Raw Data'!W$1,FALSE))/100</f>
        <v>0.113803047259614</v>
      </c>
      <c r="AB87" s="44">
        <f>(VLOOKUP($A86,'RevPAR Raw Data'!$B$6:$BE$43,'RevPAR Raw Data'!X$1,FALSE))/100</f>
        <v>0.12027114208798899</v>
      </c>
      <c r="AC87" s="44">
        <f>(VLOOKUP($A86,'RevPAR Raw Data'!$B$6:$BE$43,'RevPAR Raw Data'!Y$1,FALSE))/100</f>
        <v>0.109023101978123</v>
      </c>
      <c r="AD87" s="45">
        <f>(VLOOKUP($A86,'RevPAR Raw Data'!$B$6:$BE$43,'RevPAR Raw Data'!AA$1,FALSE))/100</f>
        <v>2.22821001078864E-2</v>
      </c>
      <c r="AE87" s="45">
        <f>(VLOOKUP($A86,'RevPAR Raw Data'!$B$6:$BE$43,'RevPAR Raw Data'!AB$1,FALSE))/100</f>
        <v>-4.2136966409604595E-3</v>
      </c>
      <c r="AF87" s="44">
        <f>(VLOOKUP($A86,'RevPAR Raw Data'!$B$6:$BE$43,'RevPAR Raw Data'!AC$1,FALSE))/100</f>
        <v>8.9196022338291804E-3</v>
      </c>
      <c r="AG87" s="46">
        <f>(VLOOKUP($A86,'RevPAR Raw Data'!$B$6:$BE$43,'RevPAR Raw Data'!AE$1,FALSE))/100</f>
        <v>6.4191905119850998E-2</v>
      </c>
    </row>
    <row r="88" spans="1:33" x14ac:dyDescent="0.2">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
      <c r="A89" s="70" t="s">
        <v>43</v>
      </c>
      <c r="B89" s="71">
        <f>(VLOOKUP($A89,'Occupancy Raw Data'!$B$8:$BE$45,'Occupancy Raw Data'!G$3,FALSE))/100</f>
        <v>0.68073970690858299</v>
      </c>
      <c r="C89" s="72">
        <f>(VLOOKUP($A89,'Occupancy Raw Data'!$B$8:$BE$45,'Occupancy Raw Data'!H$3,FALSE))/100</f>
        <v>0.74005582693649596</v>
      </c>
      <c r="D89" s="72">
        <f>(VLOOKUP($A89,'Occupancy Raw Data'!$B$8:$BE$45,'Occupancy Raw Data'!I$3,FALSE))/100</f>
        <v>0.77390090718771798</v>
      </c>
      <c r="E89" s="72">
        <f>(VLOOKUP($A89,'Occupancy Raw Data'!$B$8:$BE$45,'Occupancy Raw Data'!J$3,FALSE))/100</f>
        <v>0.77442428471737601</v>
      </c>
      <c r="F89" s="72">
        <f>(VLOOKUP($A89,'Occupancy Raw Data'!$B$8:$BE$45,'Occupancy Raw Data'!K$3,FALSE))/100</f>
        <v>0.85694347522679604</v>
      </c>
      <c r="G89" s="73">
        <f>(VLOOKUP($A89,'Occupancy Raw Data'!$B$8:$BE$45,'Occupancy Raw Data'!L$3,FALSE))/100</f>
        <v>0.76521284019539393</v>
      </c>
      <c r="H89" s="53">
        <f>(VLOOKUP($A89,'Occupancy Raw Data'!$B$8:$BE$45,'Occupancy Raw Data'!N$3,FALSE))/100</f>
        <v>0.92445917655268606</v>
      </c>
      <c r="I89" s="53">
        <f>(VLOOKUP($A89,'Occupancy Raw Data'!$B$8:$BE$45,'Occupancy Raw Data'!O$3,FALSE))/100</f>
        <v>0.91678297278436804</v>
      </c>
      <c r="J89" s="73">
        <f>(VLOOKUP($A89,'Occupancy Raw Data'!$B$8:$BE$45,'Occupancy Raw Data'!P$3,FALSE))/100</f>
        <v>0.92062107466852694</v>
      </c>
      <c r="K89" s="74">
        <f>(VLOOKUP($A89,'Occupancy Raw Data'!$B$8:$BE$45,'Occupancy Raw Data'!R$3,FALSE))/100</f>
        <v>0.80961519290200301</v>
      </c>
      <c r="M89" s="75">
        <f>VLOOKUP($A89,'ADR Raw Data'!$B$6:$BE$43,'ADR Raw Data'!G$1,FALSE)</f>
        <v>118.53841391594</v>
      </c>
      <c r="N89" s="76">
        <f>VLOOKUP($A89,'ADR Raw Data'!$B$6:$BE$43,'ADR Raw Data'!H$1,FALSE)</f>
        <v>125.447128288543</v>
      </c>
      <c r="O89" s="76">
        <f>VLOOKUP($A89,'ADR Raw Data'!$B$6:$BE$43,'ADR Raw Data'!I$1,FALSE)</f>
        <v>135.62636088818701</v>
      </c>
      <c r="P89" s="76">
        <f>VLOOKUP($A89,'ADR Raw Data'!$B$6:$BE$43,'ADR Raw Data'!J$1,FALSE)</f>
        <v>136.59035332281999</v>
      </c>
      <c r="Q89" s="76">
        <f>VLOOKUP($A89,'ADR Raw Data'!$B$6:$BE$43,'ADR Raw Data'!K$1,FALSE)</f>
        <v>165.3959742671</v>
      </c>
      <c r="R89" s="77">
        <f>VLOOKUP($A89,'ADR Raw Data'!$B$6:$BE$43,'ADR Raw Data'!L$1,FALSE)</f>
        <v>137.47990288632499</v>
      </c>
      <c r="S89" s="76">
        <f>VLOOKUP($A89,'ADR Raw Data'!$B$6:$BE$43,'ADR Raw Data'!N$1,FALSE)</f>
        <v>214.40311836195499</v>
      </c>
      <c r="T89" s="76">
        <f>VLOOKUP($A89,'ADR Raw Data'!$B$6:$BE$43,'ADR Raw Data'!O$1,FALSE)</f>
        <v>208.323899448144</v>
      </c>
      <c r="U89" s="77">
        <f>VLOOKUP($A89,'ADR Raw Data'!$B$6:$BE$43,'ADR Raw Data'!P$1,FALSE)</f>
        <v>211.376181144589</v>
      </c>
      <c r="V89" s="78">
        <f>VLOOKUP($A89,'ADR Raw Data'!$B$6:$BE$43,'ADR Raw Data'!R$1,FALSE)</f>
        <v>161.48794723718601</v>
      </c>
      <c r="X89" s="75">
        <f>VLOOKUP($A89,'RevPAR Raw Data'!$B$6:$BE$43,'RevPAR Raw Data'!G$1,FALSE)</f>
        <v>80.693805146545699</v>
      </c>
      <c r="Y89" s="76">
        <f>VLOOKUP($A89,'RevPAR Raw Data'!$B$6:$BE$43,'RevPAR Raw Data'!H$1,FALSE)</f>
        <v>92.837878262386596</v>
      </c>
      <c r="Z89" s="76">
        <f>VLOOKUP($A89,'RevPAR Raw Data'!$B$6:$BE$43,'RevPAR Raw Data'!I$1,FALSE)</f>
        <v>104.96136372993701</v>
      </c>
      <c r="AA89" s="76">
        <f>VLOOKUP($A89,'RevPAR Raw Data'!$B$6:$BE$43,'RevPAR Raw Data'!J$1,FALSE)</f>
        <v>105.77888667131801</v>
      </c>
      <c r="AB89" s="76">
        <f>VLOOKUP($A89,'RevPAR Raw Data'!$B$6:$BE$43,'RevPAR Raw Data'!K$1,FALSE)</f>
        <v>141.73500097697101</v>
      </c>
      <c r="AC89" s="77">
        <f>VLOOKUP($A89,'RevPAR Raw Data'!$B$6:$BE$43,'RevPAR Raw Data'!L$1,FALSE)</f>
        <v>105.201386957431</v>
      </c>
      <c r="AD89" s="76">
        <f>VLOOKUP($A89,'RevPAR Raw Data'!$B$6:$BE$43,'RevPAR Raw Data'!N$1,FALSE)</f>
        <v>198.206930251221</v>
      </c>
      <c r="AE89" s="76">
        <f>VLOOKUP($A89,'RevPAR Raw Data'!$B$6:$BE$43,'RevPAR Raw Data'!O$1,FALSE)</f>
        <v>190.987803838101</v>
      </c>
      <c r="AF89" s="77">
        <f>VLOOKUP($A89,'RevPAR Raw Data'!$B$6:$BE$43,'RevPAR Raw Data'!P$1,FALSE)</f>
        <v>194.59736704466101</v>
      </c>
      <c r="AG89" s="78">
        <f>VLOOKUP($A89,'RevPAR Raw Data'!$B$6:$BE$43,'RevPAR Raw Data'!R$1,FALSE)</f>
        <v>130.74309555378301</v>
      </c>
    </row>
    <row r="90" spans="1:33" x14ac:dyDescent="0.2">
      <c r="A90" s="55" t="s">
        <v>126</v>
      </c>
      <c r="B90" s="43">
        <f>(VLOOKUP($A89,'Occupancy Raw Data'!$B$8:$BE$51,'Occupancy Raw Data'!T$3,FALSE))/100</f>
        <v>0.105293388475523</v>
      </c>
      <c r="C90" s="44">
        <f>(VLOOKUP($A89,'Occupancy Raw Data'!$B$8:$BE$51,'Occupancy Raw Data'!U$3,FALSE))/100</f>
        <v>5.9159013570269897E-2</v>
      </c>
      <c r="D90" s="44">
        <f>(VLOOKUP($A89,'Occupancy Raw Data'!$B$8:$BE$51,'Occupancy Raw Data'!V$3,FALSE))/100</f>
        <v>1.13743330634383E-2</v>
      </c>
      <c r="E90" s="44">
        <f>(VLOOKUP($A89,'Occupancy Raw Data'!$B$8:$BE$51,'Occupancy Raw Data'!W$3,FALSE))/100</f>
        <v>8.21934987133527E-2</v>
      </c>
      <c r="F90" s="44">
        <f>(VLOOKUP($A89,'Occupancy Raw Data'!$B$8:$BE$51,'Occupancy Raw Data'!X$3,FALSE))/100</f>
        <v>0.103999082121813</v>
      </c>
      <c r="G90" s="44">
        <f>(VLOOKUP($A89,'Occupancy Raw Data'!$B$8:$BE$51,'Occupancy Raw Data'!Y$3,FALSE))/100</f>
        <v>7.12370456204061E-2</v>
      </c>
      <c r="H90" s="45">
        <f>(VLOOKUP($A89,'Occupancy Raw Data'!$B$8:$BE$51,'Occupancy Raw Data'!AA$3,FALSE))/100</f>
        <v>-9.3319376599209098E-3</v>
      </c>
      <c r="I90" s="45">
        <f>(VLOOKUP($A89,'Occupancy Raw Data'!$B$8:$BE$51,'Occupancy Raw Data'!AB$3,FALSE))/100</f>
        <v>-3.12131846572394E-2</v>
      </c>
      <c r="J90" s="44">
        <f>(VLOOKUP($A89,'Occupancy Raw Data'!$B$8:$BE$51,'Occupancy Raw Data'!AC$3,FALSE))/100</f>
        <v>-2.0349126898971802E-2</v>
      </c>
      <c r="K90" s="46">
        <f>(VLOOKUP($A89,'Occupancy Raw Data'!$B$8:$BE$51,'Occupancy Raw Data'!AE$3,FALSE))/100</f>
        <v>3.9659108088780204E-2</v>
      </c>
      <c r="M90" s="43">
        <f>(VLOOKUP($A89,'ADR Raw Data'!$B$6:$BE$49,'ADR Raw Data'!T$1,FALSE))/100</f>
        <v>2.0007637912875801E-2</v>
      </c>
      <c r="N90" s="44">
        <f>(VLOOKUP($A89,'ADR Raw Data'!$B$6:$BE$49,'ADR Raw Data'!U$1,FALSE))/100</f>
        <v>3.6590004572072897E-3</v>
      </c>
      <c r="O90" s="44">
        <f>(VLOOKUP($A89,'ADR Raw Data'!$B$6:$BE$49,'ADR Raw Data'!V$1,FALSE))/100</f>
        <v>3.1730506923636999E-2</v>
      </c>
      <c r="P90" s="44">
        <f>(VLOOKUP($A89,'ADR Raw Data'!$B$6:$BE$49,'ADR Raw Data'!W$1,FALSE))/100</f>
        <v>0.125837650814737</v>
      </c>
      <c r="Q90" s="44">
        <f>(VLOOKUP($A89,'ADR Raw Data'!$B$6:$BE$49,'ADR Raw Data'!X$1,FALSE))/100</f>
        <v>0.32114956576311898</v>
      </c>
      <c r="R90" s="44">
        <f>(VLOOKUP($A89,'ADR Raw Data'!$B$6:$BE$49,'ADR Raw Data'!Y$1,FALSE))/100</f>
        <v>0.107185153104304</v>
      </c>
      <c r="S90" s="45">
        <f>(VLOOKUP($A89,'ADR Raw Data'!$B$6:$BE$49,'ADR Raw Data'!AA$1,FALSE))/100</f>
        <v>0.30895808838509997</v>
      </c>
      <c r="T90" s="45">
        <f>(VLOOKUP($A89,'ADR Raw Data'!$B$6:$BE$49,'ADR Raw Data'!AB$1,FALSE))/100</f>
        <v>0.209757858250224</v>
      </c>
      <c r="U90" s="44">
        <f>(VLOOKUP($A89,'ADR Raw Data'!$B$6:$BE$49,'ADR Raw Data'!AC$1,FALSE))/100</f>
        <v>0.25797223116523199</v>
      </c>
      <c r="V90" s="46">
        <f>(VLOOKUP($A89,'ADR Raw Data'!$B$6:$BE$49,'ADR Raw Data'!AE$1,FALSE))/100</f>
        <v>0.159342967462547</v>
      </c>
      <c r="X90" s="43">
        <f>(VLOOKUP($A89,'RevPAR Raw Data'!$B$6:$BE$43,'RevPAR Raw Data'!T$1,FALSE))/100</f>
        <v>0.127407698379637</v>
      </c>
      <c r="Y90" s="44">
        <f>(VLOOKUP($A89,'RevPAR Raw Data'!$B$6:$BE$43,'RevPAR Raw Data'!U$1,FALSE))/100</f>
        <v>6.3034476885178797E-2</v>
      </c>
      <c r="Z90" s="44">
        <f>(VLOOKUP($A89,'RevPAR Raw Data'!$B$6:$BE$43,'RevPAR Raw Data'!V$1,FALSE))/100</f>
        <v>4.3465753341096501E-2</v>
      </c>
      <c r="AA90" s="44">
        <f>(VLOOKUP($A89,'RevPAR Raw Data'!$B$6:$BE$43,'RevPAR Raw Data'!W$1,FALSE))/100</f>
        <v>0.21837418631842201</v>
      </c>
      <c r="AB90" s="44">
        <f>(VLOOKUP($A89,'RevPAR Raw Data'!$B$6:$BE$43,'RevPAR Raw Data'!X$1,FALSE))/100</f>
        <v>0.45854790794811601</v>
      </c>
      <c r="AC90" s="44">
        <f>(VLOOKUP($A89,'RevPAR Raw Data'!$B$6:$BE$43,'RevPAR Raw Data'!Y$1,FALSE))/100</f>
        <v>0.18605775236623098</v>
      </c>
      <c r="AD90" s="45">
        <f>(VLOOKUP($A89,'RevPAR Raw Data'!$B$6:$BE$43,'RevPAR Raw Data'!AA$1,FALSE))/100</f>
        <v>0.29674297310484099</v>
      </c>
      <c r="AE90" s="45">
        <f>(VLOOKUP($A89,'RevPAR Raw Data'!$B$6:$BE$43,'RevPAR Raw Data'!AB$1,FALSE))/100</f>
        <v>0.171997462830114</v>
      </c>
      <c r="AF90" s="44">
        <f>(VLOOKUP($A89,'RevPAR Raw Data'!$B$6:$BE$43,'RevPAR Raw Data'!AC$1,FALSE))/100</f>
        <v>0.23237359459786799</v>
      </c>
      <c r="AG90" s="46">
        <f>(VLOOKUP($A89,'RevPAR Raw Data'!$B$6:$BE$43,'RevPAR Raw Data'!AE$1,FALSE))/100</f>
        <v>0.20532147552111202</v>
      </c>
    </row>
    <row r="91" spans="1:33" x14ac:dyDescent="0.2">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
      <c r="A92" s="70" t="s">
        <v>44</v>
      </c>
      <c r="B92" s="71">
        <f>(VLOOKUP($A92,'Occupancy Raw Data'!$B$8:$BE$45,'Occupancy Raw Data'!G$3,FALSE))/100</f>
        <v>0.65725047080979193</v>
      </c>
      <c r="C92" s="72">
        <f>(VLOOKUP($A92,'Occupancy Raw Data'!$B$8:$BE$45,'Occupancy Raw Data'!H$3,FALSE))/100</f>
        <v>0.75368801004394204</v>
      </c>
      <c r="D92" s="72">
        <f>(VLOOKUP($A92,'Occupancy Raw Data'!$B$8:$BE$45,'Occupancy Raw Data'!I$3,FALSE))/100</f>
        <v>0.79096045197740095</v>
      </c>
      <c r="E92" s="72">
        <f>(VLOOKUP($A92,'Occupancy Raw Data'!$B$8:$BE$45,'Occupancy Raw Data'!J$3,FALSE))/100</f>
        <v>0.79456999372253601</v>
      </c>
      <c r="F92" s="72">
        <f>(VLOOKUP($A92,'Occupancy Raw Data'!$B$8:$BE$45,'Occupancy Raw Data'!K$3,FALSE))/100</f>
        <v>0.85546139359698603</v>
      </c>
      <c r="G92" s="73">
        <f>(VLOOKUP($A92,'Occupancy Raw Data'!$B$8:$BE$45,'Occupancy Raw Data'!L$3,FALSE))/100</f>
        <v>0.7703860640301311</v>
      </c>
      <c r="H92" s="53">
        <f>(VLOOKUP($A92,'Occupancy Raw Data'!$B$8:$BE$45,'Occupancy Raw Data'!N$3,FALSE))/100</f>
        <v>0.95229127432517202</v>
      </c>
      <c r="I92" s="53">
        <f>(VLOOKUP($A92,'Occupancy Raw Data'!$B$8:$BE$45,'Occupancy Raw Data'!O$3,FALSE))/100</f>
        <v>0.95550847457627097</v>
      </c>
      <c r="J92" s="73">
        <f>(VLOOKUP($A92,'Occupancy Raw Data'!$B$8:$BE$45,'Occupancy Raw Data'!P$3,FALSE))/100</f>
        <v>0.953899874450721</v>
      </c>
      <c r="K92" s="74">
        <f>(VLOOKUP($A92,'Occupancy Raw Data'!$B$8:$BE$45,'Occupancy Raw Data'!R$3,FALSE))/100</f>
        <v>0.82281858129315699</v>
      </c>
      <c r="M92" s="75">
        <f>VLOOKUP($A92,'ADR Raw Data'!$B$6:$BE$43,'ADR Raw Data'!G$1,FALSE)</f>
        <v>169.202993827602</v>
      </c>
      <c r="N92" s="76">
        <f>VLOOKUP($A92,'ADR Raw Data'!$B$6:$BE$43,'ADR Raw Data'!H$1,FALSE)</f>
        <v>176.99956083289899</v>
      </c>
      <c r="O92" s="76">
        <f>VLOOKUP($A92,'ADR Raw Data'!$B$6:$BE$43,'ADR Raw Data'!I$1,FALSE)</f>
        <v>181.48218029761901</v>
      </c>
      <c r="P92" s="76">
        <f>VLOOKUP($A92,'ADR Raw Data'!$B$6:$BE$43,'ADR Raw Data'!J$1,FALSE)</f>
        <v>183.30508919612799</v>
      </c>
      <c r="Q92" s="76">
        <f>VLOOKUP($A92,'ADR Raw Data'!$B$6:$BE$43,'ADR Raw Data'!K$1,FALSE)</f>
        <v>199.89137553659799</v>
      </c>
      <c r="R92" s="77">
        <f>VLOOKUP($A92,'ADR Raw Data'!$B$6:$BE$43,'ADR Raw Data'!L$1,FALSE)</f>
        <v>182.97436380451799</v>
      </c>
      <c r="S92" s="76">
        <f>VLOOKUP($A92,'ADR Raw Data'!$B$6:$BE$43,'ADR Raw Data'!N$1,FALSE)</f>
        <v>291.075074431443</v>
      </c>
      <c r="T92" s="76">
        <f>VLOOKUP($A92,'ADR Raw Data'!$B$6:$BE$43,'ADR Raw Data'!O$1,FALSE)</f>
        <v>295.96453035230297</v>
      </c>
      <c r="U92" s="77">
        <f>VLOOKUP($A92,'ADR Raw Data'!$B$6:$BE$43,'ADR Raw Data'!P$1,FALSE)</f>
        <v>293.52392503598799</v>
      </c>
      <c r="V92" s="78">
        <f>VLOOKUP($A92,'ADR Raw Data'!$B$6:$BE$43,'ADR Raw Data'!R$1,FALSE)</f>
        <v>219.59177861911101</v>
      </c>
      <c r="X92" s="75">
        <f>VLOOKUP($A92,'RevPAR Raw Data'!$B$6:$BE$43,'RevPAR Raw Data'!G$1,FALSE)</f>
        <v>111.208747355618</v>
      </c>
      <c r="Y92" s="76">
        <f>VLOOKUP($A92,'RevPAR Raw Data'!$B$6:$BE$43,'RevPAR Raw Data'!H$1,FALSE)</f>
        <v>133.40244678279899</v>
      </c>
      <c r="Z92" s="76">
        <f>VLOOKUP($A92,'RevPAR Raw Data'!$B$6:$BE$43,'RevPAR Raw Data'!I$1,FALSE)</f>
        <v>143.545227354048</v>
      </c>
      <c r="AA92" s="76">
        <f>VLOOKUP($A92,'RevPAR Raw Data'!$B$6:$BE$43,'RevPAR Raw Data'!J$1,FALSE)</f>
        <v>145.64872357187599</v>
      </c>
      <c r="AB92" s="76">
        <f>VLOOKUP($A92,'RevPAR Raw Data'!$B$6:$BE$43,'RevPAR Raw Data'!K$1,FALSE)</f>
        <v>170.99935468455701</v>
      </c>
      <c r="AC92" s="77">
        <f>VLOOKUP($A92,'RevPAR Raw Data'!$B$6:$BE$43,'RevPAR Raw Data'!L$1,FALSE)</f>
        <v>140.96089994978001</v>
      </c>
      <c r="AD92" s="76">
        <f>VLOOKUP($A92,'RevPAR Raw Data'!$B$6:$BE$43,'RevPAR Raw Data'!N$1,FALSE)</f>
        <v>277.18825355461303</v>
      </c>
      <c r="AE92" s="76">
        <f>VLOOKUP($A92,'RevPAR Raw Data'!$B$6:$BE$43,'RevPAR Raw Data'!O$1,FALSE)</f>
        <v>282.796616925612</v>
      </c>
      <c r="AF92" s="77">
        <f>VLOOKUP($A92,'RevPAR Raw Data'!$B$6:$BE$43,'RevPAR Raw Data'!P$1,FALSE)</f>
        <v>279.992435240112</v>
      </c>
      <c r="AG92" s="78">
        <f>VLOOKUP($A92,'RevPAR Raw Data'!$B$6:$BE$43,'RevPAR Raw Data'!R$1,FALSE)</f>
        <v>180.68419574701801</v>
      </c>
    </row>
    <row r="93" spans="1:33" x14ac:dyDescent="0.2">
      <c r="A93" s="55" t="s">
        <v>126</v>
      </c>
      <c r="B93" s="43">
        <f>(VLOOKUP($A92,'Occupancy Raw Data'!$B$8:$BE$51,'Occupancy Raw Data'!T$3,FALSE))/100</f>
        <v>0.154468371209289</v>
      </c>
      <c r="C93" s="44">
        <f>(VLOOKUP($A92,'Occupancy Raw Data'!$B$8:$BE$51,'Occupancy Raw Data'!U$3,FALSE))/100</f>
        <v>0.157049647754335</v>
      </c>
      <c r="D93" s="44">
        <f>(VLOOKUP($A92,'Occupancy Raw Data'!$B$8:$BE$51,'Occupancy Raw Data'!V$3,FALSE))/100</f>
        <v>0.11032075024323999</v>
      </c>
      <c r="E93" s="44">
        <f>(VLOOKUP($A92,'Occupancy Raw Data'!$B$8:$BE$51,'Occupancy Raw Data'!W$3,FALSE))/100</f>
        <v>4.7958123715215899E-2</v>
      </c>
      <c r="F93" s="44">
        <f>(VLOOKUP($A92,'Occupancy Raw Data'!$B$8:$BE$51,'Occupancy Raw Data'!X$3,FALSE))/100</f>
        <v>-7.0697792885560204E-4</v>
      </c>
      <c r="G93" s="44">
        <f>(VLOOKUP($A92,'Occupancy Raw Data'!$B$8:$BE$51,'Occupancy Raw Data'!Y$3,FALSE))/100</f>
        <v>8.586339392604421E-2</v>
      </c>
      <c r="H93" s="45">
        <f>(VLOOKUP($A92,'Occupancy Raw Data'!$B$8:$BE$51,'Occupancy Raw Data'!AA$3,FALSE))/100</f>
        <v>3.4589261502821801E-3</v>
      </c>
      <c r="I93" s="45">
        <f>(VLOOKUP($A92,'Occupancy Raw Data'!$B$8:$BE$51,'Occupancy Raw Data'!AB$3,FALSE))/100</f>
        <v>-3.06454870041538E-3</v>
      </c>
      <c r="J93" s="44">
        <f>(VLOOKUP($A92,'Occupancy Raw Data'!$B$8:$BE$51,'Occupancy Raw Data'!AC$3,FALSE))/100</f>
        <v>1.8105157972837099E-4</v>
      </c>
      <c r="K93" s="46">
        <f>(VLOOKUP($A92,'Occupancy Raw Data'!$B$8:$BE$51,'Occupancy Raw Data'!AE$3,FALSE))/100</f>
        <v>5.5901667089438299E-2</v>
      </c>
      <c r="M93" s="43">
        <f>(VLOOKUP($A92,'ADR Raw Data'!$B$6:$BE$49,'ADR Raw Data'!T$1,FALSE))/100</f>
        <v>-3.3743710341931903E-2</v>
      </c>
      <c r="N93" s="44">
        <f>(VLOOKUP($A92,'ADR Raw Data'!$B$6:$BE$49,'ADR Raw Data'!U$1,FALSE))/100</f>
        <v>-7.6382015399230792E-3</v>
      </c>
      <c r="O93" s="44">
        <f>(VLOOKUP($A92,'ADR Raw Data'!$B$6:$BE$49,'ADR Raw Data'!V$1,FALSE))/100</f>
        <v>-4.0340418551725099E-2</v>
      </c>
      <c r="P93" s="44">
        <f>(VLOOKUP($A92,'ADR Raw Data'!$B$6:$BE$49,'ADR Raw Data'!W$1,FALSE))/100</f>
        <v>-4.9722151144188896E-2</v>
      </c>
      <c r="Q93" s="44">
        <f>(VLOOKUP($A92,'ADR Raw Data'!$B$6:$BE$49,'ADR Raw Data'!X$1,FALSE))/100</f>
        <v>-2.3427319029786502E-2</v>
      </c>
      <c r="R93" s="44">
        <f>(VLOOKUP($A92,'ADR Raw Data'!$B$6:$BE$49,'ADR Raw Data'!Y$1,FALSE))/100</f>
        <v>-3.4223845258561397E-2</v>
      </c>
      <c r="S93" s="45">
        <f>(VLOOKUP($A92,'ADR Raw Data'!$B$6:$BE$49,'ADR Raw Data'!AA$1,FALSE))/100</f>
        <v>4.9856703690884997E-2</v>
      </c>
      <c r="T93" s="45">
        <f>(VLOOKUP($A92,'ADR Raw Data'!$B$6:$BE$49,'ADR Raw Data'!AB$1,FALSE))/100</f>
        <v>3.6611949635436895E-2</v>
      </c>
      <c r="U93" s="44">
        <f>(VLOOKUP($A92,'ADR Raw Data'!$B$6:$BE$49,'ADR Raw Data'!AC$1,FALSE))/100</f>
        <v>4.3076050392662296E-2</v>
      </c>
      <c r="V93" s="46">
        <f>(VLOOKUP($A92,'ADR Raw Data'!$B$6:$BE$49,'ADR Raw Data'!AE$1,FALSE))/100</f>
        <v>-9.1054734910511696E-3</v>
      </c>
      <c r="X93" s="43">
        <f>(VLOOKUP($A92,'RevPAR Raw Data'!$B$6:$BE$43,'RevPAR Raw Data'!T$1,FALSE))/100</f>
        <v>0.115512324892281</v>
      </c>
      <c r="Y93" s="44">
        <f>(VLOOKUP($A92,'RevPAR Raw Data'!$B$6:$BE$43,'RevPAR Raw Data'!U$1,FALSE))/100</f>
        <v>0.14821186935309</v>
      </c>
      <c r="Z93" s="44">
        <f>(VLOOKUP($A92,'RevPAR Raw Data'!$B$6:$BE$43,'RevPAR Raw Data'!V$1,FALSE))/100</f>
        <v>6.5529946451762605E-2</v>
      </c>
      <c r="AA93" s="44">
        <f>(VLOOKUP($A92,'RevPAR Raw Data'!$B$6:$BE$43,'RevPAR Raw Data'!W$1,FALSE))/100</f>
        <v>-4.1486085049325903E-3</v>
      </c>
      <c r="AB93" s="44">
        <f>(VLOOKUP($A92,'RevPAR Raw Data'!$B$6:$BE$43,'RevPAR Raw Data'!X$1,FALSE))/100</f>
        <v>-2.4117734361155701E-2</v>
      </c>
      <c r="AC93" s="44">
        <f>(VLOOKUP($A92,'RevPAR Raw Data'!$B$6:$BE$43,'RevPAR Raw Data'!Y$1,FALSE))/100</f>
        <v>4.8700973160382903E-2</v>
      </c>
      <c r="AD93" s="45">
        <f>(VLOOKUP($A92,'RevPAR Raw Data'!$B$6:$BE$43,'RevPAR Raw Data'!AA$1,FALSE))/100</f>
        <v>5.3488080497330399E-2</v>
      </c>
      <c r="AE93" s="45">
        <f>(VLOOKUP($A92,'RevPAR Raw Data'!$B$6:$BE$43,'RevPAR Raw Data'!AB$1,FALSE))/100</f>
        <v>3.3435201832346599E-2</v>
      </c>
      <c r="AF93" s="44">
        <f>(VLOOKUP($A92,'RevPAR Raw Data'!$B$6:$BE$43,'RevPAR Raw Data'!AC$1,FALSE))/100</f>
        <v>4.3264900959362702E-2</v>
      </c>
      <c r="AG93" s="46">
        <f>(VLOOKUP($A92,'RevPAR Raw Data'!$B$6:$BE$43,'RevPAR Raw Data'!AE$1,FALSE))/100</f>
        <v>4.62871824505987E-2</v>
      </c>
    </row>
    <row r="94" spans="1:33" x14ac:dyDescent="0.2">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
      <c r="A95" s="70" t="s">
        <v>45</v>
      </c>
      <c r="B95" s="71">
        <f>(VLOOKUP($A95,'Occupancy Raw Data'!$B$8:$BE$45,'Occupancy Raw Data'!G$3,FALSE))/100</f>
        <v>0.57530864197530807</v>
      </c>
      <c r="C95" s="72">
        <f>(VLOOKUP($A95,'Occupancy Raw Data'!$B$8:$BE$45,'Occupancy Raw Data'!H$3,FALSE))/100</f>
        <v>0.62674897119341499</v>
      </c>
      <c r="D95" s="72">
        <f>(VLOOKUP($A95,'Occupancy Raw Data'!$B$8:$BE$45,'Occupancy Raw Data'!I$3,FALSE))/100</f>
        <v>0.65939643347050703</v>
      </c>
      <c r="E95" s="72">
        <f>(VLOOKUP($A95,'Occupancy Raw Data'!$B$8:$BE$45,'Occupancy Raw Data'!J$3,FALSE))/100</f>
        <v>0.68449931412894305</v>
      </c>
      <c r="F95" s="72">
        <f>(VLOOKUP($A95,'Occupancy Raw Data'!$B$8:$BE$45,'Occupancy Raw Data'!K$3,FALSE))/100</f>
        <v>0.77613168724279802</v>
      </c>
      <c r="G95" s="73">
        <f>(VLOOKUP($A95,'Occupancy Raw Data'!$B$8:$BE$45,'Occupancy Raw Data'!L$3,FALSE))/100</f>
        <v>0.66441700960219408</v>
      </c>
      <c r="H95" s="53">
        <f>(VLOOKUP($A95,'Occupancy Raw Data'!$B$8:$BE$45,'Occupancy Raw Data'!N$3,FALSE))/100</f>
        <v>0.896570644718792</v>
      </c>
      <c r="I95" s="53">
        <f>(VLOOKUP($A95,'Occupancy Raw Data'!$B$8:$BE$45,'Occupancy Raw Data'!O$3,FALSE))/100</f>
        <v>0.89135802469135794</v>
      </c>
      <c r="J95" s="73">
        <f>(VLOOKUP($A95,'Occupancy Raw Data'!$B$8:$BE$45,'Occupancy Raw Data'!P$3,FALSE))/100</f>
        <v>0.89396433470507508</v>
      </c>
      <c r="K95" s="74">
        <f>(VLOOKUP($A95,'Occupancy Raw Data'!$B$8:$BE$45,'Occupancy Raw Data'!R$3,FALSE))/100</f>
        <v>0.73000195963158898</v>
      </c>
      <c r="M95" s="75">
        <f>VLOOKUP($A95,'ADR Raw Data'!$B$6:$BE$43,'ADR Raw Data'!G$1,FALSE)</f>
        <v>128.25156652360499</v>
      </c>
      <c r="N95" s="76">
        <f>VLOOKUP($A95,'ADR Raw Data'!$B$6:$BE$43,'ADR Raw Data'!H$1,FALSE)</f>
        <v>134.08209892755499</v>
      </c>
      <c r="O95" s="76">
        <f>VLOOKUP($A95,'ADR Raw Data'!$B$6:$BE$43,'ADR Raw Data'!I$1,FALSE)</f>
        <v>132.12850426461401</v>
      </c>
      <c r="P95" s="76">
        <f>VLOOKUP($A95,'ADR Raw Data'!$B$6:$BE$43,'ADR Raw Data'!J$1,FALSE)</f>
        <v>132.88800000000001</v>
      </c>
      <c r="Q95" s="76">
        <f>VLOOKUP($A95,'ADR Raw Data'!$B$6:$BE$43,'ADR Raw Data'!K$1,FALSE)</f>
        <v>147.11984800282701</v>
      </c>
      <c r="R95" s="77">
        <f>VLOOKUP($A95,'ADR Raw Data'!$B$6:$BE$43,'ADR Raw Data'!L$1,FALSE)</f>
        <v>135.48456189610999</v>
      </c>
      <c r="S95" s="76">
        <f>VLOOKUP($A95,'ADR Raw Data'!$B$6:$BE$43,'ADR Raw Data'!N$1,FALSE)</f>
        <v>205.19549265605801</v>
      </c>
      <c r="T95" s="76">
        <f>VLOOKUP($A95,'ADR Raw Data'!$B$6:$BE$43,'ADR Raw Data'!O$1,FALSE)</f>
        <v>203.843782702369</v>
      </c>
      <c r="U95" s="77">
        <f>VLOOKUP($A95,'ADR Raw Data'!$B$6:$BE$43,'ADR Raw Data'!P$1,FALSE)</f>
        <v>204.52160810188701</v>
      </c>
      <c r="V95" s="78">
        <f>VLOOKUP($A95,'ADR Raw Data'!$B$6:$BE$43,'ADR Raw Data'!R$1,FALSE)</f>
        <v>159.639744443251</v>
      </c>
      <c r="X95" s="75">
        <f>VLOOKUP($A95,'RevPAR Raw Data'!$B$6:$BE$43,'RevPAR Raw Data'!G$1,FALSE)</f>
        <v>73.784234567901194</v>
      </c>
      <c r="Y95" s="76">
        <f>VLOOKUP($A95,'RevPAR Raw Data'!$B$6:$BE$43,'RevPAR Raw Data'!H$1,FALSE)</f>
        <v>84.035817558299001</v>
      </c>
      <c r="Z95" s="76">
        <f>VLOOKUP($A95,'RevPAR Raw Data'!$B$6:$BE$43,'RevPAR Raw Data'!I$1,FALSE)</f>
        <v>87.125064471879199</v>
      </c>
      <c r="AA95" s="76">
        <f>VLOOKUP($A95,'RevPAR Raw Data'!$B$6:$BE$43,'RevPAR Raw Data'!J$1,FALSE)</f>
        <v>90.961744855966998</v>
      </c>
      <c r="AB95" s="76">
        <f>VLOOKUP($A95,'RevPAR Raw Data'!$B$6:$BE$43,'RevPAR Raw Data'!K$1,FALSE)</f>
        <v>114.184375857338</v>
      </c>
      <c r="AC95" s="77">
        <f>VLOOKUP($A95,'RevPAR Raw Data'!$B$6:$BE$43,'RevPAR Raw Data'!L$1,FALSE)</f>
        <v>90.018247462277003</v>
      </c>
      <c r="AD95" s="76">
        <f>VLOOKUP($A95,'RevPAR Raw Data'!$B$6:$BE$43,'RevPAR Raw Data'!N$1,FALSE)</f>
        <v>183.972255144032</v>
      </c>
      <c r="AE95" s="76">
        <f>VLOOKUP($A95,'RevPAR Raw Data'!$B$6:$BE$43,'RevPAR Raw Data'!O$1,FALSE)</f>
        <v>181.697791495198</v>
      </c>
      <c r="AF95" s="77">
        <f>VLOOKUP($A95,'RevPAR Raw Data'!$B$6:$BE$43,'RevPAR Raw Data'!P$1,FALSE)</f>
        <v>182.835023319615</v>
      </c>
      <c r="AG95" s="78">
        <f>VLOOKUP($A95,'RevPAR Raw Data'!$B$6:$BE$43,'RevPAR Raw Data'!R$1,FALSE)</f>
        <v>116.53732627865899</v>
      </c>
    </row>
    <row r="96" spans="1:33" x14ac:dyDescent="0.2">
      <c r="A96" s="55" t="s">
        <v>126</v>
      </c>
      <c r="B96" s="43">
        <f>(VLOOKUP($A95,'Occupancy Raw Data'!$B$8:$BE$51,'Occupancy Raw Data'!T$3,FALSE))/100</f>
        <v>0.29287769977675499</v>
      </c>
      <c r="C96" s="44">
        <f>(VLOOKUP($A95,'Occupancy Raw Data'!$B$8:$BE$51,'Occupancy Raw Data'!U$3,FALSE))/100</f>
        <v>0.184592879131485</v>
      </c>
      <c r="D96" s="44">
        <f>(VLOOKUP($A95,'Occupancy Raw Data'!$B$8:$BE$51,'Occupancy Raw Data'!V$3,FALSE))/100</f>
        <v>0.22525092749349798</v>
      </c>
      <c r="E96" s="44">
        <f>(VLOOKUP($A95,'Occupancy Raw Data'!$B$8:$BE$51,'Occupancy Raw Data'!W$3,FALSE))/100</f>
        <v>5.3625879535915598E-2</v>
      </c>
      <c r="F96" s="44">
        <f>(VLOOKUP($A95,'Occupancy Raw Data'!$B$8:$BE$51,'Occupancy Raw Data'!X$3,FALSE))/100</f>
        <v>2.2451897051017199E-2</v>
      </c>
      <c r="G96" s="44">
        <f>(VLOOKUP($A95,'Occupancy Raw Data'!$B$8:$BE$51,'Occupancy Raw Data'!Y$3,FALSE))/100</f>
        <v>0.137315209765456</v>
      </c>
      <c r="H96" s="45">
        <f>(VLOOKUP($A95,'Occupancy Raw Data'!$B$8:$BE$51,'Occupancy Raw Data'!AA$3,FALSE))/100</f>
        <v>6.6835033917733003E-2</v>
      </c>
      <c r="I96" s="45">
        <f>(VLOOKUP($A95,'Occupancy Raw Data'!$B$8:$BE$51,'Occupancy Raw Data'!AB$3,FALSE))/100</f>
        <v>9.5381447468813996E-2</v>
      </c>
      <c r="J96" s="44">
        <f>(VLOOKUP($A95,'Occupancy Raw Data'!$B$8:$BE$51,'Occupancy Raw Data'!AC$3,FALSE))/100</f>
        <v>8.0878196334986399E-2</v>
      </c>
      <c r="K96" s="46">
        <f>(VLOOKUP($A95,'Occupancy Raw Data'!$B$8:$BE$51,'Occupancy Raw Data'!AE$3,FALSE))/100</f>
        <v>0.116910345821876</v>
      </c>
      <c r="M96" s="43">
        <f>(VLOOKUP($A95,'ADR Raw Data'!$B$6:$BE$49,'ADR Raw Data'!T$1,FALSE))/100</f>
        <v>1.37087144440375E-2</v>
      </c>
      <c r="N96" s="44">
        <f>(VLOOKUP($A95,'ADR Raw Data'!$B$6:$BE$49,'ADR Raw Data'!U$1,FALSE))/100</f>
        <v>2.3636002708141101E-2</v>
      </c>
      <c r="O96" s="44">
        <f>(VLOOKUP($A95,'ADR Raw Data'!$B$6:$BE$49,'ADR Raw Data'!V$1,FALSE))/100</f>
        <v>-0.111417593431372</v>
      </c>
      <c r="P96" s="44">
        <f>(VLOOKUP($A95,'ADR Raw Data'!$B$6:$BE$49,'ADR Raw Data'!W$1,FALSE))/100</f>
        <v>7.9782504655839196E-3</v>
      </c>
      <c r="Q96" s="44">
        <f>(VLOOKUP($A95,'ADR Raw Data'!$B$6:$BE$49,'ADR Raw Data'!X$1,FALSE))/100</f>
        <v>2.4760811037668199E-2</v>
      </c>
      <c r="R96" s="44">
        <f>(VLOOKUP($A95,'ADR Raw Data'!$B$6:$BE$49,'ADR Raw Data'!Y$1,FALSE))/100</f>
        <v>-1.1250805579132399E-2</v>
      </c>
      <c r="S96" s="45">
        <f>(VLOOKUP($A95,'ADR Raw Data'!$B$6:$BE$49,'ADR Raw Data'!AA$1,FALSE))/100</f>
        <v>0.10100792240468599</v>
      </c>
      <c r="T96" s="45">
        <f>(VLOOKUP($A95,'ADR Raw Data'!$B$6:$BE$49,'ADR Raw Data'!AB$1,FALSE))/100</f>
        <v>7.6213954431490899E-2</v>
      </c>
      <c r="U96" s="44">
        <f>(VLOOKUP($A95,'ADR Raw Data'!$B$6:$BE$49,'ADR Raw Data'!AC$1,FALSE))/100</f>
        <v>8.8663049900968308E-2</v>
      </c>
      <c r="V96" s="46">
        <f>(VLOOKUP($A95,'ADR Raw Data'!$B$6:$BE$49,'ADR Raw Data'!AE$1,FALSE))/100</f>
        <v>2.7236447481192898E-2</v>
      </c>
      <c r="X96" s="43">
        <f>(VLOOKUP($A95,'RevPAR Raw Data'!$B$6:$BE$43,'RevPAR Raw Data'!T$1,FALSE))/100</f>
        <v>0.31060139097405903</v>
      </c>
      <c r="Y96" s="44">
        <f>(VLOOKUP($A95,'RevPAR Raw Data'!$B$6:$BE$43,'RevPAR Raw Data'!U$1,FALSE))/100</f>
        <v>0.212591919630682</v>
      </c>
      <c r="Z96" s="44">
        <f>(VLOOKUP($A95,'RevPAR Raw Data'!$B$6:$BE$43,'RevPAR Raw Data'!V$1,FALSE))/100</f>
        <v>8.8736417802616305E-2</v>
      </c>
      <c r="AA96" s="44">
        <f>(VLOOKUP($A95,'RevPAR Raw Data'!$B$6:$BE$43,'RevPAR Raw Data'!W$1,FALSE))/100</f>
        <v>6.2031970699874303E-2</v>
      </c>
      <c r="AB96" s="44">
        <f>(VLOOKUP($A95,'RevPAR Raw Data'!$B$6:$BE$43,'RevPAR Raw Data'!X$1,FALSE))/100</f>
        <v>4.77686352690029E-2</v>
      </c>
      <c r="AC96" s="44">
        <f>(VLOOKUP($A95,'RevPAR Raw Data'!$B$6:$BE$43,'RevPAR Raw Data'!Y$1,FALSE))/100</f>
        <v>0.124519497458194</v>
      </c>
      <c r="AD96" s="45">
        <f>(VLOOKUP($A95,'RevPAR Raw Data'!$B$6:$BE$43,'RevPAR Raw Data'!AA$1,FALSE))/100</f>
        <v>0.174593824242296</v>
      </c>
      <c r="AE96" s="45">
        <f>(VLOOKUP($A95,'RevPAR Raw Data'!$B$6:$BE$43,'RevPAR Raw Data'!AB$1,FALSE))/100</f>
        <v>0.17886479919130199</v>
      </c>
      <c r="AF96" s="44">
        <f>(VLOOKUP($A95,'RevPAR Raw Data'!$B$6:$BE$43,'RevPAR Raw Data'!AC$1,FALSE))/100</f>
        <v>0.176712153793504</v>
      </c>
      <c r="AG96" s="46">
        <f>(VLOOKUP($A95,'RevPAR Raw Data'!$B$6:$BE$43,'RevPAR Raw Data'!AE$1,FALSE))/100</f>
        <v>0.14733101579705499</v>
      </c>
    </row>
    <row r="97" spans="1:33" x14ac:dyDescent="0.2">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
      <c r="A98" s="88" t="s">
        <v>46</v>
      </c>
      <c r="B98" s="71">
        <f>(VLOOKUP($A98,'Occupancy Raw Data'!$B$8:$BE$45,'Occupancy Raw Data'!G$3,FALSE))/100</f>
        <v>0.47439180537772002</v>
      </c>
      <c r="C98" s="72">
        <f>(VLOOKUP($A98,'Occupancy Raw Data'!$B$8:$BE$45,'Occupancy Raw Data'!H$3,FALSE))/100</f>
        <v>0.59263102123713995</v>
      </c>
      <c r="D98" s="72">
        <f>(VLOOKUP($A98,'Occupancy Raw Data'!$B$8:$BE$45,'Occupancy Raw Data'!I$3,FALSE))/100</f>
        <v>0.63563512737869199</v>
      </c>
      <c r="E98" s="72">
        <f>(VLOOKUP($A98,'Occupancy Raw Data'!$B$8:$BE$45,'Occupancy Raw Data'!J$3,FALSE))/100</f>
        <v>0.66364960925427097</v>
      </c>
      <c r="F98" s="72">
        <f>(VLOOKUP($A98,'Occupancy Raw Data'!$B$8:$BE$45,'Occupancy Raw Data'!K$3,FALSE))/100</f>
        <v>0.68376087244469896</v>
      </c>
      <c r="G98" s="73">
        <f>(VLOOKUP($A98,'Occupancy Raw Data'!$B$8:$BE$45,'Occupancy Raw Data'!L$3,FALSE))/100</f>
        <v>0.61001368713850501</v>
      </c>
      <c r="H98" s="53">
        <f>(VLOOKUP($A98,'Occupancy Raw Data'!$B$8:$BE$45,'Occupancy Raw Data'!N$3,FALSE))/100</f>
        <v>0.77672303412954191</v>
      </c>
      <c r="I98" s="53">
        <f>(VLOOKUP($A98,'Occupancy Raw Data'!$B$8:$BE$45,'Occupancy Raw Data'!O$3,FALSE))/100</f>
        <v>0.71811117488630805</v>
      </c>
      <c r="J98" s="73">
        <f>(VLOOKUP($A98,'Occupancy Raw Data'!$B$8:$BE$45,'Occupancy Raw Data'!P$3,FALSE))/100</f>
        <v>0.74741710450792498</v>
      </c>
      <c r="K98" s="74">
        <f>(VLOOKUP($A98,'Occupancy Raw Data'!$B$8:$BE$45,'Occupancy Raw Data'!R$3,FALSE))/100</f>
        <v>0.64927180638690996</v>
      </c>
      <c r="M98" s="75">
        <f>VLOOKUP($A98,'ADR Raw Data'!$B$6:$BE$43,'ADR Raw Data'!G$1,FALSE)</f>
        <v>111.73727860765899</v>
      </c>
      <c r="N98" s="76">
        <f>VLOOKUP($A98,'ADR Raw Data'!$B$6:$BE$43,'ADR Raw Data'!H$1,FALSE)</f>
        <v>115.539569007263</v>
      </c>
      <c r="O98" s="76">
        <f>VLOOKUP($A98,'ADR Raw Data'!$B$6:$BE$43,'ADR Raw Data'!I$1,FALSE)</f>
        <v>119.449989928107</v>
      </c>
      <c r="P98" s="76">
        <f>VLOOKUP($A98,'ADR Raw Data'!$B$6:$BE$43,'ADR Raw Data'!J$1,FALSE)</f>
        <v>118.201314616459</v>
      </c>
      <c r="Q98" s="76">
        <f>VLOOKUP($A98,'ADR Raw Data'!$B$6:$BE$43,'ADR Raw Data'!K$1,FALSE)</f>
        <v>123.85166499854699</v>
      </c>
      <c r="R98" s="77">
        <f>VLOOKUP($A98,'ADR Raw Data'!$B$6:$BE$43,'ADR Raw Data'!L$1,FALSE)</f>
        <v>118.20566588497501</v>
      </c>
      <c r="S98" s="76">
        <f>VLOOKUP($A98,'ADR Raw Data'!$B$6:$BE$43,'ADR Raw Data'!N$1,FALSE)</f>
        <v>148.25501165302401</v>
      </c>
      <c r="T98" s="76">
        <f>VLOOKUP($A98,'ADR Raw Data'!$B$6:$BE$43,'ADR Raw Data'!O$1,FALSE)</f>
        <v>146.50356051523201</v>
      </c>
      <c r="U98" s="77">
        <f>VLOOKUP($A98,'ADR Raw Data'!$B$6:$BE$43,'ADR Raw Data'!P$1,FALSE)</f>
        <v>147.41362293798801</v>
      </c>
      <c r="V98" s="78">
        <f>VLOOKUP($A98,'ADR Raw Data'!$B$6:$BE$43,'ADR Raw Data'!R$1,FALSE)</f>
        <v>127.812264043715</v>
      </c>
      <c r="X98" s="75">
        <f>VLOOKUP($A98,'RevPAR Raw Data'!$B$6:$BE$43,'RevPAR Raw Data'!G$1,FALSE)</f>
        <v>53.007249326680999</v>
      </c>
      <c r="Y98" s="76">
        <f>VLOOKUP($A98,'RevPAR Raw Data'!$B$6:$BE$43,'RevPAR Raw Data'!H$1,FALSE)</f>
        <v>68.472332774073905</v>
      </c>
      <c r="Z98" s="76">
        <f>VLOOKUP($A98,'RevPAR Raw Data'!$B$6:$BE$43,'RevPAR Raw Data'!I$1,FALSE)</f>
        <v>75.9266095633361</v>
      </c>
      <c r="AA98" s="76">
        <f>VLOOKUP($A98,'RevPAR Raw Data'!$B$6:$BE$43,'RevPAR Raw Data'!J$1,FALSE)</f>
        <v>78.444256258554404</v>
      </c>
      <c r="AB98" s="76">
        <f>VLOOKUP($A98,'RevPAR Raw Data'!$B$6:$BE$43,'RevPAR Raw Data'!K$1,FALSE)</f>
        <v>84.684922513135206</v>
      </c>
      <c r="AC98" s="77">
        <f>VLOOKUP($A98,'RevPAR Raw Data'!$B$6:$BE$43,'RevPAR Raw Data'!L$1,FALSE)</f>
        <v>72.107074087156107</v>
      </c>
      <c r="AD98" s="76">
        <f>VLOOKUP($A98,'RevPAR Raw Data'!$B$6:$BE$43,'RevPAR Raw Data'!N$1,FALSE)</f>
        <v>115.153082476047</v>
      </c>
      <c r="AE98" s="76">
        <f>VLOOKUP($A98,'RevPAR Raw Data'!$B$6:$BE$43,'RevPAR Raw Data'!O$1,FALSE)</f>
        <v>105.205843966621</v>
      </c>
      <c r="AF98" s="77">
        <f>VLOOKUP($A98,'RevPAR Raw Data'!$B$6:$BE$43,'RevPAR Raw Data'!P$1,FALSE)</f>
        <v>110.179463221334</v>
      </c>
      <c r="AG98" s="78">
        <f>VLOOKUP($A98,'RevPAR Raw Data'!$B$6:$BE$43,'RevPAR Raw Data'!R$1,FALSE)</f>
        <v>82.9848995540641</v>
      </c>
    </row>
    <row r="99" spans="1:33" x14ac:dyDescent="0.2">
      <c r="A99" s="55" t="s">
        <v>126</v>
      </c>
      <c r="B99" s="43">
        <f>(VLOOKUP($A98,'Occupancy Raw Data'!$B$8:$BE$51,'Occupancy Raw Data'!T$3,FALSE))/100</f>
        <v>7.7203463364551403E-2</v>
      </c>
      <c r="C99" s="44">
        <f>(VLOOKUP($A98,'Occupancy Raw Data'!$B$8:$BE$51,'Occupancy Raw Data'!U$3,FALSE))/100</f>
        <v>1.54455239477933E-2</v>
      </c>
      <c r="D99" s="44">
        <f>(VLOOKUP($A98,'Occupancy Raw Data'!$B$8:$BE$51,'Occupancy Raw Data'!V$3,FALSE))/100</f>
        <v>1.9260346338793401E-2</v>
      </c>
      <c r="E99" s="44">
        <f>(VLOOKUP($A98,'Occupancy Raw Data'!$B$8:$BE$51,'Occupancy Raw Data'!W$3,FALSE))/100</f>
        <v>2.0957224769953198E-2</v>
      </c>
      <c r="F99" s="44">
        <f>(VLOOKUP($A98,'Occupancy Raw Data'!$B$8:$BE$51,'Occupancy Raw Data'!X$3,FALSE))/100</f>
        <v>8.6428567172145397E-5</v>
      </c>
      <c r="G99" s="44">
        <f>(VLOOKUP($A98,'Occupancy Raw Data'!$B$8:$BE$51,'Occupancy Raw Data'!Y$3,FALSE))/100</f>
        <v>2.3045552321475201E-2</v>
      </c>
      <c r="H99" s="45">
        <f>(VLOOKUP($A98,'Occupancy Raw Data'!$B$8:$BE$51,'Occupancy Raw Data'!AA$3,FALSE))/100</f>
        <v>-3.3297896312414699E-2</v>
      </c>
      <c r="I99" s="45">
        <f>(VLOOKUP($A98,'Occupancy Raw Data'!$B$8:$BE$51,'Occupancy Raw Data'!AB$3,FALSE))/100</f>
        <v>-8.8864847035575192E-2</v>
      </c>
      <c r="J99" s="44">
        <f>(VLOOKUP($A98,'Occupancy Raw Data'!$B$8:$BE$51,'Occupancy Raw Data'!AC$3,FALSE))/100</f>
        <v>-6.0813821020674001E-2</v>
      </c>
      <c r="K99" s="46">
        <f>(VLOOKUP($A98,'Occupancy Raw Data'!$B$8:$BE$51,'Occupancy Raw Data'!AE$3,FALSE))/100</f>
        <v>-6.1416751609449007E-3</v>
      </c>
      <c r="M99" s="43">
        <f>(VLOOKUP($A98,'ADR Raw Data'!$B$6:$BE$49,'ADR Raw Data'!T$1,FALSE))/100</f>
        <v>3.2829630365929903E-2</v>
      </c>
      <c r="N99" s="44">
        <f>(VLOOKUP($A98,'ADR Raw Data'!$B$6:$BE$49,'ADR Raw Data'!U$1,FALSE))/100</f>
        <v>2.61335314820055E-2</v>
      </c>
      <c r="O99" s="44">
        <f>(VLOOKUP($A98,'ADR Raw Data'!$B$6:$BE$49,'ADR Raw Data'!V$1,FALSE))/100</f>
        <v>4.1013488346973201E-2</v>
      </c>
      <c r="P99" s="44">
        <f>(VLOOKUP($A98,'ADR Raw Data'!$B$6:$BE$49,'ADR Raw Data'!W$1,FALSE))/100</f>
        <v>2.9509079138650699E-2</v>
      </c>
      <c r="Q99" s="44">
        <f>(VLOOKUP($A98,'ADR Raw Data'!$B$6:$BE$49,'ADR Raw Data'!X$1,FALSE))/100</f>
        <v>3.06898789182477E-2</v>
      </c>
      <c r="R99" s="44">
        <f>(VLOOKUP($A98,'ADR Raw Data'!$B$6:$BE$49,'ADR Raw Data'!Y$1,FALSE))/100</f>
        <v>3.1346585918825796E-2</v>
      </c>
      <c r="S99" s="45">
        <f>(VLOOKUP($A98,'ADR Raw Data'!$B$6:$BE$49,'ADR Raw Data'!AA$1,FALSE))/100</f>
        <v>2.3523939530534299E-3</v>
      </c>
      <c r="T99" s="45">
        <f>(VLOOKUP($A98,'ADR Raw Data'!$B$6:$BE$49,'ADR Raw Data'!AB$1,FALSE))/100</f>
        <v>-1.4625010619839E-2</v>
      </c>
      <c r="U99" s="44">
        <f>(VLOOKUP($A98,'ADR Raw Data'!$B$6:$BE$49,'ADR Raw Data'!AC$1,FALSE))/100</f>
        <v>-5.9019418198540795E-3</v>
      </c>
      <c r="V99" s="46">
        <f>(VLOOKUP($A98,'ADR Raw Data'!$B$6:$BE$49,'ADR Raw Data'!AE$1,FALSE))/100</f>
        <v>1.1702692573328399E-2</v>
      </c>
      <c r="X99" s="43">
        <f>(VLOOKUP($A98,'RevPAR Raw Data'!$B$6:$BE$43,'RevPAR Raw Data'!T$1,FALSE))/100</f>
        <v>0.11256765489570901</v>
      </c>
      <c r="Y99" s="44">
        <f>(VLOOKUP($A98,'RevPAR Raw Data'!$B$6:$BE$43,'RevPAR Raw Data'!U$1,FALSE))/100</f>
        <v>4.1982701516144499E-2</v>
      </c>
      <c r="Z99" s="44">
        <f>(VLOOKUP($A98,'RevPAR Raw Data'!$B$6:$BE$43,'RevPAR Raw Data'!V$1,FALSE))/100</f>
        <v>6.1063768675891403E-2</v>
      </c>
      <c r="AA99" s="44">
        <f>(VLOOKUP($A98,'RevPAR Raw Data'!$B$6:$BE$43,'RevPAR Raw Data'!W$1,FALSE))/100</f>
        <v>5.1084732312867004E-2</v>
      </c>
      <c r="AB99" s="44">
        <f>(VLOOKUP($A98,'RevPAR Raw Data'!$B$6:$BE$43,'RevPAR Raw Data'!X$1,FALSE))/100</f>
        <v>3.0778959967681398E-2</v>
      </c>
      <c r="AC99" s="44">
        <f>(VLOOKUP($A98,'RevPAR Raw Data'!$B$6:$BE$43,'RevPAR Raw Data'!Y$1,FALSE))/100</f>
        <v>5.5114537626192998E-2</v>
      </c>
      <c r="AD99" s="45">
        <f>(VLOOKUP($A98,'RevPAR Raw Data'!$B$6:$BE$43,'RevPAR Raw Data'!AA$1,FALSE))/100</f>
        <v>-3.1023832129295999E-2</v>
      </c>
      <c r="AE99" s="45">
        <f>(VLOOKUP($A98,'RevPAR Raw Data'!$B$6:$BE$43,'RevPAR Raw Data'!AB$1,FALSE))/100</f>
        <v>-0.10219020832378799</v>
      </c>
      <c r="AF99" s="44">
        <f>(VLOOKUP($A98,'RevPAR Raw Data'!$B$6:$BE$43,'RevPAR Raw Data'!AC$1,FALSE))/100</f>
        <v>-6.6356843207020996E-2</v>
      </c>
      <c r="AG99" s="46">
        <f>(VLOOKUP($A98,'RevPAR Raw Data'!$B$6:$BE$43,'RevPAR Raw Data'!AE$1,FALSE))/100</f>
        <v>5.4891432760897892E-3</v>
      </c>
    </row>
    <row r="100" spans="1:33" x14ac:dyDescent="0.2">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
      <c r="A101" s="70" t="s">
        <v>48</v>
      </c>
      <c r="B101" s="71">
        <f>(VLOOKUP($A101,'Occupancy Raw Data'!$B$8:$BE$45,'Occupancy Raw Data'!G$3,FALSE))/100</f>
        <v>0.44904990603466205</v>
      </c>
      <c r="C101" s="72">
        <f>(VLOOKUP($A101,'Occupancy Raw Data'!$B$8:$BE$45,'Occupancy Raw Data'!H$3,FALSE))/100</f>
        <v>0.55324702443098706</v>
      </c>
      <c r="D101" s="72">
        <f>(VLOOKUP($A101,'Occupancy Raw Data'!$B$8:$BE$45,'Occupancy Raw Data'!I$3,FALSE))/100</f>
        <v>0.598454792232198</v>
      </c>
      <c r="E101" s="72">
        <f>(VLOOKUP($A101,'Occupancy Raw Data'!$B$8:$BE$45,'Occupancy Raw Data'!J$3,FALSE))/100</f>
        <v>0.61067028607224794</v>
      </c>
      <c r="F101" s="72">
        <f>(VLOOKUP($A101,'Occupancy Raw Data'!$B$8:$BE$45,'Occupancy Raw Data'!K$3,FALSE))/100</f>
        <v>0.62476508665692199</v>
      </c>
      <c r="G101" s="73">
        <f>(VLOOKUP($A101,'Occupancy Raw Data'!$B$8:$BE$45,'Occupancy Raw Data'!L$3,FALSE))/100</f>
        <v>0.56723741908540393</v>
      </c>
      <c r="H101" s="53">
        <f>(VLOOKUP($A101,'Occupancy Raw Data'!$B$8:$BE$45,'Occupancy Raw Data'!N$3,FALSE))/100</f>
        <v>0.74994779703487102</v>
      </c>
      <c r="I101" s="53">
        <f>(VLOOKUP($A101,'Occupancy Raw Data'!$B$8:$BE$45,'Occupancy Raw Data'!O$3,FALSE))/100</f>
        <v>0.70098141574441397</v>
      </c>
      <c r="J101" s="73">
        <f>(VLOOKUP($A101,'Occupancy Raw Data'!$B$8:$BE$45,'Occupancy Raw Data'!P$3,FALSE))/100</f>
        <v>0.72546460638964205</v>
      </c>
      <c r="K101" s="74">
        <f>(VLOOKUP($A101,'Occupancy Raw Data'!$B$8:$BE$45,'Occupancy Raw Data'!R$3,FALSE))/100</f>
        <v>0.61244518688661498</v>
      </c>
      <c r="M101" s="75">
        <f>VLOOKUP($A101,'ADR Raw Data'!$B$6:$BE$43,'ADR Raw Data'!G$1,FALSE)</f>
        <v>119.203057428504</v>
      </c>
      <c r="N101" s="76">
        <f>VLOOKUP($A101,'ADR Raw Data'!$B$6:$BE$43,'ADR Raw Data'!H$1,FALSE)</f>
        <v>123.533459143234</v>
      </c>
      <c r="O101" s="76">
        <f>VLOOKUP($A101,'ADR Raw Data'!$B$6:$BE$43,'ADR Raw Data'!I$1,FALSE)</f>
        <v>125.545785066294</v>
      </c>
      <c r="P101" s="76">
        <f>VLOOKUP($A101,'ADR Raw Data'!$B$6:$BE$43,'ADR Raw Data'!J$1,FALSE)</f>
        <v>129.632196956744</v>
      </c>
      <c r="Q101" s="76">
        <f>VLOOKUP($A101,'ADR Raw Data'!$B$6:$BE$43,'ADR Raw Data'!K$1,FALSE)</f>
        <v>144.17424298128299</v>
      </c>
      <c r="R101" s="77">
        <f>VLOOKUP($A101,'ADR Raw Data'!$B$6:$BE$43,'ADR Raw Data'!L$1,FALSE)</f>
        <v>129.132412295232</v>
      </c>
      <c r="S101" s="76">
        <f>VLOOKUP($A101,'ADR Raw Data'!$B$6:$BE$43,'ADR Raw Data'!N$1,FALSE)</f>
        <v>168.62236530697399</v>
      </c>
      <c r="T101" s="76">
        <f>VLOOKUP($A101,'ADR Raw Data'!$B$6:$BE$43,'ADR Raw Data'!O$1,FALSE)</f>
        <v>171.73300565981501</v>
      </c>
      <c r="U101" s="77">
        <f>VLOOKUP($A101,'ADR Raw Data'!$B$6:$BE$43,'ADR Raw Data'!P$1,FALSE)</f>
        <v>170.12519608548601</v>
      </c>
      <c r="V101" s="78">
        <f>VLOOKUP($A101,'ADR Raw Data'!$B$6:$BE$43,'ADR Raw Data'!R$1,FALSE)</f>
        <v>143.005986800448</v>
      </c>
      <c r="X101" s="75">
        <f>VLOOKUP($A101,'RevPAR Raw Data'!$B$6:$BE$43,'RevPAR Raw Data'!G$1,FALSE)</f>
        <v>53.528121737314599</v>
      </c>
      <c r="Y101" s="76">
        <f>VLOOKUP($A101,'RevPAR Raw Data'!$B$6:$BE$43,'RevPAR Raw Data'!H$1,FALSE)</f>
        <v>68.344518688661495</v>
      </c>
      <c r="Z101" s="76">
        <f>VLOOKUP($A101,'RevPAR Raw Data'!$B$6:$BE$43,'RevPAR Raw Data'!I$1,FALSE)</f>
        <v>75.133476717477507</v>
      </c>
      <c r="AA101" s="76">
        <f>VLOOKUP($A101,'RevPAR Raw Data'!$B$6:$BE$43,'RevPAR Raw Data'!J$1,FALSE)</f>
        <v>79.162530799749405</v>
      </c>
      <c r="AB101" s="76">
        <f>VLOOKUP($A101,'RevPAR Raw Data'!$B$6:$BE$43,'RevPAR Raw Data'!K$1,FALSE)</f>
        <v>90.0750334098976</v>
      </c>
      <c r="AC101" s="77">
        <f>VLOOKUP($A101,'RevPAR Raw Data'!$B$6:$BE$43,'RevPAR Raw Data'!L$1,FALSE)</f>
        <v>73.2487362706201</v>
      </c>
      <c r="AD101" s="76">
        <f>VLOOKUP($A101,'RevPAR Raw Data'!$B$6:$BE$43,'RevPAR Raw Data'!N$1,FALSE)</f>
        <v>126.45797139277499</v>
      </c>
      <c r="AE101" s="76">
        <f>VLOOKUP($A101,'RevPAR Raw Data'!$B$6:$BE$43,'RevPAR Raw Data'!O$1,FALSE)</f>
        <v>120.38164543745999</v>
      </c>
      <c r="AF101" s="77">
        <f>VLOOKUP($A101,'RevPAR Raw Data'!$B$6:$BE$43,'RevPAR Raw Data'!P$1,FALSE)</f>
        <v>123.419808415117</v>
      </c>
      <c r="AG101" s="78">
        <f>VLOOKUP($A101,'RevPAR Raw Data'!$B$6:$BE$43,'RevPAR Raw Data'!R$1,FALSE)</f>
        <v>87.583328311905206</v>
      </c>
    </row>
    <row r="102" spans="1:33" x14ac:dyDescent="0.2">
      <c r="A102" s="55" t="s">
        <v>126</v>
      </c>
      <c r="B102" s="43">
        <f>(VLOOKUP($A101,'Occupancy Raw Data'!$B$8:$BE$51,'Occupancy Raw Data'!T$3,FALSE))/100</f>
        <v>5.8427747728329003E-2</v>
      </c>
      <c r="C102" s="44">
        <f>(VLOOKUP($A101,'Occupancy Raw Data'!$B$8:$BE$51,'Occupancy Raw Data'!U$3,FALSE))/100</f>
        <v>-2.7905904248035503E-3</v>
      </c>
      <c r="D102" s="44">
        <f>(VLOOKUP($A101,'Occupancy Raw Data'!$B$8:$BE$51,'Occupancy Raw Data'!V$3,FALSE))/100</f>
        <v>3.46113050868537E-2</v>
      </c>
      <c r="E102" s="44">
        <f>(VLOOKUP($A101,'Occupancy Raw Data'!$B$8:$BE$51,'Occupancy Raw Data'!W$3,FALSE))/100</f>
        <v>2.5387079432920303E-3</v>
      </c>
      <c r="F102" s="44">
        <f>(VLOOKUP($A101,'Occupancy Raw Data'!$B$8:$BE$51,'Occupancy Raw Data'!X$3,FALSE))/100</f>
        <v>-3.4162644525402498E-2</v>
      </c>
      <c r="G102" s="44">
        <f>(VLOOKUP($A101,'Occupancy Raw Data'!$B$8:$BE$51,'Occupancy Raw Data'!Y$3,FALSE))/100</f>
        <v>8.0713640696348093E-3</v>
      </c>
      <c r="H102" s="45">
        <f>(VLOOKUP($A101,'Occupancy Raw Data'!$B$8:$BE$51,'Occupancy Raw Data'!AA$3,FALSE))/100</f>
        <v>-1.34688349152569E-2</v>
      </c>
      <c r="I102" s="45">
        <f>(VLOOKUP($A101,'Occupancy Raw Data'!$B$8:$BE$51,'Occupancy Raw Data'!AB$3,FALSE))/100</f>
        <v>-6.8352521034190997E-2</v>
      </c>
      <c r="J102" s="44">
        <f>(VLOOKUP($A101,'Occupancy Raw Data'!$B$8:$BE$51,'Occupancy Raw Data'!AC$3,FALSE))/100</f>
        <v>-4.0769603313714903E-2</v>
      </c>
      <c r="K102" s="46">
        <f>(VLOOKUP($A101,'Occupancy Raw Data'!$B$8:$BE$51,'Occupancy Raw Data'!AE$3,FALSE))/100</f>
        <v>-9.0057089838268996E-3</v>
      </c>
      <c r="M102" s="43">
        <f>(VLOOKUP($A101,'ADR Raw Data'!$B$6:$BE$49,'ADR Raw Data'!T$1,FALSE))/100</f>
        <v>-2.0028700864625E-2</v>
      </c>
      <c r="N102" s="44">
        <f>(VLOOKUP($A101,'ADR Raw Data'!$B$6:$BE$49,'ADR Raw Data'!U$1,FALSE))/100</f>
        <v>-1.7751044370424999E-4</v>
      </c>
      <c r="O102" s="44">
        <f>(VLOOKUP($A101,'ADR Raw Data'!$B$6:$BE$49,'ADR Raw Data'!V$1,FALSE))/100</f>
        <v>2.6249112310049699E-2</v>
      </c>
      <c r="P102" s="44">
        <f>(VLOOKUP($A101,'ADR Raw Data'!$B$6:$BE$49,'ADR Raw Data'!W$1,FALSE))/100</f>
        <v>2.6531495489889801E-2</v>
      </c>
      <c r="Q102" s="44">
        <f>(VLOOKUP($A101,'ADR Raw Data'!$B$6:$BE$49,'ADR Raw Data'!X$1,FALSE))/100</f>
        <v>4.2454284666717704E-2</v>
      </c>
      <c r="R102" s="44">
        <f>(VLOOKUP($A101,'ADR Raw Data'!$B$6:$BE$49,'ADR Raw Data'!Y$1,FALSE))/100</f>
        <v>1.6819651326176098E-2</v>
      </c>
      <c r="S102" s="45">
        <f>(VLOOKUP($A101,'ADR Raw Data'!$B$6:$BE$49,'ADR Raw Data'!AA$1,FALSE))/100</f>
        <v>1.0521475108247301E-2</v>
      </c>
      <c r="T102" s="45">
        <f>(VLOOKUP($A101,'ADR Raw Data'!$B$6:$BE$49,'ADR Raw Data'!AB$1,FALSE))/100</f>
        <v>2.5704859678493997E-2</v>
      </c>
      <c r="U102" s="44">
        <f>(VLOOKUP($A101,'ADR Raw Data'!$B$6:$BE$49,'ADR Raw Data'!AC$1,FALSE))/100</f>
        <v>1.7820719338810201E-2</v>
      </c>
      <c r="V102" s="46">
        <f>(VLOOKUP($A101,'ADR Raw Data'!$B$6:$BE$49,'ADR Raw Data'!AE$1,FALSE))/100</f>
        <v>1.3977060472122301E-2</v>
      </c>
      <c r="X102" s="43">
        <f>(VLOOKUP($A101,'RevPAR Raw Data'!$B$6:$BE$43,'RevPAR Raw Data'!T$1,FALSE))/100</f>
        <v>3.7228814982259405E-2</v>
      </c>
      <c r="Y102" s="44">
        <f>(VLOOKUP($A101,'RevPAR Raw Data'!$B$6:$BE$43,'RevPAR Raw Data'!U$1,FALSE))/100</f>
        <v>-2.9676055095633003E-3</v>
      </c>
      <c r="Z102" s="44">
        <f>(VLOOKUP($A101,'RevPAR Raw Data'!$B$6:$BE$43,'RevPAR Raw Data'!V$1,FALSE))/100</f>
        <v>6.17689334313258E-2</v>
      </c>
      <c r="AA102" s="44">
        <f>(VLOOKUP($A101,'RevPAR Raw Data'!$B$6:$BE$43,'RevPAR Raw Data'!W$1,FALSE))/100</f>
        <v>2.9137559151529401E-2</v>
      </c>
      <c r="AB102" s="44">
        <f>(VLOOKUP($A101,'RevPAR Raw Data'!$B$6:$BE$43,'RevPAR Raw Data'!X$1,FALSE))/100</f>
        <v>6.8412895056658698E-3</v>
      </c>
      <c r="AC102" s="44">
        <f>(VLOOKUP($A101,'RevPAR Raw Data'!$B$6:$BE$43,'RevPAR Raw Data'!Y$1,FALSE))/100</f>
        <v>2.50267729251888E-2</v>
      </c>
      <c r="AD102" s="45">
        <f>(VLOOKUP($A101,'RevPAR Raw Data'!$B$6:$BE$43,'RevPAR Raw Data'!AA$1,FALSE))/100</f>
        <v>-3.0890718183075199E-3</v>
      </c>
      <c r="AE102" s="45">
        <f>(VLOOKUP($A101,'RevPAR Raw Data'!$B$6:$BE$43,'RevPAR Raw Data'!AB$1,FALSE))/100</f>
        <v>-4.4404653317552098E-2</v>
      </c>
      <c r="AF102" s="44">
        <f>(VLOOKUP($A101,'RevPAR Raw Data'!$B$6:$BE$43,'RevPAR Raw Data'!AC$1,FALSE))/100</f>
        <v>-2.3675427633113002E-2</v>
      </c>
      <c r="AG102" s="46">
        <f>(VLOOKUP($A101,'RevPAR Raw Data'!$B$6:$BE$43,'RevPAR Raw Data'!AE$1,FALSE))/100</f>
        <v>4.8454781492341297E-3</v>
      </c>
    </row>
    <row r="103" spans="1:33" x14ac:dyDescent="0.2">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
      <c r="A104" s="70" t="s">
        <v>52</v>
      </c>
      <c r="B104" s="71">
        <f>(VLOOKUP($A104,'Occupancy Raw Data'!$B$8:$BE$54,'Occupancy Raw Data'!G$3,FALSE))/100</f>
        <v>0.48097502972651596</v>
      </c>
      <c r="C104" s="72">
        <f>(VLOOKUP($A104,'Occupancy Raw Data'!$B$8:$BE$54,'Occupancy Raw Data'!H$3,FALSE))/100</f>
        <v>0.55588585017835901</v>
      </c>
      <c r="D104" s="72">
        <f>(VLOOKUP($A104,'Occupancy Raw Data'!$B$8:$BE$54,'Occupancy Raw Data'!I$3,FALSE))/100</f>
        <v>0.60612366230677706</v>
      </c>
      <c r="E104" s="72">
        <f>(VLOOKUP($A104,'Occupancy Raw Data'!$B$8:$BE$54,'Occupancy Raw Data'!J$3,FALSE))/100</f>
        <v>0.64610582639714598</v>
      </c>
      <c r="F104" s="72">
        <f>(VLOOKUP($A104,'Occupancy Raw Data'!$B$8:$BE$54,'Occupancy Raw Data'!K$3,FALSE))/100</f>
        <v>0.69857312722948806</v>
      </c>
      <c r="G104" s="73">
        <f>(VLOOKUP($A104,'Occupancy Raw Data'!$B$8:$BE$54,'Occupancy Raw Data'!L$3,FALSE))/100</f>
        <v>0.59753269916765706</v>
      </c>
      <c r="H104" s="53">
        <f>(VLOOKUP($A104,'Occupancy Raw Data'!$B$8:$BE$54,'Occupancy Raw Data'!N$3,FALSE))/100</f>
        <v>0.79994054696789507</v>
      </c>
      <c r="I104" s="53">
        <f>(VLOOKUP($A104,'Occupancy Raw Data'!$B$8:$BE$54,'Occupancy Raw Data'!O$3,FALSE))/100</f>
        <v>0.74539239001189006</v>
      </c>
      <c r="J104" s="73">
        <f>(VLOOKUP($A104,'Occupancy Raw Data'!$B$8:$BE$54,'Occupancy Raw Data'!P$3,FALSE))/100</f>
        <v>0.77266646848989196</v>
      </c>
      <c r="K104" s="74">
        <f>(VLOOKUP($A104,'Occupancy Raw Data'!$B$8:$BE$54,'Occupancy Raw Data'!R$3,FALSE))/100</f>
        <v>0.64757091897400998</v>
      </c>
      <c r="M104" s="75">
        <f>VLOOKUP($A104,'ADR Raw Data'!$B$6:$BE$54,'ADR Raw Data'!G$1,FALSE)</f>
        <v>97.670355377008605</v>
      </c>
      <c r="N104" s="76">
        <f>VLOOKUP($A104,'ADR Raw Data'!$B$6:$BE$54,'ADR Raw Data'!H$1,FALSE)</f>
        <v>100.63936631016</v>
      </c>
      <c r="O104" s="76">
        <f>VLOOKUP($A104,'ADR Raw Data'!$B$6:$BE$54,'ADR Raw Data'!I$1,FALSE)</f>
        <v>104.55728788621801</v>
      </c>
      <c r="P104" s="76">
        <f>VLOOKUP($A104,'ADR Raw Data'!$B$6:$BE$54,'ADR Raw Data'!J$1,FALSE)</f>
        <v>105.38551874856201</v>
      </c>
      <c r="Q104" s="76">
        <f>VLOOKUP($A104,'ADR Raw Data'!$B$6:$BE$54,'ADR Raw Data'!K$1,FALSE)</f>
        <v>108.04608297872301</v>
      </c>
      <c r="R104" s="77">
        <f>VLOOKUP($A104,'ADR Raw Data'!$B$6:$BE$54,'ADR Raw Data'!L$1,FALSE)</f>
        <v>103.714469926869</v>
      </c>
      <c r="S104" s="76">
        <f>VLOOKUP($A104,'ADR Raw Data'!$B$6:$BE$54,'ADR Raw Data'!N$1,FALSE)</f>
        <v>126.402807506503</v>
      </c>
      <c r="T104" s="76">
        <f>VLOOKUP($A104,'ADR Raw Data'!$B$6:$BE$54,'ADR Raw Data'!O$1,FALSE)</f>
        <v>125.692195413758</v>
      </c>
      <c r="U104" s="77">
        <f>VLOOKUP($A104,'ADR Raw Data'!$B$6:$BE$54,'ADR Raw Data'!P$1,FALSE)</f>
        <v>126.060043281715</v>
      </c>
      <c r="V104" s="78">
        <f>VLOOKUP($A104,'ADR Raw Data'!$B$6:$BE$54,'ADR Raw Data'!R$1,FALSE)</f>
        <v>111.33224572103001</v>
      </c>
      <c r="X104" s="75">
        <f>VLOOKUP($A104,'RevPAR Raw Data'!$B$6:$BE$54,'RevPAR Raw Data'!G$1,FALSE)</f>
        <v>46.977002080856103</v>
      </c>
      <c r="Y104" s="76">
        <f>VLOOKUP($A104,'RevPAR Raw Data'!$B$6:$BE$54,'RevPAR Raw Data'!H$1,FALSE)</f>
        <v>55.9439997027348</v>
      </c>
      <c r="Z104" s="76">
        <f>VLOOKUP($A104,'RevPAR Raw Data'!$B$6:$BE$54,'RevPAR Raw Data'!I$1,FALSE)</f>
        <v>63.374646254458902</v>
      </c>
      <c r="AA104" s="76">
        <f>VLOOKUP($A104,'RevPAR Raw Data'!$B$6:$BE$54,'RevPAR Raw Data'!J$1,FALSE)</f>
        <v>68.090197681331702</v>
      </c>
      <c r="AB104" s="76">
        <f>VLOOKUP($A104,'RevPAR Raw Data'!$B$6:$BE$54,'RevPAR Raw Data'!K$1,FALSE)</f>
        <v>75.478090071343601</v>
      </c>
      <c r="AC104" s="77">
        <f>VLOOKUP($A104,'RevPAR Raw Data'!$B$6:$BE$54,'RevPAR Raw Data'!L$1,FALSE)</f>
        <v>61.972787158145003</v>
      </c>
      <c r="AD104" s="76">
        <f>VLOOKUP($A104,'RevPAR Raw Data'!$B$6:$BE$54,'RevPAR Raw Data'!N$1,FALSE)</f>
        <v>101.114730975029</v>
      </c>
      <c r="AE104" s="76">
        <f>VLOOKUP($A104,'RevPAR Raw Data'!$B$6:$BE$54,'RevPAR Raw Data'!O$1,FALSE)</f>
        <v>93.690005945303199</v>
      </c>
      <c r="AF104" s="77">
        <f>VLOOKUP($A104,'RevPAR Raw Data'!$B$6:$BE$54,'RevPAR Raw Data'!P$1,FALSE)</f>
        <v>97.4023684601664</v>
      </c>
      <c r="AG104" s="78">
        <f>VLOOKUP($A104,'RevPAR Raw Data'!$B$6:$BE$54,'RevPAR Raw Data'!R$1,FALSE)</f>
        <v>72.095524673008299</v>
      </c>
    </row>
    <row r="105" spans="1:33" x14ac:dyDescent="0.2">
      <c r="A105" s="55" t="s">
        <v>126</v>
      </c>
      <c r="B105" s="43">
        <f>(VLOOKUP($A104,'Occupancy Raw Data'!$B$8:$BE$54,'Occupancy Raw Data'!T$3,FALSE))/100</f>
        <v>8.0596029307204997E-2</v>
      </c>
      <c r="C105" s="44">
        <f>(VLOOKUP($A104,'Occupancy Raw Data'!$B$8:$BE$54,'Occupancy Raw Data'!U$3,FALSE))/100</f>
        <v>-2.5819602514013901E-3</v>
      </c>
      <c r="D105" s="44">
        <f>(VLOOKUP($A104,'Occupancy Raw Data'!$B$8:$BE$54,'Occupancy Raw Data'!V$3,FALSE))/100</f>
        <v>1.7251063693278602E-2</v>
      </c>
      <c r="E105" s="44">
        <f>(VLOOKUP($A104,'Occupancy Raw Data'!$B$8:$BE$54,'Occupancy Raw Data'!W$3,FALSE))/100</f>
        <v>1.5837343648732002E-2</v>
      </c>
      <c r="F105" s="44">
        <f>(VLOOKUP($A104,'Occupancy Raw Data'!$B$8:$BE$54,'Occupancy Raw Data'!X$3,FALSE))/100</f>
        <v>4.0085442352328898E-3</v>
      </c>
      <c r="G105" s="44">
        <f>(VLOOKUP($A104,'Occupancy Raw Data'!$B$8:$BE$54,'Occupancy Raw Data'!Y$3,FALSE))/100</f>
        <v>1.9649764067991699E-2</v>
      </c>
      <c r="H105" s="45">
        <f>(VLOOKUP($A104,'Occupancy Raw Data'!$B$8:$BE$54,'Occupancy Raw Data'!AA$3,FALSE))/100</f>
        <v>-2.2278412102631599E-2</v>
      </c>
      <c r="I105" s="45">
        <f>(VLOOKUP($A104,'Occupancy Raw Data'!$B$8:$BE$54,'Occupancy Raw Data'!AB$3,FALSE))/100</f>
        <v>-7.15683000116345E-2</v>
      </c>
      <c r="J105" s="44">
        <f>(VLOOKUP($A104,'Occupancy Raw Data'!$B$8:$BE$54,'Occupancy Raw Data'!AC$3,FALSE))/100</f>
        <v>-4.6690486814041601E-2</v>
      </c>
      <c r="K105" s="46">
        <f>(VLOOKUP($A104,'Occupancy Raw Data'!$B$8:$BE$54,'Occupancy Raw Data'!AE$3,FALSE))/100</f>
        <v>-3.9793909362752997E-3</v>
      </c>
      <c r="M105" s="43">
        <f>(VLOOKUP($A104,'ADR Raw Data'!$B$6:$BE$54,'ADR Raw Data'!T$1,FALSE))/100</f>
        <v>2.8834067697742299E-2</v>
      </c>
      <c r="N105" s="44">
        <f>(VLOOKUP($A104,'ADR Raw Data'!$B$6:$BE$54,'ADR Raw Data'!U$1,FALSE))/100</f>
        <v>2.4635350806642503E-2</v>
      </c>
      <c r="O105" s="44">
        <f>(VLOOKUP($A104,'ADR Raw Data'!$B$6:$BE$54,'ADR Raw Data'!V$1,FALSE))/100</f>
        <v>4.0660479342659601E-2</v>
      </c>
      <c r="P105" s="44">
        <f>(VLOOKUP($A104,'ADR Raw Data'!$B$6:$BE$54,'ADR Raw Data'!W$1,FALSE))/100</f>
        <v>4.4509196140433201E-2</v>
      </c>
      <c r="Q105" s="44">
        <f>(VLOOKUP($A104,'ADR Raw Data'!$B$6:$BE$54,'ADR Raw Data'!X$1,FALSE))/100</f>
        <v>3.3921753615173002E-2</v>
      </c>
      <c r="R105" s="44">
        <f>(VLOOKUP($A104,'ADR Raw Data'!$B$6:$BE$54,'ADR Raw Data'!Y$1,FALSE))/100</f>
        <v>3.4550532083847597E-2</v>
      </c>
      <c r="S105" s="45">
        <f>(VLOOKUP($A104,'ADR Raw Data'!$B$6:$BE$54,'ADR Raw Data'!AA$1,FALSE))/100</f>
        <v>4.20250846701977E-2</v>
      </c>
      <c r="T105" s="45">
        <f>(VLOOKUP($A104,'ADR Raw Data'!$B$6:$BE$54,'ADR Raw Data'!AB$1,FALSE))/100</f>
        <v>3.2035941925153105E-2</v>
      </c>
      <c r="U105" s="44">
        <f>(VLOOKUP($A104,'ADR Raw Data'!$B$6:$BE$54,'ADR Raw Data'!AC$1,FALSE))/100</f>
        <v>3.7143295970058499E-2</v>
      </c>
      <c r="V105" s="46">
        <f>(VLOOKUP($A104,'ADR Raw Data'!$B$6:$BE$54,'ADR Raw Data'!AE$1,FALSE))/100</f>
        <v>3.2426440894642E-2</v>
      </c>
      <c r="X105" s="43">
        <f>(VLOOKUP($A104,'RevPAR Raw Data'!$B$6:$BE$54,'RevPAR Raw Data'!T$1,FALSE))/100</f>
        <v>0.11175400837015999</v>
      </c>
      <c r="Y105" s="44">
        <f>(VLOOKUP($A104,'RevPAR Raw Data'!$B$6:$BE$54,'RevPAR Raw Data'!U$1,FALSE))/100</f>
        <v>2.1989783058679001E-2</v>
      </c>
      <c r="Z105" s="44">
        <f>(VLOOKUP($A104,'RevPAR Raw Data'!$B$6:$BE$54,'RevPAR Raw Data'!V$1,FALSE))/100</f>
        <v>5.8612979554877702E-2</v>
      </c>
      <c r="AA105" s="44">
        <f>(VLOOKUP($A104,'RevPAR Raw Data'!$B$6:$BE$54,'RevPAR Raw Data'!W$1,FALSE))/100</f>
        <v>6.1051447223970101E-2</v>
      </c>
      <c r="AB105" s="44">
        <f>(VLOOKUP($A104,'RevPAR Raw Data'!$B$6:$BE$54,'RevPAR Raw Data'!X$1,FALSE))/100</f>
        <v>3.8066274700309002E-2</v>
      </c>
      <c r="AC105" s="44">
        <f>(VLOOKUP($A104,'RevPAR Raw Data'!$B$6:$BE$54,'RevPAR Raw Data'!Y$1,FALSE))/100</f>
        <v>5.4879205955710601E-2</v>
      </c>
      <c r="AD105" s="45">
        <f>(VLOOKUP($A104,'RevPAR Raw Data'!$B$6:$BE$54,'RevPAR Raw Data'!AA$1,FALSE))/100</f>
        <v>1.8810420412635399E-2</v>
      </c>
      <c r="AE105" s="45">
        <f>(VLOOKUP($A104,'RevPAR Raw Data'!$B$6:$BE$54,'RevPAR Raw Data'!AB$1,FALSE))/100</f>
        <v>-4.1825115989336005E-2</v>
      </c>
      <c r="AF105" s="44">
        <f>(VLOOKUP($A104,'RevPAR Raw Data'!$B$6:$BE$54,'RevPAR Raw Data'!AC$1,FALSE))/100</f>
        <v>-1.1281429414703099E-2</v>
      </c>
      <c r="AG105" s="46">
        <f>(VLOOKUP($A104,'RevPAR Raw Data'!$B$6:$BE$54,'RevPAR Raw Data'!AE$1,FALSE))/100</f>
        <v>2.8318012473374902E-2</v>
      </c>
    </row>
    <row r="106" spans="1:33" x14ac:dyDescent="0.2">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
      <c r="A107" s="70" t="s">
        <v>51</v>
      </c>
      <c r="B107" s="71">
        <f>(VLOOKUP($A107,'Occupancy Raw Data'!$B$8:$BE$45,'Occupancy Raw Data'!G$3,FALSE))/100</f>
        <v>0.48576722250294702</v>
      </c>
      <c r="C107" s="72">
        <f>(VLOOKUP($A107,'Occupancy Raw Data'!$B$8:$BE$45,'Occupancy Raw Data'!H$3,FALSE))/100</f>
        <v>0.58076469597439695</v>
      </c>
      <c r="D107" s="72">
        <f>(VLOOKUP($A107,'Occupancy Raw Data'!$B$8:$BE$45,'Occupancy Raw Data'!I$3,FALSE))/100</f>
        <v>0.625231598450395</v>
      </c>
      <c r="E107" s="72">
        <f>(VLOOKUP($A107,'Occupancy Raw Data'!$B$8:$BE$45,'Occupancy Raw Data'!J$3,FALSE))/100</f>
        <v>0.76671719723766207</v>
      </c>
      <c r="F107" s="72">
        <f>(VLOOKUP($A107,'Occupancy Raw Data'!$B$8:$BE$45,'Occupancy Raw Data'!K$3,FALSE))/100</f>
        <v>0.85245073269327909</v>
      </c>
      <c r="G107" s="73">
        <f>(VLOOKUP($A107,'Occupancy Raw Data'!$B$8:$BE$45,'Occupancy Raw Data'!L$3,FALSE))/100</f>
        <v>0.66218628937173607</v>
      </c>
      <c r="H107" s="53">
        <f>(VLOOKUP($A107,'Occupancy Raw Data'!$B$8:$BE$45,'Occupancy Raw Data'!N$3,FALSE))/100</f>
        <v>0.91712986356745807</v>
      </c>
      <c r="I107" s="53">
        <f>(VLOOKUP($A107,'Occupancy Raw Data'!$B$8:$BE$45,'Occupancy Raw Data'!O$3,FALSE))/100</f>
        <v>0.73555667845713302</v>
      </c>
      <c r="J107" s="73">
        <f>(VLOOKUP($A107,'Occupancy Raw Data'!$B$8:$BE$45,'Occupancy Raw Data'!P$3,FALSE))/100</f>
        <v>0.82634327101229499</v>
      </c>
      <c r="K107" s="74">
        <f>(VLOOKUP($A107,'Occupancy Raw Data'!$B$8:$BE$45,'Occupancy Raw Data'!R$3,FALSE))/100</f>
        <v>0.70908828412618208</v>
      </c>
      <c r="M107" s="75">
        <f>VLOOKUP($A107,'ADR Raw Data'!$B$6:$BE$43,'ADR Raw Data'!G$1,FALSE)</f>
        <v>99.087756588072097</v>
      </c>
      <c r="N107" s="76">
        <f>VLOOKUP($A107,'ADR Raw Data'!$B$6:$BE$43,'ADR Raw Data'!H$1,FALSE)</f>
        <v>98.453805104408303</v>
      </c>
      <c r="O107" s="76">
        <f>VLOOKUP($A107,'ADR Raw Data'!$B$6:$BE$43,'ADR Raw Data'!I$1,FALSE)</f>
        <v>104.02095366379299</v>
      </c>
      <c r="P107" s="76">
        <f>VLOOKUP($A107,'ADR Raw Data'!$B$6:$BE$43,'ADR Raw Data'!J$1,FALSE)</f>
        <v>114.883721441124</v>
      </c>
      <c r="Q107" s="76">
        <f>VLOOKUP($A107,'ADR Raw Data'!$B$6:$BE$43,'ADR Raw Data'!K$1,FALSE)</f>
        <v>126.082525192649</v>
      </c>
      <c r="R107" s="77">
        <f>VLOOKUP($A107,'ADR Raw Data'!$B$6:$BE$43,'ADR Raw Data'!L$1,FALSE)</f>
        <v>110.51625120822</v>
      </c>
      <c r="S107" s="76">
        <f>VLOOKUP($A107,'ADR Raw Data'!$B$6:$BE$43,'ADR Raw Data'!N$1,FALSE)</f>
        <v>147.36193204775</v>
      </c>
      <c r="T107" s="76">
        <f>VLOOKUP($A107,'ADR Raw Data'!$B$6:$BE$43,'ADR Raw Data'!O$1,FALSE)</f>
        <v>127.71272727272699</v>
      </c>
      <c r="U107" s="77">
        <f>VLOOKUP($A107,'ADR Raw Data'!$B$6:$BE$43,'ADR Raw Data'!P$1,FALSE)</f>
        <v>138.616714227476</v>
      </c>
      <c r="V107" s="78">
        <f>VLOOKUP($A107,'ADR Raw Data'!$B$6:$BE$43,'ADR Raw Data'!R$1,FALSE)</f>
        <v>119.87258305337799</v>
      </c>
      <c r="X107" s="75">
        <f>VLOOKUP($A107,'RevPAR Raw Data'!$B$6:$BE$43,'RevPAR Raw Data'!G$1,FALSE)</f>
        <v>48.133584301835903</v>
      </c>
      <c r="Y107" s="76">
        <f>VLOOKUP($A107,'RevPAR Raw Data'!$B$6:$BE$43,'RevPAR Raw Data'!H$1,FALSE)</f>
        <v>57.178494188984303</v>
      </c>
      <c r="Z107" s="76">
        <f>VLOOKUP($A107,'RevPAR Raw Data'!$B$6:$BE$43,'RevPAR Raw Data'!I$1,FALSE)</f>
        <v>65.037187131547896</v>
      </c>
      <c r="AA107" s="76">
        <f>VLOOKUP($A107,'RevPAR Raw Data'!$B$6:$BE$43,'RevPAR Raw Data'!J$1,FALSE)</f>
        <v>88.083324911571495</v>
      </c>
      <c r="AB107" s="76">
        <f>VLOOKUP($A107,'RevPAR Raw Data'!$B$6:$BE$43,'RevPAR Raw Data'!K$1,FALSE)</f>
        <v>107.479140980293</v>
      </c>
      <c r="AC107" s="77">
        <f>VLOOKUP($A107,'RevPAR Raw Data'!$B$6:$BE$43,'RevPAR Raw Data'!L$1,FALSE)</f>
        <v>73.182346302846497</v>
      </c>
      <c r="AD107" s="76">
        <f>VLOOKUP($A107,'RevPAR Raw Data'!$B$6:$BE$43,'RevPAR Raw Data'!N$1,FALSE)</f>
        <v>135.15002863398999</v>
      </c>
      <c r="AE107" s="76">
        <f>VLOOKUP($A107,'RevPAR Raw Data'!$B$6:$BE$43,'RevPAR Raw Data'!O$1,FALSE)</f>
        <v>93.939949469428996</v>
      </c>
      <c r="AF107" s="77">
        <f>VLOOKUP($A107,'RevPAR Raw Data'!$B$6:$BE$43,'RevPAR Raw Data'!P$1,FALSE)</f>
        <v>114.544989051709</v>
      </c>
      <c r="AG107" s="78">
        <f>VLOOKUP($A107,'RevPAR Raw Data'!$B$6:$BE$43,'RevPAR Raw Data'!R$1,FALSE)</f>
        <v>85.000244231093106</v>
      </c>
    </row>
    <row r="108" spans="1:33" x14ac:dyDescent="0.2">
      <c r="A108" s="55" t="s">
        <v>126</v>
      </c>
      <c r="B108" s="43">
        <f>(VLOOKUP($A107,'Occupancy Raw Data'!$B$8:$BE$51,'Occupancy Raw Data'!T$3,FALSE))/100</f>
        <v>-4.4474361502955702E-2</v>
      </c>
      <c r="C108" s="44">
        <f>(VLOOKUP($A107,'Occupancy Raw Data'!$B$8:$BE$51,'Occupancy Raw Data'!U$3,FALSE))/100</f>
        <v>-9.0770025154836093E-2</v>
      </c>
      <c r="D108" s="44">
        <f>(VLOOKUP($A107,'Occupancy Raw Data'!$B$8:$BE$51,'Occupancy Raw Data'!V$3,FALSE))/100</f>
        <v>-8.6077280836538692E-2</v>
      </c>
      <c r="E108" s="44">
        <f>(VLOOKUP($A107,'Occupancy Raw Data'!$B$8:$BE$51,'Occupancy Raw Data'!W$3,FALSE))/100</f>
        <v>1.5789489057064402E-2</v>
      </c>
      <c r="F108" s="44">
        <f>(VLOOKUP($A107,'Occupancy Raw Data'!$B$8:$BE$51,'Occupancy Raw Data'!X$3,FALSE))/100</f>
        <v>2.44426800193983E-2</v>
      </c>
      <c r="G108" s="44">
        <f>(VLOOKUP($A107,'Occupancy Raw Data'!$B$8:$BE$51,'Occupancy Raw Data'!Y$3,FALSE))/100</f>
        <v>-3.1367446620021798E-2</v>
      </c>
      <c r="H108" s="45">
        <f>(VLOOKUP($A107,'Occupancy Raw Data'!$B$8:$BE$51,'Occupancy Raw Data'!AA$3,FALSE))/100</f>
        <v>-2.8170553621373502E-3</v>
      </c>
      <c r="I108" s="45">
        <f>(VLOOKUP($A107,'Occupancy Raw Data'!$B$8:$BE$51,'Occupancy Raw Data'!AB$3,FALSE))/100</f>
        <v>-0.17985215653641301</v>
      </c>
      <c r="J108" s="44">
        <f>(VLOOKUP($A107,'Occupancy Raw Data'!$B$8:$BE$51,'Occupancy Raw Data'!AC$3,FALSE))/100</f>
        <v>-9.0220589316849786E-2</v>
      </c>
      <c r="K108" s="46">
        <f>(VLOOKUP($A107,'Occupancy Raw Data'!$B$8:$BE$51,'Occupancy Raw Data'!AE$3,FALSE))/100</f>
        <v>-5.1790929278174198E-2</v>
      </c>
      <c r="M108" s="43">
        <f>(VLOOKUP($A107,'ADR Raw Data'!$B$6:$BE$49,'ADR Raw Data'!T$1,FALSE))/100</f>
        <v>1.0246413808658901E-2</v>
      </c>
      <c r="N108" s="44">
        <f>(VLOOKUP($A107,'ADR Raw Data'!$B$6:$BE$49,'ADR Raw Data'!U$1,FALSE))/100</f>
        <v>-6.61430224128847E-3</v>
      </c>
      <c r="O108" s="44">
        <f>(VLOOKUP($A107,'ADR Raw Data'!$B$6:$BE$49,'ADR Raw Data'!V$1,FALSE))/100</f>
        <v>5.5782180364288506E-3</v>
      </c>
      <c r="P108" s="44">
        <f>(VLOOKUP($A107,'ADR Raw Data'!$B$6:$BE$49,'ADR Raw Data'!W$1,FALSE))/100</f>
        <v>0.10308465506391601</v>
      </c>
      <c r="Q108" s="44">
        <f>(VLOOKUP($A107,'ADR Raw Data'!$B$6:$BE$49,'ADR Raw Data'!X$1,FALSE))/100</f>
        <v>0.13996262707937698</v>
      </c>
      <c r="R108" s="44">
        <f>(VLOOKUP($A107,'ADR Raw Data'!$B$6:$BE$49,'ADR Raw Data'!Y$1,FALSE))/100</f>
        <v>6.5374878066319905E-2</v>
      </c>
      <c r="S108" s="45">
        <f>(VLOOKUP($A107,'ADR Raw Data'!$B$6:$BE$49,'ADR Raw Data'!AA$1,FALSE))/100</f>
        <v>0.11531189357281101</v>
      </c>
      <c r="T108" s="45">
        <f>(VLOOKUP($A107,'ADR Raw Data'!$B$6:$BE$49,'ADR Raw Data'!AB$1,FALSE))/100</f>
        <v>-4.3911769204475898E-2</v>
      </c>
      <c r="U108" s="44">
        <f>(VLOOKUP($A107,'ADR Raw Data'!$B$6:$BE$49,'ADR Raw Data'!AC$1,FALSE))/100</f>
        <v>4.3461420724675896E-2</v>
      </c>
      <c r="V108" s="46">
        <f>(VLOOKUP($A107,'ADR Raw Data'!$B$6:$BE$49,'ADR Raw Data'!AE$1,FALSE))/100</f>
        <v>5.30288346903326E-2</v>
      </c>
      <c r="X108" s="43">
        <f>(VLOOKUP($A107,'RevPAR Raw Data'!$B$6:$BE$43,'RevPAR Raw Data'!T$1,FALSE))/100</f>
        <v>-3.4683650406131999E-2</v>
      </c>
      <c r="Y108" s="44">
        <f>(VLOOKUP($A107,'RevPAR Raw Data'!$B$6:$BE$43,'RevPAR Raw Data'!U$1,FALSE))/100</f>
        <v>-9.6783947015301089E-2</v>
      </c>
      <c r="Z108" s="44">
        <f>(VLOOKUP($A107,'RevPAR Raw Data'!$B$6:$BE$43,'RevPAR Raw Data'!V$1,FALSE))/100</f>
        <v>-8.0979220640598995E-2</v>
      </c>
      <c r="AA108" s="44">
        <f>(VLOOKUP($A107,'RevPAR Raw Data'!$B$6:$BE$43,'RevPAR Raw Data'!W$1,FALSE))/100</f>
        <v>0.12050179815406301</v>
      </c>
      <c r="AB108" s="44">
        <f>(VLOOKUP($A107,'RevPAR Raw Data'!$B$6:$BE$43,'RevPAR Raw Data'!X$1,FALSE))/100</f>
        <v>0.16782636880715099</v>
      </c>
      <c r="AC108" s="44">
        <f>(VLOOKUP($A107,'RevPAR Raw Data'!$B$6:$BE$43,'RevPAR Raw Data'!Y$1,FALSE))/100</f>
        <v>3.1956788448262399E-2</v>
      </c>
      <c r="AD108" s="45">
        <f>(VLOOKUP($A107,'RevPAR Raw Data'!$B$6:$BE$43,'RevPAR Raw Data'!AA$1,FALSE))/100</f>
        <v>0.112169998222566</v>
      </c>
      <c r="AE108" s="45">
        <f>(VLOOKUP($A107,'RevPAR Raw Data'!$B$6:$BE$43,'RevPAR Raw Data'!AB$1,FALSE))/100</f>
        <v>-0.21586629935213397</v>
      </c>
      <c r="AF108" s="44">
        <f>(VLOOKUP($A107,'RevPAR Raw Data'!$B$6:$BE$43,'RevPAR Raw Data'!AC$1,FALSE))/100</f>
        <v>-5.0680283582501699E-2</v>
      </c>
      <c r="AG108" s="46">
        <f>(VLOOKUP($A107,'RevPAR Raw Data'!$B$6:$BE$43,'RevPAR Raw Data'!AE$1,FALSE))/100</f>
        <v>-1.5085072149926501E-3</v>
      </c>
    </row>
    <row r="109" spans="1:33" x14ac:dyDescent="0.2">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
      <c r="A110" s="70" t="s">
        <v>54</v>
      </c>
      <c r="B110" s="71">
        <f>(VLOOKUP($A110,'Occupancy Raw Data'!$B$8:$BE$45,'Occupancy Raw Data'!G$3,FALSE))/100</f>
        <v>0.47157816005983499</v>
      </c>
      <c r="C110" s="72">
        <f>(VLOOKUP($A110,'Occupancy Raw Data'!$B$8:$BE$45,'Occupancy Raw Data'!H$3,FALSE))/100</f>
        <v>0.62528047868362002</v>
      </c>
      <c r="D110" s="72">
        <f>(VLOOKUP($A110,'Occupancy Raw Data'!$B$8:$BE$45,'Occupancy Raw Data'!I$3,FALSE))/100</f>
        <v>0.68287210172026902</v>
      </c>
      <c r="E110" s="72">
        <f>(VLOOKUP($A110,'Occupancy Raw Data'!$B$8:$BE$45,'Occupancy Raw Data'!J$3,FALSE))/100</f>
        <v>0.67670157068062808</v>
      </c>
      <c r="F110" s="72">
        <f>(VLOOKUP($A110,'Occupancy Raw Data'!$B$8:$BE$45,'Occupancy Raw Data'!K$3,FALSE))/100</f>
        <v>0.652393418100224</v>
      </c>
      <c r="G110" s="73">
        <f>(VLOOKUP($A110,'Occupancy Raw Data'!$B$8:$BE$45,'Occupancy Raw Data'!L$3,FALSE))/100</f>
        <v>0.62176514584891496</v>
      </c>
      <c r="H110" s="53">
        <f>(VLOOKUP($A110,'Occupancy Raw Data'!$B$8:$BE$45,'Occupancy Raw Data'!N$3,FALSE))/100</f>
        <v>0.80142109199700795</v>
      </c>
      <c r="I110" s="53">
        <f>(VLOOKUP($A110,'Occupancy Raw Data'!$B$8:$BE$45,'Occupancy Raw Data'!O$3,FALSE))/100</f>
        <v>0.77655198204936393</v>
      </c>
      <c r="J110" s="73">
        <f>(VLOOKUP($A110,'Occupancy Raw Data'!$B$8:$BE$45,'Occupancy Raw Data'!P$3,FALSE))/100</f>
        <v>0.788986537023186</v>
      </c>
      <c r="K110" s="74">
        <f>(VLOOKUP($A110,'Occupancy Raw Data'!$B$8:$BE$45,'Occupancy Raw Data'!R$3,FALSE))/100</f>
        <v>0.66954268618442103</v>
      </c>
      <c r="M110" s="75">
        <f>VLOOKUP($A110,'ADR Raw Data'!$B$6:$BE$43,'ADR Raw Data'!G$1,FALSE)</f>
        <v>161.11564631245</v>
      </c>
      <c r="N110" s="76">
        <f>VLOOKUP($A110,'ADR Raw Data'!$B$6:$BE$43,'ADR Raw Data'!H$1,FALSE)</f>
        <v>151.673071172248</v>
      </c>
      <c r="O110" s="76">
        <f>VLOOKUP($A110,'ADR Raw Data'!$B$6:$BE$43,'ADR Raw Data'!I$1,FALSE)</f>
        <v>152.08460295728301</v>
      </c>
      <c r="P110" s="76">
        <f>VLOOKUP($A110,'ADR Raw Data'!$B$6:$BE$43,'ADR Raw Data'!J$1,FALSE)</f>
        <v>142.052279635258</v>
      </c>
      <c r="Q110" s="76">
        <f>VLOOKUP($A110,'ADR Raw Data'!$B$6:$BE$43,'ADR Raw Data'!K$1,FALSE)</f>
        <v>149.77484092863199</v>
      </c>
      <c r="R110" s="77">
        <f>VLOOKUP($A110,'ADR Raw Data'!$B$6:$BE$43,'ADR Raw Data'!L$1,FALSE)</f>
        <v>150.703296042343</v>
      </c>
      <c r="S110" s="76">
        <f>VLOOKUP($A110,'ADR Raw Data'!$B$6:$BE$43,'ADR Raw Data'!N$1,FALSE)</f>
        <v>212.59270648623399</v>
      </c>
      <c r="T110" s="76">
        <f>VLOOKUP($A110,'ADR Raw Data'!$B$6:$BE$43,'ADR Raw Data'!O$1,FALSE)</f>
        <v>217.16525884902401</v>
      </c>
      <c r="U110" s="77">
        <f>VLOOKUP($A110,'ADR Raw Data'!$B$6:$BE$43,'ADR Raw Data'!P$1,FALSE)</f>
        <v>214.84295058656201</v>
      </c>
      <c r="V110" s="78">
        <f>VLOOKUP($A110,'ADR Raw Data'!$B$6:$BE$43,'ADR Raw Data'!R$1,FALSE)</f>
        <v>172.29813125872701</v>
      </c>
      <c r="X110" s="75">
        <f>VLOOKUP($A110,'RevPAR Raw Data'!$B$6:$BE$43,'RevPAR Raw Data'!G$1,FALSE)</f>
        <v>75.978620044876493</v>
      </c>
      <c r="Y110" s="76">
        <f>VLOOKUP($A110,'RevPAR Raw Data'!$B$6:$BE$43,'RevPAR Raw Data'!H$1,FALSE)</f>
        <v>94.838210545998507</v>
      </c>
      <c r="Z110" s="76">
        <f>VLOOKUP($A110,'RevPAR Raw Data'!$B$6:$BE$43,'RevPAR Raw Data'!I$1,FALSE)</f>
        <v>103.854332460732</v>
      </c>
      <c r="AA110" s="76">
        <f>VLOOKUP($A110,'RevPAR Raw Data'!$B$6:$BE$43,'RevPAR Raw Data'!J$1,FALSE)</f>
        <v>96.1270007479431</v>
      </c>
      <c r="AB110" s="76">
        <f>VLOOKUP($A110,'RevPAR Raw Data'!$B$6:$BE$43,'RevPAR Raw Data'!K$1,FALSE)</f>
        <v>97.712120418848102</v>
      </c>
      <c r="AC110" s="77">
        <f>VLOOKUP($A110,'RevPAR Raw Data'!$B$6:$BE$43,'RevPAR Raw Data'!L$1,FALSE)</f>
        <v>93.702056843679799</v>
      </c>
      <c r="AD110" s="76">
        <f>VLOOKUP($A110,'RevPAR Raw Data'!$B$6:$BE$43,'RevPAR Raw Data'!N$1,FALSE)</f>
        <v>170.376278982797</v>
      </c>
      <c r="AE110" s="76">
        <f>VLOOKUP($A110,'RevPAR Raw Data'!$B$6:$BE$43,'RevPAR Raw Data'!O$1,FALSE)</f>
        <v>168.64011219147301</v>
      </c>
      <c r="AF110" s="77">
        <f>VLOOKUP($A110,'RevPAR Raw Data'!$B$6:$BE$43,'RevPAR Raw Data'!P$1,FALSE)</f>
        <v>169.50819558713499</v>
      </c>
      <c r="AG110" s="78">
        <f>VLOOKUP($A110,'RevPAR Raw Data'!$B$6:$BE$43,'RevPAR Raw Data'!R$1,FALSE)</f>
        <v>115.360953627524</v>
      </c>
    </row>
    <row r="111" spans="1:33" x14ac:dyDescent="0.2">
      <c r="A111" s="55" t="s">
        <v>126</v>
      </c>
      <c r="B111" s="43">
        <f>(VLOOKUP($A110,'Occupancy Raw Data'!$B$8:$BE$51,'Occupancy Raw Data'!T$3,FALSE))/100</f>
        <v>0.13333374204544002</v>
      </c>
      <c r="C111" s="44">
        <f>(VLOOKUP($A110,'Occupancy Raw Data'!$B$8:$BE$51,'Occupancy Raw Data'!U$3,FALSE))/100</f>
        <v>0.18082964156262499</v>
      </c>
      <c r="D111" s="44">
        <f>(VLOOKUP($A110,'Occupancy Raw Data'!$B$8:$BE$51,'Occupancy Raw Data'!V$3,FALSE))/100</f>
        <v>0.14429025275202501</v>
      </c>
      <c r="E111" s="44">
        <f>(VLOOKUP($A110,'Occupancy Raw Data'!$B$8:$BE$51,'Occupancy Raw Data'!W$3,FALSE))/100</f>
        <v>0.13284037819324701</v>
      </c>
      <c r="F111" s="44">
        <f>(VLOOKUP($A110,'Occupancy Raw Data'!$B$8:$BE$51,'Occupancy Raw Data'!X$3,FALSE))/100</f>
        <v>-6.2606936916199493E-2</v>
      </c>
      <c r="G111" s="44">
        <f>(VLOOKUP($A110,'Occupancy Raw Data'!$B$8:$BE$51,'Occupancy Raw Data'!Y$3,FALSE))/100</f>
        <v>9.6315107680682188E-2</v>
      </c>
      <c r="H111" s="45">
        <f>(VLOOKUP($A110,'Occupancy Raw Data'!$B$8:$BE$51,'Occupancy Raw Data'!AA$3,FALSE))/100</f>
        <v>-3.6077913024695402E-2</v>
      </c>
      <c r="I111" s="45">
        <f>(VLOOKUP($A110,'Occupancy Raw Data'!$B$8:$BE$51,'Occupancy Raw Data'!AB$3,FALSE))/100</f>
        <v>-8.8634899383511406E-2</v>
      </c>
      <c r="J111" s="44">
        <f>(VLOOKUP($A110,'Occupancy Raw Data'!$B$8:$BE$51,'Occupancy Raw Data'!AC$3,FALSE))/100</f>
        <v>-6.267887903080141E-2</v>
      </c>
      <c r="K111" s="46">
        <f>(VLOOKUP($A110,'Occupancy Raw Data'!$B$8:$BE$51,'Occupancy Raw Data'!AE$3,FALSE))/100</f>
        <v>3.7086624964889701E-2</v>
      </c>
      <c r="M111" s="43">
        <f>(VLOOKUP($A110,'ADR Raw Data'!$B$6:$BE$49,'ADR Raw Data'!T$1,FALSE))/100</f>
        <v>0.12012356680003601</v>
      </c>
      <c r="N111" s="44">
        <f>(VLOOKUP($A110,'ADR Raw Data'!$B$6:$BE$49,'ADR Raw Data'!U$1,FALSE))/100</f>
        <v>8.0036242981788408E-2</v>
      </c>
      <c r="O111" s="44">
        <f>(VLOOKUP($A110,'ADR Raw Data'!$B$6:$BE$49,'ADR Raw Data'!V$1,FALSE))/100</f>
        <v>7.2402180455130097E-2</v>
      </c>
      <c r="P111" s="44">
        <f>(VLOOKUP($A110,'ADR Raw Data'!$B$6:$BE$49,'ADR Raw Data'!W$1,FALSE))/100</f>
        <v>-5.16601795223861E-2</v>
      </c>
      <c r="Q111" s="44">
        <f>(VLOOKUP($A110,'ADR Raw Data'!$B$6:$BE$49,'ADR Raw Data'!X$1,FALSE))/100</f>
        <v>-2.4371974351600701E-2</v>
      </c>
      <c r="R111" s="44">
        <f>(VLOOKUP($A110,'ADR Raw Data'!$B$6:$BE$49,'ADR Raw Data'!Y$1,FALSE))/100</f>
        <v>2.9351704312938098E-2</v>
      </c>
      <c r="S111" s="45">
        <f>(VLOOKUP($A110,'ADR Raw Data'!$B$6:$BE$49,'ADR Raw Data'!AA$1,FALSE))/100</f>
        <v>-3.3285640180397903E-2</v>
      </c>
      <c r="T111" s="45">
        <f>(VLOOKUP($A110,'ADR Raw Data'!$B$6:$BE$49,'ADR Raw Data'!AB$1,FALSE))/100</f>
        <v>-2.6112715634908801E-2</v>
      </c>
      <c r="U111" s="44">
        <f>(VLOOKUP($A110,'ADR Raw Data'!$B$6:$BE$49,'ADR Raw Data'!AC$1,FALSE))/100</f>
        <v>-2.99196447198492E-2</v>
      </c>
      <c r="V111" s="46">
        <f>(VLOOKUP($A110,'ADR Raw Data'!$B$6:$BE$49,'ADR Raw Data'!AE$1,FALSE))/100</f>
        <v>-1.1874055796656499E-2</v>
      </c>
      <c r="X111" s="43">
        <f>(VLOOKUP($A110,'RevPAR Raw Data'!$B$6:$BE$43,'RevPAR Raw Data'!T$1,FALSE))/100</f>
        <v>0.269473833514771</v>
      </c>
      <c r="Y111" s="44">
        <f>(VLOOKUP($A110,'RevPAR Raw Data'!$B$6:$BE$43,'RevPAR Raw Data'!U$1,FALSE))/100</f>
        <v>0.27533880967482999</v>
      </c>
      <c r="Z111" s="44">
        <f>(VLOOKUP($A110,'RevPAR Raw Data'!$B$6:$BE$43,'RevPAR Raw Data'!V$1,FALSE))/100</f>
        <v>0.227139362124823</v>
      </c>
      <c r="AA111" s="44">
        <f>(VLOOKUP($A110,'RevPAR Raw Data'!$B$6:$BE$43,'RevPAR Raw Data'!W$1,FALSE))/100</f>
        <v>7.4317640885576505E-2</v>
      </c>
      <c r="AB111" s="44">
        <f>(VLOOKUP($A110,'RevPAR Raw Data'!$B$6:$BE$43,'RevPAR Raw Data'!X$1,FALSE))/100</f>
        <v>-8.5453056607046399E-2</v>
      </c>
      <c r="AC111" s="44">
        <f>(VLOOKUP($A110,'RevPAR Raw Data'!$B$6:$BE$43,'RevPAR Raw Data'!Y$1,FALSE))/100</f>
        <v>0.128493824555132</v>
      </c>
      <c r="AD111" s="45">
        <f>(VLOOKUP($A110,'RevPAR Raw Data'!$B$6:$BE$43,'RevPAR Raw Data'!AA$1,FALSE))/100</f>
        <v>-6.8162676773693698E-2</v>
      </c>
      <c r="AE111" s="45">
        <f>(VLOOKUP($A110,'RevPAR Raw Data'!$B$6:$BE$43,'RevPAR Raw Data'!AB$1,FALSE))/100</f>
        <v>-0.112433117095489</v>
      </c>
      <c r="AF111" s="44">
        <f>(VLOOKUP($A110,'RevPAR Raw Data'!$B$6:$BE$43,'RevPAR Raw Data'!AC$1,FALSE))/100</f>
        <v>-9.0723193958610601E-2</v>
      </c>
      <c r="AG111" s="46">
        <f>(VLOOKUP($A110,'RevPAR Raw Data'!$B$6:$BE$43,'RevPAR Raw Data'!AE$1,FALSE))/100</f>
        <v>2.4772200514090299E-2</v>
      </c>
    </row>
    <row r="112" spans="1:33" x14ac:dyDescent="0.2">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4" x14ac:dyDescent="0.2">
      <c r="A113" s="70" t="s">
        <v>53</v>
      </c>
      <c r="B113" s="71">
        <f>(VLOOKUP($A113,'Occupancy Raw Data'!$B$8:$BE$45,'Occupancy Raw Data'!G$3,FALSE))/100</f>
        <v>0.52382590744882096</v>
      </c>
      <c r="C113" s="72">
        <f>(VLOOKUP($A113,'Occupancy Raw Data'!$B$8:$BE$45,'Occupancy Raw Data'!H$3,FALSE))/100</f>
        <v>0.68157577842766204</v>
      </c>
      <c r="D113" s="72">
        <f>(VLOOKUP($A113,'Occupancy Raw Data'!$B$8:$BE$45,'Occupancy Raw Data'!I$3,FALSE))/100</f>
        <v>0.72183038018234891</v>
      </c>
      <c r="E113" s="72">
        <f>(VLOOKUP($A113,'Occupancy Raw Data'!$B$8:$BE$45,'Occupancy Raw Data'!J$3,FALSE))/100</f>
        <v>0.69017718905900494</v>
      </c>
      <c r="F113" s="72">
        <f>(VLOOKUP($A113,'Occupancy Raw Data'!$B$8:$BE$45,'Occupancy Raw Data'!K$3,FALSE))/100</f>
        <v>0.68329606055393</v>
      </c>
      <c r="G113" s="73">
        <f>(VLOOKUP($A113,'Occupancy Raw Data'!$B$8:$BE$45,'Occupancy Raw Data'!L$3,FALSE))/100</f>
        <v>0.66014106313435406</v>
      </c>
      <c r="H113" s="53">
        <f>(VLOOKUP($A113,'Occupancy Raw Data'!$B$8:$BE$45,'Occupancy Raw Data'!N$3,FALSE))/100</f>
        <v>0.72251849303285698</v>
      </c>
      <c r="I113" s="53">
        <f>(VLOOKUP($A113,'Occupancy Raw Data'!$B$8:$BE$45,'Occupancy Raw Data'!O$3,FALSE))/100</f>
        <v>0.68794082229485598</v>
      </c>
      <c r="J113" s="73">
        <f>(VLOOKUP($A113,'Occupancy Raw Data'!$B$8:$BE$45,'Occupancy Raw Data'!P$3,FALSE))/100</f>
        <v>0.70522965766385592</v>
      </c>
      <c r="K113" s="74">
        <f>(VLOOKUP($A113,'Occupancy Raw Data'!$B$8:$BE$45,'Occupancy Raw Data'!R$3,FALSE))/100</f>
        <v>0.67302351871421096</v>
      </c>
      <c r="M113" s="75">
        <f>VLOOKUP($A113,'ADR Raw Data'!$B$6:$BE$43,'ADR Raw Data'!G$1,FALSE)</f>
        <v>98.421980295566499</v>
      </c>
      <c r="N113" s="76">
        <f>VLOOKUP($A113,'ADR Raw Data'!$B$6:$BE$43,'ADR Raw Data'!H$1,FALSE)</f>
        <v>112.510297829379</v>
      </c>
      <c r="O113" s="76">
        <f>VLOOKUP($A113,'ADR Raw Data'!$B$6:$BE$43,'ADR Raw Data'!I$1,FALSE)</f>
        <v>118.342051954242</v>
      </c>
      <c r="P113" s="76">
        <f>VLOOKUP($A113,'ADR Raw Data'!$B$6:$BE$43,'ADR Raw Data'!J$1,FALSE)</f>
        <v>107.483893320039</v>
      </c>
      <c r="Q113" s="76">
        <f>VLOOKUP($A113,'ADR Raw Data'!$B$6:$BE$43,'ADR Raw Data'!K$1,FALSE)</f>
        <v>104.034431017119</v>
      </c>
      <c r="R113" s="77">
        <f>VLOOKUP($A113,'ADR Raw Data'!$B$6:$BE$43,'ADR Raw Data'!L$1,FALSE)</f>
        <v>108.74415593891599</v>
      </c>
      <c r="S113" s="76">
        <f>VLOOKUP($A113,'ADR Raw Data'!$B$6:$BE$43,'ADR Raw Data'!N$1,FALSE)</f>
        <v>111.96910238095199</v>
      </c>
      <c r="T113" s="76">
        <f>VLOOKUP($A113,'ADR Raw Data'!$B$6:$BE$43,'ADR Raw Data'!O$1,FALSE)</f>
        <v>113.915118779694</v>
      </c>
      <c r="U113" s="77">
        <f>VLOOKUP($A113,'ADR Raw Data'!$B$6:$BE$43,'ADR Raw Data'!P$1,FALSE)</f>
        <v>112.918257104524</v>
      </c>
      <c r="V113" s="78">
        <f>VLOOKUP($A113,'ADR Raw Data'!$B$6:$BE$43,'ADR Raw Data'!R$1,FALSE)</f>
        <v>109.993825677353</v>
      </c>
      <c r="X113" s="75">
        <f>VLOOKUP($A113,'RevPAR Raw Data'!$B$6:$BE$43,'RevPAR Raw Data'!G$1,FALSE)</f>
        <v>51.555983141235103</v>
      </c>
      <c r="Y113" s="76">
        <f>VLOOKUP($A113,'RevPAR Raw Data'!$B$6:$BE$43,'RevPAR Raw Data'!H$1,FALSE)</f>
        <v>76.684293824187094</v>
      </c>
      <c r="Z113" s="76">
        <f>VLOOKUP($A113,'RevPAR Raw Data'!$B$6:$BE$43,'RevPAR Raw Data'!I$1,FALSE)</f>
        <v>85.422888353689999</v>
      </c>
      <c r="AA113" s="76">
        <f>VLOOKUP($A113,'RevPAR Raw Data'!$B$6:$BE$43,'RevPAR Raw Data'!J$1,FALSE)</f>
        <v>74.182931360743098</v>
      </c>
      <c r="AB113" s="76">
        <f>VLOOKUP($A113,'RevPAR Raw Data'!$B$6:$BE$43,'RevPAR Raw Data'!K$1,FALSE)</f>
        <v>71.086316875967597</v>
      </c>
      <c r="AC113" s="77">
        <f>VLOOKUP($A113,'RevPAR Raw Data'!$B$6:$BE$43,'RevPAR Raw Data'!L$1,FALSE)</f>
        <v>71.786482711164595</v>
      </c>
      <c r="AD113" s="76">
        <f>VLOOKUP($A113,'RevPAR Raw Data'!$B$6:$BE$43,'RevPAR Raw Data'!N$1,FALSE)</f>
        <v>80.899747118527401</v>
      </c>
      <c r="AE113" s="76">
        <f>VLOOKUP($A113,'RevPAR Raw Data'!$B$6:$BE$43,'RevPAR Raw Data'!O$1,FALSE)</f>
        <v>78.366860485119503</v>
      </c>
      <c r="AF113" s="77">
        <f>VLOOKUP($A113,'RevPAR Raw Data'!$B$6:$BE$43,'RevPAR Raw Data'!P$1,FALSE)</f>
        <v>79.633303801823402</v>
      </c>
      <c r="AG113" s="78">
        <f>VLOOKUP($A113,'RevPAR Raw Data'!$B$6:$BE$43,'RevPAR Raw Data'!R$1,FALSE)</f>
        <v>74.028431594210005</v>
      </c>
    </row>
    <row r="114" spans="1:34" x14ac:dyDescent="0.2">
      <c r="A114" s="55" t="s">
        <v>126</v>
      </c>
      <c r="B114" s="43">
        <f>(VLOOKUP($A113,'Occupancy Raw Data'!$B$8:$BE$51,'Occupancy Raw Data'!T$3,FALSE))/100</f>
        <v>0.17454520297892098</v>
      </c>
      <c r="C114" s="44">
        <f>(VLOOKUP($A113,'Occupancy Raw Data'!$B$8:$BE$51,'Occupancy Raw Data'!U$3,FALSE))/100</f>
        <v>2.67350782995006E-2</v>
      </c>
      <c r="D114" s="44">
        <f>(VLOOKUP($A113,'Occupancy Raw Data'!$B$8:$BE$51,'Occupancy Raw Data'!V$3,FALSE))/100</f>
        <v>2.49264113571552E-2</v>
      </c>
      <c r="E114" s="44">
        <f>(VLOOKUP($A113,'Occupancy Raw Data'!$B$8:$BE$51,'Occupancy Raw Data'!W$3,FALSE))/100</f>
        <v>-3.6043405667587902E-2</v>
      </c>
      <c r="F114" s="44">
        <f>(VLOOKUP($A113,'Occupancy Raw Data'!$B$8:$BE$51,'Occupancy Raw Data'!X$3,FALSE))/100</f>
        <v>-2.2897033652331703E-2</v>
      </c>
      <c r="G114" s="44">
        <f>(VLOOKUP($A113,'Occupancy Raw Data'!$B$8:$BE$51,'Occupancy Raw Data'!Y$3,FALSE))/100</f>
        <v>2.2087226128420498E-2</v>
      </c>
      <c r="H114" s="45">
        <f>(VLOOKUP($A113,'Occupancy Raw Data'!$B$8:$BE$51,'Occupancy Raw Data'!AA$3,FALSE))/100</f>
        <v>-0.13140611106286601</v>
      </c>
      <c r="I114" s="45">
        <f>(VLOOKUP($A113,'Occupancy Raw Data'!$B$8:$BE$51,'Occupancy Raw Data'!AB$3,FALSE))/100</f>
        <v>-0.118653996528157</v>
      </c>
      <c r="J114" s="44">
        <f>(VLOOKUP($A113,'Occupancy Raw Data'!$B$8:$BE$51,'Occupancy Raw Data'!AC$3,FALSE))/100</f>
        <v>-0.125232791230903</v>
      </c>
      <c r="K114" s="46">
        <f>(VLOOKUP($A113,'Occupancy Raw Data'!$B$8:$BE$51,'Occupancy Raw Data'!AE$3,FALSE))/100</f>
        <v>-2.6972666070271097E-2</v>
      </c>
      <c r="M114" s="43">
        <f>(VLOOKUP($A113,'ADR Raw Data'!$B$6:$BE$49,'ADR Raw Data'!T$1,FALSE))/100</f>
        <v>3.82777723425273E-2</v>
      </c>
      <c r="N114" s="44">
        <f>(VLOOKUP($A113,'ADR Raw Data'!$B$6:$BE$49,'ADR Raw Data'!U$1,FALSE))/100</f>
        <v>3.7487236612788896E-2</v>
      </c>
      <c r="O114" s="44">
        <f>(VLOOKUP($A113,'ADR Raw Data'!$B$6:$BE$49,'ADR Raw Data'!V$1,FALSE))/100</f>
        <v>7.2115879429454507E-2</v>
      </c>
      <c r="P114" s="44">
        <f>(VLOOKUP($A113,'ADR Raw Data'!$B$6:$BE$49,'ADR Raw Data'!W$1,FALSE))/100</f>
        <v>-3.6389419270798401E-3</v>
      </c>
      <c r="Q114" s="44">
        <f>(VLOOKUP($A113,'ADR Raw Data'!$B$6:$BE$49,'ADR Raw Data'!X$1,FALSE))/100</f>
        <v>-3.29219360988958E-2</v>
      </c>
      <c r="R114" s="44">
        <f>(VLOOKUP($A113,'ADR Raw Data'!$B$6:$BE$49,'ADR Raw Data'!Y$1,FALSE))/100</f>
        <v>1.9465032217314798E-2</v>
      </c>
      <c r="S114" s="45">
        <f>(VLOOKUP($A113,'ADR Raw Data'!$B$6:$BE$49,'ADR Raw Data'!AA$1,FALSE))/100</f>
        <v>-9.8342321151949505E-2</v>
      </c>
      <c r="T114" s="45">
        <f>(VLOOKUP($A113,'ADR Raw Data'!$B$6:$BE$49,'ADR Raw Data'!AB$1,FALSE))/100</f>
        <v>-6.7099465999179791E-2</v>
      </c>
      <c r="U114" s="44">
        <f>(VLOOKUP($A113,'ADR Raw Data'!$B$6:$BE$49,'ADR Raw Data'!AC$1,FALSE))/100</f>
        <v>-8.3291391721015892E-2</v>
      </c>
      <c r="V114" s="46">
        <f>(VLOOKUP($A113,'ADR Raw Data'!$B$6:$BE$49,'ADR Raw Data'!AE$1,FALSE))/100</f>
        <v>-1.9365461630001399E-2</v>
      </c>
      <c r="X114" s="43">
        <f>(VLOOKUP($A113,'RevPAR Raw Data'!$B$6:$BE$43,'RevPAR Raw Data'!T$1,FALSE))/100</f>
        <v>0.21950417686455498</v>
      </c>
      <c r="Y114" s="44">
        <f>(VLOOKUP($A113,'RevPAR Raw Data'!$B$6:$BE$43,'RevPAR Raw Data'!U$1,FALSE))/100</f>
        <v>6.52245391183644E-2</v>
      </c>
      <c r="Z114" s="44">
        <f>(VLOOKUP($A113,'RevPAR Raw Data'!$B$6:$BE$43,'RevPAR Raw Data'!V$1,FALSE))/100</f>
        <v>9.88398808626514E-2</v>
      </c>
      <c r="AA114" s="44">
        <f>(VLOOKUP($A113,'RevPAR Raw Data'!$B$6:$BE$43,'RevPAR Raw Data'!W$1,FALSE))/100</f>
        <v>-3.9551187734589204E-2</v>
      </c>
      <c r="AB114" s="44">
        <f>(VLOOKUP($A113,'RevPAR Raw Data'!$B$6:$BE$43,'RevPAR Raw Data'!X$1,FALSE))/100</f>
        <v>-5.50651550724712E-2</v>
      </c>
      <c r="AC114" s="44">
        <f>(VLOOKUP($A113,'RevPAR Raw Data'!$B$6:$BE$43,'RevPAR Raw Data'!Y$1,FALSE))/100</f>
        <v>4.1982186913916204E-2</v>
      </c>
      <c r="AD114" s="45">
        <f>(VLOOKUP($A113,'RevPAR Raw Data'!$B$6:$BE$43,'RevPAR Raw Data'!AA$1,FALSE))/100</f>
        <v>-0.21682565023934297</v>
      </c>
      <c r="AE114" s="45">
        <f>(VLOOKUP($A113,'RevPAR Raw Data'!$B$6:$BE$43,'RevPAR Raw Data'!AB$1,FALSE))/100</f>
        <v>-0.17779184272162901</v>
      </c>
      <c r="AF114" s="44">
        <f>(VLOOKUP($A113,'RevPAR Raw Data'!$B$6:$BE$43,'RevPAR Raw Data'!AC$1,FALSE))/100</f>
        <v>-0.198093369481189</v>
      </c>
      <c r="AG114" s="46">
        <f>(VLOOKUP($A113,'RevPAR Raw Data'!$B$6:$BE$43,'RevPAR Raw Data'!AE$1,FALSE))/100</f>
        <v>-4.5815789570429803E-2</v>
      </c>
    </row>
    <row r="115" spans="1:34" x14ac:dyDescent="0.2">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4" x14ac:dyDescent="0.2">
      <c r="A116" s="70" t="s">
        <v>49</v>
      </c>
      <c r="B116" s="71">
        <f>(VLOOKUP($A116,'Occupancy Raw Data'!$B$8:$BE$45,'Occupancy Raw Data'!G$3,FALSE))/100</f>
        <v>0.45656877897990694</v>
      </c>
      <c r="C116" s="72">
        <f>(VLOOKUP($A116,'Occupancy Raw Data'!$B$8:$BE$45,'Occupancy Raw Data'!H$3,FALSE))/100</f>
        <v>0.63122102009273495</v>
      </c>
      <c r="D116" s="72">
        <f>(VLOOKUP($A116,'Occupancy Raw Data'!$B$8:$BE$45,'Occupancy Raw Data'!I$3,FALSE))/100</f>
        <v>0.65069551777434298</v>
      </c>
      <c r="E116" s="72">
        <f>(VLOOKUP($A116,'Occupancy Raw Data'!$B$8:$BE$45,'Occupancy Raw Data'!J$3,FALSE))/100</f>
        <v>0.67171561051004602</v>
      </c>
      <c r="F116" s="72">
        <f>(VLOOKUP($A116,'Occupancy Raw Data'!$B$8:$BE$45,'Occupancy Raw Data'!K$3,FALSE))/100</f>
        <v>0.58454404945904104</v>
      </c>
      <c r="G116" s="73">
        <f>(VLOOKUP($A116,'Occupancy Raw Data'!$B$8:$BE$45,'Occupancy Raw Data'!L$3,FALSE))/100</f>
        <v>0.598948995363214</v>
      </c>
      <c r="H116" s="53">
        <f>(VLOOKUP($A116,'Occupancy Raw Data'!$B$8:$BE$45,'Occupancy Raw Data'!N$3,FALSE))/100</f>
        <v>0.65285935085007696</v>
      </c>
      <c r="I116" s="53">
        <f>(VLOOKUP($A116,'Occupancy Raw Data'!$B$8:$BE$45,'Occupancy Raw Data'!O$3,FALSE))/100</f>
        <v>0.60216383307573407</v>
      </c>
      <c r="J116" s="73">
        <f>(VLOOKUP($A116,'Occupancy Raw Data'!$B$8:$BE$45,'Occupancy Raw Data'!P$3,FALSE))/100</f>
        <v>0.62751159196290507</v>
      </c>
      <c r="K116" s="74">
        <f>(VLOOKUP($A116,'Occupancy Raw Data'!$B$8:$BE$45,'Occupancy Raw Data'!R$3,FALSE))/100</f>
        <v>0.60710973724883999</v>
      </c>
      <c r="M116" s="75">
        <f>VLOOKUP($A116,'ADR Raw Data'!$B$6:$BE$43,'ADR Raw Data'!G$1,FALSE)</f>
        <v>105.76625592417</v>
      </c>
      <c r="N116" s="76">
        <f>VLOOKUP($A116,'ADR Raw Data'!$B$6:$BE$43,'ADR Raw Data'!H$1,FALSE)</f>
        <v>115.740014691478</v>
      </c>
      <c r="O116" s="76">
        <f>VLOOKUP($A116,'ADR Raw Data'!$B$6:$BE$43,'ADR Raw Data'!I$1,FALSE)</f>
        <v>116.56599999999899</v>
      </c>
      <c r="P116" s="76">
        <f>VLOOKUP($A116,'ADR Raw Data'!$B$6:$BE$43,'ADR Raw Data'!J$1,FALSE)</f>
        <v>114.09482282558599</v>
      </c>
      <c r="Q116" s="76">
        <f>VLOOKUP($A116,'ADR Raw Data'!$B$6:$BE$43,'ADR Raw Data'!K$1,FALSE)</f>
        <v>108.750486515071</v>
      </c>
      <c r="R116" s="77">
        <f>VLOOKUP($A116,'ADR Raw Data'!$B$6:$BE$43,'ADR Raw Data'!L$1,FALSE)</f>
        <v>112.665619322873</v>
      </c>
      <c r="S116" s="76">
        <f>VLOOKUP($A116,'ADR Raw Data'!$B$6:$BE$43,'ADR Raw Data'!N$1,FALSE)</f>
        <v>121.66771780303</v>
      </c>
      <c r="T116" s="76">
        <f>VLOOKUP($A116,'ADR Raw Data'!$B$6:$BE$43,'ADR Raw Data'!O$1,FALSE)</f>
        <v>118.77817761806899</v>
      </c>
      <c r="U116" s="77">
        <f>VLOOKUP($A116,'ADR Raw Data'!$B$6:$BE$43,'ADR Raw Data'!P$1,FALSE)</f>
        <v>120.281307881773</v>
      </c>
      <c r="V116" s="78">
        <f>VLOOKUP($A116,'ADR Raw Data'!$B$6:$BE$43,'ADR Raw Data'!R$1,FALSE)</f>
        <v>114.91465158568499</v>
      </c>
      <c r="X116" s="75">
        <f>VLOOKUP($A116,'RevPAR Raw Data'!$B$6:$BE$43,'RevPAR Raw Data'!G$1,FALSE)</f>
        <v>48.289570324574903</v>
      </c>
      <c r="Y116" s="76">
        <f>VLOOKUP($A116,'RevPAR Raw Data'!$B$6:$BE$43,'RevPAR Raw Data'!H$1,FALSE)</f>
        <v>73.057530139103505</v>
      </c>
      <c r="Z116" s="76">
        <f>VLOOKUP($A116,'RevPAR Raw Data'!$B$6:$BE$43,'RevPAR Raw Data'!I$1,FALSE)</f>
        <v>75.848973724884004</v>
      </c>
      <c r="AA116" s="76">
        <f>VLOOKUP($A116,'RevPAR Raw Data'!$B$6:$BE$43,'RevPAR Raw Data'!J$1,FALSE)</f>
        <v>76.639273570324505</v>
      </c>
      <c r="AB116" s="76">
        <f>VLOOKUP($A116,'RevPAR Raw Data'!$B$6:$BE$43,'RevPAR Raw Data'!K$1,FALSE)</f>
        <v>63.569449768160702</v>
      </c>
      <c r="AC116" s="77">
        <f>VLOOKUP($A116,'RevPAR Raw Data'!$B$6:$BE$43,'RevPAR Raw Data'!L$1,FALSE)</f>
        <v>67.480959505409501</v>
      </c>
      <c r="AD116" s="76">
        <f>VLOOKUP($A116,'RevPAR Raw Data'!$B$6:$BE$43,'RevPAR Raw Data'!N$1,FALSE)</f>
        <v>79.431907264296697</v>
      </c>
      <c r="AE116" s="76">
        <f>VLOOKUP($A116,'RevPAR Raw Data'!$B$6:$BE$43,'RevPAR Raw Data'!O$1,FALSE)</f>
        <v>71.523922720247199</v>
      </c>
      <c r="AF116" s="77">
        <f>VLOOKUP($A116,'RevPAR Raw Data'!$B$6:$BE$43,'RevPAR Raw Data'!P$1,FALSE)</f>
        <v>75.477914992272005</v>
      </c>
      <c r="AG116" s="78">
        <f>VLOOKUP($A116,'RevPAR Raw Data'!$B$6:$BE$43,'RevPAR Raw Data'!R$1,FALSE)</f>
        <v>69.765803930227406</v>
      </c>
    </row>
    <row r="117" spans="1:34" x14ac:dyDescent="0.2">
      <c r="A117" s="55" t="s">
        <v>126</v>
      </c>
      <c r="B117" s="43">
        <f>(VLOOKUP($A116,'Occupancy Raw Data'!$B$8:$BE$51,'Occupancy Raw Data'!T$3,FALSE))/100</f>
        <v>9.6361458377730802E-2</v>
      </c>
      <c r="C117" s="44">
        <f>(VLOOKUP($A116,'Occupancy Raw Data'!$B$8:$BE$51,'Occupancy Raw Data'!U$3,FALSE))/100</f>
        <v>9.6435882145334606E-2</v>
      </c>
      <c r="D117" s="44">
        <f>(VLOOKUP($A116,'Occupancy Raw Data'!$B$8:$BE$51,'Occupancy Raw Data'!V$3,FALSE))/100</f>
        <v>3.6664163849446901E-2</v>
      </c>
      <c r="E117" s="44">
        <f>(VLOOKUP($A116,'Occupancy Raw Data'!$B$8:$BE$51,'Occupancy Raw Data'!W$3,FALSE))/100</f>
        <v>6.758259134377681E-2</v>
      </c>
      <c r="F117" s="44">
        <f>(VLOOKUP($A116,'Occupancy Raw Data'!$B$8:$BE$51,'Occupancy Raw Data'!X$3,FALSE))/100</f>
        <v>-0.111503785181456</v>
      </c>
      <c r="G117" s="44">
        <f>(VLOOKUP($A116,'Occupancy Raw Data'!$B$8:$BE$51,'Occupancy Raw Data'!Y$3,FALSE))/100</f>
        <v>3.0212197555295698E-2</v>
      </c>
      <c r="H117" s="45">
        <f>(VLOOKUP($A116,'Occupancy Raw Data'!$B$8:$BE$51,'Occupancy Raw Data'!AA$3,FALSE))/100</f>
        <v>-0.133796474754247</v>
      </c>
      <c r="I117" s="45">
        <f>(VLOOKUP($A116,'Occupancy Raw Data'!$B$8:$BE$51,'Occupancy Raw Data'!AB$3,FALSE))/100</f>
        <v>-0.185046984193208</v>
      </c>
      <c r="J117" s="44">
        <f>(VLOOKUP($A116,'Occupancy Raw Data'!$B$8:$BE$51,'Occupancy Raw Data'!AC$3,FALSE))/100</f>
        <v>-0.159167500382565</v>
      </c>
      <c r="K117" s="46">
        <f>(VLOOKUP($A116,'Occupancy Raw Data'!$B$8:$BE$51,'Occupancy Raw Data'!AE$3,FALSE))/100</f>
        <v>-3.4037447184029401E-2</v>
      </c>
      <c r="M117" s="43">
        <f>(VLOOKUP($A116,'ADR Raw Data'!$B$6:$BE$49,'ADR Raw Data'!T$1,FALSE))/100</f>
        <v>0.117480015625279</v>
      </c>
      <c r="N117" s="44">
        <f>(VLOOKUP($A116,'ADR Raw Data'!$B$6:$BE$49,'ADR Raw Data'!U$1,FALSE))/100</f>
        <v>0.11806322006492699</v>
      </c>
      <c r="O117" s="44">
        <f>(VLOOKUP($A116,'ADR Raw Data'!$B$6:$BE$49,'ADR Raw Data'!V$1,FALSE))/100</f>
        <v>7.5166540124282796E-2</v>
      </c>
      <c r="P117" s="44">
        <f>(VLOOKUP($A116,'ADR Raw Data'!$B$6:$BE$49,'ADR Raw Data'!W$1,FALSE))/100</f>
        <v>7.0491529898075805E-2</v>
      </c>
      <c r="Q117" s="44">
        <f>(VLOOKUP($A116,'ADR Raw Data'!$B$6:$BE$49,'ADR Raw Data'!X$1,FALSE))/100</f>
        <v>-3.59086579694749E-2</v>
      </c>
      <c r="R117" s="44">
        <f>(VLOOKUP($A116,'ADR Raw Data'!$B$6:$BE$49,'ADR Raw Data'!Y$1,FALSE))/100</f>
        <v>6.2190932204200106E-2</v>
      </c>
      <c r="S117" s="45">
        <f>(VLOOKUP($A116,'ADR Raw Data'!$B$6:$BE$49,'ADR Raw Data'!AA$1,FALSE))/100</f>
        <v>-0.152378391752783</v>
      </c>
      <c r="T117" s="45">
        <f>(VLOOKUP($A116,'ADR Raw Data'!$B$6:$BE$49,'ADR Raw Data'!AB$1,FALSE))/100</f>
        <v>-0.152659154985925</v>
      </c>
      <c r="U117" s="44">
        <f>(VLOOKUP($A116,'ADR Raw Data'!$B$6:$BE$49,'ADR Raw Data'!AC$1,FALSE))/100</f>
        <v>-0.152205399055868</v>
      </c>
      <c r="V117" s="46">
        <f>(VLOOKUP($A116,'ADR Raw Data'!$B$6:$BE$49,'ADR Raw Data'!AE$1,FALSE))/100</f>
        <v>-2.7933883237629499E-2</v>
      </c>
      <c r="X117" s="43">
        <f>(VLOOKUP($A116,'RevPAR Raw Data'!$B$6:$BE$43,'RevPAR Raw Data'!T$1,FALSE))/100</f>
        <v>0.22516201963890101</v>
      </c>
      <c r="Y117" s="44">
        <f>(VLOOKUP($A116,'RevPAR Raw Data'!$B$6:$BE$43,'RevPAR Raw Data'!U$1,FALSE))/100</f>
        <v>0.225884632986141</v>
      </c>
      <c r="Z117" s="44">
        <f>(VLOOKUP($A116,'RevPAR Raw Data'!$B$6:$BE$43,'RevPAR Raw Data'!V$1,FALSE))/100</f>
        <v>0.114586622316842</v>
      </c>
      <c r="AA117" s="44">
        <f>(VLOOKUP($A116,'RevPAR Raw Data'!$B$6:$BE$43,'RevPAR Raw Data'!W$1,FALSE))/100</f>
        <v>0.14283812150015099</v>
      </c>
      <c r="AB117" s="44">
        <f>(VLOOKUP($A116,'RevPAR Raw Data'!$B$6:$BE$43,'RevPAR Raw Data'!X$1,FALSE))/100</f>
        <v>-0.143408491866548</v>
      </c>
      <c r="AC117" s="44">
        <f>(VLOOKUP($A116,'RevPAR Raw Data'!$B$6:$BE$43,'RevPAR Raw Data'!Y$1,FALSE))/100</f>
        <v>9.4282054489397193E-2</v>
      </c>
      <c r="AD117" s="45">
        <f>(VLOOKUP($A116,'RevPAR Raw Data'!$B$6:$BE$43,'RevPAR Raw Data'!AA$1,FALSE))/100</f>
        <v>-0.26578717486178699</v>
      </c>
      <c r="AE117" s="45">
        <f>(VLOOKUP($A116,'RevPAR Raw Data'!$B$6:$BE$43,'RevPAR Raw Data'!AB$1,FALSE))/100</f>
        <v>-0.309457022939504</v>
      </c>
      <c r="AF117" s="44">
        <f>(VLOOKUP($A116,'RevPAR Raw Data'!$B$6:$BE$43,'RevPAR Raw Data'!AC$1,FALSE))/100</f>
        <v>-0.28714674652597999</v>
      </c>
      <c r="AG117" s="46">
        <f>(VLOOKUP($A116,'RevPAR Raw Data'!$B$6:$BE$43,'RevPAR Raw Data'!AE$1,FALSE))/100</f>
        <v>-6.10205323463133E-2</v>
      </c>
    </row>
    <row r="118" spans="1:34" x14ac:dyDescent="0.2">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4" x14ac:dyDescent="0.2">
      <c r="A119" s="70" t="s">
        <v>50</v>
      </c>
      <c r="B119" s="71">
        <f>(VLOOKUP($A119,'Occupancy Raw Data'!$B$8:$BE$45,'Occupancy Raw Data'!G$3,FALSE))/100</f>
        <v>0.46649433286935699</v>
      </c>
      <c r="C119" s="72">
        <f>(VLOOKUP($A119,'Occupancy Raw Data'!$B$8:$BE$45,'Occupancy Raw Data'!H$3,FALSE))/100</f>
        <v>0.54464108172598902</v>
      </c>
      <c r="D119" s="72">
        <f>(VLOOKUP($A119,'Occupancy Raw Data'!$B$8:$BE$45,'Occupancy Raw Data'!I$3,FALSE))/100</f>
        <v>0.56392921057864298</v>
      </c>
      <c r="E119" s="72">
        <f>(VLOOKUP($A119,'Occupancy Raw Data'!$B$8:$BE$45,'Occupancy Raw Data'!J$3,FALSE))/100</f>
        <v>0.60051700139192599</v>
      </c>
      <c r="F119" s="72">
        <f>(VLOOKUP($A119,'Occupancy Raw Data'!$B$8:$BE$45,'Occupancy Raw Data'!K$3,FALSE))/100</f>
        <v>0.659574468085106</v>
      </c>
      <c r="G119" s="73">
        <f>(VLOOKUP($A119,'Occupancy Raw Data'!$B$8:$BE$45,'Occupancy Raw Data'!L$3,FALSE))/100</f>
        <v>0.56703121893020403</v>
      </c>
      <c r="H119" s="53">
        <f>(VLOOKUP($A119,'Occupancy Raw Data'!$B$8:$BE$45,'Occupancy Raw Data'!N$3,FALSE))/100</f>
        <v>0.78087094849870697</v>
      </c>
      <c r="I119" s="53">
        <f>(VLOOKUP($A119,'Occupancy Raw Data'!$B$8:$BE$45,'Occupancy Raw Data'!O$3,FALSE))/100</f>
        <v>0.73692583018492697</v>
      </c>
      <c r="J119" s="73">
        <f>(VLOOKUP($A119,'Occupancy Raw Data'!$B$8:$BE$45,'Occupancy Raw Data'!P$3,FALSE))/100</f>
        <v>0.75889838934181697</v>
      </c>
      <c r="K119" s="74">
        <f>(VLOOKUP($A119,'Occupancy Raw Data'!$B$8:$BE$45,'Occupancy Raw Data'!R$3,FALSE))/100</f>
        <v>0.62185041047637901</v>
      </c>
      <c r="M119" s="75">
        <f>VLOOKUP($A119,'ADR Raw Data'!$B$6:$BE$43,'ADR Raw Data'!G$1,FALSE)</f>
        <v>95.106487638533594</v>
      </c>
      <c r="N119" s="76">
        <f>VLOOKUP($A119,'ADR Raw Data'!$B$6:$BE$43,'ADR Raw Data'!H$1,FALSE)</f>
        <v>93.831230376049604</v>
      </c>
      <c r="O119" s="76">
        <f>VLOOKUP($A119,'ADR Raw Data'!$B$6:$BE$43,'ADR Raw Data'!I$1,FALSE)</f>
        <v>95.386332863187505</v>
      </c>
      <c r="P119" s="76">
        <f>VLOOKUP($A119,'ADR Raw Data'!$B$6:$BE$43,'ADR Raw Data'!J$1,FALSE)</f>
        <v>95.749115894039704</v>
      </c>
      <c r="Q119" s="76">
        <f>VLOOKUP($A119,'ADR Raw Data'!$B$6:$BE$43,'ADR Raw Data'!K$1,FALSE)</f>
        <v>99.941302381670098</v>
      </c>
      <c r="R119" s="77">
        <f>VLOOKUP($A119,'ADR Raw Data'!$B$6:$BE$43,'ADR Raw Data'!L$1,FALSE)</f>
        <v>96.178063543273893</v>
      </c>
      <c r="S119" s="76">
        <f>VLOOKUP($A119,'ADR Raw Data'!$B$6:$BE$43,'ADR Raw Data'!N$1,FALSE)</f>
        <v>119.471133180544</v>
      </c>
      <c r="T119" s="76">
        <f>VLOOKUP($A119,'ADR Raw Data'!$B$6:$BE$43,'ADR Raw Data'!O$1,FALSE)</f>
        <v>114.90496222342099</v>
      </c>
      <c r="U119" s="77">
        <f>VLOOKUP($A119,'ADR Raw Data'!$B$6:$BE$43,'ADR Raw Data'!P$1,FALSE)</f>
        <v>117.25415039958</v>
      </c>
      <c r="V119" s="78">
        <f>VLOOKUP($A119,'ADR Raw Data'!$B$6:$BE$43,'ADR Raw Data'!R$1,FALSE)</f>
        <v>103.52691791146999</v>
      </c>
      <c r="X119" s="75">
        <f>VLOOKUP($A119,'RevPAR Raw Data'!$B$6:$BE$43,'RevPAR Raw Data'!G$1,FALSE)</f>
        <v>44.366637502485503</v>
      </c>
      <c r="Y119" s="76">
        <f>VLOOKUP($A119,'RevPAR Raw Data'!$B$6:$BE$43,'RevPAR Raw Data'!H$1,FALSE)</f>
        <v>51.104342811692099</v>
      </c>
      <c r="Z119" s="76">
        <f>VLOOKUP($A119,'RevPAR Raw Data'!$B$6:$BE$43,'RevPAR Raw Data'!I$1,FALSE)</f>
        <v>53.7911393915291</v>
      </c>
      <c r="AA119" s="76">
        <f>VLOOKUP($A119,'RevPAR Raw Data'!$B$6:$BE$43,'RevPAR Raw Data'!J$1,FALSE)</f>
        <v>57.4989719626168</v>
      </c>
      <c r="AB119" s="76">
        <f>VLOOKUP($A119,'RevPAR Raw Data'!$B$6:$BE$43,'RevPAR Raw Data'!K$1,FALSE)</f>
        <v>65.918731358122798</v>
      </c>
      <c r="AC119" s="77">
        <f>VLOOKUP($A119,'RevPAR Raw Data'!$B$6:$BE$43,'RevPAR Raw Data'!L$1,FALSE)</f>
        <v>54.535964605289301</v>
      </c>
      <c r="AD119" s="76">
        <f>VLOOKUP($A119,'RevPAR Raw Data'!$B$6:$BE$43,'RevPAR Raw Data'!N$1,FALSE)</f>
        <v>93.291537084907503</v>
      </c>
      <c r="AE119" s="76">
        <f>VLOOKUP($A119,'RevPAR Raw Data'!$B$6:$BE$43,'RevPAR Raw Data'!O$1,FALSE)</f>
        <v>84.676434678862506</v>
      </c>
      <c r="AF119" s="77">
        <f>VLOOKUP($A119,'RevPAR Raw Data'!$B$6:$BE$43,'RevPAR Raw Data'!P$1,FALSE)</f>
        <v>88.983985881885005</v>
      </c>
      <c r="AG119" s="78">
        <f>VLOOKUP($A119,'RevPAR Raw Data'!$B$6:$BE$43,'RevPAR Raw Data'!R$1,FALSE)</f>
        <v>64.378256398602304</v>
      </c>
    </row>
    <row r="120" spans="1:34" x14ac:dyDescent="0.2">
      <c r="A120" s="55" t="s">
        <v>126</v>
      </c>
      <c r="B120" s="43">
        <f>(VLOOKUP($A119,'Occupancy Raw Data'!$B$8:$BE$51,'Occupancy Raw Data'!T$3,FALSE))/100</f>
        <v>0.189748651370438</v>
      </c>
      <c r="C120" s="44">
        <f>(VLOOKUP($A119,'Occupancy Raw Data'!$B$8:$BE$51,'Occupancy Raw Data'!U$3,FALSE))/100</f>
        <v>6.0771313908200703E-2</v>
      </c>
      <c r="D120" s="44">
        <f>(VLOOKUP($A119,'Occupancy Raw Data'!$B$8:$BE$51,'Occupancy Raw Data'!V$3,FALSE))/100</f>
        <v>2.56943945104018E-2</v>
      </c>
      <c r="E120" s="44">
        <f>(VLOOKUP($A119,'Occupancy Raw Data'!$B$8:$BE$51,'Occupancy Raw Data'!W$3,FALSE))/100</f>
        <v>2.1383538501899002E-2</v>
      </c>
      <c r="F120" s="44">
        <f>(VLOOKUP($A119,'Occupancy Raw Data'!$B$8:$BE$51,'Occupancy Raw Data'!X$3,FALSE))/100</f>
        <v>0.17764530998963898</v>
      </c>
      <c r="G120" s="44">
        <f>(VLOOKUP($A119,'Occupancy Raw Data'!$B$8:$BE$51,'Occupancy Raw Data'!Y$3,FALSE))/100</f>
        <v>8.90374128090929E-2</v>
      </c>
      <c r="H120" s="45">
        <f>(VLOOKUP($A119,'Occupancy Raw Data'!$B$8:$BE$51,'Occupancy Raw Data'!AA$3,FALSE))/100</f>
        <v>1.8877514028741601E-2</v>
      </c>
      <c r="I120" s="45">
        <f>(VLOOKUP($A119,'Occupancy Raw Data'!$B$8:$BE$51,'Occupancy Raw Data'!AB$3,FALSE))/100</f>
        <v>5.6215482027326706E-3</v>
      </c>
      <c r="J120" s="44">
        <f>(VLOOKUP($A119,'Occupancy Raw Data'!$B$8:$BE$51,'Occupancy Raw Data'!AC$3,FALSE))/100</f>
        <v>1.23980622382273E-2</v>
      </c>
      <c r="K120" s="46">
        <f>(VLOOKUP($A119,'Occupancy Raw Data'!$B$8:$BE$51,'Occupancy Raw Data'!AE$3,FALSE))/100</f>
        <v>6.1030952313376005E-2</v>
      </c>
      <c r="M120" s="43">
        <f>(VLOOKUP($A119,'ADR Raw Data'!$B$6:$BE$49,'ADR Raw Data'!T$1,FALSE))/100</f>
        <v>2.95983184460324E-2</v>
      </c>
      <c r="N120" s="44">
        <f>(VLOOKUP($A119,'ADR Raw Data'!$B$6:$BE$49,'ADR Raw Data'!U$1,FALSE))/100</f>
        <v>-1.5973808833828998E-2</v>
      </c>
      <c r="O120" s="44">
        <f>(VLOOKUP($A119,'ADR Raw Data'!$B$6:$BE$49,'ADR Raw Data'!V$1,FALSE))/100</f>
        <v>-3.2359974768781601E-2</v>
      </c>
      <c r="P120" s="44">
        <f>(VLOOKUP($A119,'ADR Raw Data'!$B$6:$BE$49,'ADR Raw Data'!W$1,FALSE))/100</f>
        <v>-4.7729769275584796E-3</v>
      </c>
      <c r="Q120" s="44">
        <f>(VLOOKUP($A119,'ADR Raw Data'!$B$6:$BE$49,'ADR Raw Data'!X$1,FALSE))/100</f>
        <v>3.50771772858249E-3</v>
      </c>
      <c r="R120" s="44">
        <f>(VLOOKUP($A119,'ADR Raw Data'!$B$6:$BE$49,'ADR Raw Data'!Y$1,FALSE))/100</f>
        <v>-5.2967718111579598E-3</v>
      </c>
      <c r="S120" s="45">
        <f>(VLOOKUP($A119,'ADR Raw Data'!$B$6:$BE$49,'ADR Raw Data'!AA$1,FALSE))/100</f>
        <v>-4.6187416178067701E-2</v>
      </c>
      <c r="T120" s="45">
        <f>(VLOOKUP($A119,'ADR Raw Data'!$B$6:$BE$49,'ADR Raw Data'!AB$1,FALSE))/100</f>
        <v>-6.7748403062536405E-2</v>
      </c>
      <c r="U120" s="44">
        <f>(VLOOKUP($A119,'ADR Raw Data'!$B$6:$BE$49,'ADR Raw Data'!AC$1,FALSE))/100</f>
        <v>-5.6519363976770001E-2</v>
      </c>
      <c r="V120" s="46">
        <f>(VLOOKUP($A119,'ADR Raw Data'!$B$6:$BE$49,'ADR Raw Data'!AE$1,FALSE))/100</f>
        <v>-3.0390537323136301E-2</v>
      </c>
      <c r="X120" s="43">
        <f>(VLOOKUP($A119,'RevPAR Raw Data'!$B$6:$BE$43,'RevPAR Raw Data'!T$1,FALSE))/100</f>
        <v>0.22496321082443799</v>
      </c>
      <c r="Y120" s="44">
        <f>(VLOOKUP($A119,'RevPAR Raw Data'!$B$6:$BE$43,'RevPAR Raw Data'!U$1,FALSE))/100</f>
        <v>4.3826755723421505E-2</v>
      </c>
      <c r="Z120" s="44">
        <f>(VLOOKUP($A119,'RevPAR Raw Data'!$B$6:$BE$43,'RevPAR Raw Data'!V$1,FALSE))/100</f>
        <v>-7.49705021643553E-3</v>
      </c>
      <c r="AA120" s="44">
        <f>(VLOOKUP($A119,'RevPAR Raw Data'!$B$6:$BE$43,'RevPAR Raw Data'!W$1,FALSE))/100</f>
        <v>1.6508498438441398E-2</v>
      </c>
      <c r="AB120" s="44">
        <f>(VLOOKUP($A119,'RevPAR Raw Data'!$B$6:$BE$43,'RevPAR Raw Data'!X$1,FALSE))/100</f>
        <v>0.18177615732147198</v>
      </c>
      <c r="AC120" s="44">
        <f>(VLOOKUP($A119,'RevPAR Raw Data'!$B$6:$BE$43,'RevPAR Raw Data'!Y$1,FALSE))/100</f>
        <v>8.3269030139629302E-2</v>
      </c>
      <c r="AD120" s="45">
        <f>(VLOOKUP($A119,'RevPAR Raw Data'!$B$6:$BE$43,'RevPAR Raw Data'!AA$1,FALSE))/100</f>
        <v>-2.8181805746178901E-2</v>
      </c>
      <c r="AE120" s="45">
        <f>(VLOOKUP($A119,'RevPAR Raw Data'!$B$6:$BE$43,'RevPAR Raw Data'!AB$1,FALSE))/100</f>
        <v>-6.2507705773277897E-2</v>
      </c>
      <c r="AF120" s="44">
        <f>(VLOOKUP($A119,'RevPAR Raw Data'!$B$6:$BE$43,'RevPAR Raw Data'!AC$1,FALSE))/100</f>
        <v>-4.4822032330791704E-2</v>
      </c>
      <c r="AG120" s="46">
        <f>(VLOOKUP($A119,'RevPAR Raw Data'!$B$6:$BE$43,'RevPAR Raw Data'!AE$1,FALSE))/100</f>
        <v>2.87856515560935E-2</v>
      </c>
    </row>
    <row r="121" spans="1:34" x14ac:dyDescent="0.2">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4" x14ac:dyDescent="0.2">
      <c r="A122" s="70" t="s">
        <v>47</v>
      </c>
      <c r="B122" s="71">
        <f>(VLOOKUP($A122,'Occupancy Raw Data'!$B$8:$BE$54,'Occupancy Raw Data'!G$3,FALSE))/100</f>
        <v>0.462258953168044</v>
      </c>
      <c r="C122" s="72">
        <f>(VLOOKUP($A122,'Occupancy Raw Data'!$B$8:$BE$54,'Occupancy Raw Data'!H$3,FALSE))/100</f>
        <v>0.62561983471074301</v>
      </c>
      <c r="D122" s="72">
        <f>(VLOOKUP($A122,'Occupancy Raw Data'!$B$8:$BE$54,'Occupancy Raw Data'!I$3,FALSE))/100</f>
        <v>0.68374655647382898</v>
      </c>
      <c r="E122" s="72">
        <f>(VLOOKUP($A122,'Occupancy Raw Data'!$B$8:$BE$54,'Occupancy Raw Data'!J$3,FALSE))/100</f>
        <v>0.68595041322313999</v>
      </c>
      <c r="F122" s="72">
        <f>(VLOOKUP($A122,'Occupancy Raw Data'!$B$8:$BE$54,'Occupancy Raw Data'!K$3,FALSE))/100</f>
        <v>0.70495867768595</v>
      </c>
      <c r="G122" s="73">
        <f>(VLOOKUP($A122,'Occupancy Raw Data'!$B$8:$BE$54,'Occupancy Raw Data'!L$3,FALSE))/100</f>
        <v>0.63250688705234093</v>
      </c>
      <c r="H122" s="53">
        <f>(VLOOKUP($A122,'Occupancy Raw Data'!$B$8:$BE$54,'Occupancy Raw Data'!N$3,FALSE))/100</f>
        <v>0.72975206611570198</v>
      </c>
      <c r="I122" s="53">
        <f>(VLOOKUP($A122,'Occupancy Raw Data'!$B$8:$BE$54,'Occupancy Raw Data'!O$3,FALSE))/100</f>
        <v>0.7236914600550961</v>
      </c>
      <c r="J122" s="73">
        <f>(VLOOKUP($A122,'Occupancy Raw Data'!$B$8:$BE$54,'Occupancy Raw Data'!P$3,FALSE))/100</f>
        <v>0.72672176308539904</v>
      </c>
      <c r="K122" s="74">
        <f>(VLOOKUP($A122,'Occupancy Raw Data'!$B$8:$BE$54,'Occupancy Raw Data'!R$3,FALSE))/100</f>
        <v>0.65942542306178598</v>
      </c>
      <c r="M122" s="75">
        <f>VLOOKUP($A122,'ADR Raw Data'!$B$6:$BE$54,'ADR Raw Data'!G$1,FALSE)</f>
        <v>119.925208581644</v>
      </c>
      <c r="N122" s="76">
        <f>VLOOKUP($A122,'ADR Raw Data'!$B$6:$BE$54,'ADR Raw Data'!H$1,FALSE)</f>
        <v>125.44719506825101</v>
      </c>
      <c r="O122" s="76">
        <f>VLOOKUP($A122,'ADR Raw Data'!$B$6:$BE$54,'ADR Raw Data'!I$1,FALSE)</f>
        <v>136.71290491539</v>
      </c>
      <c r="P122" s="76">
        <f>VLOOKUP($A122,'ADR Raw Data'!$B$6:$BE$54,'ADR Raw Data'!J$1,FALSE)</f>
        <v>133.20670281124401</v>
      </c>
      <c r="Q122" s="76">
        <f>VLOOKUP($A122,'ADR Raw Data'!$B$6:$BE$54,'ADR Raw Data'!K$1,FALSE)</f>
        <v>138.513892145369</v>
      </c>
      <c r="R122" s="77">
        <f>VLOOKUP($A122,'ADR Raw Data'!$B$6:$BE$54,'ADR Raw Data'!L$1,FALSE)</f>
        <v>131.67145034843199</v>
      </c>
      <c r="S122" s="76">
        <f>VLOOKUP($A122,'ADR Raw Data'!$B$6:$BE$54,'ADR Raw Data'!N$1,FALSE)</f>
        <v>156.56335220838</v>
      </c>
      <c r="T122" s="76">
        <f>VLOOKUP($A122,'ADR Raw Data'!$B$6:$BE$54,'ADR Raw Data'!O$1,FALSE)</f>
        <v>156.02570232203999</v>
      </c>
      <c r="U122" s="77">
        <f>VLOOKUP($A122,'ADR Raw Data'!$B$6:$BE$54,'ADR Raw Data'!P$1,FALSE)</f>
        <v>156.295648218347</v>
      </c>
      <c r="V122" s="78">
        <f>VLOOKUP($A122,'ADR Raw Data'!$B$6:$BE$54,'ADR Raw Data'!R$1,FALSE)</f>
        <v>139.42492778706099</v>
      </c>
      <c r="X122" s="75">
        <f>VLOOKUP($A122,'RevPAR Raw Data'!$B$6:$BE$54,'RevPAR Raw Data'!G$1,FALSE)</f>
        <v>55.436501377410401</v>
      </c>
      <c r="Y122" s="76">
        <f>VLOOKUP($A122,'RevPAR Raw Data'!$B$6:$BE$54,'RevPAR Raw Data'!H$1,FALSE)</f>
        <v>78.482253443526105</v>
      </c>
      <c r="Z122" s="76">
        <f>VLOOKUP($A122,'RevPAR Raw Data'!$B$6:$BE$54,'RevPAR Raw Data'!I$1,FALSE)</f>
        <v>93.476977961432496</v>
      </c>
      <c r="AA122" s="76">
        <f>VLOOKUP($A122,'RevPAR Raw Data'!$B$6:$BE$54,'RevPAR Raw Data'!J$1,FALSE)</f>
        <v>91.373192837465496</v>
      </c>
      <c r="AB122" s="76">
        <f>VLOOKUP($A122,'RevPAR Raw Data'!$B$6:$BE$54,'RevPAR Raw Data'!K$1,FALSE)</f>
        <v>97.646570247933795</v>
      </c>
      <c r="AC122" s="77">
        <f>VLOOKUP($A122,'RevPAR Raw Data'!$B$6:$BE$54,'RevPAR Raw Data'!L$1,FALSE)</f>
        <v>83.283099173553694</v>
      </c>
      <c r="AD122" s="76">
        <f>VLOOKUP($A122,'RevPAR Raw Data'!$B$6:$BE$54,'RevPAR Raw Data'!N$1,FALSE)</f>
        <v>114.25242975206601</v>
      </c>
      <c r="AE122" s="76">
        <f>VLOOKUP($A122,'RevPAR Raw Data'!$B$6:$BE$54,'RevPAR Raw Data'!O$1,FALSE)</f>
        <v>112.91446831955901</v>
      </c>
      <c r="AF122" s="77">
        <f>VLOOKUP($A122,'RevPAR Raw Data'!$B$6:$BE$54,'RevPAR Raw Data'!P$1,FALSE)</f>
        <v>113.583449035812</v>
      </c>
      <c r="AG122" s="78">
        <f>VLOOKUP($A122,'RevPAR Raw Data'!$B$6:$BE$54,'RevPAR Raw Data'!R$1,FALSE)</f>
        <v>91.940341991341896</v>
      </c>
    </row>
    <row r="123" spans="1:34" x14ac:dyDescent="0.2">
      <c r="A123" s="55" t="s">
        <v>126</v>
      </c>
      <c r="B123" s="43">
        <f>(VLOOKUP($A122,'Occupancy Raw Data'!$B$8:$BE$54,'Occupancy Raw Data'!T$3,FALSE))/100</f>
        <v>-4.2368222957477705E-2</v>
      </c>
      <c r="C123" s="44">
        <f>(VLOOKUP($A122,'Occupancy Raw Data'!$B$8:$BE$54,'Occupancy Raw Data'!U$3,FALSE))/100</f>
        <v>-7.8655964159044203E-2</v>
      </c>
      <c r="D123" s="44">
        <f>(VLOOKUP($A122,'Occupancy Raw Data'!$B$8:$BE$54,'Occupancy Raw Data'!V$3,FALSE))/100</f>
        <v>-3.9218200816946804E-2</v>
      </c>
      <c r="E123" s="44">
        <f>(VLOOKUP($A122,'Occupancy Raw Data'!$B$8:$BE$54,'Occupancy Raw Data'!W$3,FALSE))/100</f>
        <v>-1.5678998872276098E-2</v>
      </c>
      <c r="F123" s="44">
        <f>(VLOOKUP($A122,'Occupancy Raw Data'!$B$8:$BE$54,'Occupancy Raw Data'!X$3,FALSE))/100</f>
        <v>3.7333532286343098E-2</v>
      </c>
      <c r="G123" s="44">
        <f>(VLOOKUP($A122,'Occupancy Raw Data'!$B$8:$BE$54,'Occupancy Raw Data'!Y$3,FALSE))/100</f>
        <v>-2.6870732379570498E-2</v>
      </c>
      <c r="H123" s="45">
        <f>(VLOOKUP($A122,'Occupancy Raw Data'!$B$8:$BE$54,'Occupancy Raw Data'!AA$3,FALSE))/100</f>
        <v>1.2336908739229799E-2</v>
      </c>
      <c r="I123" s="45">
        <f>(VLOOKUP($A122,'Occupancy Raw Data'!$B$8:$BE$54,'Occupancy Raw Data'!AB$3,FALSE))/100</f>
        <v>-5.3056436345052605E-3</v>
      </c>
      <c r="J123" s="44">
        <f>(VLOOKUP($A122,'Occupancy Raw Data'!$B$8:$BE$54,'Occupancy Raw Data'!AC$3,FALSE))/100</f>
        <v>3.4748719384837898E-3</v>
      </c>
      <c r="K123" s="46">
        <f>(VLOOKUP($A122,'Occupancy Raw Data'!$B$8:$BE$54,'Occupancy Raw Data'!AE$3,FALSE))/100</f>
        <v>-1.7515611960056399E-2</v>
      </c>
      <c r="M123" s="43">
        <f>(VLOOKUP($A122,'ADR Raw Data'!$B$6:$BE$54,'ADR Raw Data'!T$1,FALSE))/100</f>
        <v>-2.5569242122174402E-3</v>
      </c>
      <c r="N123" s="44">
        <f>(VLOOKUP($A122,'ADR Raw Data'!$B$6:$BE$54,'ADR Raw Data'!U$1,FALSE))/100</f>
        <v>-4.4630442266083599E-2</v>
      </c>
      <c r="O123" s="44">
        <f>(VLOOKUP($A122,'ADR Raw Data'!$B$6:$BE$54,'ADR Raw Data'!V$1,FALSE))/100</f>
        <v>1.6021958687612203E-2</v>
      </c>
      <c r="P123" s="44">
        <f>(VLOOKUP($A122,'ADR Raw Data'!$B$6:$BE$54,'ADR Raw Data'!W$1,FALSE))/100</f>
        <v>4.9034266685822205E-2</v>
      </c>
      <c r="Q123" s="44">
        <f>(VLOOKUP($A122,'ADR Raw Data'!$B$6:$BE$54,'ADR Raw Data'!X$1,FALSE))/100</f>
        <v>0.117855682850733</v>
      </c>
      <c r="R123" s="44">
        <f>(VLOOKUP($A122,'ADR Raw Data'!$B$6:$BE$54,'ADR Raw Data'!Y$1,FALSE))/100</f>
        <v>2.9492486575934701E-2</v>
      </c>
      <c r="S123" s="45">
        <f>(VLOOKUP($A122,'ADR Raw Data'!$B$6:$BE$54,'ADR Raw Data'!AA$1,FALSE))/100</f>
        <v>8.5565563657100108E-2</v>
      </c>
      <c r="T123" s="45">
        <f>(VLOOKUP($A122,'ADR Raw Data'!$B$6:$BE$54,'ADR Raw Data'!AB$1,FALSE))/100</f>
        <v>7.4536018358538292E-2</v>
      </c>
      <c r="U123" s="44">
        <f>(VLOOKUP($A122,'ADR Raw Data'!$B$6:$BE$54,'ADR Raw Data'!AC$1,FALSE))/100</f>
        <v>8.0022965527807091E-2</v>
      </c>
      <c r="V123" s="46">
        <f>(VLOOKUP($A122,'ADR Raw Data'!$B$6:$BE$54,'ADR Raw Data'!AE$1,FALSE))/100</f>
        <v>4.7650519627942201E-2</v>
      </c>
      <c r="X123" s="43">
        <f>(VLOOKUP($A122,'RevPAR Raw Data'!$B$6:$BE$54,'RevPAR Raw Data'!T$1,FALSE))/100</f>
        <v>-4.4816814834586501E-2</v>
      </c>
      <c r="Y123" s="44">
        <f>(VLOOKUP($A122,'RevPAR Raw Data'!$B$6:$BE$54,'RevPAR Raw Data'!U$1,FALSE))/100</f>
        <v>-0.119775955957844</v>
      </c>
      <c r="Z123" s="44">
        <f>(VLOOKUP($A122,'RevPAR Raw Data'!$B$6:$BE$54,'RevPAR Raw Data'!V$1,FALSE))/100</f>
        <v>-2.38245945226262E-2</v>
      </c>
      <c r="AA123" s="44">
        <f>(VLOOKUP($A122,'RevPAR Raw Data'!$B$6:$BE$54,'RevPAR Raw Data'!W$1,FALSE))/100</f>
        <v>3.25864596014762E-2</v>
      </c>
      <c r="AB123" s="44">
        <f>(VLOOKUP($A122,'RevPAR Raw Data'!$B$6:$BE$54,'RevPAR Raw Data'!X$1,FALSE))/100</f>
        <v>0.159589184077913</v>
      </c>
      <c r="AC123" s="44">
        <f>(VLOOKUP($A122,'RevPAR Raw Data'!$B$6:$BE$54,'RevPAR Raw Data'!Y$1,FALSE))/100</f>
        <v>1.8292694823741401E-3</v>
      </c>
      <c r="AD123" s="45">
        <f>(VLOOKUP($A122,'RevPAR Raw Data'!$B$6:$BE$54,'RevPAR Raw Data'!AA$1,FALSE))/100</f>
        <v>9.8958086946388399E-2</v>
      </c>
      <c r="AE123" s="45">
        <f>(VLOOKUP($A122,'RevPAR Raw Data'!$B$6:$BE$54,'RevPAR Raw Data'!AB$1,FALSE))/100</f>
        <v>6.8834913172687598E-2</v>
      </c>
      <c r="AF123" s="44">
        <f>(VLOOKUP($A122,'RevPAR Raw Data'!$B$6:$BE$54,'RevPAR Raw Data'!AC$1,FALSE))/100</f>
        <v>8.37759070236377E-2</v>
      </c>
      <c r="AG123" s="46">
        <f>(VLOOKUP($A122,'RevPAR Raw Data'!$B$6:$BE$54,'RevPAR Raw Data'!AE$1,FALSE))/100</f>
        <v>2.9300279656387703E-2</v>
      </c>
    </row>
    <row r="124" spans="1:34" x14ac:dyDescent="0.2">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4" x14ac:dyDescent="0.2">
      <c r="A125" s="70" t="s">
        <v>55</v>
      </c>
      <c r="B125" s="71">
        <f>(VLOOKUP($A125,'Occupancy Raw Data'!$B$8:$BE$45,'Occupancy Raw Data'!G$3,FALSE))/100</f>
        <v>0.55606123293338794</v>
      </c>
      <c r="C125" s="72">
        <f>(VLOOKUP($A125,'Occupancy Raw Data'!$B$8:$BE$45,'Occupancy Raw Data'!H$3,FALSE))/100</f>
        <v>0.59329747621017703</v>
      </c>
      <c r="D125" s="72">
        <f>(VLOOKUP($A125,'Occupancy Raw Data'!$B$8:$BE$45,'Occupancy Raw Data'!I$3,FALSE))/100</f>
        <v>0.62446559095297194</v>
      </c>
      <c r="E125" s="72">
        <f>(VLOOKUP($A125,'Occupancy Raw Data'!$B$8:$BE$45,'Occupancy Raw Data'!J$3,FALSE))/100</f>
        <v>0.62708591918356005</v>
      </c>
      <c r="F125" s="72">
        <f>(VLOOKUP($A125,'Occupancy Raw Data'!$B$8:$BE$45,'Occupancy Raw Data'!K$3,FALSE))/100</f>
        <v>0.69052544476623889</v>
      </c>
      <c r="G125" s="73">
        <f>(VLOOKUP($A125,'Occupancy Raw Data'!$B$8:$BE$45,'Occupancy Raw Data'!L$3,FALSE))/100</f>
        <v>0.61828713280926695</v>
      </c>
      <c r="H125" s="53">
        <f>(VLOOKUP($A125,'Occupancy Raw Data'!$B$8:$BE$45,'Occupancy Raw Data'!N$3,FALSE))/100</f>
        <v>0.77147979589022198</v>
      </c>
      <c r="I125" s="53">
        <f>(VLOOKUP($A125,'Occupancy Raw Data'!$B$8:$BE$45,'Occupancy Raw Data'!O$3,FALSE))/100</f>
        <v>0.754378706385326</v>
      </c>
      <c r="J125" s="73">
        <f>(VLOOKUP($A125,'Occupancy Raw Data'!$B$8:$BE$45,'Occupancy Raw Data'!P$3,FALSE))/100</f>
        <v>0.76292925113777399</v>
      </c>
      <c r="K125" s="74">
        <f>(VLOOKUP($A125,'Occupancy Raw Data'!$B$8:$BE$45,'Occupancy Raw Data'!R$3,FALSE))/100</f>
        <v>0.65961345233169799</v>
      </c>
      <c r="M125" s="75">
        <f>VLOOKUP($A125,'ADR Raw Data'!$B$6:$BE$43,'ADR Raw Data'!G$1,FALSE)</f>
        <v>114.887425595238</v>
      </c>
      <c r="N125" s="76">
        <f>VLOOKUP($A125,'ADR Raw Data'!$B$6:$BE$43,'ADR Raw Data'!H$1,FALSE)</f>
        <v>106.20079730357899</v>
      </c>
      <c r="O125" s="76">
        <f>VLOOKUP($A125,'ADR Raw Data'!$B$6:$BE$43,'ADR Raw Data'!I$1,FALSE)</f>
        <v>110.155362190812</v>
      </c>
      <c r="P125" s="76">
        <f>VLOOKUP($A125,'ADR Raw Data'!$B$6:$BE$43,'ADR Raw Data'!J$1,FALSE)</f>
        <v>109.443523202111</v>
      </c>
      <c r="Q125" s="76">
        <f>VLOOKUP($A125,'ADR Raw Data'!$B$6:$BE$43,'ADR Raw Data'!K$1,FALSE)</f>
        <v>111.83138805672</v>
      </c>
      <c r="R125" s="77">
        <f>VLOOKUP($A125,'ADR Raw Data'!$B$6:$BE$43,'ADR Raw Data'!L$1,FALSE)</f>
        <v>110.47755487152</v>
      </c>
      <c r="S125" s="76">
        <f>VLOOKUP($A125,'ADR Raw Data'!$B$6:$BE$43,'ADR Raw Data'!N$1,FALSE)</f>
        <v>126.091022524132</v>
      </c>
      <c r="T125" s="76">
        <f>VLOOKUP($A125,'ADR Raw Data'!$B$6:$BE$43,'ADR Raw Data'!O$1,FALSE)</f>
        <v>124.63391224862799</v>
      </c>
      <c r="U125" s="77">
        <f>VLOOKUP($A125,'ADR Raw Data'!$B$6:$BE$43,'ADR Raw Data'!P$1,FALSE)</f>
        <v>125.370632682574</v>
      </c>
      <c r="V125" s="78">
        <f>VLOOKUP($A125,'ADR Raw Data'!$B$6:$BE$43,'ADR Raw Data'!R$1,FALSE)</f>
        <v>115.399209976105</v>
      </c>
      <c r="W125" s="58"/>
      <c r="X125" s="75">
        <f>VLOOKUP($A125,'RevPAR Raw Data'!$B$6:$BE$43,'RevPAR Raw Data'!G$1,FALSE)</f>
        <v>63.884443525031003</v>
      </c>
      <c r="Y125" s="76">
        <f>VLOOKUP($A125,'RevPAR Raw Data'!$B$6:$BE$43,'RevPAR Raw Data'!H$1,FALSE)</f>
        <v>63.008665011722499</v>
      </c>
      <c r="Z125" s="76">
        <f>VLOOKUP($A125,'RevPAR Raw Data'!$B$6:$BE$43,'RevPAR Raw Data'!I$1,FALSE)</f>
        <v>68.788233347124503</v>
      </c>
      <c r="AA125" s="76">
        <f>VLOOKUP($A125,'RevPAR Raw Data'!$B$6:$BE$43,'RevPAR Raw Data'!J$1,FALSE)</f>
        <v>68.630492345883297</v>
      </c>
      <c r="AB125" s="76">
        <f>VLOOKUP($A125,'RevPAR Raw Data'!$B$6:$BE$43,'RevPAR Raw Data'!K$1,FALSE)</f>
        <v>77.222418976692794</v>
      </c>
      <c r="AC125" s="77">
        <f>VLOOKUP($A125,'RevPAR Raw Data'!$B$6:$BE$43,'RevPAR Raw Data'!L$1,FALSE)</f>
        <v>68.306850641290794</v>
      </c>
      <c r="AD125" s="76">
        <f>VLOOKUP($A125,'RevPAR Raw Data'!$B$6:$BE$43,'RevPAR Raw Data'!N$1,FALSE)</f>
        <v>97.276676320507505</v>
      </c>
      <c r="AE125" s="76">
        <f>VLOOKUP($A125,'RevPAR Raw Data'!$B$6:$BE$43,'RevPAR Raw Data'!O$1,FALSE)</f>
        <v>94.021169493862899</v>
      </c>
      <c r="AF125" s="77">
        <f>VLOOKUP($A125,'RevPAR Raw Data'!$B$6:$BE$43,'RevPAR Raw Data'!P$1,FALSE)</f>
        <v>95.648922907185195</v>
      </c>
      <c r="AG125" s="78">
        <f>VLOOKUP($A125,'RevPAR Raw Data'!$B$6:$BE$43,'RevPAR Raw Data'!R$1,FALSE)</f>
        <v>76.118871288689206</v>
      </c>
    </row>
    <row r="126" spans="1:34" x14ac:dyDescent="0.2">
      <c r="A126" s="55" t="s">
        <v>126</v>
      </c>
      <c r="B126" s="43">
        <f>(VLOOKUP($A125,'Occupancy Raw Data'!$B$8:$BE$51,'Occupancy Raw Data'!T$3,FALSE))/100</f>
        <v>0.171573521566802</v>
      </c>
      <c r="C126" s="44">
        <f>(VLOOKUP($A125,'Occupancy Raw Data'!$B$8:$BE$51,'Occupancy Raw Data'!U$3,FALSE))/100</f>
        <v>-7.9856009949484497E-2</v>
      </c>
      <c r="D126" s="44">
        <f>(VLOOKUP($A125,'Occupancy Raw Data'!$B$8:$BE$51,'Occupancy Raw Data'!V$3,FALSE))/100</f>
        <v>-0.102175958447471</v>
      </c>
      <c r="E126" s="44">
        <f>(VLOOKUP($A125,'Occupancy Raw Data'!$B$8:$BE$51,'Occupancy Raw Data'!W$3,FALSE))/100</f>
        <v>-0.120211436270229</v>
      </c>
      <c r="F126" s="44">
        <f>(VLOOKUP($A125,'Occupancy Raw Data'!$B$8:$BE$51,'Occupancy Raw Data'!X$3,FALSE))/100</f>
        <v>-0.118209099234941</v>
      </c>
      <c r="G126" s="44">
        <f>(VLOOKUP($A125,'Occupancy Raw Data'!$B$8:$BE$51,'Occupancy Raw Data'!Y$3,FALSE))/100</f>
        <v>-6.6260248410493605E-2</v>
      </c>
      <c r="H126" s="45">
        <f>(VLOOKUP($A125,'Occupancy Raw Data'!$B$8:$BE$51,'Occupancy Raw Data'!AA$3,FALSE))/100</f>
        <v>-7.1098874349013699E-2</v>
      </c>
      <c r="I126" s="45">
        <f>(VLOOKUP($A125,'Occupancy Raw Data'!$B$8:$BE$51,'Occupancy Raw Data'!AB$3,FALSE))/100</f>
        <v>-8.3472209967099087E-2</v>
      </c>
      <c r="J126" s="44">
        <f>(VLOOKUP($A125,'Occupancy Raw Data'!$B$8:$BE$51,'Occupancy Raw Data'!AC$3,FALSE))/100</f>
        <v>-7.7257683580530701E-2</v>
      </c>
      <c r="K126" s="46">
        <f>(VLOOKUP($A125,'Occupancy Raw Data'!$B$8:$BE$51,'Occupancy Raw Data'!AE$3,FALSE))/100</f>
        <v>-6.9923412750227107E-2</v>
      </c>
      <c r="M126" s="43">
        <f>(VLOOKUP($A125,'ADR Raw Data'!$B$6:$BE$49,'ADR Raw Data'!T$1,FALSE))/100</f>
        <v>0.113222105197043</v>
      </c>
      <c r="N126" s="44">
        <f>(VLOOKUP($A125,'ADR Raw Data'!$B$6:$BE$49,'ADR Raw Data'!U$1,FALSE))/100</f>
        <v>-3.7916086766172301E-2</v>
      </c>
      <c r="O126" s="44">
        <f>(VLOOKUP($A125,'ADR Raw Data'!$B$6:$BE$49,'ADR Raw Data'!V$1,FALSE))/100</f>
        <v>-4.5289814221477605E-2</v>
      </c>
      <c r="P126" s="44">
        <f>(VLOOKUP($A125,'ADR Raw Data'!$B$6:$BE$49,'ADR Raw Data'!W$1,FALSE))/100</f>
        <v>-4.1333089797256001E-2</v>
      </c>
      <c r="Q126" s="44">
        <f>(VLOOKUP($A125,'ADR Raw Data'!$B$6:$BE$49,'ADR Raw Data'!X$1,FALSE))/100</f>
        <v>-3.4024400666911502E-2</v>
      </c>
      <c r="R126" s="44">
        <f>(VLOOKUP($A125,'ADR Raw Data'!$B$6:$BE$49,'ADR Raw Data'!Y$1,FALSE))/100</f>
        <v>-1.7908328643617098E-2</v>
      </c>
      <c r="S126" s="45">
        <f>(VLOOKUP($A125,'ADR Raw Data'!$B$6:$BE$49,'ADR Raw Data'!AA$1,FALSE))/100</f>
        <v>-1.00973070083216E-2</v>
      </c>
      <c r="T126" s="45">
        <f>(VLOOKUP($A125,'ADR Raw Data'!$B$6:$BE$49,'ADR Raw Data'!AB$1,FALSE))/100</f>
        <v>-1.4719268810556001E-2</v>
      </c>
      <c r="U126" s="44">
        <f>(VLOOKUP($A125,'ADR Raw Data'!$B$6:$BE$49,'ADR Raw Data'!AC$1,FALSE))/100</f>
        <v>-1.2351378860856299E-2</v>
      </c>
      <c r="V126" s="46">
        <f>(VLOOKUP($A125,'ADR Raw Data'!$B$6:$BE$49,'ADR Raw Data'!AE$1,FALSE))/100</f>
        <v>-1.6238808956853999E-2</v>
      </c>
      <c r="X126" s="43">
        <f>(VLOOKUP($A125,'RevPAR Raw Data'!$B$6:$BE$43,'RevPAR Raw Data'!T$1,FALSE))/100</f>
        <v>0.30422154207171004</v>
      </c>
      <c r="Y126" s="44">
        <f>(VLOOKUP($A125,'RevPAR Raw Data'!$B$6:$BE$43,'RevPAR Raw Data'!U$1,FALSE))/100</f>
        <v>-0.11474426931361099</v>
      </c>
      <c r="Z126" s="44">
        <f>(VLOOKUP($A125,'RevPAR Raw Data'!$B$6:$BE$43,'RevPAR Raw Data'!V$1,FALSE))/100</f>
        <v>-0.14283824249296098</v>
      </c>
      <c r="AA126" s="44">
        <f>(VLOOKUP($A125,'RevPAR Raw Data'!$B$6:$BE$43,'RevPAR Raw Data'!W$1,FALSE))/100</f>
        <v>-0.156575815977471</v>
      </c>
      <c r="AB126" s="44">
        <f>(VLOOKUP($A125,'RevPAR Raw Data'!$B$6:$BE$43,'RevPAR Raw Data'!X$1,FALSE))/100</f>
        <v>-0.14821150614700801</v>
      </c>
      <c r="AC126" s="44">
        <f>(VLOOKUP($A125,'RevPAR Raw Data'!$B$6:$BE$43,'RevPAR Raw Data'!Y$1,FALSE))/100</f>
        <v>-8.2981966749568009E-2</v>
      </c>
      <c r="AD126" s="45">
        <f>(VLOOKUP($A125,'RevPAR Raw Data'!$B$6:$BE$43,'RevPAR Raw Data'!AA$1,FALSE))/100</f>
        <v>-8.0478274195087185E-2</v>
      </c>
      <c r="AE126" s="45">
        <f>(VLOOKUP($A125,'RevPAR Raw Data'!$B$6:$BE$43,'RevPAR Raw Data'!AB$1,FALSE))/100</f>
        <v>-9.6962828880938212E-2</v>
      </c>
      <c r="AF126" s="44">
        <f>(VLOOKUP($A125,'RevPAR Raw Data'!$B$6:$BE$43,'RevPAR Raw Data'!AC$1,FALSE))/100</f>
        <v>-8.8654823521571696E-2</v>
      </c>
      <c r="AG126" s="46">
        <f>(VLOOKUP($A125,'RevPAR Raw Data'!$B$6:$BE$43,'RevPAR Raw Data'!AE$1,FALSE))/100</f>
        <v>-8.5026748765818908E-2</v>
      </c>
    </row>
    <row r="127" spans="1:34" x14ac:dyDescent="0.2">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4" x14ac:dyDescent="0.2">
      <c r="A128" s="88" t="s">
        <v>56</v>
      </c>
      <c r="B128" s="71">
        <f>(VLOOKUP($A128,'Occupancy Raw Data'!$B$8:$BE$45,'Occupancy Raw Data'!G$3,FALSE))/100</f>
        <v>0.6756913636552091</v>
      </c>
      <c r="C128" s="72">
        <f>(VLOOKUP($A128,'Occupancy Raw Data'!$B$8:$BE$45,'Occupancy Raw Data'!H$3,FALSE))/100</f>
        <v>0.81392263360835804</v>
      </c>
      <c r="D128" s="72">
        <f>(VLOOKUP($A128,'Occupancy Raw Data'!$B$8:$BE$45,'Occupancy Raw Data'!I$3,FALSE))/100</f>
        <v>0.86467100626062399</v>
      </c>
      <c r="E128" s="72">
        <f>(VLOOKUP($A128,'Occupancy Raw Data'!$B$8:$BE$45,'Occupancy Raw Data'!J$3,FALSE))/100</f>
        <v>0.86089804718271912</v>
      </c>
      <c r="F128" s="72">
        <f>(VLOOKUP($A128,'Occupancy Raw Data'!$B$8:$BE$45,'Occupancy Raw Data'!K$3,FALSE))/100</f>
        <v>0.83971143082217292</v>
      </c>
      <c r="G128" s="73">
        <f>(VLOOKUP($A128,'Occupancy Raw Data'!$B$8:$BE$45,'Occupancy Raw Data'!L$3,FALSE))/100</f>
        <v>0.8109788963058161</v>
      </c>
      <c r="H128" s="53">
        <f>(VLOOKUP($A128,'Occupancy Raw Data'!$B$8:$BE$45,'Occupancy Raw Data'!N$3,FALSE))/100</f>
        <v>0.87445582320991699</v>
      </c>
      <c r="I128" s="53">
        <f>(VLOOKUP($A128,'Occupancy Raw Data'!$B$8:$BE$45,'Occupancy Raw Data'!O$3,FALSE))/100</f>
        <v>0.71192835523860798</v>
      </c>
      <c r="J128" s="73">
        <f>(VLOOKUP($A128,'Occupancy Raw Data'!$B$8:$BE$45,'Occupancy Raw Data'!P$3,FALSE))/100</f>
        <v>0.79319208922426299</v>
      </c>
      <c r="K128" s="74">
        <f>(VLOOKUP($A128,'Occupancy Raw Data'!$B$8:$BE$45,'Occupancy Raw Data'!R$3,FALSE))/100</f>
        <v>0.80589695142537299</v>
      </c>
      <c r="M128" s="75">
        <f>VLOOKUP($A128,'ADR Raw Data'!$B$6:$BE$43,'ADR Raw Data'!G$1,FALSE)</f>
        <v>119.181167895931</v>
      </c>
      <c r="N128" s="76">
        <f>VLOOKUP($A128,'ADR Raw Data'!$B$6:$BE$43,'ADR Raw Data'!H$1,FALSE)</f>
        <v>131.58137341449699</v>
      </c>
      <c r="O128" s="76">
        <f>VLOOKUP($A128,'ADR Raw Data'!$B$6:$BE$43,'ADR Raw Data'!I$1,FALSE)</f>
        <v>133.69666020618499</v>
      </c>
      <c r="P128" s="76">
        <f>VLOOKUP($A128,'ADR Raw Data'!$B$6:$BE$43,'ADR Raw Data'!J$1,FALSE)</f>
        <v>133.499253038913</v>
      </c>
      <c r="Q128" s="76">
        <f>VLOOKUP($A128,'ADR Raw Data'!$B$6:$BE$43,'ADR Raw Data'!K$1,FALSE)</f>
        <v>128.304460805806</v>
      </c>
      <c r="R128" s="77">
        <f>VLOOKUP($A128,'ADR Raw Data'!$B$6:$BE$43,'ADR Raw Data'!L$1,FALSE)</f>
        <v>129.694703661554</v>
      </c>
      <c r="S128" s="76">
        <f>VLOOKUP($A128,'ADR Raw Data'!$B$6:$BE$43,'ADR Raw Data'!N$1,FALSE)</f>
        <v>137.514402171542</v>
      </c>
      <c r="T128" s="76">
        <f>VLOOKUP($A128,'ADR Raw Data'!$B$6:$BE$43,'ADR Raw Data'!O$1,FALSE)</f>
        <v>120.481089103721</v>
      </c>
      <c r="U128" s="77">
        <f>VLOOKUP($A128,'ADR Raw Data'!$B$6:$BE$43,'ADR Raw Data'!P$1,FALSE)</f>
        <v>129.87029003188499</v>
      </c>
      <c r="V128" s="78">
        <f>VLOOKUP($A128,'ADR Raw Data'!$B$6:$BE$43,'ADR Raw Data'!R$1,FALSE)</f>
        <v>129.74408031118099</v>
      </c>
      <c r="X128" s="75">
        <f>VLOOKUP($A128,'RevPAR Raw Data'!$B$6:$BE$43,'RevPAR Raw Data'!G$1,FALSE)</f>
        <v>80.529685857622596</v>
      </c>
      <c r="Y128" s="76">
        <f>VLOOKUP($A128,'RevPAR Raw Data'!$B$6:$BE$43,'RevPAR Raw Data'!H$1,FALSE)</f>
        <v>107.09705798333199</v>
      </c>
      <c r="Z128" s="76">
        <f>VLOOKUP($A128,'RevPAR Raw Data'!$B$6:$BE$43,'RevPAR Raw Data'!I$1,FALSE)</f>
        <v>115.60362571416699</v>
      </c>
      <c r="AA128" s="76">
        <f>VLOOKUP($A128,'RevPAR Raw Data'!$B$6:$BE$43,'RevPAR Raw Data'!J$1,FALSE)</f>
        <v>114.92924624155199</v>
      </c>
      <c r="AB128" s="76">
        <f>VLOOKUP($A128,'RevPAR Raw Data'!$B$6:$BE$43,'RevPAR Raw Data'!K$1,FALSE)</f>
        <v>107.738722364111</v>
      </c>
      <c r="AC128" s="77">
        <f>VLOOKUP($A128,'RevPAR Raw Data'!$B$6:$BE$43,'RevPAR Raw Data'!L$1,FALSE)</f>
        <v>105.17966763215701</v>
      </c>
      <c r="AD128" s="76">
        <f>VLOOKUP($A128,'RevPAR Raw Data'!$B$6:$BE$43,'RevPAR Raw Data'!N$1,FALSE)</f>
        <v>120.250269754135</v>
      </c>
      <c r="AE128" s="76">
        <f>VLOOKUP($A128,'RevPAR Raw Data'!$B$6:$BE$43,'RevPAR Raw Data'!O$1,FALSE)</f>
        <v>85.773903602968602</v>
      </c>
      <c r="AF128" s="77">
        <f>VLOOKUP($A128,'RevPAR Raw Data'!$B$6:$BE$43,'RevPAR Raw Data'!P$1,FALSE)</f>
        <v>103.012086678552</v>
      </c>
      <c r="AG128" s="78">
        <f>VLOOKUP($A128,'RevPAR Raw Data'!$B$6:$BE$43,'RevPAR Raw Data'!R$1,FALSE)</f>
        <v>104.56035878826999</v>
      </c>
      <c r="AH128" s="58"/>
    </row>
    <row r="129" spans="1:34" x14ac:dyDescent="0.2">
      <c r="A129" s="55" t="s">
        <v>126</v>
      </c>
      <c r="B129" s="43">
        <f>(VLOOKUP($A128,'Occupancy Raw Data'!$B$8:$BE$51,'Occupancy Raw Data'!T$3,FALSE))/100</f>
        <v>0.35457049751122804</v>
      </c>
      <c r="C129" s="44">
        <f>(VLOOKUP($A128,'Occupancy Raw Data'!$B$8:$BE$51,'Occupancy Raw Data'!U$3,FALSE))/100</f>
        <v>0.27170650287879</v>
      </c>
      <c r="D129" s="44">
        <f>(VLOOKUP($A128,'Occupancy Raw Data'!$B$8:$BE$51,'Occupancy Raw Data'!V$3,FALSE))/100</f>
        <v>0.25618363195854099</v>
      </c>
      <c r="E129" s="44">
        <f>(VLOOKUP($A128,'Occupancy Raw Data'!$B$8:$BE$51,'Occupancy Raw Data'!W$3,FALSE))/100</f>
        <v>0.29748167025906502</v>
      </c>
      <c r="F129" s="44">
        <f>(VLOOKUP($A128,'Occupancy Raw Data'!$B$8:$BE$51,'Occupancy Raw Data'!X$3,FALSE))/100</f>
        <v>0.16061836002986599</v>
      </c>
      <c r="G129" s="44">
        <f>(VLOOKUP($A128,'Occupancy Raw Data'!$B$8:$BE$51,'Occupancy Raw Data'!Y$3,FALSE))/100</f>
        <v>0.26155751444795899</v>
      </c>
      <c r="H129" s="45">
        <f>(VLOOKUP($A128,'Occupancy Raw Data'!$B$8:$BE$51,'Occupancy Raw Data'!AA$3,FALSE))/100</f>
        <v>5.2091409295647794E-3</v>
      </c>
      <c r="I129" s="45">
        <f>(VLOOKUP($A128,'Occupancy Raw Data'!$B$8:$BE$51,'Occupancy Raw Data'!AB$3,FALSE))/100</f>
        <v>-0.18442833242088499</v>
      </c>
      <c r="J129" s="44">
        <f>(VLOOKUP($A128,'Occupancy Raw Data'!$B$8:$BE$51,'Occupancy Raw Data'!AC$3,FALSE))/100</f>
        <v>-8.9772546535389797E-2</v>
      </c>
      <c r="K129" s="46">
        <f>(VLOOKUP($A128,'Occupancy Raw Data'!$B$8:$BE$51,'Occupancy Raw Data'!AE$3,FALSE))/100</f>
        <v>0.13803353930770298</v>
      </c>
      <c r="M129" s="43">
        <f>(VLOOKUP($A128,'ADR Raw Data'!$B$6:$BE$49,'ADR Raw Data'!T$1,FALSE))/100</f>
        <v>0.195830701003223</v>
      </c>
      <c r="N129" s="44">
        <f>(VLOOKUP($A128,'ADR Raw Data'!$B$6:$BE$49,'ADR Raw Data'!U$1,FALSE))/100</f>
        <v>0.20590833936269198</v>
      </c>
      <c r="O129" s="44">
        <f>(VLOOKUP($A128,'ADR Raw Data'!$B$6:$BE$49,'ADR Raw Data'!V$1,FALSE))/100</f>
        <v>0.19024784729319102</v>
      </c>
      <c r="P129" s="44">
        <f>(VLOOKUP($A128,'ADR Raw Data'!$B$6:$BE$49,'ADR Raw Data'!W$1,FALSE))/100</f>
        <v>0.22750219980286601</v>
      </c>
      <c r="Q129" s="44">
        <f>(VLOOKUP($A128,'ADR Raw Data'!$B$6:$BE$49,'ADR Raw Data'!X$1,FALSE))/100</f>
        <v>0.14511310552534701</v>
      </c>
      <c r="R129" s="44">
        <f>(VLOOKUP($A128,'ADR Raw Data'!$B$6:$BE$49,'ADR Raw Data'!Y$1,FALSE))/100</f>
        <v>0.19071736415576901</v>
      </c>
      <c r="S129" s="45">
        <f>(VLOOKUP($A128,'ADR Raw Data'!$B$6:$BE$49,'ADR Raw Data'!AA$1,FALSE))/100</f>
        <v>3.8624415263455496E-2</v>
      </c>
      <c r="T129" s="45">
        <f>(VLOOKUP($A128,'ADR Raw Data'!$B$6:$BE$49,'ADR Raw Data'!AB$1,FALSE))/100</f>
        <v>-0.110067363094299</v>
      </c>
      <c r="U129" s="44">
        <f>(VLOOKUP($A128,'ADR Raw Data'!$B$6:$BE$49,'ADR Raw Data'!AC$1,FALSE))/100</f>
        <v>-3.00510647980048E-2</v>
      </c>
      <c r="V129" s="46">
        <f>(VLOOKUP($A128,'ADR Raw Data'!$B$6:$BE$49,'ADR Raw Data'!AE$1,FALSE))/100</f>
        <v>0.10231420183876</v>
      </c>
      <c r="X129" s="43">
        <f>(VLOOKUP($A128,'RevPAR Raw Data'!$B$6:$BE$43,'RevPAR Raw Data'!T$1,FALSE))/100</f>
        <v>0.61983698759713801</v>
      </c>
      <c r="Y129" s="44">
        <f>(VLOOKUP($A128,'RevPAR Raw Data'!$B$6:$BE$43,'RevPAR Raw Data'!U$1,FALSE))/100</f>
        <v>0.53356147704329904</v>
      </c>
      <c r="Z129" s="44">
        <f>(VLOOKUP($A128,'RevPAR Raw Data'!$B$6:$BE$43,'RevPAR Raw Data'!V$1,FALSE))/100</f>
        <v>0.49516986374359595</v>
      </c>
      <c r="AA129" s="44">
        <f>(VLOOKUP($A128,'RevPAR Raw Data'!$B$6:$BE$43,'RevPAR Raw Data'!W$1,FALSE))/100</f>
        <v>0.59266160444689897</v>
      </c>
      <c r="AB129" s="44">
        <f>(VLOOKUP($A128,'RevPAR Raw Data'!$B$6:$BE$43,'RevPAR Raw Data'!X$1,FALSE))/100</f>
        <v>0.32903929458353603</v>
      </c>
      <c r="AC129" s="44">
        <f>(VLOOKUP($A128,'RevPAR Raw Data'!$B$6:$BE$43,'RevPAR Raw Data'!Y$1,FALSE))/100</f>
        <v>0.50215843833437801</v>
      </c>
      <c r="AD129" s="45">
        <f>(VLOOKUP($A128,'RevPAR Raw Data'!$B$6:$BE$43,'RevPAR Raw Data'!AA$1,FALSE))/100</f>
        <v>4.4034756215449701E-2</v>
      </c>
      <c r="AE129" s="45">
        <f>(VLOOKUP($A128,'RevPAR Raw Data'!$B$6:$BE$43,'RevPAR Raw Data'!AB$1,FALSE))/100</f>
        <v>-0.27419615528573898</v>
      </c>
      <c r="AF129" s="44">
        <f>(VLOOKUP($A128,'RevPAR Raw Data'!$B$6:$BE$43,'RevPAR Raw Data'!AC$1,FALSE))/100</f>
        <v>-0.117125850720377</v>
      </c>
      <c r="AG129" s="46">
        <f>(VLOOKUP($A128,'RevPAR Raw Data'!$B$6:$BE$43,'RevPAR Raw Data'!AE$1,FALSE))/100</f>
        <v>0.25447053254771101</v>
      </c>
      <c r="AH129" s="58"/>
    </row>
    <row r="130" spans="1:34" x14ac:dyDescent="0.2">
      <c r="A130" s="93"/>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4" x14ac:dyDescent="0.2">
      <c r="A131" s="70" t="s">
        <v>58</v>
      </c>
      <c r="B131" s="71">
        <f>(VLOOKUP($A131,'Occupancy Raw Data'!$B$8:$BE$45,'Occupancy Raw Data'!G$3,FALSE))/100</f>
        <v>0.72681110358835399</v>
      </c>
      <c r="C131" s="72">
        <f>(VLOOKUP($A131,'Occupancy Raw Data'!$B$8:$BE$45,'Occupancy Raw Data'!H$3,FALSE))/100</f>
        <v>0.90995260663507094</v>
      </c>
      <c r="D131" s="72">
        <f>(VLOOKUP($A131,'Occupancy Raw Data'!$B$8:$BE$45,'Occupancy Raw Data'!I$3,FALSE))/100</f>
        <v>0.93127962085308003</v>
      </c>
      <c r="E131" s="72">
        <f>(VLOOKUP($A131,'Occupancy Raw Data'!$B$8:$BE$45,'Occupancy Raw Data'!J$3,FALSE))/100</f>
        <v>0.91198375084631</v>
      </c>
      <c r="F131" s="72">
        <f>(VLOOKUP($A131,'Occupancy Raw Data'!$B$8:$BE$45,'Occupancy Raw Data'!K$3,FALSE))/100</f>
        <v>0.87576167907921398</v>
      </c>
      <c r="G131" s="73">
        <f>(VLOOKUP($A131,'Occupancy Raw Data'!$B$8:$BE$45,'Occupancy Raw Data'!L$3,FALSE))/100</f>
        <v>0.87115775220040603</v>
      </c>
      <c r="H131" s="53">
        <f>(VLOOKUP($A131,'Occupancy Raw Data'!$B$8:$BE$45,'Occupancy Raw Data'!N$3,FALSE))/100</f>
        <v>0.93466486120514503</v>
      </c>
      <c r="I131" s="53">
        <f>(VLOOKUP($A131,'Occupancy Raw Data'!$B$8:$BE$45,'Occupancy Raw Data'!O$3,FALSE))/100</f>
        <v>0.65335138794854397</v>
      </c>
      <c r="J131" s="73">
        <f>(VLOOKUP($A131,'Occupancy Raw Data'!$B$8:$BE$45,'Occupancy Raw Data'!P$3,FALSE))/100</f>
        <v>0.794008124576844</v>
      </c>
      <c r="K131" s="74">
        <f>(VLOOKUP($A131,'Occupancy Raw Data'!$B$8:$BE$45,'Occupancy Raw Data'!R$3,FALSE))/100</f>
        <v>0.84911500145081709</v>
      </c>
      <c r="M131" s="75">
        <f>VLOOKUP($A131,'ADR Raw Data'!$B$6:$BE$43,'ADR Raw Data'!G$1,FALSE)</f>
        <v>181.204219841639</v>
      </c>
      <c r="N131" s="76">
        <f>VLOOKUP($A131,'ADR Raw Data'!$B$6:$BE$43,'ADR Raw Data'!H$1,FALSE)</f>
        <v>208.924538690476</v>
      </c>
      <c r="O131" s="76">
        <f>VLOOKUP($A131,'ADR Raw Data'!$B$6:$BE$43,'ADR Raw Data'!I$1,FALSE)</f>
        <v>211.76951653943999</v>
      </c>
      <c r="P131" s="76">
        <f>VLOOKUP($A131,'ADR Raw Data'!$B$6:$BE$43,'ADR Raw Data'!J$1,FALSE)</f>
        <v>203.63316258351799</v>
      </c>
      <c r="Q131" s="76">
        <f>VLOOKUP($A131,'ADR Raw Data'!$B$6:$BE$43,'ADR Raw Data'!K$1,FALSE)</f>
        <v>181.82782759953599</v>
      </c>
      <c r="R131" s="77">
        <f>VLOOKUP($A131,'ADR Raw Data'!$B$6:$BE$43,'ADR Raw Data'!L$1,FALSE)</f>
        <v>198.351510841688</v>
      </c>
      <c r="S131" s="76">
        <f>VLOOKUP($A131,'ADR Raw Data'!$B$6:$BE$43,'ADR Raw Data'!N$1,FALSE)</f>
        <v>198.968239768199</v>
      </c>
      <c r="T131" s="76">
        <f>VLOOKUP($A131,'ADR Raw Data'!$B$6:$BE$43,'ADR Raw Data'!O$1,FALSE)</f>
        <v>169.62876165803101</v>
      </c>
      <c r="U131" s="77">
        <f>VLOOKUP($A131,'ADR Raw Data'!$B$6:$BE$43,'ADR Raw Data'!P$1,FALSE)</f>
        <v>186.89721168194399</v>
      </c>
      <c r="V131" s="78">
        <f>VLOOKUP($A131,'ADR Raw Data'!$B$6:$BE$43,'ADR Raw Data'!R$1,FALSE)</f>
        <v>195.29124672513899</v>
      </c>
      <c r="X131" s="75">
        <f>VLOOKUP($A131,'RevPAR Raw Data'!$B$6:$BE$43,'RevPAR Raw Data'!G$1,FALSE)</f>
        <v>131.70123899796801</v>
      </c>
      <c r="Y131" s="76">
        <f>VLOOKUP($A131,'RevPAR Raw Data'!$B$6:$BE$43,'RevPAR Raw Data'!H$1,FALSE)</f>
        <v>190.11142857142801</v>
      </c>
      <c r="Z131" s="76">
        <f>VLOOKUP($A131,'RevPAR Raw Data'!$B$6:$BE$43,'RevPAR Raw Data'!I$1,FALSE)</f>
        <v>197.21663507109</v>
      </c>
      <c r="AA131" s="76">
        <f>VLOOKUP($A131,'RevPAR Raw Data'!$B$6:$BE$43,'RevPAR Raw Data'!J$1,FALSE)</f>
        <v>185.710135409614</v>
      </c>
      <c r="AB131" s="76">
        <f>VLOOKUP($A131,'RevPAR Raw Data'!$B$6:$BE$43,'RevPAR Raw Data'!K$1,FALSE)</f>
        <v>159.23784360189501</v>
      </c>
      <c r="AC131" s="77">
        <f>VLOOKUP($A131,'RevPAR Raw Data'!$B$6:$BE$43,'RevPAR Raw Data'!L$1,FALSE)</f>
        <v>172.79545633039899</v>
      </c>
      <c r="AD131" s="76">
        <f>VLOOKUP($A131,'RevPAR Raw Data'!$B$6:$BE$43,'RevPAR Raw Data'!N$1,FALSE)</f>
        <v>185.968622207176</v>
      </c>
      <c r="AE131" s="76">
        <f>VLOOKUP($A131,'RevPAR Raw Data'!$B$6:$BE$43,'RevPAR Raw Data'!O$1,FALSE)</f>
        <v>110.827186865267</v>
      </c>
      <c r="AF131" s="77">
        <f>VLOOKUP($A131,'RevPAR Raw Data'!$B$6:$BE$43,'RevPAR Raw Data'!P$1,FALSE)</f>
        <v>148.397904536222</v>
      </c>
      <c r="AG131" s="78">
        <f>VLOOKUP($A131,'RevPAR Raw Data'!$B$6:$BE$43,'RevPAR Raw Data'!R$1,FALSE)</f>
        <v>165.824727246348</v>
      </c>
    </row>
    <row r="132" spans="1:34" x14ac:dyDescent="0.2">
      <c r="A132" s="55" t="s">
        <v>126</v>
      </c>
      <c r="B132" s="43">
        <f>(VLOOKUP($A131,'Occupancy Raw Data'!$B$8:$BE$51,'Occupancy Raw Data'!T$3,FALSE))/100</f>
        <v>0.79815745393634796</v>
      </c>
      <c r="C132" s="44">
        <f>(VLOOKUP($A131,'Occupancy Raw Data'!$B$8:$BE$51,'Occupancy Raw Data'!U$3,FALSE))/100</f>
        <v>0.52553916004540202</v>
      </c>
      <c r="D132" s="44">
        <f>(VLOOKUP($A131,'Occupancy Raw Data'!$B$8:$BE$51,'Occupancy Raw Data'!V$3,FALSE))/100</f>
        <v>0.42097107438016501</v>
      </c>
      <c r="E132" s="44">
        <f>(VLOOKUP($A131,'Occupancy Raw Data'!$B$8:$BE$51,'Occupancy Raw Data'!W$3,FALSE))/100</f>
        <v>0.59881305637982107</v>
      </c>
      <c r="F132" s="44">
        <f>(VLOOKUP($A131,'Occupancy Raw Data'!$B$8:$BE$51,'Occupancy Raw Data'!X$3,FALSE))/100</f>
        <v>0.223746452223273</v>
      </c>
      <c r="G132" s="44">
        <f>(VLOOKUP($A131,'Occupancy Raw Data'!$B$8:$BE$51,'Occupancy Raw Data'!Y$3,FALSE))/100</f>
        <v>0.48049706593027203</v>
      </c>
      <c r="H132" s="45">
        <f>(VLOOKUP($A131,'Occupancy Raw Data'!$B$8:$BE$51,'Occupancy Raw Data'!AA$3,FALSE))/100</f>
        <v>8.2320658565268504E-2</v>
      </c>
      <c r="I132" s="45">
        <f>(VLOOKUP($A131,'Occupancy Raw Data'!$B$8:$BE$51,'Occupancy Raw Data'!AB$3,FALSE))/100</f>
        <v>-0.27443609022556298</v>
      </c>
      <c r="J132" s="44">
        <f>(VLOOKUP($A131,'Occupancy Raw Data'!$B$8:$BE$51,'Occupancy Raw Data'!AC$3,FALSE))/100</f>
        <v>-9.9788908079063501E-2</v>
      </c>
      <c r="K132" s="46">
        <f>(VLOOKUP($A131,'Occupancy Raw Data'!$B$8:$BE$51,'Occupancy Raw Data'!AE$3,FALSE))/100</f>
        <v>0.262983743346281</v>
      </c>
      <c r="M132" s="43">
        <f>(VLOOKUP($A131,'ADR Raw Data'!$B$6:$BE$49,'ADR Raw Data'!T$1,FALSE))/100</f>
        <v>8.7209092863878096E-2</v>
      </c>
      <c r="N132" s="44">
        <f>(VLOOKUP($A131,'ADR Raw Data'!$B$6:$BE$49,'ADR Raw Data'!U$1,FALSE))/100</f>
        <v>0.21516648157941098</v>
      </c>
      <c r="O132" s="44">
        <f>(VLOOKUP($A131,'ADR Raw Data'!$B$6:$BE$49,'ADR Raw Data'!V$1,FALSE))/100</f>
        <v>0.24206056152038102</v>
      </c>
      <c r="P132" s="44">
        <f>(VLOOKUP($A131,'ADR Raw Data'!$B$6:$BE$49,'ADR Raw Data'!W$1,FALSE))/100</f>
        <v>0.202279886622282</v>
      </c>
      <c r="Q132" s="44">
        <f>(VLOOKUP($A131,'ADR Raw Data'!$B$6:$BE$49,'ADR Raw Data'!X$1,FALSE))/100</f>
        <v>-6.2740539487915001E-3</v>
      </c>
      <c r="R132" s="44">
        <f>(VLOOKUP($A131,'ADR Raw Data'!$B$6:$BE$49,'ADR Raw Data'!Y$1,FALSE))/100</f>
        <v>0.146013998744909</v>
      </c>
      <c r="S132" s="45">
        <f>(VLOOKUP($A131,'ADR Raw Data'!$B$6:$BE$49,'ADR Raw Data'!AA$1,FALSE))/100</f>
        <v>-1.15263192195963E-2</v>
      </c>
      <c r="T132" s="45">
        <f>(VLOOKUP($A131,'ADR Raw Data'!$B$6:$BE$49,'ADR Raw Data'!AB$1,FALSE))/100</f>
        <v>-0.187270688151252</v>
      </c>
      <c r="U132" s="44">
        <f>(VLOOKUP($A131,'ADR Raw Data'!$B$6:$BE$49,'ADR Raw Data'!AC$1,FALSE))/100</f>
        <v>-8.8658935349035406E-2</v>
      </c>
      <c r="V132" s="46">
        <f>(VLOOKUP($A131,'ADR Raw Data'!$B$6:$BE$49,'ADR Raw Data'!AE$1,FALSE))/100</f>
        <v>5.5204878825586501E-2</v>
      </c>
      <c r="X132" s="43">
        <f>(VLOOKUP($A131,'RevPAR Raw Data'!$B$6:$BE$43,'RevPAR Raw Data'!T$1,FALSE))/100</f>
        <v>0.95497313432055808</v>
      </c>
      <c r="Y132" s="44">
        <f>(VLOOKUP($A131,'RevPAR Raw Data'!$B$6:$BE$43,'RevPAR Raw Data'!U$1,FALSE))/100</f>
        <v>0.85378405362398302</v>
      </c>
      <c r="Z132" s="44">
        <f>(VLOOKUP($A131,'RevPAR Raw Data'!$B$6:$BE$43,'RevPAR Raw Data'!V$1,FALSE))/100</f>
        <v>0.76493213054884801</v>
      </c>
      <c r="AA132" s="44">
        <f>(VLOOKUP($A131,'RevPAR Raw Data'!$B$6:$BE$43,'RevPAR Raw Data'!W$1,FALSE))/100</f>
        <v>0.92222078015455689</v>
      </c>
      <c r="AB132" s="44">
        <f>(VLOOKUP($A131,'RevPAR Raw Data'!$B$6:$BE$43,'RevPAR Raw Data'!X$1,FALSE))/100</f>
        <v>0.21606860096238201</v>
      </c>
      <c r="AC132" s="44">
        <f>(VLOOKUP($A131,'RevPAR Raw Data'!$B$6:$BE$43,'RevPAR Raw Data'!Y$1,FALSE))/100</f>
        <v>0.696670362656858</v>
      </c>
      <c r="AD132" s="45">
        <f>(VLOOKUP($A131,'RevPAR Raw Data'!$B$6:$BE$43,'RevPAR Raw Data'!AA$1,FALSE))/100</f>
        <v>6.98454851566815E-2</v>
      </c>
      <c r="AE132" s="45">
        <f>(VLOOKUP($A131,'RevPAR Raw Data'!$B$6:$BE$43,'RevPAR Raw Data'!AB$1,FALSE))/100</f>
        <v>-0.41031294290673498</v>
      </c>
      <c r="AF132" s="44">
        <f>(VLOOKUP($A131,'RevPAR Raw Data'!$B$6:$BE$43,'RevPAR Raw Data'!AC$1,FALSE))/100</f>
        <v>-0.17960066507816599</v>
      </c>
      <c r="AG132" s="46">
        <f>(VLOOKUP($A131,'RevPAR Raw Data'!$B$6:$BE$43,'RevPAR Raw Data'!AE$1,FALSE))/100</f>
        <v>0.332706607856398</v>
      </c>
    </row>
    <row r="133" spans="1:34" x14ac:dyDescent="0.2">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4" x14ac:dyDescent="0.2">
      <c r="A134" s="70" t="s">
        <v>60</v>
      </c>
      <c r="B134" s="71">
        <f>(VLOOKUP($A134,'Occupancy Raw Data'!$B$8:$BE$45,'Occupancy Raw Data'!G$3,FALSE))/100</f>
        <v>0.6873393675270969</v>
      </c>
      <c r="C134" s="72">
        <f>(VLOOKUP($A134,'Occupancy Raw Data'!$B$8:$BE$45,'Occupancy Raw Data'!H$3,FALSE))/100</f>
        <v>0.84378142809252399</v>
      </c>
      <c r="D134" s="72">
        <f>(VLOOKUP($A134,'Occupancy Raw Data'!$B$8:$BE$45,'Occupancy Raw Data'!I$3,FALSE))/100</f>
        <v>0.88814392669572007</v>
      </c>
      <c r="E134" s="72">
        <f>(VLOOKUP($A134,'Occupancy Raw Data'!$B$8:$BE$45,'Occupancy Raw Data'!J$3,FALSE))/100</f>
        <v>0.89104927924907795</v>
      </c>
      <c r="F134" s="72">
        <f>(VLOOKUP($A134,'Occupancy Raw Data'!$B$8:$BE$45,'Occupancy Raw Data'!K$3,FALSE))/100</f>
        <v>0.88043356799642392</v>
      </c>
      <c r="G134" s="73">
        <f>(VLOOKUP($A134,'Occupancy Raw Data'!$B$8:$BE$45,'Occupancy Raw Data'!L$3,FALSE))/100</f>
        <v>0.83814951391216796</v>
      </c>
      <c r="H134" s="53">
        <f>(VLOOKUP($A134,'Occupancy Raw Data'!$B$8:$BE$45,'Occupancy Raw Data'!N$3,FALSE))/100</f>
        <v>0.8958542853950161</v>
      </c>
      <c r="I134" s="53">
        <f>(VLOOKUP($A134,'Occupancy Raw Data'!$B$8:$BE$45,'Occupancy Raw Data'!O$3,FALSE))/100</f>
        <v>0.73360151972287402</v>
      </c>
      <c r="J134" s="73">
        <f>(VLOOKUP($A134,'Occupancy Raw Data'!$B$8:$BE$45,'Occupancy Raw Data'!P$3,FALSE))/100</f>
        <v>0.81472790255894489</v>
      </c>
      <c r="K134" s="74">
        <f>(VLOOKUP($A134,'Occupancy Raw Data'!$B$8:$BE$45,'Occupancy Raw Data'!R$3,FALSE))/100</f>
        <v>0.83145762495410491</v>
      </c>
      <c r="M134" s="75">
        <f>VLOOKUP($A134,'ADR Raw Data'!$B$6:$BE$43,'ADR Raw Data'!G$1,FALSE)</f>
        <v>115.266852544301</v>
      </c>
      <c r="N134" s="76">
        <f>VLOOKUP($A134,'ADR Raw Data'!$B$6:$BE$43,'ADR Raw Data'!H$1,FALSE)</f>
        <v>127.861790491325</v>
      </c>
      <c r="O134" s="76">
        <f>VLOOKUP($A134,'ADR Raw Data'!$B$6:$BE$43,'ADR Raw Data'!I$1,FALSE)</f>
        <v>133.23998364368299</v>
      </c>
      <c r="P134" s="76">
        <f>VLOOKUP($A134,'ADR Raw Data'!$B$6:$BE$43,'ADR Raw Data'!J$1,FALSE)</f>
        <v>134.03108226736799</v>
      </c>
      <c r="Q134" s="76">
        <f>VLOOKUP($A134,'ADR Raw Data'!$B$6:$BE$43,'ADR Raw Data'!K$1,FALSE)</f>
        <v>129.304236578245</v>
      </c>
      <c r="R134" s="77">
        <f>VLOOKUP($A134,'ADR Raw Data'!$B$6:$BE$43,'ADR Raw Data'!L$1,FALSE)</f>
        <v>128.55062554995601</v>
      </c>
      <c r="S134" s="76">
        <f>VLOOKUP($A134,'ADR Raw Data'!$B$6:$BE$43,'ADR Raw Data'!N$1,FALSE)</f>
        <v>139.29352875140299</v>
      </c>
      <c r="T134" s="76">
        <f>VLOOKUP($A134,'ADR Raw Data'!$B$6:$BE$43,'ADR Raw Data'!O$1,FALSE)</f>
        <v>125.465588728103</v>
      </c>
      <c r="U134" s="77">
        <f>VLOOKUP($A134,'ADR Raw Data'!$B$6:$BE$43,'ADR Raw Data'!P$1,FALSE)</f>
        <v>133.068016047181</v>
      </c>
      <c r="V134" s="78">
        <f>VLOOKUP($A134,'ADR Raw Data'!$B$6:$BE$43,'ADR Raw Data'!R$1,FALSE)</f>
        <v>129.815338773159</v>
      </c>
      <c r="X134" s="75">
        <f>VLOOKUP($A134,'RevPAR Raw Data'!$B$6:$BE$43,'RevPAR Raw Data'!G$1,FALSE)</f>
        <v>79.227445524639606</v>
      </c>
      <c r="Y134" s="76">
        <f>VLOOKUP($A134,'RevPAR Raw Data'!$B$6:$BE$43,'RevPAR Raw Data'!H$1,FALSE)</f>
        <v>107.887404179237</v>
      </c>
      <c r="Z134" s="76">
        <f>VLOOKUP($A134,'RevPAR Raw Data'!$B$6:$BE$43,'RevPAR Raw Data'!I$1,FALSE)</f>
        <v>118.336282266174</v>
      </c>
      <c r="AA134" s="76">
        <f>VLOOKUP($A134,'RevPAR Raw Data'!$B$6:$BE$43,'RevPAR Raw Data'!J$1,FALSE)</f>
        <v>119.428299251312</v>
      </c>
      <c r="AB134" s="76">
        <f>VLOOKUP($A134,'RevPAR Raw Data'!$B$6:$BE$43,'RevPAR Raw Data'!K$1,FALSE)</f>
        <v>113.84379036763799</v>
      </c>
      <c r="AC134" s="77">
        <f>VLOOKUP($A134,'RevPAR Raw Data'!$B$6:$BE$43,'RevPAR Raw Data'!L$1,FALSE)</f>
        <v>107.7446443178</v>
      </c>
      <c r="AD134" s="76">
        <f>VLOOKUP($A134,'RevPAR Raw Data'!$B$6:$BE$43,'RevPAR Raw Data'!N$1,FALSE)</f>
        <v>124.78670465973801</v>
      </c>
      <c r="AE134" s="76">
        <f>VLOOKUP($A134,'RevPAR Raw Data'!$B$6:$BE$43,'RevPAR Raw Data'!O$1,FALSE)</f>
        <v>92.041746563861807</v>
      </c>
      <c r="AF134" s="77">
        <f>VLOOKUP($A134,'RevPAR Raw Data'!$B$6:$BE$43,'RevPAR Raw Data'!P$1,FALSE)</f>
        <v>108.41422561180001</v>
      </c>
      <c r="AG134" s="78">
        <f>VLOOKUP($A134,'RevPAR Raw Data'!$B$6:$BE$43,'RevPAR Raw Data'!R$1,FALSE)</f>
        <v>107.935953258943</v>
      </c>
    </row>
    <row r="135" spans="1:34" x14ac:dyDescent="0.2">
      <c r="A135" s="55" t="s">
        <v>126</v>
      </c>
      <c r="B135" s="43">
        <f>(VLOOKUP($A134,'Occupancy Raw Data'!$B$8:$BE$51,'Occupancy Raw Data'!T$3,FALSE))/100</f>
        <v>0.45082760558992496</v>
      </c>
      <c r="C135" s="44">
        <f>(VLOOKUP($A134,'Occupancy Raw Data'!$B$8:$BE$51,'Occupancy Raw Data'!U$3,FALSE))/100</f>
        <v>0.32901680434182501</v>
      </c>
      <c r="D135" s="44">
        <f>(VLOOKUP($A134,'Occupancy Raw Data'!$B$8:$BE$51,'Occupancy Raw Data'!V$3,FALSE))/100</f>
        <v>0.29640723717345102</v>
      </c>
      <c r="E135" s="44">
        <f>(VLOOKUP($A134,'Occupancy Raw Data'!$B$8:$BE$51,'Occupancy Raw Data'!W$3,FALSE))/100</f>
        <v>0.36207269564988104</v>
      </c>
      <c r="F135" s="44">
        <f>(VLOOKUP($A134,'Occupancy Raw Data'!$B$8:$BE$51,'Occupancy Raw Data'!X$3,FALSE))/100</f>
        <v>0.23206928263337498</v>
      </c>
      <c r="G135" s="44">
        <f>(VLOOKUP($A134,'Occupancy Raw Data'!$B$8:$BE$51,'Occupancy Raw Data'!Y$3,FALSE))/100</f>
        <v>0.32513215747262697</v>
      </c>
      <c r="H135" s="45">
        <f>(VLOOKUP($A134,'Occupancy Raw Data'!$B$8:$BE$51,'Occupancy Raw Data'!AA$3,FALSE))/100</f>
        <v>2.6477597438400502E-2</v>
      </c>
      <c r="I135" s="45">
        <f>(VLOOKUP($A134,'Occupancy Raw Data'!$B$8:$BE$51,'Occupancy Raw Data'!AB$3,FALSE))/100</f>
        <v>-0.157326064349991</v>
      </c>
      <c r="J135" s="44">
        <f>(VLOOKUP($A134,'Occupancy Raw Data'!$B$8:$BE$51,'Occupancy Raw Data'!AC$3,FALSE))/100</f>
        <v>-6.5309197235557601E-2</v>
      </c>
      <c r="K135" s="46">
        <f>(VLOOKUP($A134,'Occupancy Raw Data'!$B$8:$BE$51,'Occupancy Raw Data'!AE$3,FALSE))/100</f>
        <v>0.18638676772393101</v>
      </c>
      <c r="M135" s="43">
        <f>(VLOOKUP($A134,'ADR Raw Data'!$B$6:$BE$49,'ADR Raw Data'!T$1,FALSE))/100</f>
        <v>0.20151401702664898</v>
      </c>
      <c r="N135" s="44">
        <f>(VLOOKUP($A134,'ADR Raw Data'!$B$6:$BE$49,'ADR Raw Data'!U$1,FALSE))/100</f>
        <v>0.19258282675621999</v>
      </c>
      <c r="O135" s="44">
        <f>(VLOOKUP($A134,'ADR Raw Data'!$B$6:$BE$49,'ADR Raw Data'!V$1,FALSE))/100</f>
        <v>0.18605431449872398</v>
      </c>
      <c r="P135" s="44">
        <f>(VLOOKUP($A134,'ADR Raw Data'!$B$6:$BE$49,'ADR Raw Data'!W$1,FALSE))/100</f>
        <v>0.26132009794106997</v>
      </c>
      <c r="Q135" s="44">
        <f>(VLOOKUP($A134,'ADR Raw Data'!$B$6:$BE$49,'ADR Raw Data'!X$1,FALSE))/100</f>
        <v>0.21919014791313401</v>
      </c>
      <c r="R135" s="44">
        <f>(VLOOKUP($A134,'ADR Raw Data'!$B$6:$BE$49,'ADR Raw Data'!Y$1,FALSE))/100</f>
        <v>0.21072711292639099</v>
      </c>
      <c r="S135" s="45">
        <f>(VLOOKUP($A134,'ADR Raw Data'!$B$6:$BE$49,'ADR Raw Data'!AA$1,FALSE))/100</f>
        <v>8.988395385131151E-2</v>
      </c>
      <c r="T135" s="45">
        <f>(VLOOKUP($A134,'ADR Raw Data'!$B$6:$BE$49,'ADR Raw Data'!AB$1,FALSE))/100</f>
        <v>-3.8817996895846002E-2</v>
      </c>
      <c r="U135" s="44">
        <f>(VLOOKUP($A134,'ADR Raw Data'!$B$6:$BE$49,'ADR Raw Data'!AC$1,FALSE))/100</f>
        <v>3.0197250249286597E-2</v>
      </c>
      <c r="V135" s="46">
        <f>(VLOOKUP($A134,'ADR Raw Data'!$B$6:$BE$49,'ADR Raw Data'!AE$1,FALSE))/100</f>
        <v>0.13528136265228802</v>
      </c>
      <c r="X135" s="43">
        <f>(VLOOKUP($A134,'RevPAR Raw Data'!$B$6:$BE$43,'RevPAR Raw Data'!T$1,FALSE))/100</f>
        <v>0.74318970440550602</v>
      </c>
      <c r="Y135" s="44">
        <f>(VLOOKUP($A134,'RevPAR Raw Data'!$B$6:$BE$43,'RevPAR Raw Data'!U$1,FALSE))/100</f>
        <v>0.58496261732849097</v>
      </c>
      <c r="Z135" s="44">
        <f>(VLOOKUP($A134,'RevPAR Raw Data'!$B$6:$BE$43,'RevPAR Raw Data'!V$1,FALSE))/100</f>
        <v>0.53760939699694199</v>
      </c>
      <c r="AA135" s="44">
        <f>(VLOOKUP($A134,'RevPAR Raw Data'!$B$6:$BE$43,'RevPAR Raw Data'!W$1,FALSE))/100</f>
        <v>0.71800966587996495</v>
      </c>
      <c r="AB135" s="44">
        <f>(VLOOKUP($A134,'RevPAR Raw Data'!$B$6:$BE$43,'RevPAR Raw Data'!X$1,FALSE))/100</f>
        <v>0.50212673093301396</v>
      </c>
      <c r="AC135" s="44">
        <f>(VLOOKUP($A134,'RevPAR Raw Data'!$B$6:$BE$43,'RevPAR Raw Data'!Y$1,FALSE))/100</f>
        <v>0.604373431262754</v>
      </c>
      <c r="AD135" s="45">
        <f>(VLOOKUP($A134,'RevPAR Raw Data'!$B$6:$BE$43,'RevPAR Raw Data'!AA$1,FALSE))/100</f>
        <v>0.118741462435958</v>
      </c>
      <c r="AE135" s="45">
        <f>(VLOOKUP($A134,'RevPAR Raw Data'!$B$6:$BE$43,'RevPAR Raw Data'!AB$1,FALSE))/100</f>
        <v>-0.19003697856826299</v>
      </c>
      <c r="AF135" s="44">
        <f>(VLOOKUP($A134,'RevPAR Raw Data'!$B$6:$BE$43,'RevPAR Raw Data'!AC$1,FALSE))/100</f>
        <v>-3.7084105158773098E-2</v>
      </c>
      <c r="AG135" s="46">
        <f>(VLOOKUP($A134,'RevPAR Raw Data'!$B$6:$BE$43,'RevPAR Raw Data'!AE$1,FALSE))/100</f>
        <v>0.34688278629426894</v>
      </c>
    </row>
    <row r="136" spans="1:34" x14ac:dyDescent="0.2">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4" x14ac:dyDescent="0.2">
      <c r="A137" s="70" t="s">
        <v>59</v>
      </c>
      <c r="B137" s="71">
        <f>(VLOOKUP($A137,'Occupancy Raw Data'!$B$8:$BE$54,'Occupancy Raw Data'!G$3,FALSE))/100</f>
        <v>0.76810109289617401</v>
      </c>
      <c r="C137" s="72">
        <f>(VLOOKUP($A137,'Occupancy Raw Data'!$B$8:$BE$54,'Occupancy Raw Data'!H$3,FALSE))/100</f>
        <v>0.86953551912568305</v>
      </c>
      <c r="D137" s="72">
        <f>(VLOOKUP($A137,'Occupancy Raw Data'!$B$8:$BE$54,'Occupancy Raw Data'!I$3,FALSE))/100</f>
        <v>0.90198087431693907</v>
      </c>
      <c r="E137" s="72">
        <f>(VLOOKUP($A137,'Occupancy Raw Data'!$B$8:$BE$54,'Occupancy Raw Data'!J$3,FALSE))/100</f>
        <v>0.90129781420764998</v>
      </c>
      <c r="F137" s="72">
        <f>(VLOOKUP($A137,'Occupancy Raw Data'!$B$8:$BE$54,'Occupancy Raw Data'!K$3,FALSE))/100</f>
        <v>0.89036885245901598</v>
      </c>
      <c r="G137" s="73">
        <f>(VLOOKUP($A137,'Occupancy Raw Data'!$B$8:$BE$54,'Occupancy Raw Data'!L$3,FALSE))/100</f>
        <v>0.86625683060109193</v>
      </c>
      <c r="H137" s="53">
        <f>(VLOOKUP($A137,'Occupancy Raw Data'!$B$8:$BE$54,'Occupancy Raw Data'!N$3,FALSE))/100</f>
        <v>0.90163934426229497</v>
      </c>
      <c r="I137" s="53">
        <f>(VLOOKUP($A137,'Occupancy Raw Data'!$B$8:$BE$54,'Occupancy Raw Data'!O$3,FALSE))/100</f>
        <v>0.68886612021857896</v>
      </c>
      <c r="J137" s="73">
        <f>(VLOOKUP($A137,'Occupancy Raw Data'!$B$8:$BE$54,'Occupancy Raw Data'!P$3,FALSE))/100</f>
        <v>0.79525273224043702</v>
      </c>
      <c r="K137" s="74">
        <f>(VLOOKUP($A137,'Occupancy Raw Data'!$B$8:$BE$54,'Occupancy Raw Data'!R$3,FALSE))/100</f>
        <v>0.84596994535519099</v>
      </c>
      <c r="M137" s="75">
        <f>VLOOKUP($A137,'ADR Raw Data'!$B$6:$BE$54,'ADR Raw Data'!G$1,FALSE)</f>
        <v>119.990573588261</v>
      </c>
      <c r="N137" s="76">
        <f>VLOOKUP($A137,'ADR Raw Data'!$B$6:$BE$54,'ADR Raw Data'!H$1,FALSE)</f>
        <v>127.53021602513699</v>
      </c>
      <c r="O137" s="76">
        <f>VLOOKUP($A137,'ADR Raw Data'!$B$6:$BE$54,'ADR Raw Data'!I$1,FALSE)</f>
        <v>126.997482014388</v>
      </c>
      <c r="P137" s="76">
        <f>VLOOKUP($A137,'ADR Raw Data'!$B$6:$BE$54,'ADR Raw Data'!J$1,FALSE)</f>
        <v>129.98181508146999</v>
      </c>
      <c r="Q137" s="76">
        <f>VLOOKUP($A137,'ADR Raw Data'!$B$6:$BE$54,'ADR Raw Data'!K$1,FALSE)</f>
        <v>126.834875335634</v>
      </c>
      <c r="R137" s="77">
        <f>VLOOKUP($A137,'ADR Raw Data'!$B$6:$BE$54,'ADR Raw Data'!L$1,FALSE)</f>
        <v>126.449425169531</v>
      </c>
      <c r="S137" s="76">
        <f>VLOOKUP($A137,'ADR Raw Data'!$B$6:$BE$54,'ADR Raw Data'!N$1,FALSE)</f>
        <v>130.80987878787801</v>
      </c>
      <c r="T137" s="76">
        <f>VLOOKUP($A137,'ADR Raw Data'!$B$6:$BE$54,'ADR Raw Data'!O$1,FALSE)</f>
        <v>108.70596926127899</v>
      </c>
      <c r="U137" s="77">
        <f>VLOOKUP($A137,'ADR Raw Data'!$B$6:$BE$54,'ADR Raw Data'!P$1,FALSE)</f>
        <v>121.236422589649</v>
      </c>
      <c r="V137" s="78">
        <f>VLOOKUP($A137,'ADR Raw Data'!$B$6:$BE$54,'ADR Raw Data'!R$1,FALSE)</f>
        <v>125.04928946306001</v>
      </c>
      <c r="X137" s="75">
        <f>VLOOKUP($A137,'RevPAR Raw Data'!$B$6:$BE$54,'RevPAR Raw Data'!G$1,FALSE)</f>
        <v>92.164890710382494</v>
      </c>
      <c r="Y137" s="76">
        <f>VLOOKUP($A137,'RevPAR Raw Data'!$B$6:$BE$54,'RevPAR Raw Data'!H$1,FALSE)</f>
        <v>110.892052595628</v>
      </c>
      <c r="Z137" s="76">
        <f>VLOOKUP($A137,'RevPAR Raw Data'!$B$6:$BE$54,'RevPAR Raw Data'!I$1,FALSE)</f>
        <v>114.54929986338701</v>
      </c>
      <c r="AA137" s="76">
        <f>VLOOKUP($A137,'RevPAR Raw Data'!$B$6:$BE$54,'RevPAR Raw Data'!J$1,FALSE)</f>
        <v>117.152325819672</v>
      </c>
      <c r="AB137" s="76">
        <f>VLOOKUP($A137,'RevPAR Raw Data'!$B$6:$BE$54,'RevPAR Raw Data'!K$1,FALSE)</f>
        <v>112.929822404371</v>
      </c>
      <c r="AC137" s="77">
        <f>VLOOKUP($A137,'RevPAR Raw Data'!$B$6:$BE$54,'RevPAR Raw Data'!L$1,FALSE)</f>
        <v>109.53767827868801</v>
      </c>
      <c r="AD137" s="76">
        <f>VLOOKUP($A137,'RevPAR Raw Data'!$B$6:$BE$54,'RevPAR Raw Data'!N$1,FALSE)</f>
        <v>117.943333333333</v>
      </c>
      <c r="AE137" s="76">
        <f>VLOOKUP($A137,'RevPAR Raw Data'!$B$6:$BE$54,'RevPAR Raw Data'!O$1,FALSE)</f>
        <v>74.883859289617405</v>
      </c>
      <c r="AF137" s="77">
        <f>VLOOKUP($A137,'RevPAR Raw Data'!$B$6:$BE$54,'RevPAR Raw Data'!P$1,FALSE)</f>
        <v>96.413596311475402</v>
      </c>
      <c r="AG137" s="78">
        <f>VLOOKUP($A137,'RevPAR Raw Data'!$B$6:$BE$54,'RevPAR Raw Data'!R$1,FALSE)</f>
        <v>105.78794057377</v>
      </c>
    </row>
    <row r="138" spans="1:34" x14ac:dyDescent="0.2">
      <c r="A138" s="55" t="s">
        <v>126</v>
      </c>
      <c r="B138" s="43">
        <f>(VLOOKUP($A137,'Occupancy Raw Data'!$B$8:$BE$54,'Occupancy Raw Data'!T$3,FALSE))/100</f>
        <v>0.181460188677496</v>
      </c>
      <c r="C138" s="44">
        <f>(VLOOKUP($A137,'Occupancy Raw Data'!$B$8:$BE$54,'Occupancy Raw Data'!U$3,FALSE))/100</f>
        <v>0.19074290263763602</v>
      </c>
      <c r="D138" s="44">
        <f>(VLOOKUP($A137,'Occupancy Raw Data'!$B$8:$BE$54,'Occupancy Raw Data'!V$3,FALSE))/100</f>
        <v>0.19779890630375402</v>
      </c>
      <c r="E138" s="44">
        <f>(VLOOKUP($A137,'Occupancy Raw Data'!$B$8:$BE$54,'Occupancy Raw Data'!W$3,FALSE))/100</f>
        <v>0.16339248219118399</v>
      </c>
      <c r="F138" s="44">
        <f>(VLOOKUP($A137,'Occupancy Raw Data'!$B$8:$BE$54,'Occupancy Raw Data'!X$3,FALSE))/100</f>
        <v>0.115934430005059</v>
      </c>
      <c r="G138" s="44">
        <f>(VLOOKUP($A137,'Occupancy Raw Data'!$B$8:$BE$54,'Occupancy Raw Data'!Y$3,FALSE))/100</f>
        <v>0.16872512696626998</v>
      </c>
      <c r="H138" s="45">
        <f>(VLOOKUP($A137,'Occupancy Raw Data'!$B$8:$BE$54,'Occupancy Raw Data'!AA$3,FALSE))/100</f>
        <v>-7.1385448248867103E-3</v>
      </c>
      <c r="I138" s="45">
        <f>(VLOOKUP($A137,'Occupancy Raw Data'!$B$8:$BE$54,'Occupancy Raw Data'!AB$3,FALSE))/100</f>
        <v>-0.22256129692461399</v>
      </c>
      <c r="J138" s="44">
        <f>(VLOOKUP($A137,'Occupancy Raw Data'!$B$8:$BE$54,'Occupancy Raw Data'!AC$3,FALSE))/100</f>
        <v>-0.11352614320924599</v>
      </c>
      <c r="K138" s="46">
        <f>(VLOOKUP($A137,'Occupancy Raw Data'!$B$8:$BE$54,'Occupancy Raw Data'!AE$3,FALSE))/100</f>
        <v>7.6653050192457994E-2</v>
      </c>
      <c r="M138" s="43">
        <f>(VLOOKUP($A137,'ADR Raw Data'!$B$6:$BE$54,'ADR Raw Data'!T$1,FALSE))/100</f>
        <v>0.24802210278984599</v>
      </c>
      <c r="N138" s="44">
        <f>(VLOOKUP($A137,'ADR Raw Data'!$B$6:$BE$54,'ADR Raw Data'!U$1,FALSE))/100</f>
        <v>0.24732006932129899</v>
      </c>
      <c r="O138" s="44">
        <f>(VLOOKUP($A137,'ADR Raw Data'!$B$6:$BE$54,'ADR Raw Data'!V$1,FALSE))/100</f>
        <v>0.22209161267500099</v>
      </c>
      <c r="P138" s="44">
        <f>(VLOOKUP($A137,'ADR Raw Data'!$B$6:$BE$54,'ADR Raw Data'!W$1,FALSE))/100</f>
        <v>0.25810019298285203</v>
      </c>
      <c r="Q138" s="44">
        <f>(VLOOKUP($A137,'ADR Raw Data'!$B$6:$BE$54,'ADR Raw Data'!X$1,FALSE))/100</f>
        <v>0.23983813016156699</v>
      </c>
      <c r="R138" s="44">
        <f>(VLOOKUP($A137,'ADR Raw Data'!$B$6:$BE$54,'ADR Raw Data'!Y$1,FALSE))/100</f>
        <v>0.24274503056324601</v>
      </c>
      <c r="S138" s="45">
        <f>(VLOOKUP($A137,'ADR Raw Data'!$B$6:$BE$54,'ADR Raw Data'!AA$1,FALSE))/100</f>
        <v>0.17002821401488399</v>
      </c>
      <c r="T138" s="45">
        <f>(VLOOKUP($A137,'ADR Raw Data'!$B$6:$BE$54,'ADR Raw Data'!AB$1,FALSE))/100</f>
        <v>-2.21509213994374E-2</v>
      </c>
      <c r="U138" s="44">
        <f>(VLOOKUP($A137,'ADR Raw Data'!$B$6:$BE$54,'ADR Raw Data'!AC$1,FALSE))/100</f>
        <v>8.7435105786611303E-2</v>
      </c>
      <c r="V138" s="46">
        <f>(VLOOKUP($A137,'ADR Raw Data'!$B$6:$BE$54,'ADR Raw Data'!AE$1,FALSE))/100</f>
        <v>0.19177649700016899</v>
      </c>
      <c r="X138" s="43">
        <f>(VLOOKUP($A137,'RevPAR Raw Data'!$B$6:$BE$54,'RevPAR Raw Data'!T$1,FALSE))/100</f>
        <v>0.47448842903577798</v>
      </c>
      <c r="Y138" s="44">
        <f>(VLOOKUP($A137,'RevPAR Raw Data'!$B$6:$BE$54,'RevPAR Raw Data'!U$1,FALSE))/100</f>
        <v>0.48523751986182195</v>
      </c>
      <c r="Z138" s="44">
        <f>(VLOOKUP($A137,'RevPAR Raw Data'!$B$6:$BE$54,'RevPAR Raw Data'!V$1,FALSE))/100</f>
        <v>0.46381999706510796</v>
      </c>
      <c r="AA138" s="44">
        <f>(VLOOKUP($A137,'RevPAR Raw Data'!$B$6:$BE$54,'RevPAR Raw Data'!W$1,FALSE))/100</f>
        <v>0.46366430635952804</v>
      </c>
      <c r="AB138" s="44">
        <f>(VLOOKUP($A137,'RevPAR Raw Data'!$B$6:$BE$54,'RevPAR Raw Data'!X$1,FALSE))/100</f>
        <v>0.38357805708038695</v>
      </c>
      <c r="AC138" s="44">
        <f>(VLOOKUP($A137,'RevPAR Raw Data'!$B$6:$BE$54,'RevPAR Raw Data'!Y$1,FALSE))/100</f>
        <v>0.45242734363173098</v>
      </c>
      <c r="AD138" s="45">
        <f>(VLOOKUP($A137,'RevPAR Raw Data'!$B$6:$BE$54,'RevPAR Raw Data'!AA$1,FALSE))/100</f>
        <v>0.16167591516275601</v>
      </c>
      <c r="AE138" s="45">
        <f>(VLOOKUP($A137,'RevPAR Raw Data'!$B$6:$BE$54,'RevPAR Raw Data'!AB$1,FALSE))/100</f>
        <v>-0.23978228052931802</v>
      </c>
      <c r="AF138" s="44">
        <f>(VLOOKUP($A137,'RevPAR Raw Data'!$B$6:$BE$54,'RevPAR Raw Data'!AC$1,FALSE))/100</f>
        <v>-3.6017207763681502E-2</v>
      </c>
      <c r="AG138" s="46">
        <f>(VLOOKUP($A137,'RevPAR Raw Data'!$B$6:$BE$54,'RevPAR Raw Data'!AE$1,FALSE))/100</f>
        <v>0.28312980064291504</v>
      </c>
    </row>
    <row r="139" spans="1:34" x14ac:dyDescent="0.2">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4" x14ac:dyDescent="0.2">
      <c r="A140" s="70" t="s">
        <v>61</v>
      </c>
      <c r="B140" s="71">
        <f>(VLOOKUP($A140,'Occupancy Raw Data'!$B$8:$BE$45,'Occupancy Raw Data'!G$3,FALSE))/100</f>
        <v>0.7364363221016561</v>
      </c>
      <c r="C140" s="72">
        <f>(VLOOKUP($A140,'Occupancy Raw Data'!$B$8:$BE$45,'Occupancy Raw Data'!H$3,FALSE))/100</f>
        <v>0.80439748715019899</v>
      </c>
      <c r="D140" s="72">
        <f>(VLOOKUP($A140,'Occupancy Raw Data'!$B$8:$BE$45,'Occupancy Raw Data'!I$3,FALSE))/100</f>
        <v>0.8486579097658481</v>
      </c>
      <c r="E140" s="72">
        <f>(VLOOKUP($A140,'Occupancy Raw Data'!$B$8:$BE$45,'Occupancy Raw Data'!J$3,FALSE))/100</f>
        <v>0.83380925185608201</v>
      </c>
      <c r="F140" s="72">
        <f>(VLOOKUP($A140,'Occupancy Raw Data'!$B$8:$BE$45,'Occupancy Raw Data'!K$3,FALSE))/100</f>
        <v>0.82552826956025105</v>
      </c>
      <c r="G140" s="73">
        <f>(VLOOKUP($A140,'Occupancy Raw Data'!$B$8:$BE$45,'Occupancy Raw Data'!L$3,FALSE))/100</f>
        <v>0.80976584808680696</v>
      </c>
      <c r="H140" s="53">
        <f>(VLOOKUP($A140,'Occupancy Raw Data'!$B$8:$BE$45,'Occupancy Raw Data'!N$3,FALSE))/100</f>
        <v>0.84209023415191298</v>
      </c>
      <c r="I140" s="53">
        <f>(VLOOKUP($A140,'Occupancy Raw Data'!$B$8:$BE$45,'Occupancy Raw Data'!O$3,FALSE))/100</f>
        <v>0.68874928612221498</v>
      </c>
      <c r="J140" s="73">
        <f>(VLOOKUP($A140,'Occupancy Raw Data'!$B$8:$BE$45,'Occupancy Raw Data'!P$3,FALSE))/100</f>
        <v>0.76541976013706403</v>
      </c>
      <c r="K140" s="74">
        <f>(VLOOKUP($A140,'Occupancy Raw Data'!$B$8:$BE$45,'Occupancy Raw Data'!R$3,FALSE))/100</f>
        <v>0.79709553724402293</v>
      </c>
      <c r="M140" s="75">
        <f>VLOOKUP($A140,'ADR Raw Data'!$B$6:$BE$43,'ADR Raw Data'!G$1,FALSE)</f>
        <v>109.840485304381</v>
      </c>
      <c r="N140" s="76">
        <f>VLOOKUP($A140,'ADR Raw Data'!$B$6:$BE$43,'ADR Raw Data'!H$1,FALSE)</f>
        <v>114.798534895278</v>
      </c>
      <c r="O140" s="76">
        <f>VLOOKUP($A140,'ADR Raw Data'!$B$6:$BE$43,'ADR Raw Data'!I$1,FALSE)</f>
        <v>113.897679273216</v>
      </c>
      <c r="P140" s="76">
        <f>VLOOKUP($A140,'ADR Raw Data'!$B$6:$BE$43,'ADR Raw Data'!J$1,FALSE)</f>
        <v>115.867989623287</v>
      </c>
      <c r="Q140" s="76">
        <f>VLOOKUP($A140,'ADR Raw Data'!$B$6:$BE$43,'ADR Raw Data'!K$1,FALSE)</f>
        <v>117.51506786579</v>
      </c>
      <c r="R140" s="77">
        <f>VLOOKUP($A140,'ADR Raw Data'!$B$6:$BE$43,'ADR Raw Data'!L$1,FALSE)</f>
        <v>114.48202116510301</v>
      </c>
      <c r="S140" s="76">
        <f>VLOOKUP($A140,'ADR Raw Data'!$B$6:$BE$43,'ADR Raw Data'!N$1,FALSE)</f>
        <v>125.30921807392301</v>
      </c>
      <c r="T140" s="76">
        <f>VLOOKUP($A140,'ADR Raw Data'!$B$6:$BE$43,'ADR Raw Data'!O$1,FALSE)</f>
        <v>102.841760447761</v>
      </c>
      <c r="U140" s="77">
        <f>VLOOKUP($A140,'ADR Raw Data'!$B$6:$BE$43,'ADR Raw Data'!P$1,FALSE)</f>
        <v>115.200748050736</v>
      </c>
      <c r="V140" s="78">
        <f>VLOOKUP($A140,'ADR Raw Data'!$B$6:$BE$43,'ADR Raw Data'!R$1,FALSE)</f>
        <v>114.679211279426</v>
      </c>
      <c r="X140" s="75">
        <f>VLOOKUP($A140,'RevPAR Raw Data'!$B$6:$BE$43,'RevPAR Raw Data'!G$1,FALSE)</f>
        <v>80.890523015419703</v>
      </c>
      <c r="Y140" s="76">
        <f>VLOOKUP($A140,'RevPAR Raw Data'!$B$6:$BE$43,'RevPAR Raw Data'!H$1,FALSE)</f>
        <v>92.343652998286601</v>
      </c>
      <c r="Z140" s="76">
        <f>VLOOKUP($A140,'RevPAR Raw Data'!$B$6:$BE$43,'RevPAR Raw Data'!I$1,FALSE)</f>
        <v>96.660166419188997</v>
      </c>
      <c r="AA140" s="76">
        <f>VLOOKUP($A140,'RevPAR Raw Data'!$B$6:$BE$43,'RevPAR Raw Data'!J$1,FALSE)</f>
        <v>96.611801741861697</v>
      </c>
      <c r="AB140" s="76">
        <f>VLOOKUP($A140,'RevPAR Raw Data'!$B$6:$BE$43,'RevPAR Raw Data'!K$1,FALSE)</f>
        <v>97.012010622501407</v>
      </c>
      <c r="AC140" s="77">
        <f>VLOOKUP($A140,'RevPAR Raw Data'!$B$6:$BE$43,'RevPAR Raw Data'!L$1,FALSE)</f>
        <v>92.703630959451701</v>
      </c>
      <c r="AD140" s="76">
        <f>VLOOKUP($A140,'RevPAR Raw Data'!$B$6:$BE$43,'RevPAR Raw Data'!N$1,FALSE)</f>
        <v>105.521668789263</v>
      </c>
      <c r="AE140" s="76">
        <f>VLOOKUP($A140,'RevPAR Raw Data'!$B$6:$BE$43,'RevPAR Raw Data'!O$1,FALSE)</f>
        <v>70.832189091947399</v>
      </c>
      <c r="AF140" s="77">
        <f>VLOOKUP($A140,'RevPAR Raw Data'!$B$6:$BE$43,'RevPAR Raw Data'!P$1,FALSE)</f>
        <v>88.176928940605293</v>
      </c>
      <c r="AG140" s="78">
        <f>VLOOKUP($A140,'RevPAR Raw Data'!$B$6:$BE$43,'RevPAR Raw Data'!R$1,FALSE)</f>
        <v>91.410287525495605</v>
      </c>
    </row>
    <row r="141" spans="1:34" x14ac:dyDescent="0.2">
      <c r="A141" s="55" t="s">
        <v>126</v>
      </c>
      <c r="B141" s="43">
        <f>(VLOOKUP($A140,'Occupancy Raw Data'!$B$8:$BE$51,'Occupancy Raw Data'!T$3,FALSE))/100</f>
        <v>0.57237895187620802</v>
      </c>
      <c r="C141" s="44">
        <f>(VLOOKUP($A140,'Occupancy Raw Data'!$B$8:$BE$51,'Occupancy Raw Data'!U$3,FALSE))/100</f>
        <v>0.37986620289628398</v>
      </c>
      <c r="D141" s="44">
        <f>(VLOOKUP($A140,'Occupancy Raw Data'!$B$8:$BE$51,'Occupancy Raw Data'!V$3,FALSE))/100</f>
        <v>0.34103240876513197</v>
      </c>
      <c r="E141" s="44">
        <f>(VLOOKUP($A140,'Occupancy Raw Data'!$B$8:$BE$51,'Occupancy Raw Data'!W$3,FALSE))/100</f>
        <v>0.36173317295676705</v>
      </c>
      <c r="F141" s="44">
        <f>(VLOOKUP($A140,'Occupancy Raw Data'!$B$8:$BE$51,'Occupancy Raw Data'!X$3,FALSE))/100</f>
        <v>0.23705816728635601</v>
      </c>
      <c r="G141" s="44">
        <f>(VLOOKUP($A140,'Occupancy Raw Data'!$B$8:$BE$51,'Occupancy Raw Data'!Y$3,FALSE))/100</f>
        <v>0.36609531359455599</v>
      </c>
      <c r="H141" s="45">
        <f>(VLOOKUP($A140,'Occupancy Raw Data'!$B$8:$BE$51,'Occupancy Raw Data'!AA$3,FALSE))/100</f>
        <v>-3.0186296321434099E-2</v>
      </c>
      <c r="I141" s="45">
        <f>(VLOOKUP($A140,'Occupancy Raw Data'!$B$8:$BE$51,'Occupancy Raw Data'!AB$3,FALSE))/100</f>
        <v>-0.20860383369907101</v>
      </c>
      <c r="J141" s="44">
        <f>(VLOOKUP($A140,'Occupancy Raw Data'!$B$8:$BE$51,'Occupancy Raw Data'!AC$3,FALSE))/100</f>
        <v>-0.119497452513257</v>
      </c>
      <c r="K141" s="46">
        <f>(VLOOKUP($A140,'Occupancy Raw Data'!$B$8:$BE$51,'Occupancy Raw Data'!AE$3,FALSE))/100</f>
        <v>0.18655904537853099</v>
      </c>
      <c r="M141" s="43">
        <f>(VLOOKUP($A140,'ADR Raw Data'!$B$6:$BE$49,'ADR Raw Data'!T$1,FALSE))/100</f>
        <v>0.34124832839116598</v>
      </c>
      <c r="N141" s="44">
        <f>(VLOOKUP($A140,'ADR Raw Data'!$B$6:$BE$49,'ADR Raw Data'!U$1,FALSE))/100</f>
        <v>0.31866985595726399</v>
      </c>
      <c r="O141" s="44">
        <f>(VLOOKUP($A140,'ADR Raw Data'!$B$6:$BE$49,'ADR Raw Data'!V$1,FALSE))/100</f>
        <v>0.26378399127385699</v>
      </c>
      <c r="P141" s="44">
        <f>(VLOOKUP($A140,'ADR Raw Data'!$B$6:$BE$49,'ADR Raw Data'!W$1,FALSE))/100</f>
        <v>0.31211547053900801</v>
      </c>
      <c r="Q141" s="44">
        <f>(VLOOKUP($A140,'ADR Raw Data'!$B$6:$BE$49,'ADR Raw Data'!X$1,FALSE))/100</f>
        <v>0.31006857616401101</v>
      </c>
      <c r="R141" s="44">
        <f>(VLOOKUP($A140,'ADR Raw Data'!$B$6:$BE$49,'ADR Raw Data'!Y$1,FALSE))/100</f>
        <v>0.30464620907574302</v>
      </c>
      <c r="S141" s="45">
        <f>(VLOOKUP($A140,'ADR Raw Data'!$B$6:$BE$49,'ADR Raw Data'!AA$1,FALSE))/100</f>
        <v>-3.0651234262681001E-2</v>
      </c>
      <c r="T141" s="45">
        <f>(VLOOKUP($A140,'ADR Raw Data'!$B$6:$BE$49,'ADR Raw Data'!AB$1,FALSE))/100</f>
        <v>-0.20974970613635802</v>
      </c>
      <c r="U141" s="44">
        <f>(VLOOKUP($A140,'ADR Raw Data'!$B$6:$BE$49,'ADR Raw Data'!AC$1,FALSE))/100</f>
        <v>-0.11182751917244201</v>
      </c>
      <c r="V141" s="46">
        <f>(VLOOKUP($A140,'ADR Raw Data'!$B$6:$BE$49,'ADR Raw Data'!AE$1,FALSE))/100</f>
        <v>0.110569082546431</v>
      </c>
      <c r="X141" s="43">
        <f>(VLOOKUP($A140,'RevPAR Raw Data'!$B$6:$BE$43,'RevPAR Raw Data'!T$1,FALSE))/100</f>
        <v>1.10895064080141</v>
      </c>
      <c r="Y141" s="44">
        <f>(VLOOKUP($A140,'RevPAR Raw Data'!$B$6:$BE$43,'RevPAR Raw Data'!U$1,FALSE))/100</f>
        <v>0.81958796701354009</v>
      </c>
      <c r="Z141" s="44">
        <f>(VLOOKUP($A140,'RevPAR Raw Data'!$B$6:$BE$43,'RevPAR Raw Data'!V$1,FALSE))/100</f>
        <v>0.69477528997679405</v>
      </c>
      <c r="AA141" s="44">
        <f>(VLOOKUP($A140,'RevPAR Raw Data'!$B$6:$BE$43,'RevPAR Raw Data'!W$1,FALSE))/100</f>
        <v>0.78675116298274606</v>
      </c>
      <c r="AB141" s="44">
        <f>(VLOOKUP($A140,'RevPAR Raw Data'!$B$6:$BE$43,'RevPAR Raw Data'!X$1,FALSE))/100</f>
        <v>0.62063103184889901</v>
      </c>
      <c r="AC141" s="44">
        <f>(VLOOKUP($A140,'RevPAR Raw Data'!$B$6:$BE$43,'RevPAR Raw Data'!Y$1,FALSE))/100</f>
        <v>0.78227107211727698</v>
      </c>
      <c r="AD141" s="45">
        <f>(VLOOKUP($A140,'RevPAR Raw Data'!$B$6:$BE$43,'RevPAR Raw Data'!AA$1,FALSE))/100</f>
        <v>-5.99122833440442E-2</v>
      </c>
      <c r="AE141" s="45">
        <f>(VLOOKUP($A140,'RevPAR Raw Data'!$B$6:$BE$43,'RevPAR Raw Data'!AB$1,FALSE))/100</f>
        <v>-0.37459894701813196</v>
      </c>
      <c r="AF141" s="44">
        <f>(VLOOKUP($A140,'RevPAR Raw Data'!$B$6:$BE$43,'RevPAR Raw Data'!AC$1,FALSE))/100</f>
        <v>-0.21796186802371398</v>
      </c>
      <c r="AG141" s="46">
        <f>(VLOOKUP($A140,'RevPAR Raw Data'!$B$6:$BE$43,'RevPAR Raw Data'!AE$1,FALSE))/100</f>
        <v>0.31775579041320501</v>
      </c>
    </row>
    <row r="142" spans="1:34" x14ac:dyDescent="0.2">
      <c r="A142" s="88"/>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c r="AH142" s="58"/>
    </row>
    <row r="143" spans="1:34" x14ac:dyDescent="0.2">
      <c r="A143" s="70" t="s">
        <v>57</v>
      </c>
      <c r="B143" s="71">
        <f>(VLOOKUP($A143,'Occupancy Raw Data'!$B$8:$BE$45,'Occupancy Raw Data'!G$3,FALSE))/100</f>
        <v>0.54804701002419598</v>
      </c>
      <c r="C143" s="72">
        <f>(VLOOKUP($A143,'Occupancy Raw Data'!$B$8:$BE$45,'Occupancy Raw Data'!H$3,FALSE))/100</f>
        <v>0.696335983408226</v>
      </c>
      <c r="D143" s="72">
        <f>(VLOOKUP($A143,'Occupancy Raw Data'!$B$8:$BE$45,'Occupancy Raw Data'!I$3,FALSE))/100</f>
        <v>0.78517110266159607</v>
      </c>
      <c r="E143" s="72">
        <f>(VLOOKUP($A143,'Occupancy Raw Data'!$B$8:$BE$45,'Occupancy Raw Data'!J$3,FALSE))/100</f>
        <v>0.78413411683373591</v>
      </c>
      <c r="F143" s="72">
        <f>(VLOOKUP($A143,'Occupancy Raw Data'!$B$8:$BE$45,'Occupancy Raw Data'!K$3,FALSE))/100</f>
        <v>0.74127203594884195</v>
      </c>
      <c r="G143" s="73">
        <f>(VLOOKUP($A143,'Occupancy Raw Data'!$B$8:$BE$45,'Occupancy Raw Data'!L$3,FALSE))/100</f>
        <v>0.71099204977531894</v>
      </c>
      <c r="H143" s="53">
        <f>(VLOOKUP($A143,'Occupancy Raw Data'!$B$8:$BE$45,'Occupancy Raw Data'!N$3,FALSE))/100</f>
        <v>0.81645350846871689</v>
      </c>
      <c r="I143" s="53">
        <f>(VLOOKUP($A143,'Occupancy Raw Data'!$B$8:$BE$45,'Occupancy Raw Data'!O$3,FALSE))/100</f>
        <v>0.73401313515381905</v>
      </c>
      <c r="J143" s="73">
        <f>(VLOOKUP($A143,'Occupancy Raw Data'!$B$8:$BE$45,'Occupancy Raw Data'!P$3,FALSE))/100</f>
        <v>0.77523332181126803</v>
      </c>
      <c r="K143" s="74">
        <f>(VLOOKUP($A143,'Occupancy Raw Data'!$B$8:$BE$45,'Occupancy Raw Data'!R$3,FALSE))/100</f>
        <v>0.72934669892844695</v>
      </c>
      <c r="M143" s="75">
        <f>VLOOKUP($A143,'ADR Raw Data'!$B$6:$BE$43,'ADR Raw Data'!G$1,FALSE)</f>
        <v>91.802652664774499</v>
      </c>
      <c r="N143" s="76">
        <f>VLOOKUP($A143,'ADR Raw Data'!$B$6:$BE$43,'ADR Raw Data'!H$1,FALSE)</f>
        <v>101.24621461901199</v>
      </c>
      <c r="O143" s="76">
        <f>VLOOKUP($A143,'ADR Raw Data'!$B$6:$BE$43,'ADR Raw Data'!I$1,FALSE)</f>
        <v>104.065653929121</v>
      </c>
      <c r="P143" s="76">
        <f>VLOOKUP($A143,'ADR Raw Data'!$B$6:$BE$43,'ADR Raw Data'!J$1,FALSE)</f>
        <v>104.313502402468</v>
      </c>
      <c r="Q143" s="76">
        <f>VLOOKUP($A143,'ADR Raw Data'!$B$6:$BE$43,'ADR Raw Data'!K$1,FALSE)</f>
        <v>102.349963511307</v>
      </c>
      <c r="R143" s="77">
        <f>VLOOKUP($A143,'ADR Raw Data'!$B$6:$BE$43,'ADR Raw Data'!L$1,FALSE)</f>
        <v>101.31979337838401</v>
      </c>
      <c r="S143" s="76">
        <f>VLOOKUP($A143,'ADR Raw Data'!$B$6:$BE$43,'ADR Raw Data'!N$1,FALSE)</f>
        <v>109.943641426756</v>
      </c>
      <c r="T143" s="76">
        <f>VLOOKUP($A143,'ADR Raw Data'!$B$6:$BE$43,'ADR Raw Data'!O$1,FALSE)</f>
        <v>106.051663480103</v>
      </c>
      <c r="U143" s="77">
        <f>VLOOKUP($A143,'ADR Raw Data'!$B$6:$BE$43,'ADR Raw Data'!P$1,FALSE)</f>
        <v>108.10112327499699</v>
      </c>
      <c r="V143" s="78">
        <f>VLOOKUP($A143,'ADR Raw Data'!$B$6:$BE$43,'ADR Raw Data'!R$1,FALSE)</f>
        <v>103.37921485781899</v>
      </c>
      <c r="X143" s="75">
        <f>VLOOKUP($A143,'RevPAR Raw Data'!$B$6:$BE$43,'RevPAR Raw Data'!G$1,FALSE)</f>
        <v>50.312169305219399</v>
      </c>
      <c r="Y143" s="76">
        <f>VLOOKUP($A143,'RevPAR Raw Data'!$B$6:$BE$43,'RevPAR Raw Data'!H$1,FALSE)</f>
        <v>70.501382423090206</v>
      </c>
      <c r="Z143" s="76">
        <f>VLOOKUP($A143,'RevPAR Raw Data'!$B$6:$BE$43,'RevPAR Raw Data'!I$1,FALSE)</f>
        <v>81.709344244728598</v>
      </c>
      <c r="AA143" s="76">
        <f>VLOOKUP($A143,'RevPAR Raw Data'!$B$6:$BE$43,'RevPAR Raw Data'!J$1,FALSE)</f>
        <v>81.795776080193505</v>
      </c>
      <c r="AB143" s="76">
        <f>VLOOKUP($A143,'RevPAR Raw Data'!$B$6:$BE$43,'RevPAR Raw Data'!K$1,FALSE)</f>
        <v>75.869165831316906</v>
      </c>
      <c r="AC143" s="77">
        <f>VLOOKUP($A143,'RevPAR Raw Data'!$B$6:$BE$43,'RevPAR Raw Data'!L$1,FALSE)</f>
        <v>72.037567576909694</v>
      </c>
      <c r="AD143" s="76">
        <f>VLOOKUP($A143,'RevPAR Raw Data'!$B$6:$BE$43,'RevPAR Raw Data'!N$1,FALSE)</f>
        <v>89.763871776702302</v>
      </c>
      <c r="AE143" s="76">
        <f>VLOOKUP($A143,'RevPAR Raw Data'!$B$6:$BE$43,'RevPAR Raw Data'!O$1,FALSE)</f>
        <v>77.843313999308606</v>
      </c>
      <c r="AF143" s="77">
        <f>VLOOKUP($A143,'RevPAR Raw Data'!$B$6:$BE$43,'RevPAR Raw Data'!P$1,FALSE)</f>
        <v>83.803592888005497</v>
      </c>
      <c r="AG143" s="78">
        <f>VLOOKUP($A143,'RevPAR Raw Data'!$B$6:$BE$43,'RevPAR Raw Data'!R$1,FALSE)</f>
        <v>75.399289094365699</v>
      </c>
    </row>
    <row r="144" spans="1:34" ht="17.25" thickBot="1" x14ac:dyDescent="0.25">
      <c r="A144" s="59" t="s">
        <v>126</v>
      </c>
      <c r="B144" s="49">
        <f>(VLOOKUP($A143,'Occupancy Raw Data'!$B$8:$BE$51,'Occupancy Raw Data'!T$3,FALSE))/100</f>
        <v>2.6254069676330701E-2</v>
      </c>
      <c r="C144" s="50">
        <f>(VLOOKUP($A143,'Occupancy Raw Data'!$B$8:$BE$51,'Occupancy Raw Data'!U$3,FALSE))/100</f>
        <v>4.9674786870322001E-2</v>
      </c>
      <c r="D144" s="50">
        <f>(VLOOKUP($A143,'Occupancy Raw Data'!$B$8:$BE$51,'Occupancy Raw Data'!V$3,FALSE))/100</f>
        <v>9.8678277683996105E-2</v>
      </c>
      <c r="E144" s="50">
        <f>(VLOOKUP($A143,'Occupancy Raw Data'!$B$8:$BE$51,'Occupancy Raw Data'!W$3,FALSE))/100</f>
        <v>0.11055273756219901</v>
      </c>
      <c r="F144" s="50">
        <f>(VLOOKUP($A143,'Occupancy Raw Data'!$B$8:$BE$51,'Occupancy Raw Data'!X$3,FALSE))/100</f>
        <v>4.7082714494045303E-4</v>
      </c>
      <c r="G144" s="50">
        <f>(VLOOKUP($A143,'Occupancy Raw Data'!$B$8:$BE$51,'Occupancy Raw Data'!Y$3,FALSE))/100</f>
        <v>5.8320413018990595E-2</v>
      </c>
      <c r="H144" s="51">
        <f>(VLOOKUP($A143,'Occupancy Raw Data'!$B$8:$BE$51,'Occupancy Raw Data'!AA$3,FALSE))/100</f>
        <v>-4.0527084065814505E-2</v>
      </c>
      <c r="I144" s="51">
        <f>(VLOOKUP($A143,'Occupancy Raw Data'!$B$8:$BE$51,'Occupancy Raw Data'!AB$3,FALSE))/100</f>
        <v>-0.143469024105155</v>
      </c>
      <c r="J144" s="50">
        <f>(VLOOKUP($A143,'Occupancy Raw Data'!$B$8:$BE$51,'Occupancy Raw Data'!AC$3,FALSE))/100</f>
        <v>-9.2179502863462603E-2</v>
      </c>
      <c r="K144" s="52">
        <f>(VLOOKUP($A143,'Occupancy Raw Data'!$B$8:$BE$51,'Occupancy Raw Data'!AE$3,FALSE))/100</f>
        <v>7.5919918546652502E-3</v>
      </c>
      <c r="M144" s="49">
        <f>(VLOOKUP($A143,'ADR Raw Data'!$B$6:$BE$49,'ADR Raw Data'!T$1,FALSE))/100</f>
        <v>2.3579210853500298E-2</v>
      </c>
      <c r="N144" s="50">
        <f>(VLOOKUP($A143,'ADR Raw Data'!$B$6:$BE$49,'ADR Raw Data'!U$1,FALSE))/100</f>
        <v>3.6066978703847501E-2</v>
      </c>
      <c r="O144" s="50">
        <f>(VLOOKUP($A143,'ADR Raw Data'!$B$6:$BE$49,'ADR Raw Data'!V$1,FALSE))/100</f>
        <v>3.5081971489233303E-2</v>
      </c>
      <c r="P144" s="50">
        <f>(VLOOKUP($A143,'ADR Raw Data'!$B$6:$BE$49,'ADR Raw Data'!W$1,FALSE))/100</f>
        <v>3.94920682023297E-2</v>
      </c>
      <c r="Q144" s="50">
        <f>(VLOOKUP($A143,'ADR Raw Data'!$B$6:$BE$49,'ADR Raw Data'!X$1,FALSE))/100</f>
        <v>-3.5017869602988296E-4</v>
      </c>
      <c r="R144" s="50">
        <f>(VLOOKUP($A143,'ADR Raw Data'!$B$6:$BE$49,'ADR Raw Data'!Y$1,FALSE))/100</f>
        <v>2.7322369754037599E-2</v>
      </c>
      <c r="S144" s="51">
        <f>(VLOOKUP($A143,'ADR Raw Data'!$B$6:$BE$49,'ADR Raw Data'!AA$1,FALSE))/100</f>
        <v>-4.5340917535758397E-2</v>
      </c>
      <c r="T144" s="51">
        <f>(VLOOKUP($A143,'ADR Raw Data'!$B$6:$BE$49,'ADR Raw Data'!AB$1,FALSE))/100</f>
        <v>-9.7560056904652706E-2</v>
      </c>
      <c r="U144" s="50">
        <f>(VLOOKUP($A143,'ADR Raw Data'!$B$6:$BE$49,'ADR Raw Data'!AC$1,FALSE))/100</f>
        <v>-7.08580466357321E-2</v>
      </c>
      <c r="V144" s="52">
        <f>(VLOOKUP($A143,'ADR Raw Data'!$B$6:$BE$49,'ADR Raw Data'!AE$1,FALSE))/100</f>
        <v>-1.1651419120071799E-2</v>
      </c>
      <c r="X144" s="49">
        <f>(VLOOKUP($A143,'RevPAR Raw Data'!$B$6:$BE$43,'RevPAR Raw Data'!T$1,FALSE))/100</f>
        <v>5.0452330774491801E-2</v>
      </c>
      <c r="Y144" s="50">
        <f>(VLOOKUP($A143,'RevPAR Raw Data'!$B$6:$BE$43,'RevPAR Raw Data'!U$1,FALSE))/100</f>
        <v>8.7533385054339607E-2</v>
      </c>
      <c r="Z144" s="50">
        <f>(VLOOKUP($A143,'RevPAR Raw Data'!$B$6:$BE$43,'RevPAR Raw Data'!V$1,FALSE))/100</f>
        <v>0.13722207769754602</v>
      </c>
      <c r="AA144" s="50">
        <f>(VLOOKUP($A143,'RevPAR Raw Data'!$B$6:$BE$43,'RevPAR Raw Data'!W$1,FALSE))/100</f>
        <v>0.154410762016289</v>
      </c>
      <c r="AB144" s="50">
        <f>(VLOOKUP($A143,'RevPAR Raw Data'!$B$6:$BE$43,'RevPAR Raw Data'!X$1,FALSE))/100</f>
        <v>1.2048357527489799E-4</v>
      </c>
      <c r="AC144" s="50">
        <f>(VLOOKUP($A143,'RevPAR Raw Data'!$B$6:$BE$43,'RevPAR Raw Data'!Y$1,FALSE))/100</f>
        <v>8.7236234661741296E-2</v>
      </c>
      <c r="AD144" s="51">
        <f>(VLOOKUP($A143,'RevPAR Raw Data'!$B$6:$BE$43,'RevPAR Raw Data'!AA$1,FALSE))/100</f>
        <v>-8.4030466424980105E-2</v>
      </c>
      <c r="AE144" s="51">
        <f>(VLOOKUP($A143,'RevPAR Raw Data'!$B$6:$BE$43,'RevPAR Raw Data'!AB$1,FALSE))/100</f>
        <v>-0.22703223485405399</v>
      </c>
      <c r="AF144" s="50">
        <f>(VLOOKUP($A143,'RevPAR Raw Data'!$B$6:$BE$43,'RevPAR Raw Data'!AC$1,FALSE))/100</f>
        <v>-0.156505889986436</v>
      </c>
      <c r="AG144" s="52">
        <f>(VLOOKUP($A143,'RevPAR Raw Data'!$B$6:$BE$43,'RevPAR Raw Data'!AE$1,FALSE))/100</f>
        <v>-4.14788474446149E-3</v>
      </c>
    </row>
    <row r="145" spans="1:33" ht="14.25" customHeight="1" x14ac:dyDescent="0.2">
      <c r="A145" s="245" t="s">
        <v>124</v>
      </c>
      <c r="B145" s="246"/>
      <c r="C145" s="246"/>
      <c r="D145" s="246"/>
      <c r="E145" s="246"/>
      <c r="F145" s="246"/>
      <c r="G145" s="246"/>
      <c r="H145" s="246"/>
      <c r="I145" s="246"/>
      <c r="J145" s="246"/>
      <c r="K145" s="246"/>
      <c r="AG145" s="98"/>
    </row>
    <row r="146" spans="1:33" x14ac:dyDescent="0.2">
      <c r="A146" s="245"/>
      <c r="B146" s="246"/>
      <c r="C146" s="246"/>
      <c r="D146" s="246"/>
      <c r="E146" s="246"/>
      <c r="F146" s="246"/>
      <c r="G146" s="246"/>
      <c r="H146" s="246"/>
      <c r="I146" s="246"/>
      <c r="J146" s="246"/>
      <c r="K146" s="246"/>
      <c r="AG146" s="98"/>
    </row>
    <row r="147" spans="1:33" ht="17.25" thickBot="1" x14ac:dyDescent="0.25">
      <c r="A147" s="247"/>
      <c r="B147" s="248"/>
      <c r="C147" s="248"/>
      <c r="D147" s="248"/>
      <c r="E147" s="248"/>
      <c r="F147" s="248"/>
      <c r="G147" s="248"/>
      <c r="H147" s="248"/>
      <c r="I147" s="248"/>
      <c r="J147" s="248"/>
      <c r="K147" s="248"/>
      <c r="L147" s="99"/>
      <c r="M147" s="99"/>
      <c r="N147" s="99"/>
      <c r="O147" s="99"/>
      <c r="P147" s="99"/>
      <c r="Q147" s="99"/>
      <c r="R147" s="100"/>
      <c r="S147" s="99"/>
      <c r="T147" s="99"/>
      <c r="U147" s="99"/>
      <c r="V147" s="99"/>
      <c r="W147" s="99"/>
      <c r="X147" s="99"/>
      <c r="Y147" s="99"/>
      <c r="Z147" s="99"/>
      <c r="AA147" s="99"/>
      <c r="AB147" s="99"/>
      <c r="AC147" s="99"/>
      <c r="AD147" s="99"/>
      <c r="AE147" s="99"/>
      <c r="AF147" s="99"/>
      <c r="AG147" s="101"/>
    </row>
  </sheetData>
  <sheetProtection formatColumns="0" formatRows="0"/>
  <mergeCells count="14">
    <mergeCell ref="M1:V1"/>
    <mergeCell ref="R2:R3"/>
    <mergeCell ref="U2:U3"/>
    <mergeCell ref="V2:V3"/>
    <mergeCell ref="X1:AG1"/>
    <mergeCell ref="AC2:AC3"/>
    <mergeCell ref="AF2:AF3"/>
    <mergeCell ref="AG2:AG3"/>
    <mergeCell ref="A145:K147"/>
    <mergeCell ref="A1:A3"/>
    <mergeCell ref="G2:G3"/>
    <mergeCell ref="J2:J3"/>
    <mergeCell ref="K2:K3"/>
    <mergeCell ref="B1:K1"/>
  </mergeCells>
  <pageMargins left="0.25" right="0.25" top="0.75" bottom="0.75" header="0.3" footer="0.3"/>
  <pageSetup scale="37" fitToHeight="0" orientation="landscape" r:id="rId1"/>
  <rowBreaks count="1" manualBreakCount="1">
    <brk id="57" max="32" man="1"/>
  </rowBreaks>
  <ignoredErrors>
    <ignoredError sqref="B5:K5 B60:K60"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0">
    <tabColor theme="7" tint="0.79998168889431442"/>
  </sheetPr>
  <dimension ref="G23:BE52"/>
  <sheetViews>
    <sheetView topLeftCell="A2" workbookViewId="0">
      <selection activeCell="I55" sqref="I54:I55"/>
    </sheetView>
  </sheetViews>
  <sheetFormatPr defaultRowHeight="12.75" x14ac:dyDescent="0.2"/>
  <sheetData>
    <row r="23" spans="7:57" x14ac:dyDescent="0.2">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
      <c r="G40" s="111">
        <v>34.163147366081297</v>
      </c>
      <c r="H40" s="112">
        <v>50.655701266948199</v>
      </c>
      <c r="I40" s="112">
        <v>53.122916203600802</v>
      </c>
      <c r="J40" s="112">
        <v>52.4338741942653</v>
      </c>
      <c r="K40" s="112">
        <v>44.654367637252697</v>
      </c>
      <c r="L40" s="113">
        <v>47.006001333629598</v>
      </c>
      <c r="M40" s="114"/>
      <c r="N40" s="115">
        <v>41.698155145587897</v>
      </c>
      <c r="O40" s="116">
        <v>42.342742831740303</v>
      </c>
      <c r="P40" s="117">
        <v>42.0204489886641</v>
      </c>
      <c r="Q40" s="114"/>
      <c r="R40" s="118">
        <v>45.581557806496598</v>
      </c>
      <c r="S40" s="119"/>
      <c r="T40" s="111">
        <v>-11.3098672821696</v>
      </c>
      <c r="U40" s="112">
        <v>-6.4449917898193698</v>
      </c>
      <c r="V40" s="112">
        <v>-5.0079491255961797</v>
      </c>
      <c r="W40" s="112">
        <v>-7.8515625</v>
      </c>
      <c r="X40" s="112">
        <v>-13.8138138138138</v>
      </c>
      <c r="Y40" s="113">
        <v>-8.6558396682791905</v>
      </c>
      <c r="Z40" s="114"/>
      <c r="AA40" s="115">
        <v>-8.2191780821917799</v>
      </c>
      <c r="AB40" s="116">
        <v>-9.8438239469947906</v>
      </c>
      <c r="AC40" s="117">
        <v>-9.0449843637238292</v>
      </c>
      <c r="AD40" s="114"/>
      <c r="AE40" s="118">
        <v>-8.7586601411046807</v>
      </c>
      <c r="AG40" s="111">
        <v>34.5243387419426</v>
      </c>
      <c r="AH40" s="112">
        <v>45.232273838630803</v>
      </c>
      <c r="AI40" s="112">
        <v>42.981773727494897</v>
      </c>
      <c r="AJ40" s="112">
        <v>41.486997110468899</v>
      </c>
      <c r="AK40" s="112">
        <v>39.292064903311797</v>
      </c>
      <c r="AL40" s="113">
        <v>40.703489664369798</v>
      </c>
      <c r="AM40" s="114"/>
      <c r="AN40" s="115">
        <v>43.154034229828802</v>
      </c>
      <c r="AO40" s="116">
        <v>42.287174927761697</v>
      </c>
      <c r="AP40" s="117">
        <v>42.720604578795196</v>
      </c>
      <c r="AQ40" s="114"/>
      <c r="AR40" s="118">
        <v>41.279808211348502</v>
      </c>
      <c r="AS40" s="119"/>
      <c r="AT40" s="111">
        <v>-13.347280334728</v>
      </c>
      <c r="AU40" s="112">
        <v>5.5634807417974299</v>
      </c>
      <c r="AV40" s="112">
        <v>-4.5886271123720199</v>
      </c>
      <c r="AW40" s="112">
        <v>-7.2431357932662399</v>
      </c>
      <c r="AX40" s="112">
        <v>-18.282676528371599</v>
      </c>
      <c r="AY40" s="113">
        <v>-7.7223481985386702</v>
      </c>
      <c r="AZ40" s="114"/>
      <c r="BA40" s="115">
        <v>-10.2300312102647</v>
      </c>
      <c r="BB40" s="116">
        <v>-6.9682151589241998</v>
      </c>
      <c r="BC40" s="117">
        <v>-8.6447626403659896</v>
      </c>
      <c r="BD40" s="114"/>
      <c r="BE40" s="118">
        <v>-7.9970276534385398</v>
      </c>
    </row>
    <row r="41" spans="7:57" x14ac:dyDescent="0.2">
      <c r="G41" s="120">
        <v>27.0687711386696</v>
      </c>
      <c r="H41" s="114">
        <v>38.771138669673</v>
      </c>
      <c r="I41" s="114">
        <v>41.871476888387797</v>
      </c>
      <c r="J41" s="114">
        <v>41.871476888387797</v>
      </c>
      <c r="K41" s="114">
        <v>39.977452085682003</v>
      </c>
      <c r="L41" s="121">
        <v>37.91206313416</v>
      </c>
      <c r="M41" s="114"/>
      <c r="N41" s="122">
        <v>47.237880496054103</v>
      </c>
      <c r="O41" s="123">
        <v>44.757609921082199</v>
      </c>
      <c r="P41" s="124">
        <v>45.997745208568197</v>
      </c>
      <c r="Q41" s="114"/>
      <c r="R41" s="125">
        <v>40.222258012562399</v>
      </c>
      <c r="S41" s="119"/>
      <c r="T41" s="120">
        <v>-16.055323060269298</v>
      </c>
      <c r="U41" s="114">
        <v>-4.7715025081564599</v>
      </c>
      <c r="V41" s="114">
        <v>-8.3390759731186606</v>
      </c>
      <c r="W41" s="114">
        <v>-12.931871031898799</v>
      </c>
      <c r="X41" s="114">
        <v>-12.528817843862001</v>
      </c>
      <c r="Y41" s="121">
        <v>-10.767701590599099</v>
      </c>
      <c r="Z41" s="114"/>
      <c r="AA41" s="122">
        <v>-10.8539526803337</v>
      </c>
      <c r="AB41" s="123">
        <v>-12.454990643467699</v>
      </c>
      <c r="AC41" s="124">
        <v>-11.6401392259862</v>
      </c>
      <c r="AD41" s="114"/>
      <c r="AE41" s="125">
        <v>-11.0546505579293</v>
      </c>
      <c r="AG41" s="120">
        <v>34.301014656144297</v>
      </c>
      <c r="AH41" s="114">
        <v>40.597519729425002</v>
      </c>
      <c r="AI41" s="114">
        <v>38.410372040586203</v>
      </c>
      <c r="AJ41" s="114">
        <v>36.006200676437402</v>
      </c>
      <c r="AK41" s="114">
        <v>35.918827508455401</v>
      </c>
      <c r="AL41" s="121">
        <v>37.046786922209598</v>
      </c>
      <c r="AM41" s="114"/>
      <c r="AN41" s="122">
        <v>45.093010146561397</v>
      </c>
      <c r="AO41" s="123">
        <v>44.410935738444103</v>
      </c>
      <c r="AP41" s="124">
        <v>44.751972942502803</v>
      </c>
      <c r="AQ41" s="114"/>
      <c r="AR41" s="125">
        <v>39.248268642293397</v>
      </c>
      <c r="AS41" s="119"/>
      <c r="AT41" s="120">
        <v>-11.7105101546148</v>
      </c>
      <c r="AU41" s="114">
        <v>7.6350511760742599</v>
      </c>
      <c r="AV41" s="114">
        <v>3.2940286688514901</v>
      </c>
      <c r="AW41" s="114">
        <v>-8.2306445212458001</v>
      </c>
      <c r="AX41" s="114">
        <v>-19.013926716748198</v>
      </c>
      <c r="AY41" s="121">
        <v>-6.13710045460763</v>
      </c>
      <c r="AZ41" s="114"/>
      <c r="BA41" s="122">
        <v>-11.4162566191746</v>
      </c>
      <c r="BB41" s="123">
        <v>-6.8048864624507699</v>
      </c>
      <c r="BC41" s="124">
        <v>-9.1866182308882305</v>
      </c>
      <c r="BD41" s="114"/>
      <c r="BE41" s="125">
        <v>-7.1550715332713297</v>
      </c>
    </row>
    <row r="42" spans="7:57" x14ac:dyDescent="0.2">
      <c r="G42" s="120">
        <v>26.605504587155899</v>
      </c>
      <c r="H42" s="114">
        <v>41.566690190543397</v>
      </c>
      <c r="I42" s="114">
        <v>42.695836273817903</v>
      </c>
      <c r="J42" s="114">
        <v>40.366972477064202</v>
      </c>
      <c r="K42" s="114">
        <v>30.769230769230699</v>
      </c>
      <c r="L42" s="121">
        <v>36.4008468595624</v>
      </c>
      <c r="M42" s="114"/>
      <c r="N42" s="122">
        <v>30.9809456598447</v>
      </c>
      <c r="O42" s="123">
        <v>28.652081863090999</v>
      </c>
      <c r="P42" s="124">
        <v>29.8165137614678</v>
      </c>
      <c r="Q42" s="114"/>
      <c r="R42" s="125">
        <v>34.5196088315354</v>
      </c>
      <c r="S42" s="119"/>
      <c r="T42" s="120">
        <v>-8.0487804878048692</v>
      </c>
      <c r="U42" s="114">
        <v>4.6181172291296599</v>
      </c>
      <c r="V42" s="114">
        <v>-7.4923547400611596</v>
      </c>
      <c r="W42" s="114">
        <v>-9.6366508688783501</v>
      </c>
      <c r="X42" s="114">
        <v>-18.352059925093599</v>
      </c>
      <c r="Y42" s="121">
        <v>-7.6950608446671396</v>
      </c>
      <c r="Z42" s="114"/>
      <c r="AA42" s="122">
        <v>-14.4249512670565</v>
      </c>
      <c r="AB42" s="123">
        <v>-4.2452830188679203</v>
      </c>
      <c r="AC42" s="124">
        <v>-9.8185699039487702</v>
      </c>
      <c r="AD42" s="114"/>
      <c r="AE42" s="125">
        <v>-8.2283570088448101</v>
      </c>
      <c r="AG42" s="120">
        <v>25.917038052793899</v>
      </c>
      <c r="AH42" s="114">
        <v>36.098731573534401</v>
      </c>
      <c r="AI42" s="114">
        <v>33.6475831333561</v>
      </c>
      <c r="AJ42" s="114">
        <v>32.310593075077101</v>
      </c>
      <c r="AK42" s="114">
        <v>28.603721091983999</v>
      </c>
      <c r="AL42" s="121">
        <v>31.323271564616402</v>
      </c>
      <c r="AM42" s="114"/>
      <c r="AN42" s="122">
        <v>30.4816553642844</v>
      </c>
      <c r="AO42" s="123">
        <v>29.768735872022202</v>
      </c>
      <c r="AP42" s="124">
        <v>30.125195618153299</v>
      </c>
      <c r="AQ42" s="114"/>
      <c r="AR42" s="125">
        <v>30.9837640740101</v>
      </c>
      <c r="AS42" s="119"/>
      <c r="AT42" s="120">
        <v>-10.7438016528925</v>
      </c>
      <c r="AU42" s="114">
        <v>12.319999999999901</v>
      </c>
      <c r="AV42" s="114">
        <v>0.357873210633946</v>
      </c>
      <c r="AW42" s="114">
        <v>-2.0978815728300302</v>
      </c>
      <c r="AX42" s="114">
        <v>-17.914171656686602</v>
      </c>
      <c r="AY42" s="121">
        <v>-3.6278595035391001</v>
      </c>
      <c r="AZ42" s="114"/>
      <c r="BA42" s="122">
        <v>-16.4840400190566</v>
      </c>
      <c r="BB42" s="123">
        <v>-8.9845826687931893</v>
      </c>
      <c r="BC42" s="124">
        <v>-12.9396984924623</v>
      </c>
      <c r="BD42" s="114"/>
      <c r="BE42" s="125">
        <v>-6.3900688012338902</v>
      </c>
    </row>
    <row r="43" spans="7:57" x14ac:dyDescent="0.2">
      <c r="G43" s="120">
        <v>31.032644903397699</v>
      </c>
      <c r="H43" s="114">
        <v>44.063957361758803</v>
      </c>
      <c r="I43" s="114">
        <v>46.955363091272403</v>
      </c>
      <c r="J43" s="114">
        <v>46.955363091272403</v>
      </c>
      <c r="K43" s="114">
        <v>43.344437041972</v>
      </c>
      <c r="L43" s="121">
        <v>42.470353097934698</v>
      </c>
      <c r="M43" s="114"/>
      <c r="N43" s="122">
        <v>46.942038640905999</v>
      </c>
      <c r="O43" s="123">
        <v>50.739506995336399</v>
      </c>
      <c r="P43" s="124">
        <v>48.840772818121202</v>
      </c>
      <c r="Q43" s="114"/>
      <c r="R43" s="125">
        <v>44.290473017987999</v>
      </c>
      <c r="S43" s="119"/>
      <c r="T43" s="120">
        <v>-7.7985923815269098</v>
      </c>
      <c r="U43" s="114">
        <v>-3.2581796135096601</v>
      </c>
      <c r="V43" s="114">
        <v>-3.0594611717606401</v>
      </c>
      <c r="W43" s="114">
        <v>-3.0038281509122999</v>
      </c>
      <c r="X43" s="114">
        <v>-2.3665199420661498</v>
      </c>
      <c r="Y43" s="121">
        <v>-3.6723150749741702</v>
      </c>
      <c r="Z43" s="114"/>
      <c r="AA43" s="122">
        <v>-2.9756714970190199</v>
      </c>
      <c r="AB43" s="123">
        <v>2.0183696447713201E-2</v>
      </c>
      <c r="AC43" s="124">
        <v>-1.4422639053525099</v>
      </c>
      <c r="AD43" s="114"/>
      <c r="AE43" s="125">
        <v>-2.9806647774192698</v>
      </c>
      <c r="AG43" s="120">
        <v>38.510311686578099</v>
      </c>
      <c r="AH43" s="114">
        <v>45.221250750850899</v>
      </c>
      <c r="AI43" s="114">
        <v>43.065474204097903</v>
      </c>
      <c r="AJ43" s="114">
        <v>42.401388240005303</v>
      </c>
      <c r="AK43" s="114">
        <v>40.1393658520321</v>
      </c>
      <c r="AL43" s="121">
        <v>41.867246775258998</v>
      </c>
      <c r="AM43" s="114"/>
      <c r="AN43" s="122">
        <v>47.4210649151468</v>
      </c>
      <c r="AO43" s="123">
        <v>48.584669756276398</v>
      </c>
      <c r="AP43" s="124">
        <v>48.002867335711599</v>
      </c>
      <c r="AQ43" s="114"/>
      <c r="AR43" s="125">
        <v>43.6211834562029</v>
      </c>
      <c r="AS43" s="119"/>
      <c r="AT43" s="120">
        <v>-1.0402520679364899</v>
      </c>
      <c r="AU43" s="114">
        <v>7.7794352442893802</v>
      </c>
      <c r="AV43" s="114">
        <v>-0.87815560856802999</v>
      </c>
      <c r="AW43" s="114">
        <v>2.3787643089518501E-2</v>
      </c>
      <c r="AX43" s="114">
        <v>-11.6117474133885</v>
      </c>
      <c r="AY43" s="121">
        <v>-1.3138485224726599</v>
      </c>
      <c r="AZ43" s="114"/>
      <c r="BA43" s="122">
        <v>-4.9995140325191798</v>
      </c>
      <c r="BB43" s="123">
        <v>0.39785793338622599</v>
      </c>
      <c r="BC43" s="124">
        <v>-2.3426777491855399</v>
      </c>
      <c r="BD43" s="114"/>
      <c r="BE43" s="125">
        <v>-1.6376276217810799</v>
      </c>
    </row>
    <row r="44" spans="7:57" x14ac:dyDescent="0.2">
      <c r="G44" s="120">
        <v>34.732566012186801</v>
      </c>
      <c r="H44" s="114">
        <v>55.958023019634297</v>
      </c>
      <c r="I44" s="114">
        <v>66.790792146242296</v>
      </c>
      <c r="J44" s="114">
        <v>60.9343263371699</v>
      </c>
      <c r="K44" s="114">
        <v>48.679756262694603</v>
      </c>
      <c r="L44" s="121">
        <v>53.419092755585602</v>
      </c>
      <c r="M44" s="114"/>
      <c r="N44" s="122">
        <v>50.812457684495499</v>
      </c>
      <c r="O44" s="123">
        <v>63.540961408259903</v>
      </c>
      <c r="P44" s="124">
        <v>57.176709546377701</v>
      </c>
      <c r="Q44" s="114"/>
      <c r="R44" s="125">
        <v>54.492697552954802</v>
      </c>
      <c r="S44" s="119"/>
      <c r="T44" s="120">
        <v>5.6641841570751499</v>
      </c>
      <c r="U44" s="114">
        <v>-5.2485670824001396</v>
      </c>
      <c r="V44" s="114">
        <v>2.9111924009069399</v>
      </c>
      <c r="W44" s="114">
        <v>-9.2284083181875403</v>
      </c>
      <c r="X44" s="114">
        <v>-15.961429604503101</v>
      </c>
      <c r="Y44" s="121">
        <v>-5.2465172552516801</v>
      </c>
      <c r="Z44" s="114"/>
      <c r="AA44" s="122">
        <v>-24.3065782697775</v>
      </c>
      <c r="AB44" s="123">
        <v>-15.5050255775542</v>
      </c>
      <c r="AC44" s="124">
        <v>-19.6562326209995</v>
      </c>
      <c r="AD44" s="114"/>
      <c r="AE44" s="125">
        <v>-10.081184563070799</v>
      </c>
      <c r="AG44" s="120">
        <v>35.358835477318799</v>
      </c>
      <c r="AH44" s="114">
        <v>42.687880839539602</v>
      </c>
      <c r="AI44" s="114">
        <v>48.188896411645203</v>
      </c>
      <c r="AJ44" s="114">
        <v>55.407921462423801</v>
      </c>
      <c r="AK44" s="114">
        <v>45.531482735274203</v>
      </c>
      <c r="AL44" s="121">
        <v>45.4350033852403</v>
      </c>
      <c r="AM44" s="114"/>
      <c r="AN44" s="122">
        <v>48.865944482058197</v>
      </c>
      <c r="AO44" s="123">
        <v>52.615098171970203</v>
      </c>
      <c r="AP44" s="124">
        <v>50.7405213270142</v>
      </c>
      <c r="AQ44" s="114"/>
      <c r="AR44" s="125">
        <v>46.950865654318498</v>
      </c>
      <c r="AS44" s="119"/>
      <c r="AT44" s="120">
        <v>-4.57290661534606</v>
      </c>
      <c r="AU44" s="114">
        <v>-4.7791992987450804</v>
      </c>
      <c r="AV44" s="114">
        <v>-11.6899221649248</v>
      </c>
      <c r="AW44" s="114">
        <v>16.290850101142301</v>
      </c>
      <c r="AX44" s="114">
        <v>0.185715876050046</v>
      </c>
      <c r="AY44" s="121">
        <v>-1.0318794710788199</v>
      </c>
      <c r="AZ44" s="114"/>
      <c r="BA44" s="122">
        <v>-8.77691168057261</v>
      </c>
      <c r="BB44" s="123">
        <v>-9.3014350480035297</v>
      </c>
      <c r="BC44" s="124">
        <v>-9.0496175085328492</v>
      </c>
      <c r="BD44" s="114"/>
      <c r="BE44" s="125">
        <v>-3.6526757105987802</v>
      </c>
    </row>
    <row r="45" spans="7:57" x14ac:dyDescent="0.2">
      <c r="G45" s="120">
        <v>37.299705396277901</v>
      </c>
      <c r="H45" s="114">
        <v>60.2213120643816</v>
      </c>
      <c r="I45" s="114">
        <v>70.151613135014699</v>
      </c>
      <c r="J45" s="114">
        <v>67.812747000071795</v>
      </c>
      <c r="K45" s="114">
        <v>53.075375440109198</v>
      </c>
      <c r="L45" s="121">
        <v>57.712150607170997</v>
      </c>
      <c r="M45" s="114"/>
      <c r="N45" s="122">
        <v>58.956671696486303</v>
      </c>
      <c r="O45" s="123">
        <v>67.622332399223893</v>
      </c>
      <c r="P45" s="124">
        <v>63.289502047855102</v>
      </c>
      <c r="Q45" s="114"/>
      <c r="R45" s="125">
        <v>59.305679590223598</v>
      </c>
      <c r="S45" s="119"/>
      <c r="T45" s="120">
        <v>2.0572706163607002</v>
      </c>
      <c r="U45" s="114">
        <v>0.64413694643207098</v>
      </c>
      <c r="V45" s="114">
        <v>-0.49872649270904801</v>
      </c>
      <c r="W45" s="114">
        <v>-1.4718992468886301</v>
      </c>
      <c r="X45" s="114">
        <v>-10.6423381397708</v>
      </c>
      <c r="Y45" s="121">
        <v>-2.2190201637135001</v>
      </c>
      <c r="Z45" s="114"/>
      <c r="AA45" s="122">
        <v>-6.38852462443064</v>
      </c>
      <c r="AB45" s="123">
        <v>-13.619299710615101</v>
      </c>
      <c r="AC45" s="124">
        <v>-10.3955861206453</v>
      </c>
      <c r="AD45" s="114"/>
      <c r="AE45" s="125">
        <v>-4.8659644973825298</v>
      </c>
      <c r="AG45" s="120">
        <v>34.928380151327197</v>
      </c>
      <c r="AH45" s="114">
        <v>42.395895113315703</v>
      </c>
      <c r="AI45" s="114">
        <v>45.413454107582503</v>
      </c>
      <c r="AJ45" s="114">
        <v>52.072212936503597</v>
      </c>
      <c r="AK45" s="114">
        <v>43.569702360096599</v>
      </c>
      <c r="AL45" s="121">
        <v>43.675923779331697</v>
      </c>
      <c r="AM45" s="114"/>
      <c r="AN45" s="122">
        <v>49.883657206515103</v>
      </c>
      <c r="AO45" s="123">
        <v>52.217700275808703</v>
      </c>
      <c r="AP45" s="124">
        <v>51.050678741161903</v>
      </c>
      <c r="AQ45" s="114"/>
      <c r="AR45" s="125">
        <v>45.783288728010199</v>
      </c>
      <c r="AS45" s="119"/>
      <c r="AT45" s="120">
        <v>-6.9762762381296</v>
      </c>
      <c r="AU45" s="114">
        <v>-1.8779910631140699</v>
      </c>
      <c r="AV45" s="114">
        <v>-11.0250231318503</v>
      </c>
      <c r="AW45" s="114">
        <v>15.3545542251718</v>
      </c>
      <c r="AX45" s="114">
        <v>-3.3935311461704698</v>
      </c>
      <c r="AY45" s="121">
        <v>-1.6468103676975401</v>
      </c>
      <c r="AZ45" s="114"/>
      <c r="BA45" s="122">
        <v>-4.0191907217330103</v>
      </c>
      <c r="BB45" s="123">
        <v>-6.3020531820938102</v>
      </c>
      <c r="BC45" s="124">
        <v>-5.2004417797194096</v>
      </c>
      <c r="BD45" s="114"/>
      <c r="BE45" s="125">
        <v>-2.8053752028798602</v>
      </c>
    </row>
    <row r="46" spans="7:57" x14ac:dyDescent="0.2">
      <c r="G46" s="120">
        <v>40.724021950787701</v>
      </c>
      <c r="H46" s="114">
        <v>60.0843807163509</v>
      </c>
      <c r="I46" s="114">
        <v>68.056293149229901</v>
      </c>
      <c r="J46" s="114">
        <v>66.194606715052799</v>
      </c>
      <c r="K46" s="114">
        <v>57.564760724612</v>
      </c>
      <c r="L46" s="121">
        <v>58.524812651206702</v>
      </c>
      <c r="M46" s="114"/>
      <c r="N46" s="122">
        <v>59.252375051631503</v>
      </c>
      <c r="O46" s="123">
        <v>63.834306956983497</v>
      </c>
      <c r="P46" s="124">
        <v>61.5433410043075</v>
      </c>
      <c r="Q46" s="114"/>
      <c r="R46" s="125">
        <v>59.387249323521203</v>
      </c>
      <c r="S46" s="119"/>
      <c r="T46" s="120">
        <v>7.1305803381233703</v>
      </c>
      <c r="U46" s="114">
        <v>0.72739605768474203</v>
      </c>
      <c r="V46" s="114">
        <v>-1.1590779135549101</v>
      </c>
      <c r="W46" s="114">
        <v>-0.99350074677660105</v>
      </c>
      <c r="X46" s="114">
        <v>-0.496728015264506</v>
      </c>
      <c r="Y46" s="121">
        <v>0.47893113577656898</v>
      </c>
      <c r="Z46" s="114"/>
      <c r="AA46" s="122">
        <v>-3.3065248938055598</v>
      </c>
      <c r="AB46" s="123">
        <v>-11.7367440980989</v>
      </c>
      <c r="AC46" s="124">
        <v>-7.8700740058048302</v>
      </c>
      <c r="AD46" s="114"/>
      <c r="AE46" s="125">
        <v>-2.1466739956254499</v>
      </c>
      <c r="AG46" s="120">
        <v>37.590776648770102</v>
      </c>
      <c r="AH46" s="114">
        <v>45.321027643430803</v>
      </c>
      <c r="AI46" s="114">
        <v>47.2460102646019</v>
      </c>
      <c r="AJ46" s="114">
        <v>50.258094097114302</v>
      </c>
      <c r="AK46" s="114">
        <v>45.658387432698902</v>
      </c>
      <c r="AL46" s="121">
        <v>45.214975298948502</v>
      </c>
      <c r="AM46" s="114"/>
      <c r="AN46" s="122">
        <v>50.981912717228298</v>
      </c>
      <c r="AO46" s="123">
        <v>52.243369596525802</v>
      </c>
      <c r="AP46" s="124">
        <v>51.612641156876997</v>
      </c>
      <c r="AQ46" s="114"/>
      <c r="AR46" s="125">
        <v>47.044246292571401</v>
      </c>
      <c r="AS46" s="119"/>
      <c r="AT46" s="120">
        <v>-4.1874237547464199</v>
      </c>
      <c r="AU46" s="114">
        <v>0.362689907988063</v>
      </c>
      <c r="AV46" s="114">
        <v>-5.0117562655180796</v>
      </c>
      <c r="AW46" s="114">
        <v>7.5963701045246097</v>
      </c>
      <c r="AX46" s="114">
        <v>-1.37365941409231</v>
      </c>
      <c r="AY46" s="121">
        <v>-0.46860304353974103</v>
      </c>
      <c r="AZ46" s="114"/>
      <c r="BA46" s="122">
        <v>-0.61302548272465096</v>
      </c>
      <c r="BB46" s="123">
        <v>-1.78217101611694</v>
      </c>
      <c r="BC46" s="124">
        <v>-1.20819988509107</v>
      </c>
      <c r="BD46" s="114"/>
      <c r="BE46" s="125">
        <v>-0.70314019144985995</v>
      </c>
    </row>
    <row r="47" spans="7:57" x14ac:dyDescent="0.2">
      <c r="G47" s="120">
        <v>36.702803008106201</v>
      </c>
      <c r="H47" s="114">
        <v>52.578376794608801</v>
      </c>
      <c r="I47" s="114">
        <v>57.229709932610596</v>
      </c>
      <c r="J47" s="114">
        <v>56.778005664615598</v>
      </c>
      <c r="K47" s="114">
        <v>51.3892958296708</v>
      </c>
      <c r="L47" s="121">
        <v>50.935638245922398</v>
      </c>
      <c r="M47" s="114"/>
      <c r="N47" s="122">
        <v>55.518117003613597</v>
      </c>
      <c r="O47" s="123">
        <v>57.884070710030201</v>
      </c>
      <c r="P47" s="124">
        <v>56.701093856821899</v>
      </c>
      <c r="Q47" s="114"/>
      <c r="R47" s="125">
        <v>52.582911277607998</v>
      </c>
      <c r="S47" s="119"/>
      <c r="T47" s="120">
        <v>5.4906189889855002</v>
      </c>
      <c r="U47" s="114">
        <v>3.7634456038148998</v>
      </c>
      <c r="V47" s="114">
        <v>1.0661774096632901</v>
      </c>
      <c r="W47" s="114">
        <v>2.5453993572317302</v>
      </c>
      <c r="X47" s="114">
        <v>1.9670376003157799</v>
      </c>
      <c r="Y47" s="121">
        <v>2.7522971648009098</v>
      </c>
      <c r="Z47" s="114"/>
      <c r="AA47" s="122">
        <v>-0.83629546188668802</v>
      </c>
      <c r="AB47" s="123">
        <v>-5.7508532245651001</v>
      </c>
      <c r="AC47" s="124">
        <v>-3.4072199145139201</v>
      </c>
      <c r="AD47" s="114"/>
      <c r="AE47" s="125">
        <v>0.77249061904801097</v>
      </c>
      <c r="AG47" s="120">
        <v>39.003790325529202</v>
      </c>
      <c r="AH47" s="114">
        <v>47.111552570961898</v>
      </c>
      <c r="AI47" s="114">
        <v>46.032345736188397</v>
      </c>
      <c r="AJ47" s="114">
        <v>46.327284250039597</v>
      </c>
      <c r="AK47" s="114">
        <v>44.479547214920402</v>
      </c>
      <c r="AL47" s="121">
        <v>44.5909228873278</v>
      </c>
      <c r="AM47" s="114"/>
      <c r="AN47" s="122">
        <v>51.954404347322203</v>
      </c>
      <c r="AO47" s="123">
        <v>51.375005336569799</v>
      </c>
      <c r="AP47" s="124">
        <v>51.664704841945998</v>
      </c>
      <c r="AQ47" s="114"/>
      <c r="AR47" s="125">
        <v>46.611024848101103</v>
      </c>
      <c r="AS47" s="119"/>
      <c r="AT47" s="120">
        <v>1.32774942501163</v>
      </c>
      <c r="AU47" s="114">
        <v>11.9382473381804</v>
      </c>
      <c r="AV47" s="114">
        <v>5.1936487313619004</v>
      </c>
      <c r="AW47" s="114">
        <v>8.9386092466213594</v>
      </c>
      <c r="AX47" s="114">
        <v>-2.7458335105023099</v>
      </c>
      <c r="AY47" s="121">
        <v>4.8691065841614698</v>
      </c>
      <c r="AZ47" s="114"/>
      <c r="BA47" s="122">
        <v>4.4484588527556399</v>
      </c>
      <c r="BB47" s="123">
        <v>3.6271665207398298</v>
      </c>
      <c r="BC47" s="124">
        <v>4.0384944625081998</v>
      </c>
      <c r="BD47" s="114"/>
      <c r="BE47" s="125">
        <v>4.6012078889021399</v>
      </c>
    </row>
    <row r="48" spans="7:57" x14ac:dyDescent="0.2">
      <c r="G48" s="120">
        <v>40.453955901426703</v>
      </c>
      <c r="H48" s="114">
        <v>48.616515348032799</v>
      </c>
      <c r="I48" s="114">
        <v>50.622568093385198</v>
      </c>
      <c r="J48" s="114">
        <v>50.540423692174599</v>
      </c>
      <c r="K48" s="114">
        <v>48.335495028102002</v>
      </c>
      <c r="L48" s="121">
        <v>47.713791612624199</v>
      </c>
      <c r="M48" s="114"/>
      <c r="N48" s="122">
        <v>51.2710765239948</v>
      </c>
      <c r="O48" s="123">
        <v>51.3402507565931</v>
      </c>
      <c r="P48" s="124">
        <v>51.305663640293901</v>
      </c>
      <c r="Q48" s="114"/>
      <c r="R48" s="125">
        <v>48.740040763387</v>
      </c>
      <c r="S48" s="119"/>
      <c r="T48" s="120">
        <v>3.8646872743356</v>
      </c>
      <c r="U48" s="114">
        <v>2.6228382701355901</v>
      </c>
      <c r="V48" s="114">
        <v>0.89482233959300705</v>
      </c>
      <c r="W48" s="114">
        <v>-0.26485166799218102</v>
      </c>
      <c r="X48" s="114">
        <v>-0.25598418516184102</v>
      </c>
      <c r="Y48" s="121">
        <v>1.2470763212318501</v>
      </c>
      <c r="Z48" s="114"/>
      <c r="AA48" s="122">
        <v>1.6353723776314599</v>
      </c>
      <c r="AB48" s="123">
        <v>-3.0504834040364801</v>
      </c>
      <c r="AC48" s="124">
        <v>-0.76441834423350397</v>
      </c>
      <c r="AD48" s="114"/>
      <c r="AE48" s="125">
        <v>0.63358870139255197</v>
      </c>
      <c r="AG48" s="120">
        <v>39.952230327286799</v>
      </c>
      <c r="AH48" s="114">
        <v>45.391948012824599</v>
      </c>
      <c r="AI48" s="114">
        <v>43.829750607879802</v>
      </c>
      <c r="AJ48" s="114">
        <v>43.692036236093998</v>
      </c>
      <c r="AK48" s="114">
        <v>42.799219263908199</v>
      </c>
      <c r="AL48" s="121">
        <v>43.133189958602102</v>
      </c>
      <c r="AM48" s="114"/>
      <c r="AN48" s="122">
        <v>47.769402478082199</v>
      </c>
      <c r="AO48" s="123">
        <v>47.5569646188519</v>
      </c>
      <c r="AP48" s="124">
        <v>47.663183548467103</v>
      </c>
      <c r="AQ48" s="114"/>
      <c r="AR48" s="125">
        <v>44.425777289559797</v>
      </c>
      <c r="AS48" s="119"/>
      <c r="AT48" s="120">
        <v>-1.57756626693823</v>
      </c>
      <c r="AU48" s="114">
        <v>7.2377133621816201</v>
      </c>
      <c r="AV48" s="114">
        <v>2.7299154648140602</v>
      </c>
      <c r="AW48" s="114">
        <v>1.78353626892036</v>
      </c>
      <c r="AX48" s="114">
        <v>-5.16637861375456</v>
      </c>
      <c r="AY48" s="121">
        <v>0.94843678770525197</v>
      </c>
      <c r="AZ48" s="114"/>
      <c r="BA48" s="122">
        <v>2.21559707074322</v>
      </c>
      <c r="BB48" s="123">
        <v>2.65523378823009</v>
      </c>
      <c r="BC48" s="124">
        <v>2.4344538489004801</v>
      </c>
      <c r="BD48" s="114"/>
      <c r="BE48" s="125">
        <v>1.39714223362288</v>
      </c>
    </row>
    <row r="49" spans="7:57" x14ac:dyDescent="0.2">
      <c r="G49" s="120">
        <v>41.157907155075698</v>
      </c>
      <c r="H49" s="114">
        <v>44.3815253937356</v>
      </c>
      <c r="I49" s="114">
        <v>45.345956467881699</v>
      </c>
      <c r="J49" s="114">
        <v>45.670382823099096</v>
      </c>
      <c r="K49" s="114">
        <v>45.5170176369964</v>
      </c>
      <c r="L49" s="121">
        <v>44.414557895357703</v>
      </c>
      <c r="M49" s="114"/>
      <c r="N49" s="122">
        <v>46.525688668672203</v>
      </c>
      <c r="O49" s="123">
        <v>47.540258361351903</v>
      </c>
      <c r="P49" s="124">
        <v>47.032973515012003</v>
      </c>
      <c r="Q49" s="114"/>
      <c r="R49" s="125">
        <v>45.162676643830402</v>
      </c>
      <c r="S49" s="119"/>
      <c r="T49" s="120">
        <v>2.0287920504114498</v>
      </c>
      <c r="U49" s="114">
        <v>2.8235640898700698</v>
      </c>
      <c r="V49" s="114">
        <v>1.1540709504783599</v>
      </c>
      <c r="W49" s="114">
        <v>-0.324279315581532</v>
      </c>
      <c r="X49" s="114">
        <v>-0.97115189365288401</v>
      </c>
      <c r="Y49" s="121">
        <v>0.89054489914525703</v>
      </c>
      <c r="Z49" s="114"/>
      <c r="AA49" s="122">
        <v>-1.88192658188023</v>
      </c>
      <c r="AB49" s="123">
        <v>-1.4272513790900301</v>
      </c>
      <c r="AC49" s="124">
        <v>-1.652662450012</v>
      </c>
      <c r="AD49" s="114"/>
      <c r="AE49" s="125">
        <v>0.120232473527008</v>
      </c>
      <c r="AG49" s="120">
        <v>41.065740576888999</v>
      </c>
      <c r="AH49" s="114">
        <v>43.615436795847302</v>
      </c>
      <c r="AI49" s="114">
        <v>42.732849643130997</v>
      </c>
      <c r="AJ49" s="114">
        <v>43.333775732908599</v>
      </c>
      <c r="AK49" s="114">
        <v>42.8935881554887</v>
      </c>
      <c r="AL49" s="121">
        <v>42.728278180852897</v>
      </c>
      <c r="AM49" s="114"/>
      <c r="AN49" s="122">
        <v>44.579130537368002</v>
      </c>
      <c r="AO49" s="123">
        <v>45.275172535834301</v>
      </c>
      <c r="AP49" s="124">
        <v>44.927151536601102</v>
      </c>
      <c r="AQ49" s="114"/>
      <c r="AR49" s="125">
        <v>43.356527711066697</v>
      </c>
      <c r="AS49" s="119"/>
      <c r="AT49" s="120">
        <v>-1.53191553224293E-2</v>
      </c>
      <c r="AU49" s="114">
        <v>5.6347520359806804</v>
      </c>
      <c r="AV49" s="114">
        <v>-0.32592499383080398</v>
      </c>
      <c r="AW49" s="114">
        <v>2.54741981764862</v>
      </c>
      <c r="AX49" s="114">
        <v>-2.54913011360025</v>
      </c>
      <c r="AY49" s="121">
        <v>1.01030816179472</v>
      </c>
      <c r="AZ49" s="114"/>
      <c r="BA49" s="122">
        <v>-2.7111207356045801</v>
      </c>
      <c r="BB49" s="123">
        <v>7.4556167502051199E-2</v>
      </c>
      <c r="BC49" s="124">
        <v>-1.3271530061176</v>
      </c>
      <c r="BD49" s="114"/>
      <c r="BE49" s="125">
        <v>0.30781309482742097</v>
      </c>
    </row>
    <row r="50" spans="7:57" x14ac:dyDescent="0.2">
      <c r="G50" s="120">
        <v>34.314550042052097</v>
      </c>
      <c r="H50" s="114">
        <v>52.256798430053202</v>
      </c>
      <c r="I50" s="114">
        <v>55.649004765909702</v>
      </c>
      <c r="J50" s="114">
        <v>54.331370899915797</v>
      </c>
      <c r="K50" s="114">
        <v>46.986262966077902</v>
      </c>
      <c r="L50" s="121">
        <v>48.707597420801697</v>
      </c>
      <c r="M50" s="114"/>
      <c r="N50" s="122">
        <v>43.9865433137089</v>
      </c>
      <c r="O50" s="123">
        <v>45.3882814690215</v>
      </c>
      <c r="P50" s="124">
        <v>44.6874123913652</v>
      </c>
      <c r="Q50" s="114"/>
      <c r="R50" s="125">
        <v>47.558973126677003</v>
      </c>
      <c r="S50" s="119"/>
      <c r="T50" s="120">
        <v>-12.5714285714285</v>
      </c>
      <c r="U50" s="114">
        <v>-8.8508557457212707</v>
      </c>
      <c r="V50" s="114">
        <v>-8.1018518518518494</v>
      </c>
      <c r="W50" s="114">
        <v>-11.466423024211901</v>
      </c>
      <c r="X50" s="114">
        <v>-15.3962645128722</v>
      </c>
      <c r="Y50" s="121">
        <v>-11.130434782608599</v>
      </c>
      <c r="Z50" s="114"/>
      <c r="AA50" s="122">
        <v>-9.5677233429394803</v>
      </c>
      <c r="AB50" s="123">
        <v>-9.0449438202247094</v>
      </c>
      <c r="AC50" s="124">
        <v>-9.3029871977240308</v>
      </c>
      <c r="AD50" s="114"/>
      <c r="AE50" s="125">
        <v>-10.6471030850263</v>
      </c>
      <c r="AG50" s="120">
        <v>34.062237174095799</v>
      </c>
      <c r="AH50" s="114">
        <v>45.717689935519999</v>
      </c>
      <c r="AI50" s="114">
        <v>44.266890944771497</v>
      </c>
      <c r="AJ50" s="114">
        <v>43.3978132884777</v>
      </c>
      <c r="AK50" s="114">
        <v>40.342024109896201</v>
      </c>
      <c r="AL50" s="121">
        <v>41.557331090552204</v>
      </c>
      <c r="AM50" s="114"/>
      <c r="AN50" s="122">
        <v>43.159517802074497</v>
      </c>
      <c r="AO50" s="123">
        <v>42.598822539949502</v>
      </c>
      <c r="AP50" s="124">
        <v>42.879170171011999</v>
      </c>
      <c r="AQ50" s="114"/>
      <c r="AR50" s="125">
        <v>41.934999399254998</v>
      </c>
      <c r="AS50" s="119"/>
      <c r="AT50" s="120">
        <v>-15.764370534143699</v>
      </c>
      <c r="AU50" s="114">
        <v>0.86986145180233498</v>
      </c>
      <c r="AV50" s="114">
        <v>-9.1380557184773092</v>
      </c>
      <c r="AW50" s="114">
        <v>-8.3238853941539102</v>
      </c>
      <c r="AX50" s="114">
        <v>-20.021839162216398</v>
      </c>
      <c r="AY50" s="121">
        <v>-10.535465834846899</v>
      </c>
      <c r="AZ50" s="114"/>
      <c r="BA50" s="122">
        <v>-12.541479610728601</v>
      </c>
      <c r="BB50" s="123">
        <v>-7.2531964952997399</v>
      </c>
      <c r="BC50" s="124">
        <v>-9.9922021230160105</v>
      </c>
      <c r="BD50" s="114"/>
      <c r="BE50" s="125">
        <v>-10.3772760326717</v>
      </c>
    </row>
    <row r="51" spans="7:57" x14ac:dyDescent="0.2">
      <c r="G51" s="120">
        <v>31.570688843558699</v>
      </c>
      <c r="H51" s="114">
        <v>40.734348030754703</v>
      </c>
      <c r="I51" s="114">
        <v>42.460379726973102</v>
      </c>
      <c r="J51" s="114">
        <v>41.722893456770699</v>
      </c>
      <c r="K51" s="114">
        <v>37.784402949944997</v>
      </c>
      <c r="L51" s="121">
        <v>38.8545426016005</v>
      </c>
      <c r="M51" s="114"/>
      <c r="N51" s="122">
        <v>40.075317746743998</v>
      </c>
      <c r="O51" s="123">
        <v>42.350541346304702</v>
      </c>
      <c r="P51" s="124">
        <v>41.2129295465243</v>
      </c>
      <c r="Q51" s="114"/>
      <c r="R51" s="125">
        <v>39.528367443007298</v>
      </c>
      <c r="S51" s="119"/>
      <c r="T51" s="120">
        <v>17.734668277996601</v>
      </c>
      <c r="U51" s="114">
        <v>10.584477391282601</v>
      </c>
      <c r="V51" s="114">
        <v>4.9088886163920504</v>
      </c>
      <c r="W51" s="114">
        <v>4.5038851429014404</v>
      </c>
      <c r="X51" s="114">
        <v>2.0979396660168499</v>
      </c>
      <c r="Y51" s="121">
        <v>7.29924569998545</v>
      </c>
      <c r="Z51" s="114"/>
      <c r="AA51" s="122">
        <v>-3.2335095528258302</v>
      </c>
      <c r="AB51" s="123">
        <v>7.1703976846766704</v>
      </c>
      <c r="AC51" s="124">
        <v>1.8464839055167901</v>
      </c>
      <c r="AD51" s="114"/>
      <c r="AE51" s="125">
        <v>5.6148197934042097</v>
      </c>
      <c r="AG51" s="120">
        <v>34.497097128510902</v>
      </c>
      <c r="AH51" s="114">
        <v>39.926251372979699</v>
      </c>
      <c r="AI51" s="114">
        <v>37.607876981013597</v>
      </c>
      <c r="AJ51" s="114">
        <v>35.638631727600803</v>
      </c>
      <c r="AK51" s="114">
        <v>35.301270986976299</v>
      </c>
      <c r="AL51" s="121">
        <v>36.594225639416202</v>
      </c>
      <c r="AM51" s="114"/>
      <c r="AN51" s="122">
        <v>41.2521575396202</v>
      </c>
      <c r="AO51" s="123">
        <v>42.515298917307298</v>
      </c>
      <c r="AP51" s="124">
        <v>41.883728228463802</v>
      </c>
      <c r="AQ51" s="114"/>
      <c r="AR51" s="125">
        <v>38.105512093429802</v>
      </c>
      <c r="AS51" s="119"/>
      <c r="AT51" s="120">
        <v>-4.2906293719756103</v>
      </c>
      <c r="AU51" s="114">
        <v>12.79641378026</v>
      </c>
      <c r="AV51" s="114">
        <v>9.0859365512504198</v>
      </c>
      <c r="AW51" s="114">
        <v>5.0219752896998102</v>
      </c>
      <c r="AX51" s="114">
        <v>-5.8977092344245303</v>
      </c>
      <c r="AY51" s="121">
        <v>3.1613884897032198</v>
      </c>
      <c r="AZ51" s="114"/>
      <c r="BA51" s="122">
        <v>-0.38246383407801499</v>
      </c>
      <c r="BB51" s="123">
        <v>8.3072250856563308</v>
      </c>
      <c r="BC51" s="124">
        <v>3.8462421900909201</v>
      </c>
      <c r="BD51" s="114"/>
      <c r="BE51" s="125">
        <v>3.3754872125325002</v>
      </c>
    </row>
    <row r="52" spans="7:57" x14ac:dyDescent="0.2">
      <c r="G52" s="126">
        <v>49.590163934426201</v>
      </c>
      <c r="H52" s="127">
        <v>60.860655737704903</v>
      </c>
      <c r="I52" s="127">
        <v>67.110655737704903</v>
      </c>
      <c r="J52" s="127">
        <v>66.461748633879694</v>
      </c>
      <c r="K52" s="127">
        <v>60.724043715846904</v>
      </c>
      <c r="L52" s="128">
        <v>60.949453551912498</v>
      </c>
      <c r="M52" s="114"/>
      <c r="N52" s="129">
        <v>67.691256830601006</v>
      </c>
      <c r="O52" s="130">
        <v>69.330601092896103</v>
      </c>
      <c r="P52" s="131">
        <v>68.510928961748604</v>
      </c>
      <c r="Q52" s="114"/>
      <c r="R52" s="132">
        <v>63.109875097580002</v>
      </c>
      <c r="S52" s="119"/>
      <c r="T52" s="126">
        <v>18.3086024849319</v>
      </c>
      <c r="U52" s="127">
        <v>7.2268124104594298</v>
      </c>
      <c r="V52" s="127">
        <v>1.3374738726579101</v>
      </c>
      <c r="W52" s="127">
        <v>-0.60844952317298795</v>
      </c>
      <c r="X52" s="127">
        <v>-5.27336122058363</v>
      </c>
      <c r="Y52" s="128">
        <v>2.9994284813162801</v>
      </c>
      <c r="Z52" s="114"/>
      <c r="AA52" s="129">
        <v>2.6249192248091102</v>
      </c>
      <c r="AB52" s="130">
        <v>-1.71652308838497</v>
      </c>
      <c r="AC52" s="131">
        <v>0.38133891149966198</v>
      </c>
      <c r="AD52" s="114"/>
      <c r="AE52" s="132">
        <v>2.1728926288608199</v>
      </c>
      <c r="AG52" s="126">
        <v>46.055327868852402</v>
      </c>
      <c r="AH52" s="127">
        <v>53.705601092896103</v>
      </c>
      <c r="AI52" s="127">
        <v>52.996926229508098</v>
      </c>
      <c r="AJ52" s="127">
        <v>54.158128415300503</v>
      </c>
      <c r="AK52" s="127">
        <v>51.229508196721298</v>
      </c>
      <c r="AL52" s="128">
        <v>51.629098360655703</v>
      </c>
      <c r="AM52" s="114"/>
      <c r="AN52" s="129">
        <v>53.654371584699398</v>
      </c>
      <c r="AO52" s="130">
        <v>54.243510928961697</v>
      </c>
      <c r="AP52" s="131">
        <v>53.948941256830601</v>
      </c>
      <c r="AQ52" s="114"/>
      <c r="AR52" s="132">
        <v>52.2919106167056</v>
      </c>
      <c r="AS52" s="119"/>
      <c r="AT52" s="126">
        <v>3.7816731242656498</v>
      </c>
      <c r="AU52" s="127">
        <v>9.4839772183240392</v>
      </c>
      <c r="AV52" s="127">
        <v>8.8162349248833003</v>
      </c>
      <c r="AW52" s="127">
        <v>23.196913992083299</v>
      </c>
      <c r="AX52" s="127">
        <v>8.3460509690017801</v>
      </c>
      <c r="AY52" s="128">
        <v>10.612840732125999</v>
      </c>
      <c r="AZ52" s="114"/>
      <c r="BA52" s="129">
        <v>0.72947954874089604</v>
      </c>
      <c r="BB52" s="130">
        <v>7.0281003835547002</v>
      </c>
      <c r="BC52" s="131">
        <v>3.8004945701044401</v>
      </c>
      <c r="BD52" s="114"/>
      <c r="BE52" s="132">
        <v>8.5136019723348593</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1">
    <tabColor theme="7" tint="0.79998168889431442"/>
    <pageSetUpPr fitToPage="1"/>
  </sheetPr>
  <dimension ref="G40:BE52"/>
  <sheetViews>
    <sheetView topLeftCell="A15" zoomScale="110" zoomScaleNormal="110" workbookViewId="0">
      <selection activeCell="I55" sqref="I54:I55"/>
    </sheetView>
  </sheetViews>
  <sheetFormatPr defaultRowHeight="12.75" x14ac:dyDescent="0.2"/>
  <sheetData>
    <row r="40" spans="7:57" x14ac:dyDescent="0.2">
      <c r="G40" s="134">
        <v>90.225979180221202</v>
      </c>
      <c r="H40" s="135">
        <v>102.361241772707</v>
      </c>
      <c r="I40" s="135">
        <v>103.189774058577</v>
      </c>
      <c r="J40" s="135">
        <v>103.378338278931</v>
      </c>
      <c r="K40" s="135">
        <v>97.9593081134892</v>
      </c>
      <c r="L40" s="136">
        <v>100.175138074522</v>
      </c>
      <c r="M40" s="133"/>
      <c r="N40" s="142">
        <v>99.645852878464794</v>
      </c>
      <c r="O40" s="143">
        <v>100.739207349081</v>
      </c>
      <c r="P40" s="144">
        <v>100.19672308912899</v>
      </c>
      <c r="Q40" s="133"/>
      <c r="R40" s="150">
        <v>100.180823406478</v>
      </c>
      <c r="S40" s="119"/>
      <c r="T40" s="111">
        <v>-4.2511697241105502</v>
      </c>
      <c r="U40" s="112">
        <v>-4.95538695949688</v>
      </c>
      <c r="V40" s="112">
        <v>-4.99576931189406</v>
      </c>
      <c r="W40" s="112">
        <v>-3.9826621470852599</v>
      </c>
      <c r="X40" s="112">
        <v>-4.7160811982125397</v>
      </c>
      <c r="Y40" s="113">
        <v>-4.4949334506859797</v>
      </c>
      <c r="Z40" s="114"/>
      <c r="AA40" s="115">
        <v>-3.07147478188425</v>
      </c>
      <c r="AB40" s="116">
        <v>-4.5984741593533602</v>
      </c>
      <c r="AC40" s="117">
        <v>-3.8625528424072701</v>
      </c>
      <c r="AD40" s="114"/>
      <c r="AE40" s="118">
        <v>-4.3286455510225297</v>
      </c>
      <c r="AG40" s="134">
        <v>89.271813938516004</v>
      </c>
      <c r="AH40" s="135">
        <v>97.2778697788697</v>
      </c>
      <c r="AI40" s="135">
        <v>97.350372333548805</v>
      </c>
      <c r="AJ40" s="135">
        <v>101.487982855612</v>
      </c>
      <c r="AK40" s="135">
        <v>95.327768349596894</v>
      </c>
      <c r="AL40" s="136">
        <v>96.416783617747399</v>
      </c>
      <c r="AM40" s="133"/>
      <c r="AN40" s="142">
        <v>96.240690187998894</v>
      </c>
      <c r="AO40" s="143">
        <v>96.630482260183896</v>
      </c>
      <c r="AP40" s="144">
        <v>96.433608870967703</v>
      </c>
      <c r="AQ40" s="133"/>
      <c r="AR40" s="150">
        <v>96.421758620026495</v>
      </c>
      <c r="AS40" s="119"/>
      <c r="AT40" s="111">
        <v>-3.7190946024749398</v>
      </c>
      <c r="AU40" s="112">
        <v>-2.6375785781774099</v>
      </c>
      <c r="AV40" s="112">
        <v>-6.2047142724534696</v>
      </c>
      <c r="AW40" s="112">
        <v>9.8144389729848507E-3</v>
      </c>
      <c r="AX40" s="112">
        <v>-3.8030202884684901</v>
      </c>
      <c r="AY40" s="113">
        <v>-3.1424785424294401</v>
      </c>
      <c r="AZ40" s="114"/>
      <c r="BA40" s="115">
        <v>-4.6581942521862096</v>
      </c>
      <c r="BB40" s="116">
        <v>-3.9383460019221501</v>
      </c>
      <c r="BC40" s="117">
        <v>-4.3055180009993004</v>
      </c>
      <c r="BD40" s="114"/>
      <c r="BE40" s="118">
        <v>-3.4918351463617201</v>
      </c>
    </row>
    <row r="41" spans="7:57" x14ac:dyDescent="0.2">
      <c r="G41" s="137">
        <v>90.455135360266496</v>
      </c>
      <c r="H41" s="133">
        <v>95.4492672288455</v>
      </c>
      <c r="I41" s="133">
        <v>98.330180398492104</v>
      </c>
      <c r="J41" s="133">
        <v>95.677512116316606</v>
      </c>
      <c r="K41" s="133">
        <v>97.047507050197396</v>
      </c>
      <c r="L41" s="138">
        <v>95.759952420601806</v>
      </c>
      <c r="M41" s="133"/>
      <c r="N41" s="145">
        <v>124.86374224343599</v>
      </c>
      <c r="O41" s="153">
        <v>125.03172795969699</v>
      </c>
      <c r="P41" s="146">
        <v>124.945470588235</v>
      </c>
      <c r="Q41" s="133"/>
      <c r="R41" s="151">
        <v>105.296023063986</v>
      </c>
      <c r="S41" s="119"/>
      <c r="T41" s="120">
        <v>-0.50178507484383705</v>
      </c>
      <c r="U41" s="114">
        <v>0.34334731551185499</v>
      </c>
      <c r="V41" s="114">
        <v>0.76896229061270305</v>
      </c>
      <c r="W41" s="114">
        <v>-1.2371562528671101</v>
      </c>
      <c r="X41" s="114">
        <v>-1.6770751597957101</v>
      </c>
      <c r="Y41" s="121">
        <v>-0.43564676334325703</v>
      </c>
      <c r="Z41" s="114"/>
      <c r="AA41" s="122">
        <v>5.4649813941559104</v>
      </c>
      <c r="AB41" s="123">
        <v>2.8234869663728102</v>
      </c>
      <c r="AC41" s="124">
        <v>4.1496108071589601</v>
      </c>
      <c r="AD41" s="114"/>
      <c r="AE41" s="125">
        <v>1.2432031137887301</v>
      </c>
      <c r="AG41" s="137">
        <v>98.770046014790395</v>
      </c>
      <c r="AH41" s="133">
        <v>100.252983199111</v>
      </c>
      <c r="AI41" s="133">
        <v>101.561323011447</v>
      </c>
      <c r="AJ41" s="133">
        <v>104.15162035225001</v>
      </c>
      <c r="AK41" s="133">
        <v>103.52438480853699</v>
      </c>
      <c r="AL41" s="138">
        <v>101.64186257056301</v>
      </c>
      <c r="AM41" s="133"/>
      <c r="AN41" s="145">
        <v>116.227645477842</v>
      </c>
      <c r="AO41" s="153">
        <v>116.15093863044901</v>
      </c>
      <c r="AP41" s="146">
        <v>116.18958433052001</v>
      </c>
      <c r="AQ41" s="133"/>
      <c r="AR41" s="151">
        <v>106.381210849738</v>
      </c>
      <c r="AS41" s="119"/>
      <c r="AT41" s="120">
        <v>0.10899669441170801</v>
      </c>
      <c r="AU41" s="114">
        <v>-0.44828206107615698</v>
      </c>
      <c r="AV41" s="114">
        <v>-3.0671196322264498</v>
      </c>
      <c r="AW41" s="114">
        <v>3.7868864814752299</v>
      </c>
      <c r="AX41" s="114">
        <v>1.3973989758029901</v>
      </c>
      <c r="AY41" s="121">
        <v>0.32522230036893701</v>
      </c>
      <c r="AZ41" s="114"/>
      <c r="BA41" s="122">
        <v>0.347540891912821</v>
      </c>
      <c r="BB41" s="123">
        <v>0.45285462076414301</v>
      </c>
      <c r="BC41" s="124">
        <v>0.39757556605010702</v>
      </c>
      <c r="BD41" s="114"/>
      <c r="BE41" s="125">
        <v>0.249932042139207</v>
      </c>
    </row>
    <row r="42" spans="7:57" x14ac:dyDescent="0.2">
      <c r="G42" s="137">
        <v>79.9847214854111</v>
      </c>
      <c r="H42" s="133">
        <v>90.310797962648493</v>
      </c>
      <c r="I42" s="133">
        <v>90.458297520661105</v>
      </c>
      <c r="J42" s="133">
        <v>87.026013986013893</v>
      </c>
      <c r="K42" s="133">
        <v>82.372178899082499</v>
      </c>
      <c r="L42" s="138">
        <v>86.765304381543203</v>
      </c>
      <c r="M42" s="133"/>
      <c r="N42" s="145">
        <v>82.268792710706094</v>
      </c>
      <c r="O42" s="153">
        <v>80.612758620689604</v>
      </c>
      <c r="P42" s="146">
        <v>81.473112426035499</v>
      </c>
      <c r="Q42" s="133"/>
      <c r="R42" s="151">
        <v>85.459258177570007</v>
      </c>
      <c r="S42" s="119"/>
      <c r="T42" s="120">
        <v>3.9211284726936801</v>
      </c>
      <c r="U42" s="114">
        <v>6.16644544483463</v>
      </c>
      <c r="V42" s="114">
        <v>4.5574361226621898</v>
      </c>
      <c r="W42" s="114">
        <v>2.82536719555105</v>
      </c>
      <c r="X42" s="114">
        <v>1.15773940929554</v>
      </c>
      <c r="Y42" s="121">
        <v>4.0053485940153299</v>
      </c>
      <c r="Z42" s="114"/>
      <c r="AA42" s="122">
        <v>1.9340015191715101E-2</v>
      </c>
      <c r="AB42" s="123">
        <v>0.20933152607352201</v>
      </c>
      <c r="AC42" s="124">
        <v>4.7397615902972298E-2</v>
      </c>
      <c r="AD42" s="114"/>
      <c r="AE42" s="125">
        <v>3.05698231584695</v>
      </c>
      <c r="AG42" s="137">
        <v>79.216937830687797</v>
      </c>
      <c r="AH42" s="133">
        <v>85.857065527065501</v>
      </c>
      <c r="AI42" s="133">
        <v>85.146113092205795</v>
      </c>
      <c r="AJ42" s="133">
        <v>83.875978779840807</v>
      </c>
      <c r="AK42" s="133">
        <v>81.742832826747701</v>
      </c>
      <c r="AL42" s="138">
        <v>83.449236088244902</v>
      </c>
      <c r="AM42" s="133"/>
      <c r="AN42" s="145">
        <v>81.755248146035299</v>
      </c>
      <c r="AO42" s="153">
        <v>82.603037383177494</v>
      </c>
      <c r="AP42" s="146">
        <v>82.1741269841269</v>
      </c>
      <c r="AQ42" s="133"/>
      <c r="AR42" s="151">
        <v>83.097911895674301</v>
      </c>
      <c r="AS42" s="119"/>
      <c r="AT42" s="120">
        <v>0.64639772313997201</v>
      </c>
      <c r="AU42" s="114">
        <v>4.49781488371588</v>
      </c>
      <c r="AV42" s="114">
        <v>1.88746299770853</v>
      </c>
      <c r="AW42" s="114">
        <v>1.7701203873726401</v>
      </c>
      <c r="AX42" s="114">
        <v>-0.21172793041478699</v>
      </c>
      <c r="AY42" s="121">
        <v>1.9759237948986601</v>
      </c>
      <c r="AZ42" s="114"/>
      <c r="BA42" s="122">
        <v>-1.57809755391046</v>
      </c>
      <c r="BB42" s="123">
        <v>-0.51798506443786396</v>
      </c>
      <c r="BC42" s="124">
        <v>-1.0552619940983401</v>
      </c>
      <c r="BD42" s="114"/>
      <c r="BE42" s="125">
        <v>1.0998066620026701</v>
      </c>
    </row>
    <row r="43" spans="7:57" x14ac:dyDescent="0.2">
      <c r="G43" s="137">
        <v>93.3754272219836</v>
      </c>
      <c r="H43" s="133">
        <v>100.65522830359799</v>
      </c>
      <c r="I43" s="133">
        <v>105.17744608399499</v>
      </c>
      <c r="J43" s="133">
        <v>102.984179909194</v>
      </c>
      <c r="K43" s="133">
        <v>100.001819858592</v>
      </c>
      <c r="L43" s="138">
        <v>100.972937190186</v>
      </c>
      <c r="M43" s="133"/>
      <c r="N43" s="145">
        <v>124.78164632415501</v>
      </c>
      <c r="O43" s="153">
        <v>143.95862657563001</v>
      </c>
      <c r="P43" s="146">
        <v>134.74289864957001</v>
      </c>
      <c r="Q43" s="133"/>
      <c r="R43" s="151">
        <v>111.61276817947299</v>
      </c>
      <c r="S43" s="119"/>
      <c r="T43" s="120">
        <v>-3.2691583315755</v>
      </c>
      <c r="U43" s="114">
        <v>-0.61150668720055101</v>
      </c>
      <c r="V43" s="114">
        <v>6.0200427981038501E-2</v>
      </c>
      <c r="W43" s="114">
        <v>0.77155464300727905</v>
      </c>
      <c r="X43" s="114">
        <v>-1.02719997168975</v>
      </c>
      <c r="Y43" s="121">
        <v>-0.56724794460946903</v>
      </c>
      <c r="Z43" s="114"/>
      <c r="AA43" s="122">
        <v>0.35324369443306602</v>
      </c>
      <c r="AB43" s="123">
        <v>-2.6564779845403099</v>
      </c>
      <c r="AC43" s="124">
        <v>-1.21029041831807</v>
      </c>
      <c r="AD43" s="114"/>
      <c r="AE43" s="125">
        <v>-0.66154142098332203</v>
      </c>
      <c r="AG43" s="137">
        <v>123.030529462738</v>
      </c>
      <c r="AH43" s="133">
        <v>122.410517304995</v>
      </c>
      <c r="AI43" s="133">
        <v>126.88693607128999</v>
      </c>
      <c r="AJ43" s="133">
        <v>137.76446718085899</v>
      </c>
      <c r="AK43" s="133">
        <v>123.144996262148</v>
      </c>
      <c r="AL43" s="138">
        <v>126.69563873703</v>
      </c>
      <c r="AM43" s="133"/>
      <c r="AN43" s="145">
        <v>131.10765520635499</v>
      </c>
      <c r="AO43" s="153">
        <v>137.16149807850601</v>
      </c>
      <c r="AP43" s="146">
        <v>134.17126341378699</v>
      </c>
      <c r="AQ43" s="133"/>
      <c r="AR43" s="151">
        <v>129.04728849851401</v>
      </c>
      <c r="AS43" s="119"/>
      <c r="AT43" s="120">
        <v>3.0664080312732298</v>
      </c>
      <c r="AU43" s="114">
        <v>0.225565896176013</v>
      </c>
      <c r="AV43" s="114">
        <v>-2.1637629081912801</v>
      </c>
      <c r="AW43" s="114">
        <v>22.579297244608401</v>
      </c>
      <c r="AX43" s="114">
        <v>7.2701079918508196</v>
      </c>
      <c r="AY43" s="121">
        <v>5.8819496503252804</v>
      </c>
      <c r="AZ43" s="114"/>
      <c r="BA43" s="122">
        <v>-1.0121813251318601</v>
      </c>
      <c r="BB43" s="123">
        <v>-0.60323266687229804</v>
      </c>
      <c r="BC43" s="124">
        <v>-0.74482063355964301</v>
      </c>
      <c r="BD43" s="114"/>
      <c r="BE43" s="125">
        <v>3.59204383264069</v>
      </c>
    </row>
    <row r="44" spans="7:57" x14ac:dyDescent="0.2">
      <c r="G44" s="137">
        <v>237.768089668615</v>
      </c>
      <c r="H44" s="133">
        <v>246.47082274652101</v>
      </c>
      <c r="I44" s="133">
        <v>252.727161682716</v>
      </c>
      <c r="J44" s="133">
        <v>251.880683333333</v>
      </c>
      <c r="K44" s="133">
        <v>240.37369262864999</v>
      </c>
      <c r="L44" s="138">
        <v>247.026567807351</v>
      </c>
      <c r="M44" s="133"/>
      <c r="N44" s="145">
        <v>277.050346435709</v>
      </c>
      <c r="O44" s="153">
        <v>301.06373468300399</v>
      </c>
      <c r="P44" s="146">
        <v>290.39348727057398</v>
      </c>
      <c r="Q44" s="133"/>
      <c r="R44" s="151">
        <v>260.02740681576103</v>
      </c>
      <c r="S44" s="119"/>
      <c r="T44" s="120">
        <v>2.4860786633558001</v>
      </c>
      <c r="U44" s="114">
        <v>1.2184540070608501</v>
      </c>
      <c r="V44" s="114">
        <v>-1.8584431971580699</v>
      </c>
      <c r="W44" s="114">
        <v>0.20744143975819301</v>
      </c>
      <c r="X44" s="114">
        <v>-5.4964108052467404</v>
      </c>
      <c r="Y44" s="121">
        <v>-0.986690914290972</v>
      </c>
      <c r="Z44" s="114"/>
      <c r="AA44" s="122">
        <v>-19.061630902041699</v>
      </c>
      <c r="AB44" s="123">
        <v>-30.652851359700701</v>
      </c>
      <c r="AC44" s="124">
        <v>-25.696962148891199</v>
      </c>
      <c r="AD44" s="114"/>
      <c r="AE44" s="125">
        <v>-12.4216003395653</v>
      </c>
      <c r="AG44" s="137">
        <v>294.77591670655801</v>
      </c>
      <c r="AH44" s="133">
        <v>287.88747422680399</v>
      </c>
      <c r="AI44" s="133">
        <v>287.69189322093399</v>
      </c>
      <c r="AJ44" s="133">
        <v>309.25459905300102</v>
      </c>
      <c r="AK44" s="133">
        <v>282.61768215613301</v>
      </c>
      <c r="AL44" s="138">
        <v>293.07338337741601</v>
      </c>
      <c r="AM44" s="133"/>
      <c r="AN44" s="145">
        <v>303.34052303429098</v>
      </c>
      <c r="AO44" s="153">
        <v>311.76645327328202</v>
      </c>
      <c r="AP44" s="146">
        <v>307.709133516804</v>
      </c>
      <c r="AQ44" s="133"/>
      <c r="AR44" s="151">
        <v>297.59254905495101</v>
      </c>
      <c r="AS44" s="119"/>
      <c r="AT44" s="120">
        <v>3.4620904369615899</v>
      </c>
      <c r="AU44" s="114">
        <v>-1.1827615737850401</v>
      </c>
      <c r="AV44" s="114">
        <v>-8.8677138491779104</v>
      </c>
      <c r="AW44" s="114">
        <v>9.1231704488308498</v>
      </c>
      <c r="AX44" s="114">
        <v>-8.8490116106067301E-2</v>
      </c>
      <c r="AY44" s="121">
        <v>0.105000379734306</v>
      </c>
      <c r="AZ44" s="114"/>
      <c r="BA44" s="122">
        <v>-7.5981634894177601</v>
      </c>
      <c r="BB44" s="123">
        <v>-11.291790909866601</v>
      </c>
      <c r="BC44" s="124">
        <v>-9.5848477494948501</v>
      </c>
      <c r="BD44" s="114"/>
      <c r="BE44" s="125">
        <v>-3.47899651853812</v>
      </c>
    </row>
    <row r="45" spans="7:57" x14ac:dyDescent="0.2">
      <c r="G45" s="137">
        <v>152.52450587555299</v>
      </c>
      <c r="H45" s="133">
        <v>180.01498926142401</v>
      </c>
      <c r="I45" s="133">
        <v>189.02990576667</v>
      </c>
      <c r="J45" s="133">
        <v>185.819616953642</v>
      </c>
      <c r="K45" s="133">
        <v>163.00572124822301</v>
      </c>
      <c r="L45" s="138">
        <v>176.88870987823401</v>
      </c>
      <c r="M45" s="133"/>
      <c r="N45" s="145">
        <v>163.92691102985901</v>
      </c>
      <c r="O45" s="153">
        <v>176.247577834449</v>
      </c>
      <c r="P45" s="146">
        <v>170.50898387829201</v>
      </c>
      <c r="Q45" s="133"/>
      <c r="R45" s="151">
        <v>174.94348697533499</v>
      </c>
      <c r="S45" s="119"/>
      <c r="T45" s="120">
        <v>0.167645694818781</v>
      </c>
      <c r="U45" s="114">
        <v>0.22323667823533899</v>
      </c>
      <c r="V45" s="114">
        <v>-0.27968032357720901</v>
      </c>
      <c r="W45" s="114">
        <v>0.180815365138628</v>
      </c>
      <c r="X45" s="114">
        <v>-5.2482182340519001</v>
      </c>
      <c r="Y45" s="121">
        <v>-0.873359323128308</v>
      </c>
      <c r="Z45" s="114"/>
      <c r="AA45" s="122">
        <v>-11.056434355453399</v>
      </c>
      <c r="AB45" s="123">
        <v>-25.180573793836601</v>
      </c>
      <c r="AC45" s="124">
        <v>-19.8399867704093</v>
      </c>
      <c r="AD45" s="114"/>
      <c r="AE45" s="125">
        <v>-7.7005870410440602</v>
      </c>
      <c r="AG45" s="137">
        <v>158.033546013532</v>
      </c>
      <c r="AH45" s="133">
        <v>169.834031242713</v>
      </c>
      <c r="AI45" s="133">
        <v>176.328524843184</v>
      </c>
      <c r="AJ45" s="133">
        <v>183.98160215369199</v>
      </c>
      <c r="AK45" s="133">
        <v>161.597861723405</v>
      </c>
      <c r="AL45" s="138">
        <v>171.02697093762399</v>
      </c>
      <c r="AM45" s="133"/>
      <c r="AN45" s="145">
        <v>161.610562089149</v>
      </c>
      <c r="AO45" s="153">
        <v>166.15711680401901</v>
      </c>
      <c r="AP45" s="146">
        <v>163.93580670139301</v>
      </c>
      <c r="AQ45" s="133"/>
      <c r="AR45" s="151">
        <v>168.76751312812399</v>
      </c>
      <c r="AS45" s="119"/>
      <c r="AT45" s="120">
        <v>1.4724071116262401</v>
      </c>
      <c r="AU45" s="114">
        <v>-0.20350850970789799</v>
      </c>
      <c r="AV45" s="114">
        <v>-4.2810082420219802</v>
      </c>
      <c r="AW45" s="114">
        <v>7.4083402018498896</v>
      </c>
      <c r="AX45" s="114">
        <v>-1.53838300844289</v>
      </c>
      <c r="AY45" s="121">
        <v>0.62734194169989799</v>
      </c>
      <c r="AZ45" s="114"/>
      <c r="BA45" s="122">
        <v>-4.7883121517148304</v>
      </c>
      <c r="BB45" s="123">
        <v>-11.7773035568153</v>
      </c>
      <c r="BC45" s="124">
        <v>-8.6009294382173103</v>
      </c>
      <c r="BD45" s="114"/>
      <c r="BE45" s="125">
        <v>-2.46393681675521</v>
      </c>
    </row>
    <row r="46" spans="7:57" x14ac:dyDescent="0.2">
      <c r="G46" s="137">
        <v>127.61964862711</v>
      </c>
      <c r="H46" s="133">
        <v>138.97840608887699</v>
      </c>
      <c r="I46" s="133">
        <v>145.233354142281</v>
      </c>
      <c r="J46" s="133">
        <v>142.29450971652699</v>
      </c>
      <c r="K46" s="133">
        <v>130.90464865972999</v>
      </c>
      <c r="L46" s="138">
        <v>138.01422889233899</v>
      </c>
      <c r="M46" s="133"/>
      <c r="N46" s="145">
        <v>132.14198277149799</v>
      </c>
      <c r="O46" s="153">
        <v>132.84599556295001</v>
      </c>
      <c r="P46" s="146">
        <v>132.507092691579</v>
      </c>
      <c r="Q46" s="133"/>
      <c r="R46" s="151">
        <v>136.383635673274</v>
      </c>
      <c r="S46" s="119"/>
      <c r="T46" s="120">
        <v>3.0953475955656198</v>
      </c>
      <c r="U46" s="114">
        <v>0.90704806619663003</v>
      </c>
      <c r="V46" s="114">
        <v>-0.48439500330695301</v>
      </c>
      <c r="W46" s="114">
        <v>-0.68610175617593205</v>
      </c>
      <c r="X46" s="114">
        <v>-4.0806561300679798</v>
      </c>
      <c r="Y46" s="121">
        <v>-0.61991866024812403</v>
      </c>
      <c r="Z46" s="114"/>
      <c r="AA46" s="122">
        <v>-8.6648557076826407</v>
      </c>
      <c r="AB46" s="123">
        <v>-20.950692577629301</v>
      </c>
      <c r="AC46" s="124">
        <v>-15.7789798509344</v>
      </c>
      <c r="AD46" s="114"/>
      <c r="AE46" s="125">
        <v>-5.7340606839078303</v>
      </c>
      <c r="AG46" s="137">
        <v>119.995530089905</v>
      </c>
      <c r="AH46" s="133">
        <v>126.29164806474699</v>
      </c>
      <c r="AI46" s="133">
        <v>130.563264357381</v>
      </c>
      <c r="AJ46" s="133">
        <v>131.846353737492</v>
      </c>
      <c r="AK46" s="133">
        <v>124.39370634574</v>
      </c>
      <c r="AL46" s="138">
        <v>126.988311776652</v>
      </c>
      <c r="AM46" s="133"/>
      <c r="AN46" s="145">
        <v>124.13942545886501</v>
      </c>
      <c r="AO46" s="153">
        <v>124.697251791848</v>
      </c>
      <c r="AP46" s="146">
        <v>124.421747062948</v>
      </c>
      <c r="AQ46" s="133"/>
      <c r="AR46" s="151">
        <v>126.18319610188701</v>
      </c>
      <c r="AS46" s="119"/>
      <c r="AT46" s="120">
        <v>4.7551848205688199</v>
      </c>
      <c r="AU46" s="114">
        <v>1.9872454718235599</v>
      </c>
      <c r="AV46" s="114">
        <v>0.39819694555749202</v>
      </c>
      <c r="AW46" s="114">
        <v>3.5871976953310001</v>
      </c>
      <c r="AX46" s="114">
        <v>1.8484464199842801</v>
      </c>
      <c r="AY46" s="121">
        <v>2.4486248124704</v>
      </c>
      <c r="AZ46" s="114"/>
      <c r="BA46" s="122">
        <v>-2.94779512582364E-2</v>
      </c>
      <c r="BB46" s="123">
        <v>-6.32349563871764</v>
      </c>
      <c r="BC46" s="124">
        <v>-3.3440694276444098</v>
      </c>
      <c r="BD46" s="114"/>
      <c r="BE46" s="125">
        <v>0.57750721902889302</v>
      </c>
    </row>
    <row r="47" spans="7:57" x14ac:dyDescent="0.2">
      <c r="G47" s="137">
        <v>101.547547897817</v>
      </c>
      <c r="H47" s="133">
        <v>107.75379864400399</v>
      </c>
      <c r="I47" s="133">
        <v>109.63839199624501</v>
      </c>
      <c r="J47" s="133">
        <v>108.624022103724</v>
      </c>
      <c r="K47" s="133">
        <v>104.97590202879201</v>
      </c>
      <c r="L47" s="138">
        <v>106.916362721224</v>
      </c>
      <c r="M47" s="133"/>
      <c r="N47" s="145">
        <v>110.50730275310001</v>
      </c>
      <c r="O47" s="153">
        <v>115.713685409372</v>
      </c>
      <c r="P47" s="146">
        <v>113.164805468834</v>
      </c>
      <c r="Q47" s="133"/>
      <c r="R47" s="151">
        <v>108.841450603976</v>
      </c>
      <c r="S47" s="119"/>
      <c r="T47" s="120">
        <v>1.3739396022347801</v>
      </c>
      <c r="U47" s="114">
        <v>1.0138873191029401</v>
      </c>
      <c r="V47" s="114">
        <v>0.84297821812047402</v>
      </c>
      <c r="W47" s="114">
        <v>0.35226814385875799</v>
      </c>
      <c r="X47" s="114">
        <v>-2.0034371064048</v>
      </c>
      <c r="Y47" s="121">
        <v>0.23073866418892799</v>
      </c>
      <c r="Z47" s="114"/>
      <c r="AA47" s="122">
        <v>-7.9123867572970896</v>
      </c>
      <c r="AB47" s="123">
        <v>-11.5441255652207</v>
      </c>
      <c r="AC47" s="124">
        <v>-9.9427859087651491</v>
      </c>
      <c r="AD47" s="114"/>
      <c r="AE47" s="125">
        <v>-3.4867470164732199</v>
      </c>
      <c r="AG47" s="137">
        <v>101.401554697997</v>
      </c>
      <c r="AH47" s="133">
        <v>104.25635976769099</v>
      </c>
      <c r="AI47" s="133">
        <v>106.59683558379599</v>
      </c>
      <c r="AJ47" s="133">
        <v>107.546264732189</v>
      </c>
      <c r="AK47" s="133">
        <v>103.78898107774501</v>
      </c>
      <c r="AL47" s="138">
        <v>104.830701974516</v>
      </c>
      <c r="AM47" s="133"/>
      <c r="AN47" s="145">
        <v>111.167817481745</v>
      </c>
      <c r="AO47" s="153">
        <v>110.139580701837</v>
      </c>
      <c r="AP47" s="146">
        <v>110.656581907898</v>
      </c>
      <c r="AQ47" s="133"/>
      <c r="AR47" s="151">
        <v>106.67481889195901</v>
      </c>
      <c r="AS47" s="119"/>
      <c r="AT47" s="120">
        <v>2.7493278308904801</v>
      </c>
      <c r="AU47" s="114">
        <v>1.3839785290528399</v>
      </c>
      <c r="AV47" s="114">
        <v>1.0899963590922499</v>
      </c>
      <c r="AW47" s="114">
        <v>4.28836004595723</v>
      </c>
      <c r="AX47" s="114">
        <v>1.1753788575479001</v>
      </c>
      <c r="AY47" s="121">
        <v>2.1490207005082702</v>
      </c>
      <c r="AZ47" s="114"/>
      <c r="BA47" s="122">
        <v>1.0895236138365301</v>
      </c>
      <c r="BB47" s="123">
        <v>-2.4500424764550601</v>
      </c>
      <c r="BC47" s="124">
        <v>-0.69881560393889397</v>
      </c>
      <c r="BD47" s="114"/>
      <c r="BE47" s="125">
        <v>1.17960658109539</v>
      </c>
    </row>
    <row r="48" spans="7:57" x14ac:dyDescent="0.2">
      <c r="G48" s="137">
        <v>77.230688254782507</v>
      </c>
      <c r="H48" s="133">
        <v>78.827630057803404</v>
      </c>
      <c r="I48" s="133">
        <v>80.735250661883995</v>
      </c>
      <c r="J48" s="133">
        <v>80.110764756201803</v>
      </c>
      <c r="K48" s="133">
        <v>78.332206618962402</v>
      </c>
      <c r="L48" s="138">
        <v>79.133074971457503</v>
      </c>
      <c r="M48" s="133"/>
      <c r="N48" s="145">
        <v>82.142614048401995</v>
      </c>
      <c r="O48" s="153">
        <v>82.991122526315706</v>
      </c>
      <c r="P48" s="146">
        <v>82.567154293418696</v>
      </c>
      <c r="Q48" s="133"/>
      <c r="R48" s="151">
        <v>80.165887980738702</v>
      </c>
      <c r="S48" s="119"/>
      <c r="T48" s="120">
        <v>2.8555844611626502</v>
      </c>
      <c r="U48" s="114">
        <v>-0.80841479993892795</v>
      </c>
      <c r="V48" s="114">
        <v>2.15879692842124</v>
      </c>
      <c r="W48" s="114">
        <v>0.80723281045213602</v>
      </c>
      <c r="X48" s="114">
        <v>-0.910372140632138</v>
      </c>
      <c r="Y48" s="121">
        <v>0.72251331972120902</v>
      </c>
      <c r="Z48" s="114"/>
      <c r="AA48" s="122">
        <v>-4.2382077683524297</v>
      </c>
      <c r="AB48" s="123">
        <v>-8.6330302366146405</v>
      </c>
      <c r="AC48" s="124">
        <v>-6.5630887975316901</v>
      </c>
      <c r="AD48" s="114"/>
      <c r="AE48" s="125">
        <v>-1.70296997813782</v>
      </c>
      <c r="AG48" s="137">
        <v>76.112572844293595</v>
      </c>
      <c r="AH48" s="133">
        <v>77.686837402227994</v>
      </c>
      <c r="AI48" s="133">
        <v>78.178500662771796</v>
      </c>
      <c r="AJ48" s="133">
        <v>78.082838217187799</v>
      </c>
      <c r="AK48" s="133">
        <v>77.247549950867906</v>
      </c>
      <c r="AL48" s="138">
        <v>77.488282549997194</v>
      </c>
      <c r="AM48" s="133"/>
      <c r="AN48" s="145">
        <v>80.526996252652395</v>
      </c>
      <c r="AO48" s="153">
        <v>80.761542595405899</v>
      </c>
      <c r="AP48" s="146">
        <v>80.644008077014405</v>
      </c>
      <c r="AQ48" s="133"/>
      <c r="AR48" s="151">
        <v>78.454354654384204</v>
      </c>
      <c r="AS48" s="119"/>
      <c r="AT48" s="120">
        <v>0.42973375147988202</v>
      </c>
      <c r="AU48" s="114">
        <v>0.22629668241234299</v>
      </c>
      <c r="AV48" s="114">
        <v>0.40580509831344402</v>
      </c>
      <c r="AW48" s="114">
        <v>1.18221591910684</v>
      </c>
      <c r="AX48" s="114">
        <v>-8.9506177822262001E-2</v>
      </c>
      <c r="AY48" s="121">
        <v>0.445904565880129</v>
      </c>
      <c r="AZ48" s="114"/>
      <c r="BA48" s="122">
        <v>-1.6144709740885199</v>
      </c>
      <c r="BB48" s="123">
        <v>-2.8357093301534602</v>
      </c>
      <c r="BC48" s="124">
        <v>-2.2268153298525402</v>
      </c>
      <c r="BD48" s="114"/>
      <c r="BE48" s="125">
        <v>-0.39115777123793</v>
      </c>
    </row>
    <row r="49" spans="7:57" x14ac:dyDescent="0.2">
      <c r="G49" s="137">
        <v>59.574268699390799</v>
      </c>
      <c r="H49" s="133">
        <v>60.425224760765502</v>
      </c>
      <c r="I49" s="133">
        <v>60.5454153365853</v>
      </c>
      <c r="J49" s="133">
        <v>60.289828963513003</v>
      </c>
      <c r="K49" s="133">
        <v>60.035720708870599</v>
      </c>
      <c r="L49" s="138">
        <v>60.1843755564704</v>
      </c>
      <c r="M49" s="133"/>
      <c r="N49" s="145">
        <v>61.843194554675101</v>
      </c>
      <c r="O49" s="153">
        <v>62.4077470190458</v>
      </c>
      <c r="P49" s="146">
        <v>62.128515341443503</v>
      </c>
      <c r="Q49" s="133"/>
      <c r="R49" s="151">
        <v>60.762847375687997</v>
      </c>
      <c r="S49" s="119"/>
      <c r="T49" s="120">
        <v>0.97913600933933898</v>
      </c>
      <c r="U49" s="114">
        <v>0.322901567087373</v>
      </c>
      <c r="V49" s="114">
        <v>1.42562225323804</v>
      </c>
      <c r="W49" s="114">
        <v>0.64290231741634896</v>
      </c>
      <c r="X49" s="114">
        <v>2.6946052058080699E-3</v>
      </c>
      <c r="Y49" s="121">
        <v>0.66567197683535695</v>
      </c>
      <c r="Z49" s="114"/>
      <c r="AA49" s="122">
        <v>-3.1553040378429902</v>
      </c>
      <c r="AB49" s="123">
        <v>-6.0443661749419304</v>
      </c>
      <c r="AC49" s="124">
        <v>-4.6395025807752601</v>
      </c>
      <c r="AD49" s="114"/>
      <c r="AE49" s="125">
        <v>-1.0561057626219501</v>
      </c>
      <c r="AG49" s="137">
        <v>59.624127440524198</v>
      </c>
      <c r="AH49" s="133">
        <v>60.238274138251597</v>
      </c>
      <c r="AI49" s="133">
        <v>60.104008180343698</v>
      </c>
      <c r="AJ49" s="133">
        <v>60.383851147674797</v>
      </c>
      <c r="AK49" s="133">
        <v>60.353826472307198</v>
      </c>
      <c r="AL49" s="138">
        <v>60.146095838121902</v>
      </c>
      <c r="AM49" s="133"/>
      <c r="AN49" s="145">
        <v>62.081895297717402</v>
      </c>
      <c r="AO49" s="153">
        <v>62.432306129893803</v>
      </c>
      <c r="AP49" s="146">
        <v>62.258457914560402</v>
      </c>
      <c r="AQ49" s="133"/>
      <c r="AR49" s="151">
        <v>60.771491275299802</v>
      </c>
      <c r="AS49" s="119"/>
      <c r="AT49" s="120">
        <v>-0.25867970662105699</v>
      </c>
      <c r="AU49" s="114">
        <v>-1.73250877882789E-2</v>
      </c>
      <c r="AV49" s="114">
        <v>-0.90361203979877402</v>
      </c>
      <c r="AW49" s="114">
        <v>0.32511528820226798</v>
      </c>
      <c r="AX49" s="114">
        <v>0.86396111854066604</v>
      </c>
      <c r="AY49" s="121">
        <v>7.69780493815885E-3</v>
      </c>
      <c r="AZ49" s="114"/>
      <c r="BA49" s="122">
        <v>-1.8729801274375899</v>
      </c>
      <c r="BB49" s="123">
        <v>-2.2102520419680398</v>
      </c>
      <c r="BC49" s="124">
        <v>-2.0374156475907901</v>
      </c>
      <c r="BD49" s="114"/>
      <c r="BE49" s="125">
        <v>-0.64797886651526204</v>
      </c>
    </row>
    <row r="50" spans="7:57" x14ac:dyDescent="0.2">
      <c r="G50" s="137">
        <v>93.030008169934604</v>
      </c>
      <c r="H50" s="133">
        <v>106.775552575107</v>
      </c>
      <c r="I50" s="133">
        <v>107.614705289672</v>
      </c>
      <c r="J50" s="133">
        <v>107.72255933952501</v>
      </c>
      <c r="K50" s="133">
        <v>109.189170644391</v>
      </c>
      <c r="L50" s="138">
        <v>105.70748474732299</v>
      </c>
      <c r="M50" s="133"/>
      <c r="N50" s="145">
        <v>123.33511790949601</v>
      </c>
      <c r="O50" s="153">
        <v>122.493026559604</v>
      </c>
      <c r="P50" s="146">
        <v>122.90746863237101</v>
      </c>
      <c r="Q50" s="133"/>
      <c r="R50" s="151">
        <v>110.325046736842</v>
      </c>
      <c r="S50" s="119"/>
      <c r="T50" s="120">
        <v>-5.60876230682962</v>
      </c>
      <c r="U50" s="114">
        <v>-4.9133659755394197</v>
      </c>
      <c r="V50" s="114">
        <v>-4.9511799596752297</v>
      </c>
      <c r="W50" s="114">
        <v>-3.9948182683155302</v>
      </c>
      <c r="X50" s="114">
        <v>-2.7020486299874298</v>
      </c>
      <c r="Y50" s="121">
        <v>-4.3341100978996803</v>
      </c>
      <c r="Z50" s="114"/>
      <c r="AA50" s="122">
        <v>0.77146843794102604</v>
      </c>
      <c r="AB50" s="123">
        <v>-2.7762896748845001</v>
      </c>
      <c r="AC50" s="124">
        <v>-1.0517982652045901</v>
      </c>
      <c r="AD50" s="114"/>
      <c r="AE50" s="125">
        <v>-3.3292793893695101</v>
      </c>
      <c r="AG50" s="137">
        <v>109.021043209876</v>
      </c>
      <c r="AH50" s="133">
        <v>113.78775563391</v>
      </c>
      <c r="AI50" s="133">
        <v>115.49342621912599</v>
      </c>
      <c r="AJ50" s="133">
        <v>122.08617571059401</v>
      </c>
      <c r="AK50" s="133">
        <v>117.931572272411</v>
      </c>
      <c r="AL50" s="138">
        <v>115.90744459810401</v>
      </c>
      <c r="AM50" s="133"/>
      <c r="AN50" s="145">
        <v>119.732707047742</v>
      </c>
      <c r="AO50" s="153">
        <v>119.250213886146</v>
      </c>
      <c r="AP50" s="146">
        <v>119.49303775743699</v>
      </c>
      <c r="AQ50" s="133"/>
      <c r="AR50" s="151">
        <v>116.95496549912799</v>
      </c>
      <c r="AS50" s="119"/>
      <c r="AT50" s="120">
        <v>-0.66120756979748097</v>
      </c>
      <c r="AU50" s="114">
        <v>-2.4887217919374001</v>
      </c>
      <c r="AV50" s="114">
        <v>-6.0034321619724702</v>
      </c>
      <c r="AW50" s="114">
        <v>5.5111999250752604</v>
      </c>
      <c r="AX50" s="114">
        <v>0.91110103697266698</v>
      </c>
      <c r="AY50" s="121">
        <v>-0.60791987206896603</v>
      </c>
      <c r="AZ50" s="114"/>
      <c r="BA50" s="122">
        <v>-3.8572560042021702</v>
      </c>
      <c r="BB50" s="123">
        <v>-2.0891406077664598</v>
      </c>
      <c r="BC50" s="124">
        <v>-3.0204832677088702</v>
      </c>
      <c r="BD50" s="114"/>
      <c r="BE50" s="125">
        <v>-1.3332657828996399</v>
      </c>
    </row>
    <row r="51" spans="7:57" x14ac:dyDescent="0.2">
      <c r="G51" s="137">
        <v>84.390889662027803</v>
      </c>
      <c r="H51" s="133">
        <v>89.640466101694898</v>
      </c>
      <c r="I51" s="133">
        <v>90.548348115299305</v>
      </c>
      <c r="J51" s="133">
        <v>89.623719443399693</v>
      </c>
      <c r="K51" s="133">
        <v>85.973596345514906</v>
      </c>
      <c r="L51" s="138">
        <v>88.269028349890903</v>
      </c>
      <c r="M51" s="133"/>
      <c r="N51" s="145">
        <v>91.785007830853502</v>
      </c>
      <c r="O51" s="153">
        <v>95.842171174509005</v>
      </c>
      <c r="P51" s="146">
        <v>93.869584999048101</v>
      </c>
      <c r="Q51" s="133"/>
      <c r="R51" s="151">
        <v>89.937380628331596</v>
      </c>
      <c r="S51" s="119"/>
      <c r="T51" s="120">
        <v>1.91667835290195</v>
      </c>
      <c r="U51" s="114">
        <v>2.3337103872981499</v>
      </c>
      <c r="V51" s="114">
        <v>1.2605314249069099</v>
      </c>
      <c r="W51" s="114">
        <v>0.42852285265740597</v>
      </c>
      <c r="X51" s="114">
        <v>-0.384284705148221</v>
      </c>
      <c r="Y51" s="121">
        <v>1.00207653505141</v>
      </c>
      <c r="Z51" s="114"/>
      <c r="AA51" s="122">
        <v>-3.7259187685311899</v>
      </c>
      <c r="AB51" s="123">
        <v>0.53200935788150305</v>
      </c>
      <c r="AC51" s="124">
        <v>-1.5382713945045801</v>
      </c>
      <c r="AD51" s="114"/>
      <c r="AE51" s="125">
        <v>0.100682555808368</v>
      </c>
      <c r="AG51" s="137">
        <v>84.925645894928294</v>
      </c>
      <c r="AH51" s="133">
        <v>86.975549223816003</v>
      </c>
      <c r="AI51" s="133">
        <v>86.907398560550703</v>
      </c>
      <c r="AJ51" s="133">
        <v>89.156482113373599</v>
      </c>
      <c r="AK51" s="133">
        <v>86.574269363262502</v>
      </c>
      <c r="AL51" s="138">
        <v>86.922431876165703</v>
      </c>
      <c r="AM51" s="133"/>
      <c r="AN51" s="145">
        <v>91.854105173069598</v>
      </c>
      <c r="AO51" s="153">
        <v>93.235794427016003</v>
      </c>
      <c r="AP51" s="146">
        <v>92.555367144328898</v>
      </c>
      <c r="AQ51" s="133"/>
      <c r="AR51" s="151">
        <v>88.691417268408898</v>
      </c>
      <c r="AS51" s="119"/>
      <c r="AT51" s="120">
        <v>-0.38134719295785702</v>
      </c>
      <c r="AU51" s="114">
        <v>-1.7714378625697899E-2</v>
      </c>
      <c r="AV51" s="114">
        <v>-2.8199656697103799</v>
      </c>
      <c r="AW51" s="114">
        <v>2.9172784238167999</v>
      </c>
      <c r="AX51" s="114">
        <v>0.55802927784686396</v>
      </c>
      <c r="AY51" s="121">
        <v>8.0725683818554494E-2</v>
      </c>
      <c r="AZ51" s="114"/>
      <c r="BA51" s="122">
        <v>-0.90777992666055995</v>
      </c>
      <c r="BB51" s="123">
        <v>0.29095620322249099</v>
      </c>
      <c r="BC51" s="124">
        <v>-0.29244717513999302</v>
      </c>
      <c r="BD51" s="114"/>
      <c r="BE51" s="125">
        <v>-3.2296904638333901E-2</v>
      </c>
    </row>
    <row r="52" spans="7:57" x14ac:dyDescent="0.2">
      <c r="G52" s="139">
        <v>90.853650137740999</v>
      </c>
      <c r="H52" s="140">
        <v>98.805667789001106</v>
      </c>
      <c r="I52" s="140">
        <v>101.342320610687</v>
      </c>
      <c r="J52" s="140">
        <v>98.867163412127397</v>
      </c>
      <c r="K52" s="140">
        <v>96.714060742407099</v>
      </c>
      <c r="L52" s="141">
        <v>97.666923680376499</v>
      </c>
      <c r="M52" s="133"/>
      <c r="N52" s="147">
        <v>105.17024722502499</v>
      </c>
      <c r="O52" s="148">
        <v>109.159295566502</v>
      </c>
      <c r="P52" s="149">
        <v>107.188634097706</v>
      </c>
      <c r="Q52" s="133"/>
      <c r="R52" s="152">
        <v>100.620236567452</v>
      </c>
      <c r="S52" s="119"/>
      <c r="T52" s="126">
        <v>-1.43452282007411</v>
      </c>
      <c r="U52" s="127">
        <v>-0.89923140996128204</v>
      </c>
      <c r="V52" s="127">
        <v>-1.2556879694779399</v>
      </c>
      <c r="W52" s="127">
        <v>-4.2154607598509601</v>
      </c>
      <c r="X52" s="127">
        <v>-1.94509490024884</v>
      </c>
      <c r="Y52" s="128">
        <v>-2.1906945601599599</v>
      </c>
      <c r="Z52" s="114"/>
      <c r="AA52" s="129">
        <v>1.2481093566333099</v>
      </c>
      <c r="AB52" s="130">
        <v>0.59925973672534005</v>
      </c>
      <c r="AC52" s="131">
        <v>0.86518707460627298</v>
      </c>
      <c r="AD52" s="114"/>
      <c r="AE52" s="132">
        <v>-1.2361162110414501</v>
      </c>
      <c r="AG52" s="139">
        <v>90.164364108268401</v>
      </c>
      <c r="AH52" s="140">
        <v>95.372400635930006</v>
      </c>
      <c r="AI52" s="140">
        <v>96.516299339455401</v>
      </c>
      <c r="AJ52" s="140">
        <v>96.017937884281807</v>
      </c>
      <c r="AK52" s="140">
        <v>93.955884999999995</v>
      </c>
      <c r="AL52" s="141">
        <v>94.532405239134704</v>
      </c>
      <c r="AM52" s="133"/>
      <c r="AN52" s="147">
        <v>96.609794716740893</v>
      </c>
      <c r="AO52" s="148">
        <v>96.592110813788693</v>
      </c>
      <c r="AP52" s="149">
        <v>96.600904486824405</v>
      </c>
      <c r="AQ52" s="133"/>
      <c r="AR52" s="152">
        <v>95.142132677101003</v>
      </c>
      <c r="AS52" s="119"/>
      <c r="AT52" s="126">
        <v>-0.213122124246372</v>
      </c>
      <c r="AU52" s="127">
        <v>1.0795692406175601</v>
      </c>
      <c r="AV52" s="127">
        <v>2.4818928207744699</v>
      </c>
      <c r="AW52" s="127">
        <v>4.7964282311465896</v>
      </c>
      <c r="AX52" s="127">
        <v>3.47244801740788</v>
      </c>
      <c r="AY52" s="128">
        <v>2.3925718026715801</v>
      </c>
      <c r="AZ52" s="114"/>
      <c r="BA52" s="129">
        <v>1.73435123788631</v>
      </c>
      <c r="BB52" s="130">
        <v>1.3159985788299899</v>
      </c>
      <c r="BC52" s="131">
        <v>1.5296818948177899</v>
      </c>
      <c r="BD52" s="114"/>
      <c r="BE52" s="132">
        <v>2.0913927963496501</v>
      </c>
    </row>
  </sheetData>
  <pageMargins left="0.7" right="0.7" top="0.75" bottom="0.75" header="0.3" footer="0.3"/>
  <pageSetup scale="1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37D5-D462-434B-977F-80F74FEE2DDD}">
  <sheetPr>
    <tabColor theme="7" tint="0.79998168889431442"/>
    <pageSetUpPr fitToPage="1"/>
  </sheetPr>
  <dimension ref="A1"/>
  <sheetViews>
    <sheetView zoomScaleNormal="100" workbookViewId="0">
      <selection activeCell="H40" sqref="H40"/>
    </sheetView>
  </sheetViews>
  <sheetFormatPr defaultRowHeight="12.75" x14ac:dyDescent="0.2"/>
  <sheetData/>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E176-23ED-4F29-B1A3-9D73A4DAF529}">
  <sheetPr>
    <tabColor theme="7" tint="0.79998168889431442"/>
    <pageSetUpPr fitToPage="1"/>
  </sheetPr>
  <dimension ref="A1"/>
  <sheetViews>
    <sheetView topLeftCell="A10" zoomScaleNormal="100" workbookViewId="0">
      <selection activeCell="H40" sqref="H40"/>
    </sheetView>
  </sheetViews>
  <sheetFormatPr defaultRowHeight="12.75" x14ac:dyDescent="0.2"/>
  <sheetData/>
  <pageMargins left="0.7" right="0.7" top="0.75" bottom="0.75" header="0.3" footer="0.3"/>
  <pageSetup scale="5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2">
    <tabColor theme="7" tint="0.79998168889431442"/>
    <pageSetUpPr fitToPage="1"/>
  </sheetPr>
  <dimension ref="A1"/>
  <sheetViews>
    <sheetView topLeftCell="A10" zoomScaleNormal="100" workbookViewId="0">
      <selection activeCell="P38" sqref="P38"/>
    </sheetView>
  </sheetViews>
  <sheetFormatPr defaultRowHeight="12.75" x14ac:dyDescent="0.2"/>
  <sheetData/>
  <pageMargins left="0.7" right="0.7" top="0.75" bottom="0.75" header="0.3" footer="0.3"/>
  <pageSetup scale="4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3">
    <tabColor theme="7" tint="0.79998168889431442"/>
  </sheetPr>
  <dimension ref="A1"/>
  <sheetViews>
    <sheetView workbookViewId="0">
      <selection activeCell="I38" sqref="I38"/>
    </sheetView>
  </sheetViews>
  <sheetFormatPr defaultRowHeight="12.75" x14ac:dyDescent="0.2"/>
  <sheetData/>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theme="7" tint="0.79998168889431442"/>
  </sheetPr>
  <dimension ref="A1"/>
  <sheetViews>
    <sheetView workbookViewId="0">
      <selection activeCell="AA17" sqref="AA17"/>
    </sheetView>
  </sheetViews>
  <sheetFormatPr defaultRowHeight="12.75"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sheetPr>
  <dimension ref="A1:AG147"/>
  <sheetViews>
    <sheetView showGridLines="0" zoomScale="90" zoomScaleNormal="90" zoomScaleSheetLayoutView="96" workbookViewId="0">
      <pane xSplit="1" ySplit="3" topLeftCell="B4" activePane="bottomRight" state="frozen"/>
      <selection activeCell="S19" sqref="S19"/>
      <selection pane="topRight" activeCell="S19" sqref="S19"/>
      <selection pane="bottomLeft" activeCell="S19" sqref="S19"/>
      <selection pane="bottomRight" activeCell="K96" sqref="K96"/>
    </sheetView>
  </sheetViews>
  <sheetFormatPr defaultColWidth="9.140625" defaultRowHeight="16.5" x14ac:dyDescent="0.2"/>
  <cols>
    <col min="1" max="1" width="41" style="56" bestFit="1" customWidth="1"/>
    <col min="2" max="6" width="7.85546875" style="56" customWidth="1"/>
    <col min="7" max="7" width="8.7109375" style="62" customWidth="1"/>
    <col min="8" max="9" width="7.85546875" style="56" customWidth="1"/>
    <col min="10" max="11" width="10.140625" style="62" customWidth="1"/>
    <col min="12" max="12" width="2.7109375" style="56" customWidth="1"/>
    <col min="13" max="17" width="8.140625" style="56" bestFit="1" customWidth="1"/>
    <col min="18" max="18" width="9.85546875" style="56" bestFit="1" customWidth="1"/>
    <col min="19" max="20" width="8.140625" style="56" bestFit="1" customWidth="1"/>
    <col min="21" max="21" width="9.5703125" style="56" bestFit="1" customWidth="1"/>
    <col min="22" max="22" width="11.85546875" style="56" bestFit="1" customWidth="1"/>
    <col min="23" max="23" width="2.7109375" style="56" customWidth="1"/>
    <col min="24" max="28" width="9.28515625" style="56" customWidth="1"/>
    <col min="29" max="29" width="10.42578125" style="56" customWidth="1"/>
    <col min="30" max="31" width="9.5703125" style="56" customWidth="1"/>
    <col min="32" max="34" width="10.42578125" style="56" customWidth="1"/>
    <col min="35" max="16384" width="9.140625" style="56"/>
  </cols>
  <sheetData>
    <row r="1" spans="1:33" x14ac:dyDescent="0.2">
      <c r="A1" s="249" t="str">
        <f>'Occupancy Raw Data'!B2</f>
        <v>May 24-June 20, 2026
Rolling-28 Day Period</v>
      </c>
      <c r="B1" s="256" t="s">
        <v>0</v>
      </c>
      <c r="C1" s="257"/>
      <c r="D1" s="257"/>
      <c r="E1" s="257"/>
      <c r="F1" s="257"/>
      <c r="G1" s="257"/>
      <c r="H1" s="257"/>
      <c r="I1" s="257"/>
      <c r="J1" s="257"/>
      <c r="K1" s="258"/>
      <c r="L1" s="60"/>
      <c r="M1" s="256" t="s">
        <v>1</v>
      </c>
      <c r="N1" s="257"/>
      <c r="O1" s="257"/>
      <c r="P1" s="257"/>
      <c r="Q1" s="257"/>
      <c r="R1" s="257"/>
      <c r="S1" s="257"/>
      <c r="T1" s="257"/>
      <c r="U1" s="257"/>
      <c r="V1" s="258"/>
      <c r="W1" s="60"/>
      <c r="X1" s="256" t="s">
        <v>2</v>
      </c>
      <c r="Y1" s="257"/>
      <c r="Z1" s="257"/>
      <c r="AA1" s="257"/>
      <c r="AB1" s="257"/>
      <c r="AC1" s="257"/>
      <c r="AD1" s="257"/>
      <c r="AE1" s="257"/>
      <c r="AF1" s="257"/>
      <c r="AG1" s="258"/>
    </row>
    <row r="2" spans="1:33" x14ac:dyDescent="0.2">
      <c r="A2" s="250"/>
      <c r="B2" s="61"/>
      <c r="C2" s="62"/>
      <c r="D2" s="62"/>
      <c r="E2" s="62"/>
      <c r="F2" s="63"/>
      <c r="G2" s="252" t="s">
        <v>3</v>
      </c>
      <c r="H2" s="62"/>
      <c r="I2" s="62"/>
      <c r="J2" s="252" t="s">
        <v>4</v>
      </c>
      <c r="K2" s="254" t="s">
        <v>5</v>
      </c>
      <c r="L2" s="57"/>
      <c r="M2" s="64"/>
      <c r="N2" s="65"/>
      <c r="O2" s="65"/>
      <c r="P2" s="65"/>
      <c r="Q2" s="65"/>
      <c r="R2" s="259" t="s">
        <v>3</v>
      </c>
      <c r="S2" s="66"/>
      <c r="T2" s="66"/>
      <c r="U2" s="259" t="s">
        <v>4</v>
      </c>
      <c r="V2" s="260" t="s">
        <v>5</v>
      </c>
      <c r="W2" s="57"/>
      <c r="X2" s="64"/>
      <c r="Y2" s="65"/>
      <c r="Z2" s="65"/>
      <c r="AA2" s="65"/>
      <c r="AB2" s="65"/>
      <c r="AC2" s="259" t="s">
        <v>3</v>
      </c>
      <c r="AD2" s="66"/>
      <c r="AE2" s="66"/>
      <c r="AF2" s="259" t="s">
        <v>4</v>
      </c>
      <c r="AG2" s="260" t="s">
        <v>5</v>
      </c>
    </row>
    <row r="3" spans="1:33" x14ac:dyDescent="0.2">
      <c r="A3" s="251"/>
      <c r="B3" s="67" t="s">
        <v>6</v>
      </c>
      <c r="C3" s="68" t="s">
        <v>7</v>
      </c>
      <c r="D3" s="68" t="s">
        <v>8</v>
      </c>
      <c r="E3" s="68" t="s">
        <v>9</v>
      </c>
      <c r="F3" s="69" t="s">
        <v>10</v>
      </c>
      <c r="G3" s="253"/>
      <c r="H3" s="68" t="s">
        <v>11</v>
      </c>
      <c r="I3" s="68" t="s">
        <v>12</v>
      </c>
      <c r="J3" s="253"/>
      <c r="K3" s="255"/>
      <c r="L3" s="57"/>
      <c r="M3" s="67" t="s">
        <v>6</v>
      </c>
      <c r="N3" s="68" t="s">
        <v>7</v>
      </c>
      <c r="O3" s="68" t="s">
        <v>8</v>
      </c>
      <c r="P3" s="68" t="s">
        <v>9</v>
      </c>
      <c r="Q3" s="68" t="s">
        <v>10</v>
      </c>
      <c r="R3" s="253"/>
      <c r="S3" s="69" t="s">
        <v>11</v>
      </c>
      <c r="T3" s="69" t="s">
        <v>12</v>
      </c>
      <c r="U3" s="253"/>
      <c r="V3" s="255"/>
      <c r="W3" s="57"/>
      <c r="X3" s="67" t="s">
        <v>6</v>
      </c>
      <c r="Y3" s="68" t="s">
        <v>7</v>
      </c>
      <c r="Z3" s="68" t="s">
        <v>8</v>
      </c>
      <c r="AA3" s="68" t="s">
        <v>9</v>
      </c>
      <c r="AB3" s="68" t="s">
        <v>10</v>
      </c>
      <c r="AC3" s="253"/>
      <c r="AD3" s="69" t="s">
        <v>11</v>
      </c>
      <c r="AE3" s="69" t="s">
        <v>12</v>
      </c>
      <c r="AF3" s="253"/>
      <c r="AG3" s="255"/>
    </row>
    <row r="4" spans="1:33" x14ac:dyDescent="0.2">
      <c r="A4" s="88" t="s">
        <v>13</v>
      </c>
      <c r="B4" s="71">
        <f>(VLOOKUP($A4,'Occupancy Raw Data'!$B$8:$BE$45,'Occupancy Raw Data'!AG$3,FALSE))/100</f>
        <v>0.578549582518743</v>
      </c>
      <c r="C4" s="72">
        <f>(VLOOKUP($A4,'Occupancy Raw Data'!$B$8:$BE$45,'Occupancy Raw Data'!AH$3,FALSE))/100</f>
        <v>0.61333652955777196</v>
      </c>
      <c r="D4" s="72">
        <f>(VLOOKUP($A4,'Occupancy Raw Data'!$B$8:$BE$45,'Occupancy Raw Data'!AI$3,FALSE))/100</f>
        <v>0.67986732019869289</v>
      </c>
      <c r="E4" s="72">
        <f>(VLOOKUP($A4,'Occupancy Raw Data'!$B$8:$BE$45,'Occupancy Raw Data'!AJ$3,FALSE))/100</f>
        <v>0.69429316362448801</v>
      </c>
      <c r="F4" s="72">
        <f>(VLOOKUP($A4,'Occupancy Raw Data'!$B$8:$BE$45,'Occupancy Raw Data'!AK$3,FALSE))/100</f>
        <v>0.68441414659158095</v>
      </c>
      <c r="G4" s="73">
        <f>(VLOOKUP($A4,'Occupancy Raw Data'!$B$8:$BE$45,'Occupancy Raw Data'!AL$3,FALSE))/100</f>
        <v>0.65009851946158603</v>
      </c>
      <c r="H4" s="53">
        <f>(VLOOKUP($A4,'Occupancy Raw Data'!$B$8:$BE$45,'Occupancy Raw Data'!AN$3,FALSE))/100</f>
        <v>0.74142276627582204</v>
      </c>
      <c r="I4" s="53">
        <f>(VLOOKUP($A4,'Occupancy Raw Data'!$B$8:$BE$45,'Occupancy Raw Data'!AO$3,FALSE))/100</f>
        <v>0.75494065120267395</v>
      </c>
      <c r="J4" s="73">
        <f>(VLOOKUP($A4,'Occupancy Raw Data'!$B$8:$BE$45,'Occupancy Raw Data'!AP$3,FALSE))/100</f>
        <v>0.74818176983667195</v>
      </c>
      <c r="K4" s="74">
        <f>(VLOOKUP($A4,'Occupancy Raw Data'!$B$8:$BE$45,'Occupancy Raw Data'!AR$3,FALSE))/100</f>
        <v>0.67812440955512199</v>
      </c>
      <c r="M4" s="75">
        <f>VLOOKUP($A4,'ADR Raw Data'!$B$6:$BE$43,'ADR Raw Data'!AG$1,FALSE)</f>
        <v>158.03864242038</v>
      </c>
      <c r="N4" s="76">
        <f>VLOOKUP($A4,'ADR Raw Data'!$B$6:$BE$43,'ADR Raw Data'!AH$1,FALSE)</f>
        <v>162.17684905642</v>
      </c>
      <c r="O4" s="76">
        <f>VLOOKUP($A4,'ADR Raw Data'!$B$6:$BE$43,'ADR Raw Data'!AI$1,FALSE)</f>
        <v>169.04256252365201</v>
      </c>
      <c r="P4" s="76">
        <f>VLOOKUP($A4,'ADR Raw Data'!$B$6:$BE$43,'ADR Raw Data'!AJ$1,FALSE)</f>
        <v>167.868541191926</v>
      </c>
      <c r="Q4" s="76">
        <f>VLOOKUP($A4,'ADR Raw Data'!$B$6:$BE$43,'ADR Raw Data'!AK$1,FALSE)</f>
        <v>163.62548788253901</v>
      </c>
      <c r="R4" s="77">
        <f>VLOOKUP($A4,'ADR Raw Data'!$B$6:$BE$43,'ADR Raw Data'!AL$1,FALSE)</f>
        <v>164.39758680310501</v>
      </c>
      <c r="S4" s="76">
        <f>VLOOKUP($A4,'ADR Raw Data'!$B$6:$BE$43,'ADR Raw Data'!AN$1,FALSE)</f>
        <v>180.51392269811399</v>
      </c>
      <c r="T4" s="76">
        <f>VLOOKUP($A4,'ADR Raw Data'!$B$6:$BE$43,'ADR Raw Data'!AO$1,FALSE)</f>
        <v>182.66988818843399</v>
      </c>
      <c r="U4" s="77">
        <f>VLOOKUP($A4,'ADR Raw Data'!$B$6:$BE$43,'ADR Raw Data'!AP$1,FALSE)</f>
        <v>181.601653494137</v>
      </c>
      <c r="V4" s="78">
        <f>VLOOKUP($A4,'ADR Raw Data'!$B$6:$BE$43,'ADR Raw Data'!AR$1,FALSE)</f>
        <v>169.82125892387401</v>
      </c>
      <c r="X4" s="75">
        <f>VLOOKUP($A4,'RevPAR Raw Data'!$B$6:$BE$43,'RevPAR Raw Data'!AG$1,FALSE)</f>
        <v>91.433190594139901</v>
      </c>
      <c r="Y4" s="76">
        <f>VLOOKUP($A4,'RevPAR Raw Data'!$B$6:$BE$43,'RevPAR Raw Data'!AH$1,FALSE)</f>
        <v>99.468985774879698</v>
      </c>
      <c r="Z4" s="76">
        <f>VLOOKUP($A4,'RevPAR Raw Data'!$B$6:$BE$43,'RevPAR Raw Data'!AI$1,FALSE)</f>
        <v>114.926513982475</v>
      </c>
      <c r="AA4" s="76">
        <f>VLOOKUP($A4,'RevPAR Raw Data'!$B$6:$BE$43,'RevPAR Raw Data'!AJ$1,FALSE)</f>
        <v>116.54998053717</v>
      </c>
      <c r="AB4" s="76">
        <f>VLOOKUP($A4,'RevPAR Raw Data'!$B$6:$BE$43,'RevPAR Raw Data'!AK$1,FALSE)</f>
        <v>111.98759864975899</v>
      </c>
      <c r="AC4" s="77">
        <f>VLOOKUP($A4,'RevPAR Raw Data'!$B$6:$BE$43,'RevPAR Raw Data'!AL$1,FALSE)</f>
        <v>106.874627783756</v>
      </c>
      <c r="AD4" s="76">
        <f>VLOOKUP($A4,'RevPAR Raw Data'!$B$6:$BE$43,'RevPAR Raw Data'!AN$1,FALSE)</f>
        <v>133.83713191813601</v>
      </c>
      <c r="AE4" s="76">
        <f>VLOOKUP($A4,'RevPAR Raw Data'!$B$6:$BE$43,'RevPAR Raw Data'!AO$1,FALSE)</f>
        <v>137.904924344096</v>
      </c>
      <c r="AF4" s="77">
        <f>VLOOKUP($A4,'RevPAR Raw Data'!$B$6:$BE$43,'RevPAR Raw Data'!AP$1,FALSE)</f>
        <v>135.87104651651001</v>
      </c>
      <c r="AG4" s="78">
        <f>VLOOKUP($A4,'RevPAR Raw Data'!$B$6:$BE$43,'RevPAR Raw Data'!AR$1,FALSE)</f>
        <v>115.159940937659</v>
      </c>
    </row>
    <row r="5" spans="1:33" x14ac:dyDescent="0.2">
      <c r="A5" s="55" t="s">
        <v>126</v>
      </c>
      <c r="B5" s="43">
        <f>(VLOOKUP($A4,'Occupancy Raw Data'!$B$8:$BE$45,'Occupancy Raw Data'!AT$3,FALSE))/100</f>
        <v>2.2242140750650102E-2</v>
      </c>
      <c r="C5" s="44">
        <f>(VLOOKUP($A4,'Occupancy Raw Data'!$B$8:$BE$45,'Occupancy Raw Data'!AU$3,FALSE))/100</f>
        <v>2.2821245442360798E-2</v>
      </c>
      <c r="D5" s="44">
        <f>(VLOOKUP($A4,'Occupancy Raw Data'!$B$8:$BE$45,'Occupancy Raw Data'!AV$3,FALSE))/100</f>
        <v>2.2470744837657701E-2</v>
      </c>
      <c r="E5" s="44">
        <f>(VLOOKUP($A4,'Occupancy Raw Data'!$B$8:$BE$45,'Occupancy Raw Data'!AW$3,FALSE))/100</f>
        <v>2.5382318109583298E-2</v>
      </c>
      <c r="F5" s="44">
        <f>(VLOOKUP($A4,'Occupancy Raw Data'!$B$8:$BE$45,'Occupancy Raw Data'!AX$3,FALSE))/100</f>
        <v>1.1665550090175201E-2</v>
      </c>
      <c r="G5" s="44">
        <f>(VLOOKUP($A4,'Occupancy Raw Data'!$B$8:$BE$45,'Occupancy Raw Data'!AY$3,FALSE))/100</f>
        <v>2.0829291944525E-2</v>
      </c>
      <c r="H5" s="45">
        <f>(VLOOKUP($A4,'Occupancy Raw Data'!$B$8:$BE$45,'Occupancy Raw Data'!BA$3,FALSE))/100</f>
        <v>6.4817679420618602E-3</v>
      </c>
      <c r="I5" s="45">
        <f>(VLOOKUP($A4,'Occupancy Raw Data'!$B$8:$BE$45,'Occupancy Raw Data'!BB$3,FALSE))/100</f>
        <v>1.7546403074324602E-3</v>
      </c>
      <c r="J5" s="44">
        <f>(VLOOKUP($A4,'Occupancy Raw Data'!$B$8:$BE$45,'Occupancy Raw Data'!BC$3,FALSE))/100</f>
        <v>4.0913188663453202E-3</v>
      </c>
      <c r="K5" s="46">
        <f>(VLOOKUP($A4,'Occupancy Raw Data'!$B$8:$BE$45,'Occupancy Raw Data'!BE$3,FALSE))/100</f>
        <v>1.5495484840553599E-2</v>
      </c>
      <c r="M5" s="43">
        <f>(VLOOKUP($A4,'ADR Raw Data'!$B$6:$BE$49,'ADR Raw Data'!AT$1,FALSE))/100</f>
        <v>5.2543528246872702E-2</v>
      </c>
      <c r="N5" s="44">
        <f>(VLOOKUP($A4,'ADR Raw Data'!$B$6:$BE$49,'ADR Raw Data'!AU$1,FALSE))/100</f>
        <v>5.9493164055214896E-2</v>
      </c>
      <c r="O5" s="44">
        <f>(VLOOKUP($A4,'ADR Raw Data'!$B$6:$BE$49,'ADR Raw Data'!AV$1,FALSE))/100</f>
        <v>6.1474149846121602E-2</v>
      </c>
      <c r="P5" s="44">
        <f>(VLOOKUP($A4,'ADR Raw Data'!$B$6:$BE$49,'ADR Raw Data'!AW$1,FALSE))/100</f>
        <v>6.1330996472087597E-2</v>
      </c>
      <c r="Q5" s="44">
        <f>(VLOOKUP($A4,'ADR Raw Data'!$B$6:$BE$49,'ADR Raw Data'!AX$1,FALSE))/100</f>
        <v>5.5666251110934505E-2</v>
      </c>
      <c r="R5" s="44">
        <f>(VLOOKUP($A4,'ADR Raw Data'!$B$6:$BE$49,'ADR Raw Data'!AY$1,FALSE))/100</f>
        <v>5.8338498913468699E-2</v>
      </c>
      <c r="S5" s="45">
        <f>(VLOOKUP($A4,'ADR Raw Data'!$B$6:$BE$49,'ADR Raw Data'!BA$1,FALSE))/100</f>
        <v>5.4614421557072301E-2</v>
      </c>
      <c r="T5" s="45">
        <f>(VLOOKUP($A4,'ADR Raw Data'!$B$6:$BE$49,'ADR Raw Data'!BB$1,FALSE))/100</f>
        <v>5.3264415602950796E-2</v>
      </c>
      <c r="U5" s="44">
        <f>(VLOOKUP($A4,'ADR Raw Data'!$B$6:$BE$49,'ADR Raw Data'!BC$1,FALSE))/100</f>
        <v>5.3912594181681303E-2</v>
      </c>
      <c r="V5" s="46">
        <f>(VLOOKUP($A4,'ADR Raw Data'!$B$6:$BE$49,'ADR Raw Data'!BE$1,FALSE))/100</f>
        <v>5.6444788224778303E-2</v>
      </c>
      <c r="X5" s="43">
        <f>(VLOOKUP($A4,'RevPAR Raw Data'!$B$6:$BE$49,'RevPAR Raw Data'!AT$1,FALSE))/100</f>
        <v>7.5954349548325598E-2</v>
      </c>
      <c r="Y5" s="44">
        <f>(VLOOKUP($A4,'RevPAR Raw Data'!$B$6:$BE$49,'RevPAR Raw Data'!AU$1,FALSE))/100</f>
        <v>8.3672117596622395E-2</v>
      </c>
      <c r="Z5" s="44">
        <f>(VLOOKUP($A4,'RevPAR Raw Data'!$B$6:$BE$49,'RevPAR Raw Data'!AV$1,FALSE))/100</f>
        <v>8.5326264619083506E-2</v>
      </c>
      <c r="AA5" s="44">
        <f>(VLOOKUP($A4,'RevPAR Raw Data'!$B$6:$BE$49,'RevPAR Raw Data'!AW$1,FALSE))/100</f>
        <v>8.8270037444103305E-2</v>
      </c>
      <c r="AB5" s="44">
        <f>(VLOOKUP($A4,'RevPAR Raw Data'!$B$6:$BE$49,'RevPAR Raw Data'!AX$1,FALSE))/100</f>
        <v>6.7981178641776593E-2</v>
      </c>
      <c r="AC5" s="44">
        <f>(VLOOKUP($A4,'RevPAR Raw Data'!$B$6:$BE$49,'RevPAR Raw Data'!AY$1,FALSE))/100</f>
        <v>8.038294048346771E-2</v>
      </c>
      <c r="AD5" s="45">
        <f>(VLOOKUP($A4,'RevPAR Raw Data'!$B$6:$BE$49,'RevPAR Raw Data'!BA$1,FALSE))/100</f>
        <v>6.1450187505957106E-2</v>
      </c>
      <c r="AE5" s="45">
        <f>(VLOOKUP($A4,'RevPAR Raw Data'!$B$6:$BE$49,'RevPAR Raw Data'!BB$1,FALSE))/100</f>
        <v>5.5112515800952097E-2</v>
      </c>
      <c r="AF5" s="44">
        <f>(VLOOKUP($A4,'RevPAR Raw Data'!$B$6:$BE$49,'RevPAR Raw Data'!BC$1,FALSE))/100</f>
        <v>5.82244866617357E-2</v>
      </c>
      <c r="AG5" s="46">
        <f>(VLOOKUP($A4,'RevPAR Raw Data'!$B$6:$BE$49,'RevPAR Raw Data'!BE$1,FALSE))/100</f>
        <v>7.2814912425597289E-2</v>
      </c>
    </row>
    <row r="6" spans="1:33" x14ac:dyDescent="0.2">
      <c r="A6" s="70"/>
      <c r="B6" s="71"/>
      <c r="C6" s="72"/>
      <c r="D6" s="72"/>
      <c r="E6" s="72"/>
      <c r="F6" s="72"/>
      <c r="G6" s="73"/>
      <c r="H6" s="53"/>
      <c r="I6" s="53"/>
      <c r="J6" s="73"/>
      <c r="K6" s="74"/>
      <c r="M6" s="75"/>
      <c r="N6" s="76"/>
      <c r="O6" s="76"/>
      <c r="P6" s="76"/>
      <c r="Q6" s="76"/>
      <c r="R6" s="77"/>
      <c r="S6" s="76"/>
      <c r="T6" s="76"/>
      <c r="U6" s="77"/>
      <c r="V6" s="78"/>
      <c r="X6" s="75"/>
      <c r="Y6" s="76"/>
      <c r="Z6" s="76"/>
      <c r="AA6" s="76"/>
      <c r="AB6" s="76"/>
      <c r="AC6" s="77"/>
      <c r="AD6" s="76"/>
      <c r="AE6" s="76"/>
      <c r="AF6" s="77"/>
      <c r="AG6" s="78"/>
    </row>
    <row r="7" spans="1:33" x14ac:dyDescent="0.2">
      <c r="A7" s="88" t="s">
        <v>14</v>
      </c>
      <c r="B7" s="79">
        <f>(VLOOKUP($A7,'Occupancy Raw Data'!$B$8:$BE$45,'Occupancy Raw Data'!AG$3,FALSE))/100</f>
        <v>0.60368784783805196</v>
      </c>
      <c r="C7" s="80">
        <f>(VLOOKUP($A7,'Occupancy Raw Data'!$B$8:$BE$45,'Occupancy Raw Data'!AH$3,FALSE))/100</f>
        <v>0.64915416465350106</v>
      </c>
      <c r="D7" s="80">
        <f>(VLOOKUP($A7,'Occupancy Raw Data'!$B$8:$BE$45,'Occupancy Raw Data'!AI$3,FALSE))/100</f>
        <v>0.71866800809751197</v>
      </c>
      <c r="E7" s="80">
        <f>(VLOOKUP($A7,'Occupancy Raw Data'!$B$8:$BE$45,'Occupancy Raw Data'!AJ$3,FALSE))/100</f>
        <v>0.73719626682649608</v>
      </c>
      <c r="F7" s="80">
        <f>(VLOOKUP($A7,'Occupancy Raw Data'!$B$8:$BE$45,'Occupancy Raw Data'!AK$3,FALSE))/100</f>
        <v>0.72262196725522398</v>
      </c>
      <c r="G7" s="81">
        <f>(VLOOKUP($A7,'Occupancy Raw Data'!$B$8:$BE$45,'Occupancy Raw Data'!AL$3,FALSE))/100</f>
        <v>0.68626534791043303</v>
      </c>
      <c r="H7" s="53">
        <f>(VLOOKUP($A7,'Occupancy Raw Data'!$B$8:$BE$45,'Occupancy Raw Data'!AN$3,FALSE))/100</f>
        <v>0.77483532815108802</v>
      </c>
      <c r="I7" s="53">
        <f>(VLOOKUP($A7,'Occupancy Raw Data'!$B$8:$BE$45,'Occupancy Raw Data'!AO$3,FALSE))/100</f>
        <v>0.77212596402600497</v>
      </c>
      <c r="J7" s="81">
        <f>(VLOOKUP($A7,'Occupancy Raw Data'!$B$8:$BE$45,'Occupancy Raw Data'!AP$3,FALSE))/100</f>
        <v>0.77348064608854594</v>
      </c>
      <c r="K7" s="82">
        <f>(VLOOKUP($A7,'Occupancy Raw Data'!$B$8:$BE$45,'Occupancy Raw Data'!AR$3,FALSE))/100</f>
        <v>0.71118393921813905</v>
      </c>
      <c r="M7" s="75">
        <f>VLOOKUP($A7,'ADR Raw Data'!$B$6:$BE$43,'ADR Raw Data'!AG$1,FALSE)</f>
        <v>137.01473638320701</v>
      </c>
      <c r="N7" s="76">
        <f>VLOOKUP($A7,'ADR Raw Data'!$B$6:$BE$43,'ADR Raw Data'!AH$1,FALSE)</f>
        <v>143.16429178382501</v>
      </c>
      <c r="O7" s="76">
        <f>VLOOKUP($A7,'ADR Raw Data'!$B$6:$BE$43,'ADR Raw Data'!AI$1,FALSE)</f>
        <v>150.01217893342701</v>
      </c>
      <c r="P7" s="76">
        <f>VLOOKUP($A7,'ADR Raw Data'!$B$6:$BE$43,'ADR Raw Data'!AJ$1,FALSE)</f>
        <v>147.196674046711</v>
      </c>
      <c r="Q7" s="76">
        <f>VLOOKUP($A7,'ADR Raw Data'!$B$6:$BE$43,'ADR Raw Data'!AK$1,FALSE)</f>
        <v>140.832737765411</v>
      </c>
      <c r="R7" s="77">
        <f>VLOOKUP($A7,'ADR Raw Data'!$B$6:$BE$43,'ADR Raw Data'!AL$1,FALSE)</f>
        <v>143.891909252104</v>
      </c>
      <c r="S7" s="76">
        <f>VLOOKUP($A7,'ADR Raw Data'!$B$6:$BE$43,'ADR Raw Data'!AN$1,FALSE)</f>
        <v>156.29331885867899</v>
      </c>
      <c r="T7" s="76">
        <f>VLOOKUP($A7,'ADR Raw Data'!$B$6:$BE$43,'ADR Raw Data'!AO$1,FALSE)</f>
        <v>157.16588838615201</v>
      </c>
      <c r="U7" s="77">
        <f>VLOOKUP($A7,'ADR Raw Data'!$B$6:$BE$43,'ADR Raw Data'!AP$1,FALSE)</f>
        <v>156.72883950873501</v>
      </c>
      <c r="V7" s="78">
        <f>VLOOKUP($A7,'ADR Raw Data'!$B$6:$BE$43,'ADR Raw Data'!AR$1,FALSE)</f>
        <v>147.880867677954</v>
      </c>
      <c r="X7" s="75">
        <f>VLOOKUP($A7,'RevPAR Raw Data'!$B$6:$BE$43,'RevPAR Raw Data'!AG$1,FALSE)</f>
        <v>82.714131329276398</v>
      </c>
      <c r="Y7" s="76">
        <f>VLOOKUP($A7,'RevPAR Raw Data'!$B$6:$BE$43,'RevPAR Raw Data'!AH$1,FALSE)</f>
        <v>92.935696241139496</v>
      </c>
      <c r="Z7" s="76">
        <f>VLOOKUP($A7,'RevPAR Raw Data'!$B$6:$BE$43,'RevPAR Raw Data'!AI$1,FALSE)</f>
        <v>107.808953824453</v>
      </c>
      <c r="AA7" s="76">
        <f>VLOOKUP($A7,'RevPAR Raw Data'!$B$6:$BE$43,'RevPAR Raw Data'!AJ$1,FALSE)</f>
        <v>108.512838596512</v>
      </c>
      <c r="AB7" s="76">
        <f>VLOOKUP($A7,'RevPAR Raw Data'!$B$6:$BE$43,'RevPAR Raw Data'!AK$1,FALSE)</f>
        <v>101.76883001797999</v>
      </c>
      <c r="AC7" s="77">
        <f>VLOOKUP($A7,'RevPAR Raw Data'!$B$6:$BE$43,'RevPAR Raw Data'!AL$1,FALSE)</f>
        <v>98.748031164392302</v>
      </c>
      <c r="AD7" s="76">
        <f>VLOOKUP($A7,'RevPAR Raw Data'!$B$6:$BE$43,'RevPAR Raw Data'!AN$1,FALSE)</f>
        <v>121.101585005687</v>
      </c>
      <c r="AE7" s="76">
        <f>VLOOKUP($A7,'RevPAR Raw Data'!$B$6:$BE$43,'RevPAR Raw Data'!AO$1,FALSE)</f>
        <v>121.351863082161</v>
      </c>
      <c r="AF7" s="77">
        <f>VLOOKUP($A7,'RevPAR Raw Data'!$B$6:$BE$43,'RevPAR Raw Data'!AP$1,FALSE)</f>
        <v>121.22672404392399</v>
      </c>
      <c r="AG7" s="78">
        <f>VLOOKUP($A7,'RevPAR Raw Data'!$B$6:$BE$43,'RevPAR Raw Data'!AR$1,FALSE)</f>
        <v>105.170498010203</v>
      </c>
    </row>
    <row r="8" spans="1:33" x14ac:dyDescent="0.2">
      <c r="A8" s="55" t="s">
        <v>126</v>
      </c>
      <c r="B8" s="43">
        <f>(VLOOKUP($A7,'Occupancy Raw Data'!$B$8:$BE$45,'Occupancy Raw Data'!AT$3,FALSE))/100</f>
        <v>4.7348967456471901E-2</v>
      </c>
      <c r="C8" s="44">
        <f>(VLOOKUP($A7,'Occupancy Raw Data'!$B$8:$BE$45,'Occupancy Raw Data'!AU$3,FALSE))/100</f>
        <v>5.8369838549863697E-2</v>
      </c>
      <c r="D8" s="44">
        <f>(VLOOKUP($A7,'Occupancy Raw Data'!$B$8:$BE$45,'Occupancy Raw Data'!AV$3,FALSE))/100</f>
        <v>4.8984388600520096E-2</v>
      </c>
      <c r="E8" s="44">
        <f>(VLOOKUP($A7,'Occupancy Raw Data'!$B$8:$BE$45,'Occupancy Raw Data'!AW$3,FALSE))/100</f>
        <v>5.0631092606063202E-2</v>
      </c>
      <c r="F8" s="44">
        <f>(VLOOKUP($A7,'Occupancy Raw Data'!$B$8:$BE$45,'Occupancy Raw Data'!AX$3,FALSE))/100</f>
        <v>4.2778411579618598E-2</v>
      </c>
      <c r="G8" s="44">
        <f>(VLOOKUP($A7,'Occupancy Raw Data'!$B$8:$BE$45,'Occupancy Raw Data'!AY$3,FALSE))/100</f>
        <v>4.9494309952491697E-2</v>
      </c>
      <c r="H8" s="45">
        <f>(VLOOKUP($A7,'Occupancy Raw Data'!$B$8:$BE$45,'Occupancy Raw Data'!BA$3,FALSE))/100</f>
        <v>9.1830985553748908E-3</v>
      </c>
      <c r="I8" s="45">
        <f>(VLOOKUP($A7,'Occupancy Raw Data'!$B$8:$BE$45,'Occupancy Raw Data'!BB$3,FALSE))/100</f>
        <v>5.2978213371146395E-3</v>
      </c>
      <c r="J8" s="44">
        <f>(VLOOKUP($A7,'Occupancy Raw Data'!$B$8:$BE$45,'Occupancy Raw Data'!BC$3,FALSE))/100</f>
        <v>7.2401155857694799E-3</v>
      </c>
      <c r="K8" s="46">
        <f>(VLOOKUP($A7,'Occupancy Raw Data'!$B$8:$BE$45,'Occupancy Raw Data'!BE$3,FALSE))/100</f>
        <v>3.5989320037219399E-2</v>
      </c>
      <c r="M8" s="43">
        <f>(VLOOKUP($A7,'ADR Raw Data'!$B$6:$BE$49,'ADR Raw Data'!AT$1,FALSE))/100</f>
        <v>6.2845716516568603E-2</v>
      </c>
      <c r="N8" s="44">
        <f>(VLOOKUP($A7,'ADR Raw Data'!$B$6:$BE$49,'ADR Raw Data'!AU$1,FALSE))/100</f>
        <v>5.5925334682086596E-2</v>
      </c>
      <c r="O8" s="44">
        <f>(VLOOKUP($A7,'ADR Raw Data'!$B$6:$BE$49,'ADR Raw Data'!AV$1,FALSE))/100</f>
        <v>5.3402323930302698E-2</v>
      </c>
      <c r="P8" s="44">
        <f>(VLOOKUP($A7,'ADR Raw Data'!$B$6:$BE$49,'ADR Raw Data'!AW$1,FALSE))/100</f>
        <v>5.3846568810391002E-2</v>
      </c>
      <c r="Q8" s="44">
        <f>(VLOOKUP($A7,'ADR Raw Data'!$B$6:$BE$49,'ADR Raw Data'!AX$1,FALSE))/100</f>
        <v>5.8781547632306204E-2</v>
      </c>
      <c r="R8" s="44">
        <f>(VLOOKUP($A7,'ADR Raw Data'!$B$6:$BE$49,'ADR Raw Data'!AY$1,FALSE))/100</f>
        <v>5.6702262973962997E-2</v>
      </c>
      <c r="S8" s="45">
        <f>(VLOOKUP($A7,'ADR Raw Data'!$B$6:$BE$49,'ADR Raw Data'!BA$1,FALSE))/100</f>
        <v>4.4388373852013906E-2</v>
      </c>
      <c r="T8" s="45">
        <f>(VLOOKUP($A7,'ADR Raw Data'!$B$6:$BE$49,'ADR Raw Data'!BB$1,FALSE))/100</f>
        <v>4.11412745422692E-2</v>
      </c>
      <c r="U8" s="44">
        <f>(VLOOKUP($A7,'ADR Raw Data'!$B$6:$BE$49,'ADR Raw Data'!BC$1,FALSE))/100</f>
        <v>4.2751890820670102E-2</v>
      </c>
      <c r="V8" s="46">
        <f>(VLOOKUP($A7,'ADR Raw Data'!$B$6:$BE$49,'ADR Raw Data'!BE$1,FALSE))/100</f>
        <v>5.1129489293575997E-2</v>
      </c>
      <c r="X8" s="43">
        <f>(VLOOKUP($A7,'RevPAR Raw Data'!$B$6:$BE$49,'RevPAR Raw Data'!AT$1,FALSE))/100</f>
        <v>0.11317036375916199</v>
      </c>
      <c r="Y8" s="44">
        <f>(VLOOKUP($A7,'RevPAR Raw Data'!$B$6:$BE$49,'RevPAR Raw Data'!AU$1,FALSE))/100</f>
        <v>0.11755952598819</v>
      </c>
      <c r="Z8" s="44">
        <f>(VLOOKUP($A7,'RevPAR Raw Data'!$B$6:$BE$49,'RevPAR Raw Data'!AV$1,FALSE))/100</f>
        <v>0.105002592718395</v>
      </c>
      <c r="AA8" s="44">
        <f>(VLOOKUP($A7,'RevPAR Raw Data'!$B$6:$BE$49,'RevPAR Raw Data'!AW$1,FALSE))/100</f>
        <v>0.107203972028411</v>
      </c>
      <c r="AB8" s="44">
        <f>(VLOOKUP($A7,'RevPAR Raw Data'!$B$6:$BE$49,'RevPAR Raw Data'!AX$1,FALSE))/100</f>
        <v>0.104074540449826</v>
      </c>
      <c r="AC8" s="44">
        <f>(VLOOKUP($A7,'RevPAR Raw Data'!$B$6:$BE$49,'RevPAR Raw Data'!AY$1,FALSE))/100</f>
        <v>0.109003012305095</v>
      </c>
      <c r="AD8" s="45">
        <f>(VLOOKUP($A7,'RevPAR Raw Data'!$B$6:$BE$49,'RevPAR Raw Data'!BA$1,FALSE))/100</f>
        <v>5.3979095219184696E-2</v>
      </c>
      <c r="AE8" s="45">
        <f>(VLOOKUP($A7,'RevPAR Raw Data'!$B$6:$BE$49,'RevPAR Raw Data'!BB$1,FALSE))/100</f>
        <v>4.6657055001490005E-2</v>
      </c>
      <c r="AF8" s="44">
        <f>(VLOOKUP($A7,'RevPAR Raw Data'!$B$6:$BE$49,'RevPAR Raw Data'!BC$1,FALSE))/100</f>
        <v>5.0301535037491393E-2</v>
      </c>
      <c r="AG8" s="46">
        <f>(VLOOKUP($A7,'RevPAR Raw Data'!$B$6:$BE$49,'RevPAR Raw Data'!BE$1,FALSE))/100</f>
        <v>8.8958924884321611E-2</v>
      </c>
    </row>
    <row r="9" spans="1:33" x14ac:dyDescent="0.2">
      <c r="A9" s="83"/>
      <c r="B9" s="84"/>
      <c r="C9" s="85"/>
      <c r="D9" s="85"/>
      <c r="E9" s="85"/>
      <c r="F9" s="85"/>
      <c r="G9" s="86"/>
      <c r="H9" s="85"/>
      <c r="I9" s="85"/>
      <c r="J9" s="86"/>
      <c r="K9" s="87"/>
      <c r="M9" s="84"/>
      <c r="N9" s="85"/>
      <c r="O9" s="85"/>
      <c r="P9" s="85"/>
      <c r="Q9" s="85"/>
      <c r="R9" s="86"/>
      <c r="S9" s="85"/>
      <c r="T9" s="85"/>
      <c r="U9" s="86"/>
      <c r="V9" s="87"/>
      <c r="X9" s="84"/>
      <c r="Y9" s="85"/>
      <c r="Z9" s="85"/>
      <c r="AA9" s="85"/>
      <c r="AB9" s="85"/>
      <c r="AC9" s="86"/>
      <c r="AD9" s="85"/>
      <c r="AE9" s="85"/>
      <c r="AF9" s="86"/>
      <c r="AG9" s="87"/>
    </row>
    <row r="10" spans="1:33" x14ac:dyDescent="0.2">
      <c r="A10" s="88" t="s">
        <v>15</v>
      </c>
      <c r="B10" s="89"/>
      <c r="C10" s="90"/>
      <c r="D10" s="90"/>
      <c r="E10" s="90"/>
      <c r="F10" s="90"/>
      <c r="G10" s="91"/>
      <c r="H10" s="90"/>
      <c r="I10" s="90"/>
      <c r="J10" s="91"/>
      <c r="K10" s="92"/>
      <c r="M10" s="75"/>
      <c r="N10" s="76"/>
      <c r="O10" s="76"/>
      <c r="P10" s="76"/>
      <c r="Q10" s="76"/>
      <c r="R10" s="77"/>
      <c r="S10" s="76"/>
      <c r="T10" s="76"/>
      <c r="U10" s="77"/>
      <c r="V10" s="78"/>
      <c r="X10" s="75"/>
      <c r="Y10" s="76"/>
      <c r="Z10" s="76"/>
      <c r="AA10" s="76"/>
      <c r="AB10" s="76"/>
      <c r="AC10" s="77"/>
      <c r="AD10" s="76"/>
      <c r="AE10" s="76"/>
      <c r="AF10" s="77"/>
      <c r="AG10" s="78"/>
    </row>
    <row r="11" spans="1:33" x14ac:dyDescent="0.2">
      <c r="A11" s="70" t="s">
        <v>16</v>
      </c>
      <c r="B11" s="47">
        <f>(VLOOKUP($A11,'Occupancy Raw Data'!$B$8:$BE$51,'Occupancy Raw Data'!AG$3,FALSE))/100</f>
        <v>0.62001821908449106</v>
      </c>
      <c r="C11" s="53">
        <f>(VLOOKUP($A11,'Occupancy Raw Data'!$B$8:$BE$51,'Occupancy Raw Data'!AH$3,FALSE))/100</f>
        <v>0.66704623092689497</v>
      </c>
      <c r="D11" s="53">
        <f>(VLOOKUP($A11,'Occupancy Raw Data'!$B$8:$BE$51,'Occupancy Raw Data'!AI$3,FALSE))/100</f>
        <v>0.73371669323616406</v>
      </c>
      <c r="E11" s="53">
        <f>(VLOOKUP($A11,'Occupancy Raw Data'!$B$8:$BE$51,'Occupancy Raw Data'!AJ$3,FALSE))/100</f>
        <v>0.73457071282168007</v>
      </c>
      <c r="F11" s="53">
        <f>(VLOOKUP($A11,'Occupancy Raw Data'!$B$8:$BE$51,'Occupancy Raw Data'!AK$3,FALSE))/100</f>
        <v>0.70650193577772702</v>
      </c>
      <c r="G11" s="54">
        <f>(VLOOKUP($A11,'Occupancy Raw Data'!$B$8:$BE$51,'Occupancy Raw Data'!AL$3,FALSE))/100</f>
        <v>0.69237075836939099</v>
      </c>
      <c r="H11" s="53">
        <f>(VLOOKUP($A11,'Occupancy Raw Data'!$B$8:$BE$51,'Occupancy Raw Data'!AN$3,FALSE))/100</f>
        <v>0.78455932589387301</v>
      </c>
      <c r="I11" s="53">
        <f>(VLOOKUP($A11,'Occupancy Raw Data'!$B$8:$BE$51,'Occupancy Raw Data'!AO$3,FALSE))/100</f>
        <v>0.79247324071965297</v>
      </c>
      <c r="J11" s="54">
        <f>(VLOOKUP($A11,'Occupancy Raw Data'!$B$8:$BE$51,'Occupancy Raw Data'!AP$3,FALSE))/100</f>
        <v>0.78851628330676304</v>
      </c>
      <c r="K11" s="48">
        <f>(VLOOKUP($A11,'Occupancy Raw Data'!$B$8:$BE$51,'Occupancy Raw Data'!AR$3,FALSE))/100</f>
        <v>0.71984090835149805</v>
      </c>
      <c r="M11" s="75">
        <f>VLOOKUP($A11,'ADR Raw Data'!$B$6:$BE$49,'ADR Raw Data'!AG$1,FALSE)</f>
        <v>348.97436639118399</v>
      </c>
      <c r="N11" s="76">
        <f>VLOOKUP($A11,'ADR Raw Data'!$B$6:$BE$49,'ADR Raw Data'!AH$1,FALSE)</f>
        <v>325.68869921474902</v>
      </c>
      <c r="O11" s="76">
        <f>VLOOKUP($A11,'ADR Raw Data'!$B$6:$BE$49,'ADR Raw Data'!AI$1,FALSE)</f>
        <v>331.518388298285</v>
      </c>
      <c r="P11" s="76">
        <f>VLOOKUP($A11,'ADR Raw Data'!$B$6:$BE$49,'ADR Raw Data'!AJ$1,FALSE)</f>
        <v>319.23700279026502</v>
      </c>
      <c r="Q11" s="76">
        <f>VLOOKUP($A11,'ADR Raw Data'!$B$6:$BE$49,'ADR Raw Data'!AK$1,FALSE)</f>
        <v>329.93735433959199</v>
      </c>
      <c r="R11" s="77">
        <f>VLOOKUP($A11,'ADR Raw Data'!$B$6:$BE$49,'ADR Raw Data'!AL$1,FALSE)</f>
        <v>330.59281560423602</v>
      </c>
      <c r="S11" s="76">
        <f>VLOOKUP($A11,'ADR Raw Data'!$B$6:$BE$49,'ADR Raw Data'!AN$1,FALSE)</f>
        <v>398.54307256893998</v>
      </c>
      <c r="T11" s="76">
        <f>VLOOKUP($A11,'ADR Raw Data'!$B$6:$BE$49,'ADR Raw Data'!AO$1,FALSE)</f>
        <v>397.22350384366598</v>
      </c>
      <c r="U11" s="77">
        <f>VLOOKUP($A11,'ADR Raw Data'!$B$6:$BE$49,'ADR Raw Data'!AP$1,FALSE)</f>
        <v>397.87997725549599</v>
      </c>
      <c r="V11" s="78">
        <f>VLOOKUP($A11,'ADR Raw Data'!$B$6:$BE$49,'ADR Raw Data'!AR$1,FALSE)</f>
        <v>351.65184287538199</v>
      </c>
      <c r="X11" s="75">
        <f>VLOOKUP($A11,'RevPAR Raw Data'!$B$6:$BE$49,'RevPAR Raw Data'!AG$1,FALSE)</f>
        <v>216.37046515599999</v>
      </c>
      <c r="Y11" s="76">
        <f>VLOOKUP($A11,'RevPAR Raw Data'!$B$6:$BE$49,'RevPAR Raw Data'!AH$1,FALSE)</f>
        <v>217.249419266681</v>
      </c>
      <c r="Z11" s="76">
        <f>VLOOKUP($A11,'RevPAR Raw Data'!$B$6:$BE$49,'RevPAR Raw Data'!AI$1,FALSE)</f>
        <v>243.24057560919999</v>
      </c>
      <c r="AA11" s="76">
        <f>VLOOKUP($A11,'RevPAR Raw Data'!$B$6:$BE$49,'RevPAR Raw Data'!AJ$1,FALSE)</f>
        <v>234.502152698701</v>
      </c>
      <c r="AB11" s="76">
        <f>VLOOKUP($A11,'RevPAR Raw Data'!$B$6:$BE$49,'RevPAR Raw Data'!AK$1,FALSE)</f>
        <v>233.10137952630299</v>
      </c>
      <c r="AC11" s="77">
        <f>VLOOKUP($A11,'RevPAR Raw Data'!$B$6:$BE$49,'RevPAR Raw Data'!AL$1,FALSE)</f>
        <v>228.89279845137699</v>
      </c>
      <c r="AD11" s="76">
        <f>VLOOKUP($A11,'RevPAR Raw Data'!$B$6:$BE$49,'RevPAR Raw Data'!AN$1,FALSE)</f>
        <v>312.68068435436101</v>
      </c>
      <c r="AE11" s="76">
        <f>VLOOKUP($A11,'RevPAR Raw Data'!$B$6:$BE$49,'RevPAR Raw Data'!AO$1,FALSE)</f>
        <v>314.78899738100603</v>
      </c>
      <c r="AF11" s="77">
        <f>VLOOKUP($A11,'RevPAR Raw Data'!$B$6:$BE$49,'RevPAR Raw Data'!AP$1,FALSE)</f>
        <v>313.73484086768298</v>
      </c>
      <c r="AG11" s="78">
        <f>VLOOKUP($A11,'RevPAR Raw Data'!$B$6:$BE$49,'RevPAR Raw Data'!AR$1,FALSE)</f>
        <v>253.13338199889299</v>
      </c>
    </row>
    <row r="12" spans="1:33" x14ac:dyDescent="0.2">
      <c r="A12" s="55" t="s">
        <v>126</v>
      </c>
      <c r="B12" s="43">
        <f>(VLOOKUP($A11,'Occupancy Raw Data'!$B$8:$BE$51,'Occupancy Raw Data'!AT$3,FALSE))/100</f>
        <v>0.10021076648895801</v>
      </c>
      <c r="C12" s="44">
        <f>(VLOOKUP($A11,'Occupancy Raw Data'!$B$8:$BE$51,'Occupancy Raw Data'!AU$3,FALSE))/100</f>
        <v>0.14883663851238299</v>
      </c>
      <c r="D12" s="44">
        <f>(VLOOKUP($A11,'Occupancy Raw Data'!$B$8:$BE$51,'Occupancy Raw Data'!AV$3,FALSE))/100</f>
        <v>0.134844483457566</v>
      </c>
      <c r="E12" s="44">
        <f>(VLOOKUP($A11,'Occupancy Raw Data'!$B$8:$BE$51,'Occupancy Raw Data'!AW$3,FALSE))/100</f>
        <v>6.64227708434003E-2</v>
      </c>
      <c r="F12" s="44">
        <f>(VLOOKUP($A11,'Occupancy Raw Data'!$B$8:$BE$51,'Occupancy Raw Data'!AX$3,FALSE))/100</f>
        <v>3.40397159161911E-2</v>
      </c>
      <c r="G12" s="44">
        <f>(VLOOKUP($A11,'Occupancy Raw Data'!$B$8:$BE$51,'Occupancy Raw Data'!AY$3,FALSE))/100</f>
        <v>9.4564026657401795E-2</v>
      </c>
      <c r="H12" s="45">
        <f>(VLOOKUP($A11,'Occupancy Raw Data'!$B$8:$BE$51,'Occupancy Raw Data'!BA$3,FALSE))/100</f>
        <v>-1.15618292104045E-2</v>
      </c>
      <c r="I12" s="45">
        <f>(VLOOKUP($A11,'Occupancy Raw Data'!$B$8:$BE$51,'Occupancy Raw Data'!BB$3,FALSE))/100</f>
        <v>-7.2736183184060098E-3</v>
      </c>
      <c r="J12" s="44">
        <f>(VLOOKUP($A11,'Occupancy Raw Data'!$B$8:$BE$51,'Occupancy Raw Data'!BC$3,FALSE))/100</f>
        <v>-9.4116049748443793E-3</v>
      </c>
      <c r="K12" s="46">
        <f>(VLOOKUP($A11,'Occupancy Raw Data'!$B$8:$BE$51,'Occupancy Raw Data'!BE$3,FALSE))/100</f>
        <v>5.9750496935556799E-2</v>
      </c>
      <c r="M12" s="43">
        <f>(VLOOKUP($A11,'ADR Raw Data'!$B$6:$BE$49,'ADR Raw Data'!AT$1,FALSE))/100</f>
        <v>4.2462124386314803E-2</v>
      </c>
      <c r="N12" s="44">
        <f>(VLOOKUP($A11,'ADR Raw Data'!$B$6:$BE$49,'ADR Raw Data'!AU$1,FALSE))/100</f>
        <v>4.2969767498897603E-2</v>
      </c>
      <c r="O12" s="44">
        <f>(VLOOKUP($A11,'ADR Raw Data'!$B$6:$BE$49,'ADR Raw Data'!AV$1,FALSE))/100</f>
        <v>6.2294997710296098E-2</v>
      </c>
      <c r="P12" s="44">
        <f>(VLOOKUP($A11,'ADR Raw Data'!$B$6:$BE$49,'ADR Raw Data'!AW$1,FALSE))/100</f>
        <v>3.3597452456325595E-2</v>
      </c>
      <c r="Q12" s="44">
        <f>(VLOOKUP($A11,'ADR Raw Data'!$B$6:$BE$49,'ADR Raw Data'!AX$1,FALSE))/100</f>
        <v>3.8055426193030401E-2</v>
      </c>
      <c r="R12" s="44">
        <f>(VLOOKUP($A11,'ADR Raw Data'!$B$6:$BE$49,'ADR Raw Data'!AY$1,FALSE))/100</f>
        <v>4.3870733357671401E-2</v>
      </c>
      <c r="S12" s="45">
        <f>(VLOOKUP($A11,'ADR Raw Data'!$B$6:$BE$49,'ADR Raw Data'!BA$1,FALSE))/100</f>
        <v>2.70659702120922E-2</v>
      </c>
      <c r="T12" s="45">
        <f>(VLOOKUP($A11,'ADR Raw Data'!$B$6:$BE$49,'ADR Raw Data'!BB$1,FALSE))/100</f>
        <v>4.8084669831198199E-3</v>
      </c>
      <c r="U12" s="44">
        <f>(VLOOKUP($A11,'ADR Raw Data'!$B$6:$BE$49,'ADR Raw Data'!BC$1,FALSE))/100</f>
        <v>1.5798363290737999E-2</v>
      </c>
      <c r="V12" s="46">
        <f>(VLOOKUP($A11,'ADR Raw Data'!$B$6:$BE$49,'ADR Raw Data'!BE$1,FALSE))/100</f>
        <v>2.8798094463041699E-2</v>
      </c>
      <c r="X12" s="43">
        <f>(VLOOKUP($A11,'RevPAR Raw Data'!$B$6:$BE$49,'RevPAR Raw Data'!AT$1,FALSE))/100</f>
        <v>0.14692805290677499</v>
      </c>
      <c r="Y12" s="44">
        <f>(VLOOKUP($A11,'RevPAR Raw Data'!$B$6:$BE$49,'RevPAR Raw Data'!AU$1,FALSE))/100</f>
        <v>0.198201881763475</v>
      </c>
      <c r="Z12" s="44">
        <f>(VLOOKUP($A11,'RevPAR Raw Data'!$B$6:$BE$49,'RevPAR Raw Data'!AV$1,FALSE))/100</f>
        <v>0.20553961795609801</v>
      </c>
      <c r="AA12" s="44">
        <f>(VLOOKUP($A11,'RevPAR Raw Data'!$B$6:$BE$49,'RevPAR Raw Data'!AW$1,FALSE))/100</f>
        <v>0.102251859185154</v>
      </c>
      <c r="AB12" s="44">
        <f>(VLOOKUP($A11,'RevPAR Raw Data'!$B$6:$BE$49,'RevPAR Raw Data'!AX$1,FALSE))/100</f>
        <v>7.3390538005901909E-2</v>
      </c>
      <c r="AC12" s="44">
        <f>(VLOOKUP($A11,'RevPAR Raw Data'!$B$6:$BE$49,'RevPAR Raw Data'!AY$1,FALSE))/100</f>
        <v>0.14258335321378701</v>
      </c>
      <c r="AD12" s="45">
        <f>(VLOOKUP($A11,'RevPAR Raw Data'!$B$6:$BE$49,'RevPAR Raw Data'!BA$1,FALSE))/100</f>
        <v>1.5191208876681499E-2</v>
      </c>
      <c r="AE12" s="45">
        <f>(VLOOKUP($A11,'RevPAR Raw Data'!$B$6:$BE$49,'RevPAR Raw Data'!BB$1,FALSE))/100</f>
        <v>-2.5001262888180499E-3</v>
      </c>
      <c r="AF12" s="44">
        <f>(VLOOKUP($A11,'RevPAR Raw Data'!$B$6:$BE$49,'RevPAR Raw Data'!BC$1,FALSE))/100</f>
        <v>6.2380703613521401E-3</v>
      </c>
      <c r="AG12" s="46">
        <f>(VLOOKUP($A11,'RevPAR Raw Data'!$B$6:$BE$49,'RevPAR Raw Data'!BE$1,FALSE))/100</f>
        <v>9.0269291853562403E-2</v>
      </c>
    </row>
    <row r="13" spans="1:33" x14ac:dyDescent="0.2">
      <c r="A13" s="93"/>
      <c r="B13" s="71"/>
      <c r="C13" s="72"/>
      <c r="D13" s="72"/>
      <c r="E13" s="72"/>
      <c r="F13" s="72"/>
      <c r="G13" s="73"/>
      <c r="H13" s="53"/>
      <c r="I13" s="53"/>
      <c r="J13" s="73"/>
      <c r="K13" s="74"/>
      <c r="M13" s="75"/>
      <c r="N13" s="76"/>
      <c r="O13" s="76"/>
      <c r="P13" s="76"/>
      <c r="Q13" s="76"/>
      <c r="R13" s="77"/>
      <c r="S13" s="76"/>
      <c r="T13" s="76"/>
      <c r="U13" s="77"/>
      <c r="V13" s="78"/>
      <c r="X13" s="75"/>
      <c r="Y13" s="76"/>
      <c r="Z13" s="76"/>
      <c r="AA13" s="76"/>
      <c r="AB13" s="76"/>
      <c r="AC13" s="77"/>
      <c r="AD13" s="76"/>
      <c r="AE13" s="76"/>
      <c r="AF13" s="77"/>
      <c r="AG13" s="78"/>
    </row>
    <row r="14" spans="1:33" x14ac:dyDescent="0.2">
      <c r="A14" s="70" t="s">
        <v>17</v>
      </c>
      <c r="B14" s="47">
        <f>(VLOOKUP($A14,'Occupancy Raw Data'!$B$8:$BE$51,'Occupancy Raw Data'!AG$3,FALSE))/100</f>
        <v>0.63773418102475299</v>
      </c>
      <c r="C14" s="53">
        <f>(VLOOKUP($A14,'Occupancy Raw Data'!$B$8:$BE$51,'Occupancy Raw Data'!AH$3,FALSE))/100</f>
        <v>0.71851782187529301</v>
      </c>
      <c r="D14" s="53">
        <f>(VLOOKUP($A14,'Occupancy Raw Data'!$B$8:$BE$51,'Occupancy Raw Data'!AI$3,FALSE))/100</f>
        <v>0.81738925985140598</v>
      </c>
      <c r="E14" s="53">
        <f>(VLOOKUP($A14,'Occupancy Raw Data'!$B$8:$BE$51,'Occupancy Raw Data'!AJ$3,FALSE))/100</f>
        <v>0.81642057744756802</v>
      </c>
      <c r="F14" s="53">
        <f>(VLOOKUP($A14,'Occupancy Raw Data'!$B$8:$BE$51,'Occupancy Raw Data'!AK$3,FALSE))/100</f>
        <v>0.75931533903884096</v>
      </c>
      <c r="G14" s="54">
        <f>(VLOOKUP($A14,'Occupancy Raw Data'!$B$8:$BE$51,'Occupancy Raw Data'!AL$3,FALSE))/100</f>
        <v>0.74987585771036391</v>
      </c>
      <c r="H14" s="53">
        <f>(VLOOKUP($A14,'Occupancy Raw Data'!$B$8:$BE$51,'Occupancy Raw Data'!AN$3,FALSE))/100</f>
        <v>0.78703094140882102</v>
      </c>
      <c r="I14" s="53">
        <f>(VLOOKUP($A14,'Occupancy Raw Data'!$B$8:$BE$51,'Occupancy Raw Data'!AO$3,FALSE))/100</f>
        <v>0.79569265494216102</v>
      </c>
      <c r="J14" s="54">
        <f>(VLOOKUP($A14,'Occupancy Raw Data'!$B$8:$BE$51,'Occupancy Raw Data'!AP$3,FALSE))/100</f>
        <v>0.79136179817549102</v>
      </c>
      <c r="K14" s="48">
        <f>(VLOOKUP($A14,'Occupancy Raw Data'!$B$8:$BE$51,'Occupancy Raw Data'!AR$3,FALSE))/100</f>
        <v>0.76172901540759996</v>
      </c>
      <c r="M14" s="75">
        <f>VLOOKUP($A14,'ADR Raw Data'!$B$6:$BE$49,'ADR Raw Data'!AG$1,FALSE)</f>
        <v>196.18005309029701</v>
      </c>
      <c r="N14" s="76">
        <f>VLOOKUP($A14,'ADR Raw Data'!$B$6:$BE$49,'ADR Raw Data'!AH$1,FALSE)</f>
        <v>217.128304450261</v>
      </c>
      <c r="O14" s="76">
        <f>VLOOKUP($A14,'ADR Raw Data'!$B$6:$BE$49,'ADR Raw Data'!AI$1,FALSE)</f>
        <v>229.049969049509</v>
      </c>
      <c r="P14" s="76">
        <f>VLOOKUP($A14,'ADR Raw Data'!$B$6:$BE$49,'ADR Raw Data'!AJ$1,FALSE)</f>
        <v>220.63019513880801</v>
      </c>
      <c r="Q14" s="76">
        <f>VLOOKUP($A14,'ADR Raw Data'!$B$6:$BE$49,'ADR Raw Data'!AK$1,FALSE)</f>
        <v>202.270381976268</v>
      </c>
      <c r="R14" s="77">
        <f>VLOOKUP($A14,'ADR Raw Data'!$B$6:$BE$49,'ADR Raw Data'!AL$1,FALSE)</f>
        <v>213.917799132114</v>
      </c>
      <c r="S14" s="76">
        <f>VLOOKUP($A14,'ADR Raw Data'!$B$6:$BE$49,'ADR Raw Data'!AN$1,FALSE)</f>
        <v>207.685500029873</v>
      </c>
      <c r="T14" s="76">
        <f>VLOOKUP($A14,'ADR Raw Data'!$B$6:$BE$49,'ADR Raw Data'!AO$1,FALSE)</f>
        <v>209.083758125901</v>
      </c>
      <c r="U14" s="77">
        <f>VLOOKUP($A14,'ADR Raw Data'!$B$6:$BE$49,'ADR Raw Data'!AP$1,FALSE)</f>
        <v>208.388455175856</v>
      </c>
      <c r="V14" s="78">
        <f>VLOOKUP($A14,'ADR Raw Data'!$B$6:$BE$49,'ADR Raw Data'!AR$1,FALSE)</f>
        <v>212.276524293558</v>
      </c>
      <c r="X14" s="75">
        <f>VLOOKUP($A14,'RevPAR Raw Data'!$B$6:$BE$49,'RevPAR Raw Data'!AG$1,FALSE)</f>
        <v>125.11072549093301</v>
      </c>
      <c r="Y14" s="76">
        <f>VLOOKUP($A14,'RevPAR Raw Data'!$B$6:$BE$49,'RevPAR Raw Data'!AH$1,FALSE)</f>
        <v>156.01055638107701</v>
      </c>
      <c r="Z14" s="76">
        <f>VLOOKUP($A14,'RevPAR Raw Data'!$B$6:$BE$49,'RevPAR Raw Data'!AI$1,FALSE)</f>
        <v>187.22298467036501</v>
      </c>
      <c r="AA14" s="76">
        <f>VLOOKUP($A14,'RevPAR Raw Data'!$B$6:$BE$49,'RevPAR Raw Data'!AJ$1,FALSE)</f>
        <v>180.12703131759599</v>
      </c>
      <c r="AB14" s="76">
        <f>VLOOKUP($A14,'RevPAR Raw Data'!$B$6:$BE$49,'RevPAR Raw Data'!AK$1,FALSE)</f>
        <v>153.587003667826</v>
      </c>
      <c r="AC14" s="77">
        <f>VLOOKUP($A14,'RevPAR Raw Data'!$B$6:$BE$49,'RevPAR Raw Data'!AL$1,FALSE)</f>
        <v>160.411793103707</v>
      </c>
      <c r="AD14" s="76">
        <f>VLOOKUP($A14,'RevPAR Raw Data'!$B$6:$BE$49,'RevPAR Raw Data'!AN$1,FALSE)</f>
        <v>163.45491460547299</v>
      </c>
      <c r="AE14" s="76">
        <f>VLOOKUP($A14,'RevPAR Raw Data'!$B$6:$BE$49,'RevPAR Raw Data'!AO$1,FALSE)</f>
        <v>166.36641060848299</v>
      </c>
      <c r="AF14" s="77">
        <f>VLOOKUP($A14,'RevPAR Raw Data'!$B$6:$BE$49,'RevPAR Raw Data'!AP$1,FALSE)</f>
        <v>164.91066260697801</v>
      </c>
      <c r="AG14" s="78">
        <f>VLOOKUP($A14,'RevPAR Raw Data'!$B$6:$BE$49,'RevPAR Raw Data'!AR$1,FALSE)</f>
        <v>161.697187844279</v>
      </c>
    </row>
    <row r="15" spans="1:33" x14ac:dyDescent="0.2">
      <c r="A15" s="55" t="s">
        <v>126</v>
      </c>
      <c r="B15" s="43">
        <f>(VLOOKUP($A14,'Occupancy Raw Data'!$B$8:$BE$51,'Occupancy Raw Data'!AT$3,FALSE))/100</f>
        <v>4.9480962437127296E-2</v>
      </c>
      <c r="C15" s="44">
        <f>(VLOOKUP($A14,'Occupancy Raw Data'!$B$8:$BE$51,'Occupancy Raw Data'!AU$3,FALSE))/100</f>
        <v>7.38474433545762E-2</v>
      </c>
      <c r="D15" s="44">
        <f>(VLOOKUP($A14,'Occupancy Raw Data'!$B$8:$BE$51,'Occupancy Raw Data'!AV$3,FALSE))/100</f>
        <v>5.4456380223399402E-2</v>
      </c>
      <c r="E15" s="44">
        <f>(VLOOKUP($A14,'Occupancy Raw Data'!$B$8:$BE$51,'Occupancy Raw Data'!AW$3,FALSE))/100</f>
        <v>6.47379227402652E-2</v>
      </c>
      <c r="F15" s="44">
        <f>(VLOOKUP($A14,'Occupancy Raw Data'!$B$8:$BE$51,'Occupancy Raw Data'!AX$3,FALSE))/100</f>
        <v>6.1343129684002198E-2</v>
      </c>
      <c r="G15" s="44">
        <f>(VLOOKUP($A14,'Occupancy Raw Data'!$B$8:$BE$51,'Occupancy Raw Data'!AY$3,FALSE))/100</f>
        <v>6.0897536006984901E-2</v>
      </c>
      <c r="H15" s="45">
        <f>(VLOOKUP($A14,'Occupancy Raw Data'!$B$8:$BE$51,'Occupancy Raw Data'!BA$3,FALSE))/100</f>
        <v>-4.9874345277860698E-3</v>
      </c>
      <c r="I15" s="45">
        <f>(VLOOKUP($A14,'Occupancy Raw Data'!$B$8:$BE$51,'Occupancy Raw Data'!BB$3,FALSE))/100</f>
        <v>9.1315521460145403E-4</v>
      </c>
      <c r="J15" s="44">
        <f>(VLOOKUP($A14,'Occupancy Raw Data'!$B$8:$BE$51,'Occupancy Raw Data'!BC$3,FALSE))/100</f>
        <v>-2.0297155734269601E-3</v>
      </c>
      <c r="K15" s="46">
        <f>(VLOOKUP($A14,'Occupancy Raw Data'!$B$8:$BE$51,'Occupancy Raw Data'!BE$3,FALSE))/100</f>
        <v>4.1405967705437897E-2</v>
      </c>
      <c r="M15" s="43">
        <f>(VLOOKUP($A14,'ADR Raw Data'!$B$6:$BE$49,'ADR Raw Data'!AT$1,FALSE))/100</f>
        <v>6.0814220148010502E-2</v>
      </c>
      <c r="N15" s="44">
        <f>(VLOOKUP($A14,'ADR Raw Data'!$B$6:$BE$49,'ADR Raw Data'!AU$1,FALSE))/100</f>
        <v>3.6443718648110204E-2</v>
      </c>
      <c r="O15" s="44">
        <f>(VLOOKUP($A14,'ADR Raw Data'!$B$6:$BE$49,'ADR Raw Data'!AV$1,FALSE))/100</f>
        <v>3.7948644771503101E-2</v>
      </c>
      <c r="P15" s="44">
        <f>(VLOOKUP($A14,'ADR Raw Data'!$B$6:$BE$49,'ADR Raw Data'!AW$1,FALSE))/100</f>
        <v>3.2696639122944099E-2</v>
      </c>
      <c r="Q15" s="44">
        <f>(VLOOKUP($A14,'ADR Raw Data'!$B$6:$BE$49,'ADR Raw Data'!AX$1,FALSE))/100</f>
        <v>3.50754842229722E-2</v>
      </c>
      <c r="R15" s="44">
        <f>(VLOOKUP($A14,'ADR Raw Data'!$B$6:$BE$49,'ADR Raw Data'!AY$1,FALSE))/100</f>
        <v>3.9575205377575799E-2</v>
      </c>
      <c r="S15" s="45">
        <f>(VLOOKUP($A14,'ADR Raw Data'!$B$6:$BE$49,'ADR Raw Data'!BA$1,FALSE))/100</f>
        <v>3.4419336500942602E-2</v>
      </c>
      <c r="T15" s="45">
        <f>(VLOOKUP($A14,'ADR Raw Data'!$B$6:$BE$49,'ADR Raw Data'!BB$1,FALSE))/100</f>
        <v>3.5861082229194798E-2</v>
      </c>
      <c r="U15" s="44">
        <f>(VLOOKUP($A14,'ADR Raw Data'!$B$6:$BE$49,'ADR Raw Data'!BC$1,FALSE))/100</f>
        <v>3.5154206615932999E-2</v>
      </c>
      <c r="V15" s="46">
        <f>(VLOOKUP($A14,'ADR Raw Data'!$B$6:$BE$49,'ADR Raw Data'!BE$1,FALSE))/100</f>
        <v>3.8575923694313896E-2</v>
      </c>
      <c r="X15" s="43">
        <f>(VLOOKUP($A14,'RevPAR Raw Data'!$B$6:$BE$49,'RevPAR Raw Data'!AT$1,FALSE))/100</f>
        <v>0.11330432872792401</v>
      </c>
      <c r="Y15" s="44">
        <f>(VLOOKUP($A14,'RevPAR Raw Data'!$B$6:$BE$49,'RevPAR Raw Data'!AU$1,FALSE))/100</f>
        <v>0.112982437451182</v>
      </c>
      <c r="Z15" s="44">
        <f>(VLOOKUP($A14,'RevPAR Raw Data'!$B$6:$BE$49,'RevPAR Raw Data'!AV$1,FALSE))/100</f>
        <v>9.4471570823542309E-2</v>
      </c>
      <c r="AA15" s="44">
        <f>(VLOOKUP($A14,'RevPAR Raw Data'!$B$6:$BE$49,'RevPAR Raw Data'!AW$1,FALSE))/100</f>
        <v>9.9551274360616906E-2</v>
      </c>
      <c r="AB15" s="44">
        <f>(VLOOKUP($A14,'RevPAR Raw Data'!$B$6:$BE$49,'RevPAR Raw Data'!AX$1,FALSE))/100</f>
        <v>9.8570253884393388E-2</v>
      </c>
      <c r="AC15" s="44">
        <f>(VLOOKUP($A14,'RevPAR Raw Data'!$B$6:$BE$49,'RevPAR Raw Data'!AY$1,FALSE))/100</f>
        <v>0.102882773879025</v>
      </c>
      <c r="AD15" s="45">
        <f>(VLOOKUP($A14,'RevPAR Raw Data'!$B$6:$BE$49,'RevPAR Raw Data'!BA$1,FALSE))/100</f>
        <v>2.9260237785868299E-2</v>
      </c>
      <c r="AE15" s="45">
        <f>(VLOOKUP($A14,'RevPAR Raw Data'!$B$6:$BE$49,'RevPAR Raw Data'!BB$1,FALSE))/100</f>
        <v>3.6806984178035101E-2</v>
      </c>
      <c r="AF15" s="44">
        <f>(VLOOKUP($A14,'RevPAR Raw Data'!$B$6:$BE$49,'RevPAR Raw Data'!BC$1,FALSE))/100</f>
        <v>3.3053138001866197E-2</v>
      </c>
      <c r="AG15" s="46">
        <f>(VLOOKUP($A14,'RevPAR Raw Data'!$B$6:$BE$49,'RevPAR Raw Data'!BE$1,FALSE))/100</f>
        <v>8.1579164850446001E-2</v>
      </c>
    </row>
    <row r="16" spans="1:33" x14ac:dyDescent="0.2">
      <c r="A16" s="93"/>
      <c r="B16" s="47"/>
      <c r="C16" s="53"/>
      <c r="D16" s="53"/>
      <c r="E16" s="53"/>
      <c r="F16" s="53"/>
      <c r="G16" s="54"/>
      <c r="H16" s="53"/>
      <c r="I16" s="53"/>
      <c r="J16" s="54"/>
      <c r="K16" s="48"/>
      <c r="M16" s="75"/>
      <c r="N16" s="76"/>
      <c r="O16" s="76"/>
      <c r="P16" s="76"/>
      <c r="Q16" s="76"/>
      <c r="R16" s="77"/>
      <c r="S16" s="76"/>
      <c r="T16" s="76"/>
      <c r="U16" s="77"/>
      <c r="V16" s="78"/>
      <c r="X16" s="75"/>
      <c r="Y16" s="76"/>
      <c r="Z16" s="76"/>
      <c r="AA16" s="76"/>
      <c r="AB16" s="76"/>
      <c r="AC16" s="77"/>
      <c r="AD16" s="76"/>
      <c r="AE16" s="76"/>
      <c r="AF16" s="77"/>
      <c r="AG16" s="78"/>
    </row>
    <row r="17" spans="1:33" x14ac:dyDescent="0.2">
      <c r="A17" s="70" t="s">
        <v>18</v>
      </c>
      <c r="B17" s="47">
        <f>(VLOOKUP($A17,'Occupancy Raw Data'!$B$8:$BE$51,'Occupancy Raw Data'!AG$3,FALSE))/100</f>
        <v>0.65866575064050192</v>
      </c>
      <c r="C17" s="53">
        <f>(VLOOKUP($A17,'Occupancy Raw Data'!$B$8:$BE$51,'Occupancy Raw Data'!AH$3,FALSE))/100</f>
        <v>0.712888093106535</v>
      </c>
      <c r="D17" s="53">
        <f>(VLOOKUP($A17,'Occupancy Raw Data'!$B$8:$BE$51,'Occupancy Raw Data'!AI$3,FALSE))/100</f>
        <v>0.79893285586392093</v>
      </c>
      <c r="E17" s="53">
        <f>(VLOOKUP($A17,'Occupancy Raw Data'!$B$8:$BE$51,'Occupancy Raw Data'!AJ$3,FALSE))/100</f>
        <v>0.81579230080572895</v>
      </c>
      <c r="F17" s="53">
        <f>(VLOOKUP($A17,'Occupancy Raw Data'!$B$8:$BE$51,'Occupancy Raw Data'!AK$3,FALSE))/100</f>
        <v>0.79192121754699996</v>
      </c>
      <c r="G17" s="54">
        <f>(VLOOKUP($A17,'Occupancy Raw Data'!$B$8:$BE$51,'Occupancy Raw Data'!AL$3,FALSE))/100</f>
        <v>0.75562490511776803</v>
      </c>
      <c r="H17" s="53">
        <f>(VLOOKUP($A17,'Occupancy Raw Data'!$B$8:$BE$51,'Occupancy Raw Data'!AN$3,FALSE))/100</f>
        <v>0.83731423455684806</v>
      </c>
      <c r="I17" s="53">
        <f>(VLOOKUP($A17,'Occupancy Raw Data'!$B$8:$BE$51,'Occupancy Raw Data'!AO$3,FALSE))/100</f>
        <v>0.82964368845120806</v>
      </c>
      <c r="J17" s="54">
        <f>(VLOOKUP($A17,'Occupancy Raw Data'!$B$8:$BE$51,'Occupancy Raw Data'!AP$3,FALSE))/100</f>
        <v>0.833478961504028</v>
      </c>
      <c r="K17" s="48">
        <f>(VLOOKUP($A17,'Occupancy Raw Data'!$B$8:$BE$51,'Occupancy Raw Data'!AR$3,FALSE))/100</f>
        <v>0.77786644078061595</v>
      </c>
      <c r="M17" s="75">
        <f>VLOOKUP($A17,'ADR Raw Data'!$B$6:$BE$49,'ADR Raw Data'!AG$1,FALSE)</f>
        <v>158.75008376974699</v>
      </c>
      <c r="N17" s="76">
        <f>VLOOKUP($A17,'ADR Raw Data'!$B$6:$BE$49,'ADR Raw Data'!AH$1,FALSE)</f>
        <v>165.82788460572399</v>
      </c>
      <c r="O17" s="76">
        <f>VLOOKUP($A17,'ADR Raw Data'!$B$6:$BE$49,'ADR Raw Data'!AI$1,FALSE)</f>
        <v>173.154251866859</v>
      </c>
      <c r="P17" s="76">
        <f>VLOOKUP($A17,'ADR Raw Data'!$B$6:$BE$49,'ADR Raw Data'!AJ$1,FALSE)</f>
        <v>171.97660418769999</v>
      </c>
      <c r="Q17" s="76">
        <f>VLOOKUP($A17,'ADR Raw Data'!$B$6:$BE$49,'ADR Raw Data'!AK$1,FALSE)</f>
        <v>164.498598288897</v>
      </c>
      <c r="R17" s="77">
        <f>VLOOKUP($A17,'ADR Raw Data'!$B$6:$BE$49,'ADR Raw Data'!AL$1,FALSE)</f>
        <v>167.19107817809899</v>
      </c>
      <c r="S17" s="76">
        <f>VLOOKUP($A17,'ADR Raw Data'!$B$6:$BE$49,'ADR Raw Data'!AN$1,FALSE)</f>
        <v>176.72625301513901</v>
      </c>
      <c r="T17" s="76">
        <f>VLOOKUP($A17,'ADR Raw Data'!$B$6:$BE$49,'ADR Raw Data'!AO$1,FALSE)</f>
        <v>176.86344201866299</v>
      </c>
      <c r="U17" s="77">
        <f>VLOOKUP($A17,'ADR Raw Data'!$B$6:$BE$49,'ADR Raw Data'!AP$1,FALSE)</f>
        <v>176.79453187768701</v>
      </c>
      <c r="V17" s="78">
        <f>VLOOKUP($A17,'ADR Raw Data'!$B$6:$BE$49,'ADR Raw Data'!AR$1,FALSE)</f>
        <v>170.13076169984399</v>
      </c>
      <c r="X17" s="75">
        <f>VLOOKUP($A17,'RevPAR Raw Data'!$B$6:$BE$49,'RevPAR Raw Data'!AG$1,FALSE)</f>
        <v>104.563243090443</v>
      </c>
      <c r="Y17" s="76">
        <f>VLOOKUP($A17,'RevPAR Raw Data'!$B$6:$BE$49,'RevPAR Raw Data'!AH$1,FALSE)</f>
        <v>118.216724440465</v>
      </c>
      <c r="Z17" s="76">
        <f>VLOOKUP($A17,'RevPAR Raw Data'!$B$6:$BE$49,'RevPAR Raw Data'!AI$1,FALSE)</f>
        <v>138.33862094897</v>
      </c>
      <c r="AA17" s="76">
        <f>VLOOKUP($A17,'RevPAR Raw Data'!$B$6:$BE$49,'RevPAR Raw Data'!AJ$1,FALSE)</f>
        <v>140.29718961504</v>
      </c>
      <c r="AB17" s="76">
        <f>VLOOKUP($A17,'RevPAR Raw Data'!$B$6:$BE$49,'RevPAR Raw Data'!AK$1,FALSE)</f>
        <v>130.26993024171799</v>
      </c>
      <c r="AC17" s="77">
        <f>VLOOKUP($A17,'RevPAR Raw Data'!$B$6:$BE$49,'RevPAR Raw Data'!AL$1,FALSE)</f>
        <v>126.333742584864</v>
      </c>
      <c r="AD17" s="76">
        <f>VLOOKUP($A17,'RevPAR Raw Data'!$B$6:$BE$49,'RevPAR Raw Data'!AN$1,FALSE)</f>
        <v>147.97540726947099</v>
      </c>
      <c r="AE17" s="76">
        <f>VLOOKUP($A17,'RevPAR Raw Data'!$B$6:$BE$49,'RevPAR Raw Data'!AO$1,FALSE)</f>
        <v>146.73363838853999</v>
      </c>
      <c r="AF17" s="77">
        <f>VLOOKUP($A17,'RevPAR Raw Data'!$B$6:$BE$49,'RevPAR Raw Data'!AP$1,FALSE)</f>
        <v>147.35452282900599</v>
      </c>
      <c r="AG17" s="78">
        <f>VLOOKUP($A17,'RevPAR Raw Data'!$B$6:$BE$49,'RevPAR Raw Data'!AR$1,FALSE)</f>
        <v>132.33901007075301</v>
      </c>
    </row>
    <row r="18" spans="1:33" x14ac:dyDescent="0.2">
      <c r="A18" s="55" t="s">
        <v>126</v>
      </c>
      <c r="B18" s="43">
        <f>(VLOOKUP($A17,'Occupancy Raw Data'!$B$8:$BE$51,'Occupancy Raw Data'!AT$3,FALSE))/100</f>
        <v>7.0533419928285296E-2</v>
      </c>
      <c r="C18" s="44">
        <f>(VLOOKUP($A17,'Occupancy Raw Data'!$B$8:$BE$51,'Occupancy Raw Data'!AU$3,FALSE))/100</f>
        <v>8.9538286771811304E-2</v>
      </c>
      <c r="D18" s="44">
        <f>(VLOOKUP($A17,'Occupancy Raw Data'!$B$8:$BE$51,'Occupancy Raw Data'!AV$3,FALSE))/100</f>
        <v>6.3989486719080502E-2</v>
      </c>
      <c r="E18" s="44">
        <f>(VLOOKUP($A17,'Occupancy Raw Data'!$B$8:$BE$51,'Occupancy Raw Data'!AW$3,FALSE))/100</f>
        <v>6.964883728945899E-2</v>
      </c>
      <c r="F18" s="44">
        <f>(VLOOKUP($A17,'Occupancy Raw Data'!$B$8:$BE$51,'Occupancy Raw Data'!AX$3,FALSE))/100</f>
        <v>6.1378801268628595E-2</v>
      </c>
      <c r="G18" s="44">
        <f>(VLOOKUP($A17,'Occupancy Raw Data'!$B$8:$BE$51,'Occupancy Raw Data'!AY$3,FALSE))/100</f>
        <v>7.0516525439793906E-2</v>
      </c>
      <c r="H18" s="45">
        <f>(VLOOKUP($A17,'Occupancy Raw Data'!$B$8:$BE$51,'Occupancy Raw Data'!BA$3,FALSE))/100</f>
        <v>2.1992498928224E-2</v>
      </c>
      <c r="I18" s="45">
        <f>(VLOOKUP($A17,'Occupancy Raw Data'!$B$8:$BE$51,'Occupancy Raw Data'!BB$3,FALSE))/100</f>
        <v>1.1848236752267E-2</v>
      </c>
      <c r="J18" s="44">
        <f>(VLOOKUP($A17,'Occupancy Raw Data'!$B$8:$BE$51,'Occupancy Raw Data'!BC$3,FALSE))/100</f>
        <v>1.69184088712158E-2</v>
      </c>
      <c r="K18" s="46">
        <f>(VLOOKUP($A17,'Occupancy Raw Data'!$B$8:$BE$51,'Occupancy Raw Data'!BE$3,FALSE))/100</f>
        <v>5.35140894432252E-2</v>
      </c>
      <c r="M18" s="43">
        <f>(VLOOKUP($A17,'ADR Raw Data'!$B$6:$BE$49,'ADR Raw Data'!AT$1,FALSE))/100</f>
        <v>6.53522449104533E-2</v>
      </c>
      <c r="N18" s="44">
        <f>(VLOOKUP($A17,'ADR Raw Data'!$B$6:$BE$49,'ADR Raw Data'!AU$1,FALSE))/100</f>
        <v>4.7402718658035303E-2</v>
      </c>
      <c r="O18" s="44">
        <f>(VLOOKUP($A17,'ADR Raw Data'!$B$6:$BE$49,'ADR Raw Data'!AV$1,FALSE))/100</f>
        <v>4.5829748071715103E-2</v>
      </c>
      <c r="P18" s="44">
        <f>(VLOOKUP($A17,'ADR Raw Data'!$B$6:$BE$49,'ADR Raw Data'!AW$1,FALSE))/100</f>
        <v>5.7622872670897003E-2</v>
      </c>
      <c r="Q18" s="44">
        <f>(VLOOKUP($A17,'ADR Raw Data'!$B$6:$BE$49,'ADR Raw Data'!AX$1,FALSE))/100</f>
        <v>7.6135749431914507E-2</v>
      </c>
      <c r="R18" s="44">
        <f>(VLOOKUP($A17,'ADR Raw Data'!$B$6:$BE$49,'ADR Raw Data'!AY$1,FALSE))/100</f>
        <v>5.8092953457286003E-2</v>
      </c>
      <c r="S18" s="45">
        <f>(VLOOKUP($A17,'ADR Raw Data'!$B$6:$BE$49,'ADR Raw Data'!BA$1,FALSE))/100</f>
        <v>6.5593733217266303E-2</v>
      </c>
      <c r="T18" s="45">
        <f>(VLOOKUP($A17,'ADR Raw Data'!$B$6:$BE$49,'ADR Raw Data'!BB$1,FALSE))/100</f>
        <v>5.7073007674962498E-2</v>
      </c>
      <c r="U18" s="44">
        <f>(VLOOKUP($A17,'ADR Raw Data'!$B$6:$BE$49,'ADR Raw Data'!BC$1,FALSE))/100</f>
        <v>6.1310916464003003E-2</v>
      </c>
      <c r="V18" s="46">
        <f>(VLOOKUP($A17,'ADR Raw Data'!$B$6:$BE$49,'ADR Raw Data'!BE$1,FALSE))/100</f>
        <v>5.8490414704626799E-2</v>
      </c>
      <c r="X18" s="43">
        <f>(VLOOKUP($A17,'RevPAR Raw Data'!$B$6:$BE$49,'RevPAR Raw Data'!AT$1,FALSE))/100</f>
        <v>0.14049518217226301</v>
      </c>
      <c r="Y18" s="44">
        <f>(VLOOKUP($A17,'RevPAR Raw Data'!$B$6:$BE$49,'RevPAR Raw Data'!AU$1,FALSE))/100</f>
        <v>0.141185363646813</v>
      </c>
      <c r="Z18" s="44">
        <f>(VLOOKUP($A17,'RevPAR Raw Data'!$B$6:$BE$49,'RevPAR Raw Data'!AV$1,FALSE))/100</f>
        <v>0.112751856846369</v>
      </c>
      <c r="AA18" s="44">
        <f>(VLOOKUP($A17,'RevPAR Raw Data'!$B$6:$BE$49,'RevPAR Raw Data'!AW$1,FALSE))/100</f>
        <v>0.131285076043162</v>
      </c>
      <c r="AB18" s="44">
        <f>(VLOOKUP($A17,'RevPAR Raw Data'!$B$6:$BE$49,'RevPAR Raw Data'!AX$1,FALSE))/100</f>
        <v>0.142187671734362</v>
      </c>
      <c r="AC18" s="44">
        <f>(VLOOKUP($A17,'RevPAR Raw Data'!$B$6:$BE$49,'RevPAR Raw Data'!AY$1,FALSE))/100</f>
        <v>0.13270599212742298</v>
      </c>
      <c r="AD18" s="45">
        <f>(VLOOKUP($A17,'RevPAR Raw Data'!$B$6:$BE$49,'RevPAR Raw Data'!BA$1,FALSE))/100</f>
        <v>8.90288022529694E-2</v>
      </c>
      <c r="AE18" s="45">
        <f>(VLOOKUP($A17,'RevPAR Raw Data'!$B$6:$BE$49,'RevPAR Raw Data'!BB$1,FALSE))/100</f>
        <v>6.9597458934326395E-2</v>
      </c>
      <c r="AF18" s="44">
        <f>(VLOOKUP($A17,'RevPAR Raw Data'!$B$6:$BE$49,'RevPAR Raw Data'!BC$1,FALSE))/100</f>
        <v>7.9266608488225809E-2</v>
      </c>
      <c r="AG18" s="46">
        <f>(VLOOKUP($A17,'RevPAR Raw Data'!$B$6:$BE$49,'RevPAR Raw Data'!BE$1,FALSE))/100</f>
        <v>0.115134565431926</v>
      </c>
    </row>
    <row r="19" spans="1:33" x14ac:dyDescent="0.2">
      <c r="A19" s="93"/>
      <c r="B19" s="71"/>
      <c r="C19" s="72"/>
      <c r="D19" s="72"/>
      <c r="E19" s="72"/>
      <c r="F19" s="72"/>
      <c r="G19" s="73"/>
      <c r="H19" s="53"/>
      <c r="I19" s="53"/>
      <c r="J19" s="73"/>
      <c r="K19" s="74"/>
      <c r="M19" s="75"/>
      <c r="N19" s="76"/>
      <c r="O19" s="76"/>
      <c r="P19" s="76"/>
      <c r="Q19" s="76"/>
      <c r="R19" s="77"/>
      <c r="S19" s="76"/>
      <c r="T19" s="76"/>
      <c r="U19" s="77"/>
      <c r="V19" s="78"/>
      <c r="X19" s="75"/>
      <c r="Y19" s="76"/>
      <c r="Z19" s="76"/>
      <c r="AA19" s="76"/>
      <c r="AB19" s="76"/>
      <c r="AC19" s="77"/>
      <c r="AD19" s="76"/>
      <c r="AE19" s="76"/>
      <c r="AF19" s="77"/>
      <c r="AG19" s="78"/>
    </row>
    <row r="20" spans="1:33" x14ac:dyDescent="0.2">
      <c r="A20" s="70" t="s">
        <v>19</v>
      </c>
      <c r="B20" s="47">
        <f>(VLOOKUP($A20,'Occupancy Raw Data'!$B$8:$BE$51,'Occupancy Raw Data'!AG$3,FALSE))/100</f>
        <v>0.60525602316840199</v>
      </c>
      <c r="C20" s="53">
        <f>(VLOOKUP($A20,'Occupancy Raw Data'!$B$8:$BE$51,'Occupancy Raw Data'!AH$3,FALSE))/100</f>
        <v>0.66137761604817402</v>
      </c>
      <c r="D20" s="53">
        <f>(VLOOKUP($A20,'Occupancy Raw Data'!$B$8:$BE$51,'Occupancy Raw Data'!AI$3,FALSE))/100</f>
        <v>0.74659967613031097</v>
      </c>
      <c r="E20" s="53">
        <f>(VLOOKUP($A20,'Occupancy Raw Data'!$B$8:$BE$51,'Occupancy Raw Data'!AJ$3,FALSE))/100</f>
        <v>0.77489825196569095</v>
      </c>
      <c r="F20" s="53">
        <f>(VLOOKUP($A20,'Occupancy Raw Data'!$B$8:$BE$51,'Occupancy Raw Data'!AK$3,FALSE))/100</f>
        <v>0.76325495194290993</v>
      </c>
      <c r="G20" s="54">
        <f>(VLOOKUP($A20,'Occupancy Raw Data'!$B$8:$BE$51,'Occupancy Raw Data'!AL$3,FALSE))/100</f>
        <v>0.71029295484608301</v>
      </c>
      <c r="H20" s="53">
        <f>(VLOOKUP($A20,'Occupancy Raw Data'!$B$8:$BE$51,'Occupancy Raw Data'!AN$3,FALSE))/100</f>
        <v>0.81669345056677101</v>
      </c>
      <c r="I20" s="53">
        <f>(VLOOKUP($A20,'Occupancy Raw Data'!$B$8:$BE$51,'Occupancy Raw Data'!AO$3,FALSE))/100</f>
        <v>0.81141671438510898</v>
      </c>
      <c r="J20" s="54">
        <f>(VLOOKUP($A20,'Occupancy Raw Data'!$B$8:$BE$51,'Occupancy Raw Data'!AP$3,FALSE))/100</f>
        <v>0.81405508247594005</v>
      </c>
      <c r="K20" s="48">
        <f>(VLOOKUP($A20,'Occupancy Raw Data'!$B$8:$BE$51,'Occupancy Raw Data'!AR$3,FALSE))/100</f>
        <v>0.73994243267684501</v>
      </c>
      <c r="M20" s="75">
        <f>VLOOKUP($A20,'ADR Raw Data'!$B$6:$BE$49,'ADR Raw Data'!AG$1,FALSE)</f>
        <v>127.71402740590599</v>
      </c>
      <c r="N20" s="76">
        <f>VLOOKUP($A20,'ADR Raw Data'!$B$6:$BE$49,'ADR Raw Data'!AH$1,FALSE)</f>
        <v>128.515915468044</v>
      </c>
      <c r="O20" s="76">
        <f>VLOOKUP($A20,'ADR Raw Data'!$B$6:$BE$49,'ADR Raw Data'!AI$1,FALSE)</f>
        <v>132.61746701194099</v>
      </c>
      <c r="P20" s="76">
        <f>VLOOKUP($A20,'ADR Raw Data'!$B$6:$BE$49,'ADR Raw Data'!AJ$1,FALSE)</f>
        <v>132.37036892540399</v>
      </c>
      <c r="Q20" s="76">
        <f>VLOOKUP($A20,'ADR Raw Data'!$B$6:$BE$49,'ADR Raw Data'!AK$1,FALSE)</f>
        <v>131.580943199877</v>
      </c>
      <c r="R20" s="77">
        <f>VLOOKUP($A20,'ADR Raw Data'!$B$6:$BE$49,'ADR Raw Data'!AL$1,FALSE)</f>
        <v>130.74164942232699</v>
      </c>
      <c r="S20" s="76">
        <f>VLOOKUP($A20,'ADR Raw Data'!$B$6:$BE$49,'ADR Raw Data'!AN$1,FALSE)</f>
        <v>154.93792649276199</v>
      </c>
      <c r="T20" s="76">
        <f>VLOOKUP($A20,'ADR Raw Data'!$B$6:$BE$49,'ADR Raw Data'!AO$1,FALSE)</f>
        <v>154.86756212865001</v>
      </c>
      <c r="U20" s="77">
        <f>VLOOKUP($A20,'ADR Raw Data'!$B$6:$BE$49,'ADR Raw Data'!AP$1,FALSE)</f>
        <v>154.902858336831</v>
      </c>
      <c r="V20" s="78">
        <f>VLOOKUP($A20,'ADR Raw Data'!$B$6:$BE$49,'ADR Raw Data'!AR$1,FALSE)</f>
        <v>138.33708528010899</v>
      </c>
      <c r="X20" s="75">
        <f>VLOOKUP($A20,'RevPAR Raw Data'!$B$6:$BE$49,'RevPAR Raw Data'!AG$1,FALSE)</f>
        <v>77.299684330519398</v>
      </c>
      <c r="Y20" s="76">
        <f>VLOOKUP($A20,'RevPAR Raw Data'!$B$6:$BE$49,'RevPAR Raw Data'!AH$1,FALSE)</f>
        <v>84.997549796503904</v>
      </c>
      <c r="Z20" s="76">
        <f>VLOOKUP($A20,'RevPAR Raw Data'!$B$6:$BE$49,'RevPAR Raw Data'!AI$1,FALSE)</f>
        <v>99.012157920337899</v>
      </c>
      <c r="AA20" s="76">
        <f>VLOOKUP($A20,'RevPAR Raw Data'!$B$6:$BE$49,'RevPAR Raw Data'!AJ$1,FALSE)</f>
        <v>102.573567492349</v>
      </c>
      <c r="AB20" s="76">
        <f>VLOOKUP($A20,'RevPAR Raw Data'!$B$6:$BE$49,'RevPAR Raw Data'!AK$1,FALSE)</f>
        <v>100.429806478625</v>
      </c>
      <c r="AC20" s="77">
        <f>VLOOKUP($A20,'RevPAR Raw Data'!$B$6:$BE$49,'RevPAR Raw Data'!AL$1,FALSE)</f>
        <v>92.8648724896358</v>
      </c>
      <c r="AD20" s="76">
        <f>VLOOKUP($A20,'RevPAR Raw Data'!$B$6:$BE$49,'RevPAR Raw Data'!AN$1,FALSE)</f>
        <v>126.536789811034</v>
      </c>
      <c r="AE20" s="76">
        <f>VLOOKUP($A20,'RevPAR Raw Data'!$B$6:$BE$49,'RevPAR Raw Data'!AO$1,FALSE)</f>
        <v>125.662128427261</v>
      </c>
      <c r="AF20" s="77">
        <f>VLOOKUP($A20,'RevPAR Raw Data'!$B$6:$BE$49,'RevPAR Raw Data'!AP$1,FALSE)</f>
        <v>126.09945911914799</v>
      </c>
      <c r="AG20" s="78">
        <f>VLOOKUP($A20,'RevPAR Raw Data'!$B$6:$BE$49,'RevPAR Raw Data'!AR$1,FALSE)</f>
        <v>102.36147941158799</v>
      </c>
    </row>
    <row r="21" spans="1:33" x14ac:dyDescent="0.2">
      <c r="A21" s="55" t="s">
        <v>126</v>
      </c>
      <c r="B21" s="43">
        <f>(VLOOKUP($A20,'Occupancy Raw Data'!$B$8:$BE$51,'Occupancy Raw Data'!AT$3,FALSE))/100</f>
        <v>5.5948749694467399E-2</v>
      </c>
      <c r="C21" s="44">
        <f>(VLOOKUP($A20,'Occupancy Raw Data'!$B$8:$BE$51,'Occupancy Raw Data'!AU$3,FALSE))/100</f>
        <v>5.5613297415267403E-2</v>
      </c>
      <c r="D21" s="44">
        <f>(VLOOKUP($A20,'Occupancy Raw Data'!$B$8:$BE$51,'Occupancy Raw Data'!AV$3,FALSE))/100</f>
        <v>5.6116424734736395E-2</v>
      </c>
      <c r="E21" s="44">
        <f>(VLOOKUP($A20,'Occupancy Raw Data'!$B$8:$BE$51,'Occupancy Raw Data'!AW$3,FALSE))/100</f>
        <v>5.8702696625482095E-2</v>
      </c>
      <c r="F21" s="44">
        <f>(VLOOKUP($A20,'Occupancy Raw Data'!$B$8:$BE$51,'Occupancy Raw Data'!AX$3,FALSE))/100</f>
        <v>5.1213810439083199E-2</v>
      </c>
      <c r="G21" s="44">
        <f>(VLOOKUP($A20,'Occupancy Raw Data'!$B$8:$BE$51,'Occupancy Raw Data'!AY$3,FALSE))/100</f>
        <v>5.5521870348432902E-2</v>
      </c>
      <c r="H21" s="45">
        <f>(VLOOKUP($A20,'Occupancy Raw Data'!$B$8:$BE$51,'Occupancy Raw Data'!BA$3,FALSE))/100</f>
        <v>2.1769574005654803E-2</v>
      </c>
      <c r="I21" s="45">
        <f>(VLOOKUP($A20,'Occupancy Raw Data'!$B$8:$BE$51,'Occupancy Raw Data'!BB$3,FALSE))/100</f>
        <v>1.7277196123206499E-2</v>
      </c>
      <c r="J21" s="44">
        <f>(VLOOKUP($A20,'Occupancy Raw Data'!$B$8:$BE$51,'Occupancy Raw Data'!BC$3,FALSE))/100</f>
        <v>1.95257162739545E-2</v>
      </c>
      <c r="K21" s="46">
        <f>(VLOOKUP($A20,'Occupancy Raw Data'!$B$8:$BE$51,'Occupancy Raw Data'!BE$3,FALSE))/100</f>
        <v>4.3940504286089102E-2</v>
      </c>
      <c r="M21" s="43">
        <f>(VLOOKUP($A20,'ADR Raw Data'!$B$6:$BE$49,'ADR Raw Data'!AT$1,FALSE))/100</f>
        <v>4.2629223547015697E-2</v>
      </c>
      <c r="N21" s="44">
        <f>(VLOOKUP($A20,'ADR Raw Data'!$B$6:$BE$49,'ADR Raw Data'!AU$1,FALSE))/100</f>
        <v>4.0523152984610199E-2</v>
      </c>
      <c r="O21" s="44">
        <f>(VLOOKUP($A20,'ADR Raw Data'!$B$6:$BE$49,'ADR Raw Data'!AV$1,FALSE))/100</f>
        <v>3.7170476091792901E-2</v>
      </c>
      <c r="P21" s="44">
        <f>(VLOOKUP($A20,'ADR Raw Data'!$B$6:$BE$49,'ADR Raw Data'!AW$1,FALSE))/100</f>
        <v>4.00550465999834E-2</v>
      </c>
      <c r="Q21" s="44">
        <f>(VLOOKUP($A20,'ADR Raw Data'!$B$6:$BE$49,'ADR Raw Data'!AX$1,FALSE))/100</f>
        <v>4.50174725873548E-2</v>
      </c>
      <c r="R21" s="44">
        <f>(VLOOKUP($A20,'ADR Raw Data'!$B$6:$BE$49,'ADR Raw Data'!AY$1,FALSE))/100</f>
        <v>4.10305361714473E-2</v>
      </c>
      <c r="S21" s="45">
        <f>(VLOOKUP($A20,'ADR Raw Data'!$B$6:$BE$49,'ADR Raw Data'!BA$1,FALSE))/100</f>
        <v>3.1629184403162196E-2</v>
      </c>
      <c r="T21" s="45">
        <f>(VLOOKUP($A20,'ADR Raw Data'!$B$6:$BE$49,'ADR Raw Data'!BB$1,FALSE))/100</f>
        <v>2.9717461840214499E-2</v>
      </c>
      <c r="U21" s="44">
        <f>(VLOOKUP($A20,'ADR Raw Data'!$B$6:$BE$49,'ADR Raw Data'!BC$1,FALSE))/100</f>
        <v>3.0674161525076099E-2</v>
      </c>
      <c r="V21" s="46">
        <f>(VLOOKUP($A20,'ADR Raw Data'!$B$6:$BE$49,'ADR Raw Data'!BE$1,FALSE))/100</f>
        <v>3.5923054834425101E-2</v>
      </c>
      <c r="X21" s="43">
        <f>(VLOOKUP($A20,'RevPAR Raw Data'!$B$6:$BE$49,'RevPAR Raw Data'!AT$1,FALSE))/100</f>
        <v>0.10096302499938399</v>
      </c>
      <c r="Y21" s="44">
        <f>(VLOOKUP($A20,'RevPAR Raw Data'!$B$6:$BE$49,'RevPAR Raw Data'!AU$1,FALSE))/100</f>
        <v>9.8390076559015091E-2</v>
      </c>
      <c r="Z21" s="44">
        <f>(VLOOKUP($A20,'RevPAR Raw Data'!$B$6:$BE$49,'RevPAR Raw Data'!AV$1,FALSE))/100</f>
        <v>9.5372775050488703E-2</v>
      </c>
      <c r="AA21" s="44">
        <f>(VLOOKUP($A20,'RevPAR Raw Data'!$B$6:$BE$49,'RevPAR Raw Data'!AW$1,FALSE))/100</f>
        <v>0.10110908247434301</v>
      </c>
      <c r="AB21" s="44">
        <f>(VLOOKUP($A20,'RevPAR Raw Data'!$B$6:$BE$49,'RevPAR Raw Data'!AX$1,FALSE))/100</f>
        <v>9.8536799333973399E-2</v>
      </c>
      <c r="AC21" s="44">
        <f>(VLOOKUP($A20,'RevPAR Raw Data'!$B$6:$BE$49,'RevPAR Raw Data'!AY$1,FALSE))/100</f>
        <v>9.8830498629517899E-2</v>
      </c>
      <c r="AD21" s="45">
        <f>(VLOOKUP($A20,'RevPAR Raw Data'!$B$6:$BE$49,'RevPAR Raw Data'!BA$1,FALSE))/100</f>
        <v>5.4087312279420201E-2</v>
      </c>
      <c r="AE21" s="45">
        <f>(VLOOKUP($A20,'RevPAR Raw Data'!$B$6:$BE$49,'RevPAR Raw Data'!BB$1,FALSE))/100</f>
        <v>4.75080923799183E-2</v>
      </c>
      <c r="AF21" s="44">
        <f>(VLOOKUP($A20,'RevPAR Raw Data'!$B$6:$BE$49,'RevPAR Raw Data'!BC$1,FALSE))/100</f>
        <v>5.0798812773910705E-2</v>
      </c>
      <c r="AG21" s="46">
        <f>(VLOOKUP($A20,'RevPAR Raw Data'!$B$6:$BE$49,'RevPAR Raw Data'!BE$1,FALSE))/100</f>
        <v>8.1442036265435808E-2</v>
      </c>
    </row>
    <row r="22" spans="1:33" x14ac:dyDescent="0.2">
      <c r="A22" s="93"/>
      <c r="B22" s="71"/>
      <c r="C22" s="72"/>
      <c r="D22" s="72"/>
      <c r="E22" s="72"/>
      <c r="F22" s="72"/>
      <c r="G22" s="73"/>
      <c r="H22" s="53"/>
      <c r="I22" s="53"/>
      <c r="J22" s="73"/>
      <c r="K22" s="74"/>
      <c r="M22" s="75"/>
      <c r="N22" s="76"/>
      <c r="O22" s="76"/>
      <c r="P22" s="76"/>
      <c r="Q22" s="76"/>
      <c r="R22" s="77"/>
      <c r="S22" s="76"/>
      <c r="T22" s="76"/>
      <c r="U22" s="77"/>
      <c r="V22" s="78"/>
      <c r="X22" s="75"/>
      <c r="Y22" s="76"/>
      <c r="Z22" s="76"/>
      <c r="AA22" s="76"/>
      <c r="AB22" s="76"/>
      <c r="AC22" s="77"/>
      <c r="AD22" s="76"/>
      <c r="AE22" s="76"/>
      <c r="AF22" s="77"/>
      <c r="AG22" s="78"/>
    </row>
    <row r="23" spans="1:33" x14ac:dyDescent="0.2">
      <c r="A23" s="70" t="s">
        <v>20</v>
      </c>
      <c r="B23" s="47">
        <f>(VLOOKUP($A23,'Occupancy Raw Data'!$B$8:$BE$51,'Occupancy Raw Data'!AG$3,FALSE))/100</f>
        <v>0.583944172171318</v>
      </c>
      <c r="C23" s="53">
        <f>(VLOOKUP($A23,'Occupancy Raw Data'!$B$8:$BE$51,'Occupancy Raw Data'!AH$3,FALSE))/100</f>
        <v>0.61260387811634298</v>
      </c>
      <c r="D23" s="53">
        <f>(VLOOKUP($A23,'Occupancy Raw Data'!$B$8:$BE$51,'Occupancy Raw Data'!AI$3,FALSE))/100</f>
        <v>0.66466013211165498</v>
      </c>
      <c r="E23" s="53">
        <f>(VLOOKUP($A23,'Occupancy Raw Data'!$B$8:$BE$51,'Occupancy Raw Data'!AJ$3,FALSE))/100</f>
        <v>0.68800340933304893</v>
      </c>
      <c r="F23" s="53">
        <f>(VLOOKUP($A23,'Occupancy Raw Data'!$B$8:$BE$51,'Occupancy Raw Data'!AK$3,FALSE))/100</f>
        <v>0.69079480076709898</v>
      </c>
      <c r="G23" s="54">
        <f>(VLOOKUP($A23,'Occupancy Raw Data'!$B$8:$BE$51,'Occupancy Raw Data'!AL$3,FALSE))/100</f>
        <v>0.64800127849989297</v>
      </c>
      <c r="H23" s="53">
        <f>(VLOOKUP($A23,'Occupancy Raw Data'!$B$8:$BE$51,'Occupancy Raw Data'!AN$3,FALSE))/100</f>
        <v>0.75246111229490698</v>
      </c>
      <c r="I23" s="53">
        <f>(VLOOKUP($A23,'Occupancy Raw Data'!$B$8:$BE$51,'Occupancy Raw Data'!AO$3,FALSE))/100</f>
        <v>0.74170040485829902</v>
      </c>
      <c r="J23" s="54">
        <f>(VLOOKUP($A23,'Occupancy Raw Data'!$B$8:$BE$51,'Occupancy Raw Data'!AP$3,FALSE))/100</f>
        <v>0.74708075857660305</v>
      </c>
      <c r="K23" s="48">
        <f>(VLOOKUP($A23,'Occupancy Raw Data'!$B$8:$BE$51,'Occupancy Raw Data'!AR$3,FALSE))/100</f>
        <v>0.67630970137895308</v>
      </c>
      <c r="M23" s="75">
        <f>VLOOKUP($A23,'ADR Raw Data'!$B$6:$BE$49,'ADR Raw Data'!AG$1,FALSE)</f>
        <v>91.928029885602697</v>
      </c>
      <c r="N23" s="76">
        <f>VLOOKUP($A23,'ADR Raw Data'!$B$6:$BE$49,'ADR Raw Data'!AH$1,FALSE)</f>
        <v>92.136989338945</v>
      </c>
      <c r="O23" s="76">
        <f>VLOOKUP($A23,'ADR Raw Data'!$B$6:$BE$49,'ADR Raw Data'!AI$1,FALSE)</f>
        <v>95.061135369079096</v>
      </c>
      <c r="P23" s="76">
        <f>VLOOKUP($A23,'ADR Raw Data'!$B$6:$BE$49,'ADR Raw Data'!AJ$1,FALSE)</f>
        <v>95.786229558969197</v>
      </c>
      <c r="Q23" s="76">
        <f>VLOOKUP($A23,'ADR Raw Data'!$B$6:$BE$49,'ADR Raw Data'!AK$1,FALSE)</f>
        <v>95.954714210802294</v>
      </c>
      <c r="R23" s="77">
        <f>VLOOKUP($A23,'ADR Raw Data'!$B$6:$BE$49,'ADR Raw Data'!AL$1,FALSE)</f>
        <v>94.288064365502905</v>
      </c>
      <c r="S23" s="76">
        <f>VLOOKUP($A23,'ADR Raw Data'!$B$6:$BE$49,'ADR Raw Data'!AN$1,FALSE)</f>
        <v>112.111264690057</v>
      </c>
      <c r="T23" s="76">
        <f>VLOOKUP($A23,'ADR Raw Data'!$B$6:$BE$49,'ADR Raw Data'!AO$1,FALSE)</f>
        <v>112.693607934957</v>
      </c>
      <c r="U23" s="77">
        <f>VLOOKUP($A23,'ADR Raw Data'!$B$6:$BE$49,'ADR Raw Data'!AP$1,FALSE)</f>
        <v>112.400339341994</v>
      </c>
      <c r="V23" s="78">
        <f>VLOOKUP($A23,'ADR Raw Data'!$B$6:$BE$49,'ADR Raw Data'!AR$1,FALSE)</f>
        <v>100.004520725825</v>
      </c>
      <c r="X23" s="75">
        <f>VLOOKUP($A23,'RevPAR Raw Data'!$B$6:$BE$49,'RevPAR Raw Data'!AG$1,FALSE)</f>
        <v>53.680837310888499</v>
      </c>
      <c r="Y23" s="76">
        <f>VLOOKUP($A23,'RevPAR Raw Data'!$B$6:$BE$49,'RevPAR Raw Data'!AH$1,FALSE)</f>
        <v>56.443476987001901</v>
      </c>
      <c r="Z23" s="76">
        <f>VLOOKUP($A23,'RevPAR Raw Data'!$B$6:$BE$49,'RevPAR Raw Data'!AI$1,FALSE)</f>
        <v>63.183346793096099</v>
      </c>
      <c r="AA23" s="76">
        <f>VLOOKUP($A23,'RevPAR Raw Data'!$B$6:$BE$49,'RevPAR Raw Data'!AJ$1,FALSE)</f>
        <v>65.901252503728898</v>
      </c>
      <c r="AB23" s="76">
        <f>VLOOKUP($A23,'RevPAR Raw Data'!$B$6:$BE$49,'RevPAR Raw Data'!AK$1,FALSE)</f>
        <v>66.285017685915093</v>
      </c>
      <c r="AC23" s="77">
        <f>VLOOKUP($A23,'RevPAR Raw Data'!$B$6:$BE$49,'RevPAR Raw Data'!AL$1,FALSE)</f>
        <v>61.098786256126097</v>
      </c>
      <c r="AD23" s="76">
        <f>VLOOKUP($A23,'RevPAR Raw Data'!$B$6:$BE$49,'RevPAR Raw Data'!AN$1,FALSE)</f>
        <v>84.359366929469402</v>
      </c>
      <c r="AE23" s="76">
        <f>VLOOKUP($A23,'RevPAR Raw Data'!$B$6:$BE$49,'RevPAR Raw Data'!AO$1,FALSE)</f>
        <v>83.584894630300397</v>
      </c>
      <c r="AF23" s="77">
        <f>VLOOKUP($A23,'RevPAR Raw Data'!$B$6:$BE$49,'RevPAR Raw Data'!AP$1,FALSE)</f>
        <v>83.972130779884907</v>
      </c>
      <c r="AG23" s="78">
        <f>VLOOKUP($A23,'RevPAR Raw Data'!$B$6:$BE$49,'RevPAR Raw Data'!AR$1,FALSE)</f>
        <v>67.634027548628595</v>
      </c>
    </row>
    <row r="24" spans="1:33" x14ac:dyDescent="0.2">
      <c r="A24" s="55" t="s">
        <v>126</v>
      </c>
      <c r="B24" s="43">
        <f>(VLOOKUP($A23,'Occupancy Raw Data'!$B$8:$BE$51,'Occupancy Raw Data'!AT$3,FALSE))/100</f>
        <v>4.7686095199517602E-2</v>
      </c>
      <c r="C24" s="44">
        <f>(VLOOKUP($A23,'Occupancy Raw Data'!$B$8:$BE$51,'Occupancy Raw Data'!AU$3,FALSE))/100</f>
        <v>4.3239428827390701E-2</v>
      </c>
      <c r="D24" s="44">
        <f>(VLOOKUP($A23,'Occupancy Raw Data'!$B$8:$BE$51,'Occupancy Raw Data'!AV$3,FALSE))/100</f>
        <v>3.1748530503827505E-2</v>
      </c>
      <c r="E24" s="44">
        <f>(VLOOKUP($A23,'Occupancy Raw Data'!$B$8:$BE$51,'Occupancy Raw Data'!AW$3,FALSE))/100</f>
        <v>3.5000790870900904E-2</v>
      </c>
      <c r="F24" s="44">
        <f>(VLOOKUP($A23,'Occupancy Raw Data'!$B$8:$BE$51,'Occupancy Raw Data'!AX$3,FALSE))/100</f>
        <v>2.8764657143427401E-2</v>
      </c>
      <c r="G24" s="44">
        <f>(VLOOKUP($A23,'Occupancy Raw Data'!$B$8:$BE$51,'Occupancy Raw Data'!AY$3,FALSE))/100</f>
        <v>3.6801153140574E-2</v>
      </c>
      <c r="H24" s="45">
        <f>(VLOOKUP($A23,'Occupancy Raw Data'!$B$8:$BE$51,'Occupancy Raw Data'!BA$3,FALSE))/100</f>
        <v>1.82624836842088E-2</v>
      </c>
      <c r="I24" s="45">
        <f>(VLOOKUP($A23,'Occupancy Raw Data'!$B$8:$BE$51,'Occupancy Raw Data'!BB$3,FALSE))/100</f>
        <v>3.4668563007052601E-3</v>
      </c>
      <c r="J24" s="44">
        <f>(VLOOKUP($A23,'Occupancy Raw Data'!$B$8:$BE$51,'Occupancy Raw Data'!BC$3,FALSE))/100</f>
        <v>1.0863808353847499E-2</v>
      </c>
      <c r="K24" s="46">
        <f>(VLOOKUP($A23,'Occupancy Raw Data'!$B$8:$BE$51,'Occupancy Raw Data'!BE$3,FALSE))/100</f>
        <v>2.8472724613740202E-2</v>
      </c>
      <c r="M24" s="43">
        <f>(VLOOKUP($A23,'ADR Raw Data'!$B$6:$BE$49,'ADR Raw Data'!AT$1,FALSE))/100</f>
        <v>4.4151268403910197E-2</v>
      </c>
      <c r="N24" s="44">
        <f>(VLOOKUP($A23,'ADR Raw Data'!$B$6:$BE$49,'ADR Raw Data'!AU$1,FALSE))/100</f>
        <v>3.9897910753626295E-2</v>
      </c>
      <c r="O24" s="44">
        <f>(VLOOKUP($A23,'ADR Raw Data'!$B$6:$BE$49,'ADR Raw Data'!AV$1,FALSE))/100</f>
        <v>4.2989164608055103E-2</v>
      </c>
      <c r="P24" s="44">
        <f>(VLOOKUP($A23,'ADR Raw Data'!$B$6:$BE$49,'ADR Raw Data'!AW$1,FALSE))/100</f>
        <v>4.5374241827872995E-2</v>
      </c>
      <c r="Q24" s="44">
        <f>(VLOOKUP($A23,'ADR Raw Data'!$B$6:$BE$49,'ADR Raw Data'!AX$1,FALSE))/100</f>
        <v>4.8840972779877402E-2</v>
      </c>
      <c r="R24" s="44">
        <f>(VLOOKUP($A23,'ADR Raw Data'!$B$6:$BE$49,'ADR Raw Data'!AY$1,FALSE))/100</f>
        <v>4.4288007702338199E-2</v>
      </c>
      <c r="S24" s="45">
        <f>(VLOOKUP($A23,'ADR Raw Data'!$B$6:$BE$49,'ADR Raw Data'!BA$1,FALSE))/100</f>
        <v>4.17301546588714E-2</v>
      </c>
      <c r="T24" s="45">
        <f>(VLOOKUP($A23,'ADR Raw Data'!$B$6:$BE$49,'ADR Raw Data'!BB$1,FALSE))/100</f>
        <v>4.2144470534454699E-2</v>
      </c>
      <c r="U24" s="44">
        <f>(VLOOKUP($A23,'ADR Raw Data'!$B$6:$BE$49,'ADR Raw Data'!BC$1,FALSE))/100</f>
        <v>4.1918079501068996E-2</v>
      </c>
      <c r="V24" s="46">
        <f>(VLOOKUP($A23,'ADR Raw Data'!$B$6:$BE$49,'ADR Raw Data'!BE$1,FALSE))/100</f>
        <v>4.2394700379078692E-2</v>
      </c>
      <c r="X24" s="43">
        <f>(VLOOKUP($A23,'RevPAR Raw Data'!$B$6:$BE$49,'RevPAR Raw Data'!AT$1,FALSE))/100</f>
        <v>9.394276519171621E-2</v>
      </c>
      <c r="Y24" s="44">
        <f>(VLOOKUP($A23,'RevPAR Raw Data'!$B$6:$BE$49,'RevPAR Raw Data'!AU$1,FALSE))/100</f>
        <v>8.4862502453410094E-2</v>
      </c>
      <c r="Z24" s="44">
        <f>(VLOOKUP($A23,'RevPAR Raw Data'!$B$6:$BE$49,'RevPAR Raw Data'!AV$1,FALSE))/100</f>
        <v>7.6102537915775606E-2</v>
      </c>
      <c r="AA24" s="44">
        <f>(VLOOKUP($A23,'RevPAR Raw Data'!$B$6:$BE$49,'RevPAR Raw Data'!AW$1,FALSE))/100</f>
        <v>8.1963167047917007E-2</v>
      </c>
      <c r="AB24" s="44">
        <f>(VLOOKUP($A23,'RevPAR Raw Data'!$B$6:$BE$49,'RevPAR Raw Data'!AX$1,FALSE))/100</f>
        <v>7.90105237598695E-2</v>
      </c>
      <c r="AC24" s="44">
        <f>(VLOOKUP($A23,'RevPAR Raw Data'!$B$6:$BE$49,'RevPAR Raw Data'!AY$1,FALSE))/100</f>
        <v>8.2719010596656914E-2</v>
      </c>
      <c r="AD24" s="45">
        <f>(VLOOKUP($A23,'RevPAR Raw Data'!$B$6:$BE$49,'RevPAR Raw Data'!BA$1,FALSE))/100</f>
        <v>6.0754734611677401E-2</v>
      </c>
      <c r="AE24" s="45">
        <f>(VLOOKUP($A23,'RevPAR Raw Data'!$B$6:$BE$49,'RevPAR Raw Data'!BB$1,FALSE))/100</f>
        <v>4.5757435658372196E-2</v>
      </c>
      <c r="AF24" s="44">
        <f>(VLOOKUP($A23,'RevPAR Raw Data'!$B$6:$BE$49,'RevPAR Raw Data'!BC$1,FALSE))/100</f>
        <v>5.32372778371775E-2</v>
      </c>
      <c r="AG24" s="46">
        <f>(VLOOKUP($A23,'RevPAR Raw Data'!$B$6:$BE$49,'RevPAR Raw Data'!BE$1,FALSE))/100</f>
        <v>7.2074517621794496E-2</v>
      </c>
    </row>
    <row r="25" spans="1:33" x14ac:dyDescent="0.2">
      <c r="A25" s="93"/>
      <c r="B25" s="71"/>
      <c r="C25" s="72"/>
      <c r="D25" s="72"/>
      <c r="E25" s="72"/>
      <c r="F25" s="72"/>
      <c r="G25" s="73"/>
      <c r="H25" s="53"/>
      <c r="I25" s="53"/>
      <c r="J25" s="73"/>
      <c r="K25" s="74"/>
      <c r="M25" s="75"/>
      <c r="N25" s="76"/>
      <c r="O25" s="76"/>
      <c r="P25" s="76"/>
      <c r="Q25" s="76"/>
      <c r="R25" s="77"/>
      <c r="S25" s="76"/>
      <c r="T25" s="76"/>
      <c r="U25" s="77"/>
      <c r="V25" s="78"/>
      <c r="X25" s="75"/>
      <c r="Y25" s="76"/>
      <c r="Z25" s="76"/>
      <c r="AA25" s="76"/>
      <c r="AB25" s="76"/>
      <c r="AC25" s="77"/>
      <c r="AD25" s="76"/>
      <c r="AE25" s="76"/>
      <c r="AF25" s="77"/>
      <c r="AG25" s="78"/>
    </row>
    <row r="26" spans="1:33" x14ac:dyDescent="0.2">
      <c r="A26" s="70" t="s">
        <v>21</v>
      </c>
      <c r="B26" s="47">
        <f>(VLOOKUP($A26,'Occupancy Raw Data'!$B$8:$BE$51,'Occupancy Raw Data'!AG$3,FALSE))/100</f>
        <v>0.52927813859262296</v>
      </c>
      <c r="C26" s="53">
        <f>(VLOOKUP($A26,'Occupancy Raw Data'!$B$8:$BE$51,'Occupancy Raw Data'!AH$3,FALSE))/100</f>
        <v>0.53634589311521308</v>
      </c>
      <c r="D26" s="53">
        <f>(VLOOKUP($A26,'Occupancy Raw Data'!$B$8:$BE$51,'Occupancy Raw Data'!AI$3,FALSE))/100</f>
        <v>0.55898478821198094</v>
      </c>
      <c r="E26" s="53">
        <f>(VLOOKUP($A26,'Occupancy Raw Data'!$B$8:$BE$51,'Occupancy Raw Data'!AJ$3,FALSE))/100</f>
        <v>0.58181736915031501</v>
      </c>
      <c r="F26" s="53">
        <f>(VLOOKUP($A26,'Occupancy Raw Data'!$B$8:$BE$51,'Occupancy Raw Data'!AK$3,FALSE))/100</f>
        <v>0.59667903276270495</v>
      </c>
      <c r="G26" s="54">
        <f>(VLOOKUP($A26,'Occupancy Raw Data'!$B$8:$BE$51,'Occupancy Raw Data'!AL$3,FALSE))/100</f>
        <v>0.56061983027818096</v>
      </c>
      <c r="H26" s="53">
        <f>(VLOOKUP($A26,'Occupancy Raw Data'!$B$8:$BE$51,'Occupancy Raw Data'!AN$3,FALSE))/100</f>
        <v>0.66391781760753199</v>
      </c>
      <c r="I26" s="53">
        <f>(VLOOKUP($A26,'Occupancy Raw Data'!$B$8:$BE$51,'Occupancy Raw Data'!AO$3,FALSE))/100</f>
        <v>0.66470745988468194</v>
      </c>
      <c r="J26" s="54">
        <f>(VLOOKUP($A26,'Occupancy Raw Data'!$B$8:$BE$51,'Occupancy Raw Data'!AP$3,FALSE))/100</f>
        <v>0.66431263874610702</v>
      </c>
      <c r="K26" s="48">
        <f>(VLOOKUP($A26,'Occupancy Raw Data'!$B$8:$BE$51,'Occupancy Raw Data'!AR$3,FALSE))/100</f>
        <v>0.59024552725786694</v>
      </c>
      <c r="M26" s="75">
        <f>VLOOKUP($A26,'ADR Raw Data'!$B$6:$BE$49,'ADR Raw Data'!AG$1,FALSE)</f>
        <v>67.556351611949907</v>
      </c>
      <c r="N26" s="76">
        <f>VLOOKUP($A26,'ADR Raw Data'!$B$6:$BE$49,'ADR Raw Data'!AH$1,FALSE)</f>
        <v>66.249678063279504</v>
      </c>
      <c r="O26" s="76">
        <f>VLOOKUP($A26,'ADR Raw Data'!$B$6:$BE$49,'ADR Raw Data'!AI$1,FALSE)</f>
        <v>66.684363206151602</v>
      </c>
      <c r="P26" s="76">
        <f>VLOOKUP($A26,'ADR Raw Data'!$B$6:$BE$49,'ADR Raw Data'!AJ$1,FALSE)</f>
        <v>67.414015282579101</v>
      </c>
      <c r="Q26" s="76">
        <f>VLOOKUP($A26,'ADR Raw Data'!$B$6:$BE$49,'ADR Raw Data'!AK$1,FALSE)</f>
        <v>67.583174887948303</v>
      </c>
      <c r="R26" s="77">
        <f>VLOOKUP($A26,'ADR Raw Data'!$B$6:$BE$49,'ADR Raw Data'!AL$1,FALSE)</f>
        <v>67.108626638798597</v>
      </c>
      <c r="S26" s="76">
        <f>VLOOKUP($A26,'ADR Raw Data'!$B$6:$BE$49,'ADR Raw Data'!AN$1,FALSE)</f>
        <v>80.806748405013195</v>
      </c>
      <c r="T26" s="76">
        <f>VLOOKUP($A26,'ADR Raw Data'!$B$6:$BE$49,'ADR Raw Data'!AO$1,FALSE)</f>
        <v>83.010540383731694</v>
      </c>
      <c r="U26" s="77">
        <f>VLOOKUP($A26,'ADR Raw Data'!$B$6:$BE$49,'ADR Raw Data'!AP$1,FALSE)</f>
        <v>81.909299284560802</v>
      </c>
      <c r="V26" s="78">
        <f>VLOOKUP($A26,'ADR Raw Data'!$B$6:$BE$49,'ADR Raw Data'!AR$1,FALSE)</f>
        <v>71.867906052837</v>
      </c>
      <c r="X26" s="75">
        <f>VLOOKUP($A26,'RevPAR Raw Data'!$B$6:$BE$49,'RevPAR Raw Data'!AG$1,FALSE)</f>
        <v>35.756100031281598</v>
      </c>
      <c r="Y26" s="76">
        <f>VLOOKUP($A26,'RevPAR Raw Data'!$B$6:$BE$49,'RevPAR Raw Data'!AH$1,FALSE)</f>
        <v>35.532742749444999</v>
      </c>
      <c r="Z26" s="76">
        <f>VLOOKUP($A26,'RevPAR Raw Data'!$B$6:$BE$49,'RevPAR Raw Data'!AI$1,FALSE)</f>
        <v>37.275544643841499</v>
      </c>
      <c r="AA26" s="76">
        <f>VLOOKUP($A26,'RevPAR Raw Data'!$B$6:$BE$49,'RevPAR Raw Data'!AJ$1,FALSE)</f>
        <v>39.222645015569299</v>
      </c>
      <c r="AB26" s="76">
        <f>VLOOKUP($A26,'RevPAR Raw Data'!$B$6:$BE$49,'RevPAR Raw Data'!AK$1,FALSE)</f>
        <v>40.325463423173701</v>
      </c>
      <c r="AC26" s="77">
        <f>VLOOKUP($A26,'RevPAR Raw Data'!$B$6:$BE$49,'RevPAR Raw Data'!AL$1,FALSE)</f>
        <v>37.622426876445097</v>
      </c>
      <c r="AD26" s="76">
        <f>VLOOKUP($A26,'RevPAR Raw Data'!$B$6:$BE$49,'RevPAR Raw Data'!AN$1,FALSE)</f>
        <v>53.649040049017401</v>
      </c>
      <c r="AE26" s="76">
        <f>VLOOKUP($A26,'RevPAR Raw Data'!$B$6:$BE$49,'RevPAR Raw Data'!AO$1,FALSE)</f>
        <v>55.177725442125102</v>
      </c>
      <c r="AF26" s="77">
        <f>VLOOKUP($A26,'RevPAR Raw Data'!$B$6:$BE$49,'RevPAR Raw Data'!AP$1,FALSE)</f>
        <v>54.413382745571198</v>
      </c>
      <c r="AG26" s="78">
        <f>VLOOKUP($A26,'RevPAR Raw Data'!$B$6:$BE$49,'RevPAR Raw Data'!AR$1,FALSE)</f>
        <v>42.419710101075601</v>
      </c>
    </row>
    <row r="27" spans="1:33" x14ac:dyDescent="0.2">
      <c r="A27" s="55" t="s">
        <v>126</v>
      </c>
      <c r="B27" s="43">
        <f>(VLOOKUP($A26,'Occupancy Raw Data'!$B$8:$BE$51,'Occupancy Raw Data'!AT$3,FALSE))/100</f>
        <v>-3.9393078870672196E-3</v>
      </c>
      <c r="C27" s="44">
        <f>(VLOOKUP($A26,'Occupancy Raw Data'!$B$8:$BE$51,'Occupancy Raw Data'!AU$3,FALSE))/100</f>
        <v>2.8968545460096801E-3</v>
      </c>
      <c r="D27" s="44">
        <f>(VLOOKUP($A26,'Occupancy Raw Data'!$B$8:$BE$51,'Occupancy Raw Data'!AV$3,FALSE))/100</f>
        <v>6.6552020064453103E-3</v>
      </c>
      <c r="E27" s="44">
        <f>(VLOOKUP($A26,'Occupancy Raw Data'!$B$8:$BE$51,'Occupancy Raw Data'!AW$3,FALSE))/100</f>
        <v>3.5068981168462896E-3</v>
      </c>
      <c r="F27" s="44">
        <f>(VLOOKUP($A26,'Occupancy Raw Data'!$B$8:$BE$51,'Occupancy Raw Data'!AX$3,FALSE))/100</f>
        <v>-1.31622662744423E-3</v>
      </c>
      <c r="G27" s="44">
        <f>(VLOOKUP($A26,'Occupancy Raw Data'!$B$8:$BE$51,'Occupancy Raw Data'!AY$3,FALSE))/100</f>
        <v>1.5694134681644501E-3</v>
      </c>
      <c r="H27" s="45">
        <f>(VLOOKUP($A26,'Occupancy Raw Data'!$B$8:$BE$51,'Occupancy Raw Data'!BA$3,FALSE))/100</f>
        <v>-1.7823649474911801E-2</v>
      </c>
      <c r="I27" s="45">
        <f>(VLOOKUP($A26,'Occupancy Raw Data'!$B$8:$BE$51,'Occupancy Raw Data'!BB$3,FALSE))/100</f>
        <v>-1.5103291130121399E-2</v>
      </c>
      <c r="J27" s="44">
        <f>(VLOOKUP($A26,'Occupancy Raw Data'!$B$8:$BE$51,'Occupancy Raw Data'!BC$3,FALSE))/100</f>
        <v>-1.6464542963777001E-2</v>
      </c>
      <c r="K27" s="46">
        <f>(VLOOKUP($A26,'Occupancy Raw Data'!$B$8:$BE$51,'Occupancy Raw Data'!BE$3,FALSE))/100</f>
        <v>-4.3028066314393099E-3</v>
      </c>
      <c r="M27" s="43">
        <f>(VLOOKUP($A26,'ADR Raw Data'!$B$6:$BE$49,'ADR Raw Data'!AT$1,FALSE))/100</f>
        <v>5.3916525623862602E-3</v>
      </c>
      <c r="N27" s="44">
        <f>(VLOOKUP($A26,'ADR Raw Data'!$B$6:$BE$49,'ADR Raw Data'!AU$1,FALSE))/100</f>
        <v>1.35309662739105E-2</v>
      </c>
      <c r="O27" s="44">
        <f>(VLOOKUP($A26,'ADR Raw Data'!$B$6:$BE$49,'ADR Raw Data'!AV$1,FALSE))/100</f>
        <v>1.40841557556099E-2</v>
      </c>
      <c r="P27" s="44">
        <f>(VLOOKUP($A26,'ADR Raw Data'!$B$6:$BE$49,'ADR Raw Data'!AW$1,FALSE))/100</f>
        <v>2.0026913538293001E-2</v>
      </c>
      <c r="Q27" s="44">
        <f>(VLOOKUP($A26,'ADR Raw Data'!$B$6:$BE$49,'ADR Raw Data'!AX$1,FALSE))/100</f>
        <v>7.3969550994706802E-3</v>
      </c>
      <c r="R27" s="44">
        <f>(VLOOKUP($A26,'ADR Raw Data'!$B$6:$BE$49,'ADR Raw Data'!AY$1,FALSE))/100</f>
        <v>1.20711532725413E-2</v>
      </c>
      <c r="S27" s="45">
        <f>(VLOOKUP($A26,'ADR Raw Data'!$B$6:$BE$49,'ADR Raw Data'!BA$1,FALSE))/100</f>
        <v>6.2462475966349792E-3</v>
      </c>
      <c r="T27" s="45">
        <f>(VLOOKUP($A26,'ADR Raw Data'!$B$6:$BE$49,'ADR Raw Data'!BB$1,FALSE))/100</f>
        <v>7.6683528850735906E-3</v>
      </c>
      <c r="U27" s="44">
        <f>(VLOOKUP($A26,'ADR Raw Data'!$B$6:$BE$49,'ADR Raw Data'!BC$1,FALSE))/100</f>
        <v>6.9845374076403397E-3</v>
      </c>
      <c r="V27" s="46">
        <f>(VLOOKUP($A26,'ADR Raw Data'!$B$6:$BE$49,'ADR Raw Data'!BE$1,FALSE))/100</f>
        <v>9.3510450688757702E-3</v>
      </c>
      <c r="X27" s="43">
        <f>(VLOOKUP($A26,'RevPAR Raw Data'!$B$6:$BE$49,'RevPAR Raw Data'!AT$1,FALSE))/100</f>
        <v>1.4311052958557E-3</v>
      </c>
      <c r="Y27" s="44">
        <f>(VLOOKUP($A26,'RevPAR Raw Data'!$B$6:$BE$49,'RevPAR Raw Data'!AU$1,FALSE))/100</f>
        <v>1.6467018061082701E-2</v>
      </c>
      <c r="Z27" s="44">
        <f>(VLOOKUP($A26,'RevPAR Raw Data'!$B$6:$BE$49,'RevPAR Raw Data'!AV$1,FALSE))/100</f>
        <v>2.0833090663699098E-2</v>
      </c>
      <c r="AA27" s="44">
        <f>(VLOOKUP($A26,'RevPAR Raw Data'!$B$6:$BE$49,'RevPAR Raw Data'!AW$1,FALSE))/100</f>
        <v>2.3604044000513E-2</v>
      </c>
      <c r="AB27" s="44">
        <f>(VLOOKUP($A26,'RevPAR Raw Data'!$B$6:$BE$49,'RevPAR Raw Data'!AX$1,FALSE))/100</f>
        <v>6.0709924027625099E-3</v>
      </c>
      <c r="AC27" s="44">
        <f>(VLOOKUP($A26,'RevPAR Raw Data'!$B$6:$BE$49,'RevPAR Raw Data'!AY$1,FALSE))/100</f>
        <v>1.36595113712279E-2</v>
      </c>
      <c r="AD27" s="45">
        <f>(VLOOKUP($A26,'RevPAR Raw Data'!$B$6:$BE$49,'RevPAR Raw Data'!BA$1,FALSE))/100</f>
        <v>-1.1688732805972799E-2</v>
      </c>
      <c r="AE27" s="45">
        <f>(VLOOKUP($A26,'RevPAR Raw Data'!$B$6:$BE$49,'RevPAR Raw Data'!BB$1,FALSE))/100</f>
        <v>-7.5507556111596499E-3</v>
      </c>
      <c r="AF27" s="44">
        <f>(VLOOKUP($A26,'RevPAR Raw Data'!$B$6:$BE$49,'RevPAR Raw Data'!BC$1,FALSE))/100</f>
        <v>-9.5950027723669101E-3</v>
      </c>
      <c r="AG27" s="46">
        <f>(VLOOKUP($A26,'RevPAR Raw Data'!$B$6:$BE$49,'RevPAR Raw Data'!BE$1,FALSE))/100</f>
        <v>5.0080026987032204E-3</v>
      </c>
    </row>
    <row r="28" spans="1:33" x14ac:dyDescent="0.2">
      <c r="A28" s="108" t="s">
        <v>22</v>
      </c>
      <c r="B28" s="84"/>
      <c r="C28" s="85"/>
      <c r="D28" s="85"/>
      <c r="E28" s="85"/>
      <c r="F28" s="85"/>
      <c r="G28" s="86"/>
      <c r="H28" s="85"/>
      <c r="I28" s="85"/>
      <c r="J28" s="86"/>
      <c r="K28" s="87"/>
      <c r="M28" s="84"/>
      <c r="N28" s="85"/>
      <c r="O28" s="85"/>
      <c r="P28" s="85"/>
      <c r="Q28" s="85"/>
      <c r="R28" s="86"/>
      <c r="S28" s="85"/>
      <c r="T28" s="85"/>
      <c r="U28" s="86"/>
      <c r="V28" s="87"/>
      <c r="X28" s="84"/>
      <c r="Y28" s="85"/>
      <c r="Z28" s="85"/>
      <c r="AA28" s="85"/>
      <c r="AB28" s="85"/>
      <c r="AC28" s="86"/>
      <c r="AD28" s="85"/>
      <c r="AE28" s="85"/>
      <c r="AF28" s="86"/>
      <c r="AG28" s="87"/>
    </row>
    <row r="29" spans="1:33" x14ac:dyDescent="0.2">
      <c r="A29" s="70" t="s">
        <v>23</v>
      </c>
      <c r="B29" s="71">
        <f>(VLOOKUP($A29,'Occupancy Raw Data'!$B$8:$BE$45,'Occupancy Raw Data'!AG$3,FALSE))/100</f>
        <v>0.57911615346229395</v>
      </c>
      <c r="C29" s="72">
        <f>(VLOOKUP($A29,'Occupancy Raw Data'!$B$8:$BE$45,'Occupancy Raw Data'!AH$3,FALSE))/100</f>
        <v>0.61692400270056003</v>
      </c>
      <c r="D29" s="72">
        <f>(VLOOKUP($A29,'Occupancy Raw Data'!$B$8:$BE$45,'Occupancy Raw Data'!AI$3,FALSE))/100</f>
        <v>0.68806322834414502</v>
      </c>
      <c r="E29" s="72">
        <f>(VLOOKUP($A29,'Occupancy Raw Data'!$B$8:$BE$45,'Occupancy Raw Data'!AJ$3,FALSE))/100</f>
        <v>0.69935714914726799</v>
      </c>
      <c r="F29" s="72">
        <f>(VLOOKUP($A29,'Occupancy Raw Data'!$B$8:$BE$45,'Occupancy Raw Data'!AK$3,FALSE))/100</f>
        <v>0.68137053453488705</v>
      </c>
      <c r="G29" s="73">
        <f>(VLOOKUP($A29,'Occupancy Raw Data'!$B$8:$BE$45,'Occupancy Raw Data'!AL$3,FALSE))/100</f>
        <v>0.65296621363783103</v>
      </c>
      <c r="H29" s="53">
        <f>(VLOOKUP($A29,'Occupancy Raw Data'!$B$8:$BE$45,'Occupancy Raw Data'!AN$3,FALSE))/100</f>
        <v>0.73426629876419891</v>
      </c>
      <c r="I29" s="53">
        <f>(VLOOKUP($A29,'Occupancy Raw Data'!$B$8:$BE$45,'Occupancy Raw Data'!AO$3,FALSE))/100</f>
        <v>0.72303842428156206</v>
      </c>
      <c r="J29" s="73">
        <f>(VLOOKUP($A29,'Occupancy Raw Data'!$B$8:$BE$45,'Occupancy Raw Data'!AP$3,FALSE))/100</f>
        <v>0.72865236152288104</v>
      </c>
      <c r="K29" s="74">
        <f>(VLOOKUP($A29,'Occupancy Raw Data'!$B$8:$BE$45,'Occupancy Raw Data'!AR$3,FALSE))/100</f>
        <v>0.674590827319274</v>
      </c>
      <c r="M29" s="75">
        <f>VLOOKUP($A29,'ADR Raw Data'!$B$6:$BE$43,'ADR Raw Data'!AG$1,FALSE)</f>
        <v>129.410746752835</v>
      </c>
      <c r="N29" s="76">
        <f>VLOOKUP($A29,'ADR Raw Data'!$B$6:$BE$43,'ADR Raw Data'!AH$1,FALSE)</f>
        <v>121.24464450973601</v>
      </c>
      <c r="O29" s="76">
        <f>VLOOKUP($A29,'ADR Raw Data'!$B$6:$BE$43,'ADR Raw Data'!AI$1,FALSE)</f>
        <v>123.73082209020799</v>
      </c>
      <c r="P29" s="76">
        <f>VLOOKUP($A29,'ADR Raw Data'!$B$6:$BE$43,'ADR Raw Data'!AJ$1,FALSE)</f>
        <v>122.858398740818</v>
      </c>
      <c r="Q29" s="76">
        <f>VLOOKUP($A29,'ADR Raw Data'!$B$6:$BE$43,'ADR Raw Data'!AK$1,FALSE)</f>
        <v>122.751412400779</v>
      </c>
      <c r="R29" s="77">
        <f>VLOOKUP($A29,'ADR Raw Data'!$B$6:$BE$43,'ADR Raw Data'!AL$1,FALSE)</f>
        <v>123.877254502216</v>
      </c>
      <c r="S29" s="76">
        <f>VLOOKUP($A29,'ADR Raw Data'!$B$6:$BE$43,'ADR Raw Data'!AN$1,FALSE)</f>
        <v>143.131030212778</v>
      </c>
      <c r="T29" s="76">
        <f>VLOOKUP($A29,'ADR Raw Data'!$B$6:$BE$43,'ADR Raw Data'!AO$1,FALSE)</f>
        <v>142.44372456280999</v>
      </c>
      <c r="U29" s="77">
        <f>VLOOKUP($A29,'ADR Raw Data'!$B$6:$BE$43,'ADR Raw Data'!AP$1,FALSE)</f>
        <v>142.79002507754899</v>
      </c>
      <c r="V29" s="78">
        <f>VLOOKUP($A29,'ADR Raw Data'!$B$6:$BE$43,'ADR Raw Data'!AR$1,FALSE)</f>
        <v>129.71395024833799</v>
      </c>
      <c r="X29" s="75">
        <f>VLOOKUP($A29,'RevPAR Raw Data'!$B$6:$BE$43,'RevPAR Raw Data'!AG$1,FALSE)</f>
        <v>74.943853876185102</v>
      </c>
      <c r="Y29" s="76">
        <f>VLOOKUP($A29,'RevPAR Raw Data'!$B$6:$BE$43,'RevPAR Raw Data'!AH$1,FALSE)</f>
        <v>74.798731396953002</v>
      </c>
      <c r="Z29" s="76">
        <f>VLOOKUP($A29,'RevPAR Raw Data'!$B$6:$BE$43,'RevPAR Raw Data'!AI$1,FALSE)</f>
        <v>85.134628893063606</v>
      </c>
      <c r="AA29" s="76">
        <f>VLOOKUP($A29,'RevPAR Raw Data'!$B$6:$BE$43,'RevPAR Raw Data'!AJ$1,FALSE)</f>
        <v>85.921899492177104</v>
      </c>
      <c r="AB29" s="76">
        <f>VLOOKUP($A29,'RevPAR Raw Data'!$B$6:$BE$43,'RevPAR Raw Data'!AK$1,FALSE)</f>
        <v>83.639195482431603</v>
      </c>
      <c r="AC29" s="77">
        <f>VLOOKUP($A29,'RevPAR Raw Data'!$B$6:$BE$43,'RevPAR Raw Data'!AL$1,FALSE)</f>
        <v>80.887661828162095</v>
      </c>
      <c r="AD29" s="76">
        <f>VLOOKUP($A29,'RevPAR Raw Data'!$B$6:$BE$43,'RevPAR Raw Data'!AN$1,FALSE)</f>
        <v>105.096291792643</v>
      </c>
      <c r="AE29" s="76">
        <f>VLOOKUP($A29,'RevPAR Raw Data'!$B$6:$BE$43,'RevPAR Raw Data'!AO$1,FALSE)</f>
        <v>102.99228615669099</v>
      </c>
      <c r="AF29" s="77">
        <f>VLOOKUP($A29,'RevPAR Raw Data'!$B$6:$BE$43,'RevPAR Raw Data'!AP$1,FALSE)</f>
        <v>104.044288974667</v>
      </c>
      <c r="AG29" s="78">
        <f>VLOOKUP($A29,'RevPAR Raw Data'!$B$6:$BE$43,'RevPAR Raw Data'!AR$1,FALSE)</f>
        <v>87.503841012877899</v>
      </c>
    </row>
    <row r="30" spans="1:33" x14ac:dyDescent="0.2">
      <c r="A30" s="55" t="s">
        <v>126</v>
      </c>
      <c r="B30" s="43">
        <f>(VLOOKUP($A29,'Occupancy Raw Data'!$B$8:$BE$51,'Occupancy Raw Data'!AT$3,FALSE))/100</f>
        <v>9.4307657862069405E-2</v>
      </c>
      <c r="C30" s="44">
        <f>(VLOOKUP($A29,'Occupancy Raw Data'!$B$8:$BE$51,'Occupancy Raw Data'!AU$3,FALSE))/100</f>
        <v>9.376006205549331E-2</v>
      </c>
      <c r="D30" s="44">
        <f>(VLOOKUP($A29,'Occupancy Raw Data'!$B$8:$BE$51,'Occupancy Raw Data'!AV$3,FALSE))/100</f>
        <v>6.3916953090881204E-2</v>
      </c>
      <c r="E30" s="44">
        <f>(VLOOKUP($A29,'Occupancy Raw Data'!$B$8:$BE$51,'Occupancy Raw Data'!AW$3,FALSE))/100</f>
        <v>5.6304901582678202E-2</v>
      </c>
      <c r="F30" s="44">
        <f>(VLOOKUP($A29,'Occupancy Raw Data'!$B$8:$BE$51,'Occupancy Raw Data'!AX$3,FALSE))/100</f>
        <v>2.8199523080139902E-2</v>
      </c>
      <c r="G30" s="44">
        <f>(VLOOKUP($A29,'Occupancy Raw Data'!$B$8:$BE$51,'Occupancy Raw Data'!AY$3,FALSE))/100</f>
        <v>6.5289266931486706E-2</v>
      </c>
      <c r="H30" s="45">
        <f>(VLOOKUP($A29,'Occupancy Raw Data'!$B$8:$BE$51,'Occupancy Raw Data'!BA$3,FALSE))/100</f>
        <v>-1.9674920270644401E-2</v>
      </c>
      <c r="I30" s="45">
        <f>(VLOOKUP($A29,'Occupancy Raw Data'!$B$8:$BE$51,'Occupancy Raw Data'!BB$3,FALSE))/100</f>
        <v>-2.8876984980080702E-2</v>
      </c>
      <c r="J30" s="44">
        <f>(VLOOKUP($A29,'Occupancy Raw Data'!$B$8:$BE$51,'Occupancy Raw Data'!BC$3,FALSE))/100</f>
        <v>-2.42621994446649E-2</v>
      </c>
      <c r="K30" s="46">
        <f>(VLOOKUP($A29,'Occupancy Raw Data'!$B$8:$BE$51,'Occupancy Raw Data'!BE$3,FALSE))/100</f>
        <v>3.59471088625999E-2</v>
      </c>
      <c r="M30" s="43">
        <f>(VLOOKUP($A29,'ADR Raw Data'!$B$6:$BE$49,'ADR Raw Data'!AT$1,FALSE))/100</f>
        <v>0.113922054208058</v>
      </c>
      <c r="N30" s="44">
        <f>(VLOOKUP($A29,'ADR Raw Data'!$B$6:$BE$49,'ADR Raw Data'!AU$1,FALSE))/100</f>
        <v>7.2586135844346603E-2</v>
      </c>
      <c r="O30" s="44">
        <f>(VLOOKUP($A29,'ADR Raw Data'!$B$6:$BE$49,'ADR Raw Data'!AV$1,FALSE))/100</f>
        <v>5.3157939062528595E-2</v>
      </c>
      <c r="P30" s="44">
        <f>(VLOOKUP($A29,'ADR Raw Data'!$B$6:$BE$49,'ADR Raw Data'!AW$1,FALSE))/100</f>
        <v>4.2607211327866698E-2</v>
      </c>
      <c r="Q30" s="44">
        <f>(VLOOKUP($A29,'ADR Raw Data'!$B$6:$BE$49,'ADR Raw Data'!AX$1,FALSE))/100</f>
        <v>3.0701453524730801E-2</v>
      </c>
      <c r="R30" s="44">
        <f>(VLOOKUP($A29,'ADR Raw Data'!$B$6:$BE$49,'ADR Raw Data'!AY$1,FALSE))/100</f>
        <v>6.0001106507021201E-2</v>
      </c>
      <c r="S30" s="45">
        <f>(VLOOKUP($A29,'ADR Raw Data'!$B$6:$BE$49,'ADR Raw Data'!BA$1,FALSE))/100</f>
        <v>-1.7691643710550299E-2</v>
      </c>
      <c r="T30" s="45">
        <f>(VLOOKUP($A29,'ADR Raw Data'!$B$6:$BE$49,'ADR Raw Data'!BB$1,FALSE))/100</f>
        <v>-3.02658809898077E-2</v>
      </c>
      <c r="U30" s="44">
        <f>(VLOOKUP($A29,'ADR Raw Data'!$B$6:$BE$49,'ADR Raw Data'!BC$1,FALSE))/100</f>
        <v>-2.39742606838029E-2</v>
      </c>
      <c r="V30" s="46">
        <f>(VLOOKUP($A29,'ADR Raw Data'!$B$6:$BE$49,'ADR Raw Data'!BE$1,FALSE))/100</f>
        <v>2.5335100340327502E-2</v>
      </c>
      <c r="X30" s="43">
        <f>(VLOOKUP($A29,'RevPAR Raw Data'!$B$6:$BE$49,'RevPAR Raw Data'!AT$1,FALSE))/100</f>
        <v>0.21897343418132501</v>
      </c>
      <c r="Y30" s="44">
        <f>(VLOOKUP($A29,'RevPAR Raw Data'!$B$6:$BE$49,'RevPAR Raw Data'!AU$1,FALSE))/100</f>
        <v>0.17315187850097399</v>
      </c>
      <c r="Z30" s="44">
        <f>(VLOOKUP($A29,'RevPAR Raw Data'!$B$6:$BE$49,'RevPAR Raw Data'!AV$1,FALSE))/100</f>
        <v>0.120472585650877</v>
      </c>
      <c r="AA30" s="44">
        <f>(VLOOKUP($A29,'RevPAR Raw Data'!$B$6:$BE$49,'RevPAR Raw Data'!AW$1,FALSE))/100</f>
        <v>0.10131110775107199</v>
      </c>
      <c r="AB30" s="44">
        <f>(VLOOKUP($A29,'RevPAR Raw Data'!$B$6:$BE$49,'RevPAR Raw Data'!AX$1,FALSE))/100</f>
        <v>5.9766742952135202E-2</v>
      </c>
      <c r="AC30" s="44">
        <f>(VLOOKUP($A29,'RevPAR Raw Data'!$B$6:$BE$49,'RevPAR Raw Data'!AY$1,FALSE))/100</f>
        <v>0.12920780169742899</v>
      </c>
      <c r="AD30" s="45">
        <f>(VLOOKUP($A29,'RevPAR Raw Data'!$B$6:$BE$49,'RevPAR Raw Data'!BA$1,FALSE))/100</f>
        <v>-3.7018482301732998E-2</v>
      </c>
      <c r="AE30" s="45">
        <f>(VLOOKUP($A29,'RevPAR Raw Data'!$B$6:$BE$49,'RevPAR Raw Data'!BB$1,FALSE))/100</f>
        <v>-5.8268878579136797E-2</v>
      </c>
      <c r="AF30" s="44">
        <f>(VLOOKUP($A29,'RevPAR Raw Data'!$B$6:$BE$49,'RevPAR Raw Data'!BC$1,FALSE))/100</f>
        <v>-4.7654791834219001E-2</v>
      </c>
      <c r="AG30" s="46">
        <f>(VLOOKUP($A29,'RevPAR Raw Data'!$B$6:$BE$49,'RevPAR Raw Data'!BE$1,FALSE))/100</f>
        <v>6.2192932812906193E-2</v>
      </c>
    </row>
    <row r="31" spans="1:33" x14ac:dyDescent="0.2">
      <c r="A31" s="93"/>
      <c r="B31" s="71"/>
      <c r="C31" s="72"/>
      <c r="D31" s="72"/>
      <c r="E31" s="72"/>
      <c r="F31" s="72"/>
      <c r="G31" s="73"/>
      <c r="H31" s="53"/>
      <c r="I31" s="53"/>
      <c r="J31" s="73"/>
      <c r="K31" s="74"/>
      <c r="M31" s="75"/>
      <c r="N31" s="76"/>
      <c r="O31" s="76"/>
      <c r="P31" s="76"/>
      <c r="Q31" s="76"/>
      <c r="R31" s="77"/>
      <c r="S31" s="76"/>
      <c r="T31" s="76"/>
      <c r="U31" s="77"/>
      <c r="V31" s="78"/>
      <c r="X31" s="75"/>
      <c r="Y31" s="76"/>
      <c r="Z31" s="76"/>
      <c r="AA31" s="76"/>
      <c r="AB31" s="76"/>
      <c r="AC31" s="77"/>
      <c r="AD31" s="76"/>
      <c r="AE31" s="76"/>
      <c r="AF31" s="77"/>
      <c r="AG31" s="78"/>
    </row>
    <row r="32" spans="1:33" x14ac:dyDescent="0.2">
      <c r="A32" s="70" t="s">
        <v>24</v>
      </c>
      <c r="B32" s="71">
        <f>(VLOOKUP($A32,'Occupancy Raw Data'!$B$8:$BE$45,'Occupancy Raw Data'!AG$3,FALSE))/100</f>
        <v>0.45308880308880295</v>
      </c>
      <c r="C32" s="72">
        <f>(VLOOKUP($A32,'Occupancy Raw Data'!$B$8:$BE$45,'Occupancy Raw Data'!AH$3,FALSE))/100</f>
        <v>0.53166023166023102</v>
      </c>
      <c r="D32" s="72">
        <f>(VLOOKUP($A32,'Occupancy Raw Data'!$B$8:$BE$45,'Occupancy Raw Data'!AI$3,FALSE))/100</f>
        <v>0.59420849420849398</v>
      </c>
      <c r="E32" s="72">
        <f>(VLOOKUP($A32,'Occupancy Raw Data'!$B$8:$BE$45,'Occupancy Raw Data'!AJ$3,FALSE))/100</f>
        <v>0.61660231660231601</v>
      </c>
      <c r="F32" s="72">
        <f>(VLOOKUP($A32,'Occupancy Raw Data'!$B$8:$BE$45,'Occupancy Raw Data'!AK$3,FALSE))/100</f>
        <v>0.62335907335907303</v>
      </c>
      <c r="G32" s="73">
        <f>(VLOOKUP($A32,'Occupancy Raw Data'!$B$8:$BE$45,'Occupancy Raw Data'!AL$3,FALSE))/100</f>
        <v>0.56378378378378302</v>
      </c>
      <c r="H32" s="53">
        <f>(VLOOKUP($A32,'Occupancy Raw Data'!$B$8:$BE$45,'Occupancy Raw Data'!AN$3,FALSE))/100</f>
        <v>0.70868725868725801</v>
      </c>
      <c r="I32" s="53">
        <f>(VLOOKUP($A32,'Occupancy Raw Data'!$B$8:$BE$45,'Occupancy Raw Data'!AO$3,FALSE))/100</f>
        <v>0.74478764478764403</v>
      </c>
      <c r="J32" s="73">
        <f>(VLOOKUP($A32,'Occupancy Raw Data'!$B$8:$BE$45,'Occupancy Raw Data'!AP$3,FALSE))/100</f>
        <v>0.72673745173745108</v>
      </c>
      <c r="K32" s="74">
        <f>(VLOOKUP($A32,'Occupancy Raw Data'!$B$8:$BE$45,'Occupancy Raw Data'!AR$3,FALSE))/100</f>
        <v>0.61034197462768802</v>
      </c>
      <c r="M32" s="75">
        <f>VLOOKUP($A32,'ADR Raw Data'!$B$6:$BE$43,'ADR Raw Data'!AG$1,FALSE)</f>
        <v>123.724921175969</v>
      </c>
      <c r="N32" s="76">
        <f>VLOOKUP($A32,'ADR Raw Data'!$B$6:$BE$43,'ADR Raw Data'!AH$1,FALSE)</f>
        <v>121.594724037763</v>
      </c>
      <c r="O32" s="76">
        <f>VLOOKUP($A32,'ADR Raw Data'!$B$6:$BE$43,'ADR Raw Data'!AI$1,FALSE)</f>
        <v>120.07822936972001</v>
      </c>
      <c r="P32" s="76">
        <f>VLOOKUP($A32,'ADR Raw Data'!$B$6:$BE$43,'ADR Raw Data'!AJ$1,FALSE)</f>
        <v>116.807795867251</v>
      </c>
      <c r="Q32" s="76">
        <f>VLOOKUP($A32,'ADR Raw Data'!$B$6:$BE$43,'ADR Raw Data'!AK$1,FALSE)</f>
        <v>125.69301331681601</v>
      </c>
      <c r="R32" s="77">
        <f>VLOOKUP($A32,'ADR Raw Data'!$B$6:$BE$43,'ADR Raw Data'!AL$1,FALSE)</f>
        <v>121.476639501438</v>
      </c>
      <c r="S32" s="76">
        <f>VLOOKUP($A32,'ADR Raw Data'!$B$6:$BE$43,'ADR Raw Data'!AN$1,FALSE)</f>
        <v>159.663119041133</v>
      </c>
      <c r="T32" s="76">
        <f>VLOOKUP($A32,'ADR Raw Data'!$B$6:$BE$43,'ADR Raw Data'!AO$1,FALSE)</f>
        <v>161.99729393468101</v>
      </c>
      <c r="U32" s="77">
        <f>VLOOKUP($A32,'ADR Raw Data'!$B$6:$BE$43,'ADR Raw Data'!AP$1,FALSE)</f>
        <v>160.859193784035</v>
      </c>
      <c r="V32" s="78">
        <f>VLOOKUP($A32,'ADR Raw Data'!$B$6:$BE$43,'ADR Raw Data'!AR$1,FALSE)</f>
        <v>134.874644616149</v>
      </c>
      <c r="X32" s="75">
        <f>VLOOKUP($A32,'RevPAR Raw Data'!$B$6:$BE$43,'RevPAR Raw Data'!AG$1,FALSE)</f>
        <v>56.058376447876398</v>
      </c>
      <c r="Y32" s="76">
        <f>VLOOKUP($A32,'RevPAR Raw Data'!$B$6:$BE$43,'RevPAR Raw Data'!AH$1,FALSE)</f>
        <v>64.647079150579103</v>
      </c>
      <c r="Z32" s="76">
        <f>VLOOKUP($A32,'RevPAR Raw Data'!$B$6:$BE$43,'RevPAR Raw Data'!AI$1,FALSE)</f>
        <v>71.351503861003806</v>
      </c>
      <c r="AA32" s="76">
        <f>VLOOKUP($A32,'RevPAR Raw Data'!$B$6:$BE$43,'RevPAR Raw Data'!AJ$1,FALSE)</f>
        <v>72.023957528957496</v>
      </c>
      <c r="AB32" s="76">
        <f>VLOOKUP($A32,'RevPAR Raw Data'!$B$6:$BE$43,'RevPAR Raw Data'!AK$1,FALSE)</f>
        <v>78.351880308880297</v>
      </c>
      <c r="AC32" s="77">
        <f>VLOOKUP($A32,'RevPAR Raw Data'!$B$6:$BE$43,'RevPAR Raw Data'!AL$1,FALSE)</f>
        <v>68.4865594594594</v>
      </c>
      <c r="AD32" s="76">
        <f>VLOOKUP($A32,'RevPAR Raw Data'!$B$6:$BE$43,'RevPAR Raw Data'!AN$1,FALSE)</f>
        <v>113.15121814671799</v>
      </c>
      <c r="AE32" s="76">
        <f>VLOOKUP($A32,'RevPAR Raw Data'!$B$6:$BE$43,'RevPAR Raw Data'!AO$1,FALSE)</f>
        <v>120.653583011583</v>
      </c>
      <c r="AF32" s="77">
        <f>VLOOKUP($A32,'RevPAR Raw Data'!$B$6:$BE$43,'RevPAR Raw Data'!AP$1,FALSE)</f>
        <v>116.90240057915</v>
      </c>
      <c r="AG32" s="78">
        <f>VLOOKUP($A32,'RevPAR Raw Data'!$B$6:$BE$43,'RevPAR Raw Data'!AR$1,FALSE)</f>
        <v>82.319656922228305</v>
      </c>
    </row>
    <row r="33" spans="1:33" x14ac:dyDescent="0.2">
      <c r="A33" s="55" t="s">
        <v>126</v>
      </c>
      <c r="B33" s="43">
        <f>(VLOOKUP($A32,'Occupancy Raw Data'!$B$8:$BE$51,'Occupancy Raw Data'!AT$3,FALSE))/100</f>
        <v>-0.13586156111929301</v>
      </c>
      <c r="C33" s="44">
        <f>(VLOOKUP($A32,'Occupancy Raw Data'!$B$8:$BE$51,'Occupancy Raw Data'!AU$3,FALSE))/100</f>
        <v>-7.4285714285714205E-2</v>
      </c>
      <c r="D33" s="44">
        <f>(VLOOKUP($A32,'Occupancy Raw Data'!$B$8:$BE$51,'Occupancy Raw Data'!AV$3,FALSE))/100</f>
        <v>-6.0152671755725098E-2</v>
      </c>
      <c r="E33" s="44">
        <f>(VLOOKUP($A32,'Occupancy Raw Data'!$B$8:$BE$51,'Occupancy Raw Data'!AW$3,FALSE))/100</f>
        <v>-5.80949572397522E-2</v>
      </c>
      <c r="F33" s="44">
        <f>(VLOOKUP($A32,'Occupancy Raw Data'!$B$8:$BE$51,'Occupancy Raw Data'!AX$3,FALSE))/100</f>
        <v>-6.5141864504921806E-2</v>
      </c>
      <c r="G33" s="44">
        <f>(VLOOKUP($A32,'Occupancy Raw Data'!$B$8:$BE$51,'Occupancy Raw Data'!AY$3,FALSE))/100</f>
        <v>-7.6465751691859998E-2</v>
      </c>
      <c r="H33" s="45">
        <f>(VLOOKUP($A32,'Occupancy Raw Data'!$B$8:$BE$51,'Occupancy Raw Data'!BA$3,FALSE))/100</f>
        <v>-4.8224008296603504E-2</v>
      </c>
      <c r="I33" s="45">
        <f>(VLOOKUP($A32,'Occupancy Raw Data'!$B$8:$BE$51,'Occupancy Raw Data'!BB$3,FALSE))/100</f>
        <v>-2.3291139240506298E-2</v>
      </c>
      <c r="J33" s="44">
        <f>(VLOOKUP($A32,'Occupancy Raw Data'!$B$8:$BE$51,'Occupancy Raw Data'!BC$3,FALSE))/100</f>
        <v>-3.56090687844242E-2</v>
      </c>
      <c r="K33" s="46">
        <f>(VLOOKUP($A32,'Occupancy Raw Data'!$B$8:$BE$51,'Occupancy Raw Data'!BE$3,FALSE))/100</f>
        <v>-6.2960453891099999E-2</v>
      </c>
      <c r="M33" s="43">
        <f>(VLOOKUP($A32,'ADR Raw Data'!$B$6:$BE$49,'ADR Raw Data'!AT$1,FALSE))/100</f>
        <v>1.7204999382880601E-2</v>
      </c>
      <c r="N33" s="44">
        <f>(VLOOKUP($A32,'ADR Raw Data'!$B$6:$BE$49,'ADR Raw Data'!AU$1,FALSE))/100</f>
        <v>4.0614834014202003E-2</v>
      </c>
      <c r="O33" s="44">
        <f>(VLOOKUP($A32,'ADR Raw Data'!$B$6:$BE$49,'ADR Raw Data'!AV$1,FALSE))/100</f>
        <v>2.8143366248657303E-2</v>
      </c>
      <c r="P33" s="44">
        <f>(VLOOKUP($A32,'ADR Raw Data'!$B$6:$BE$49,'ADR Raw Data'!AW$1,FALSE))/100</f>
        <v>4.9733861168867501E-3</v>
      </c>
      <c r="Q33" s="44">
        <f>(VLOOKUP($A32,'ADR Raw Data'!$B$6:$BE$49,'ADR Raw Data'!AX$1,FALSE))/100</f>
        <v>5.3574308118796397E-2</v>
      </c>
      <c r="R33" s="44">
        <f>(VLOOKUP($A32,'ADR Raw Data'!$B$6:$BE$49,'ADR Raw Data'!AY$1,FALSE))/100</f>
        <v>2.8925448079191299E-2</v>
      </c>
      <c r="S33" s="45">
        <f>(VLOOKUP($A32,'ADR Raw Data'!$B$6:$BE$49,'ADR Raw Data'!BA$1,FALSE))/100</f>
        <v>4.1475445116719994E-2</v>
      </c>
      <c r="T33" s="45">
        <f>(VLOOKUP($A32,'ADR Raw Data'!$B$6:$BE$49,'ADR Raw Data'!BB$1,FALSE))/100</f>
        <v>2.2868585825455902E-2</v>
      </c>
      <c r="U33" s="44">
        <f>(VLOOKUP($A32,'ADR Raw Data'!$B$6:$BE$49,'ADR Raw Data'!BC$1,FALSE))/100</f>
        <v>3.2006658434212104E-2</v>
      </c>
      <c r="V33" s="46">
        <f>(VLOOKUP($A32,'ADR Raw Data'!$B$6:$BE$49,'ADR Raw Data'!BE$1,FALSE))/100</f>
        <v>3.3051839985088198E-2</v>
      </c>
      <c r="X33" s="43">
        <f>(VLOOKUP($A32,'RevPAR Raw Data'!$B$6:$BE$49,'RevPAR Raw Data'!AT$1,FALSE))/100</f>
        <v>-0.120994059811627</v>
      </c>
      <c r="Y33" s="44">
        <f>(VLOOKUP($A32,'RevPAR Raw Data'!$B$6:$BE$49,'RevPAR Raw Data'!AU$1,FALSE))/100</f>
        <v>-3.6687982226853003E-2</v>
      </c>
      <c r="Z33" s="44">
        <f>(VLOOKUP($A32,'RevPAR Raw Data'!$B$6:$BE$49,'RevPAR Raw Data'!AV$1,FALSE))/100</f>
        <v>-3.3702204179124402E-2</v>
      </c>
      <c r="AA33" s="44">
        <f>(VLOOKUP($A32,'RevPAR Raw Data'!$B$6:$BE$49,'RevPAR Raw Data'!AW$1,FALSE))/100</f>
        <v>-5.3410499776662804E-2</v>
      </c>
      <c r="AB33" s="44">
        <f>(VLOOKUP($A32,'RevPAR Raw Data'!$B$6:$BE$49,'RevPAR Raw Data'!AX$1,FALSE))/100</f>
        <v>-1.5057486706544901E-2</v>
      </c>
      <c r="AC33" s="44">
        <f>(VLOOKUP($A32,'RevPAR Raw Data'!$B$6:$BE$49,'RevPAR Raw Data'!AY$1,FALSE))/100</f>
        <v>-4.9752109743067895E-2</v>
      </c>
      <c r="AD33" s="45">
        <f>(VLOOKUP($A32,'RevPAR Raw Data'!$B$6:$BE$49,'RevPAR Raw Data'!BA$1,FALSE))/100</f>
        <v>-8.7486753892975794E-3</v>
      </c>
      <c r="AE33" s="45">
        <f>(VLOOKUP($A32,'RevPAR Raw Data'!$B$6:$BE$49,'RevPAR Raw Data'!BB$1,FALSE))/100</f>
        <v>-9.5518883174451402E-4</v>
      </c>
      <c r="AF33" s="44">
        <f>(VLOOKUP($A32,'RevPAR Raw Data'!$B$6:$BE$49,'RevPAR Raw Data'!BC$1,FALSE))/100</f>
        <v>-4.7421376519554701E-3</v>
      </c>
      <c r="AG33" s="46">
        <f>(VLOOKUP($A32,'RevPAR Raw Data'!$B$6:$BE$49,'RevPAR Raw Data'!BE$1,FALSE))/100</f>
        <v>-3.1989572753408899E-2</v>
      </c>
    </row>
    <row r="34" spans="1:33" x14ac:dyDescent="0.2">
      <c r="A34" s="93"/>
      <c r="B34" s="71"/>
      <c r="C34" s="72"/>
      <c r="D34" s="72"/>
      <c r="E34" s="72"/>
      <c r="F34" s="72"/>
      <c r="G34" s="73"/>
      <c r="H34" s="53"/>
      <c r="I34" s="53"/>
      <c r="J34" s="73"/>
      <c r="K34" s="74"/>
      <c r="M34" s="75"/>
      <c r="N34" s="76"/>
      <c r="O34" s="76"/>
      <c r="P34" s="76"/>
      <c r="Q34" s="76"/>
      <c r="R34" s="77"/>
      <c r="S34" s="76"/>
      <c r="T34" s="76"/>
      <c r="U34" s="77"/>
      <c r="V34" s="78"/>
      <c r="X34" s="75"/>
      <c r="Y34" s="76"/>
      <c r="Z34" s="76"/>
      <c r="AA34" s="76"/>
      <c r="AB34" s="76"/>
      <c r="AC34" s="77"/>
      <c r="AD34" s="76"/>
      <c r="AE34" s="76"/>
      <c r="AF34" s="77"/>
      <c r="AG34" s="78"/>
    </row>
    <row r="35" spans="1:33" x14ac:dyDescent="0.2">
      <c r="A35" s="70" t="s">
        <v>25</v>
      </c>
      <c r="B35" s="71">
        <f>(VLOOKUP($A35,'Occupancy Raw Data'!$B$8:$BE$45,'Occupancy Raw Data'!AG$3,FALSE))/100</f>
        <v>0.49275839368005203</v>
      </c>
      <c r="C35" s="72">
        <f>(VLOOKUP($A35,'Occupancy Raw Data'!$B$8:$BE$45,'Occupancy Raw Data'!AH$3,FALSE))/100</f>
        <v>0.54739960500329099</v>
      </c>
      <c r="D35" s="72">
        <f>(VLOOKUP($A35,'Occupancy Raw Data'!$B$8:$BE$45,'Occupancy Raw Data'!AI$3,FALSE))/100</f>
        <v>0.63084265964450204</v>
      </c>
      <c r="E35" s="72">
        <f>(VLOOKUP($A35,'Occupancy Raw Data'!$B$8:$BE$45,'Occupancy Raw Data'!AJ$3,FALSE))/100</f>
        <v>0.65618828176431809</v>
      </c>
      <c r="F35" s="72">
        <f>(VLOOKUP($A35,'Occupancy Raw Data'!$B$8:$BE$45,'Occupancy Raw Data'!AK$3,FALSE))/100</f>
        <v>0.65223831468071003</v>
      </c>
      <c r="G35" s="73">
        <f>(VLOOKUP($A35,'Occupancy Raw Data'!$B$8:$BE$45,'Occupancy Raw Data'!AL$3,FALSE))/100</f>
        <v>0.59588545095457501</v>
      </c>
      <c r="H35" s="53">
        <f>(VLOOKUP($A35,'Occupancy Raw Data'!$B$8:$BE$45,'Occupancy Raw Data'!AN$3,FALSE))/100</f>
        <v>0.7146148782093481</v>
      </c>
      <c r="I35" s="53">
        <f>(VLOOKUP($A35,'Occupancy Raw Data'!$B$8:$BE$45,'Occupancy Raw Data'!AO$3,FALSE))/100</f>
        <v>0.71922317314022299</v>
      </c>
      <c r="J35" s="73">
        <f>(VLOOKUP($A35,'Occupancy Raw Data'!$B$8:$BE$45,'Occupancy Raw Data'!AP$3,FALSE))/100</f>
        <v>0.71691902567478605</v>
      </c>
      <c r="K35" s="74">
        <f>(VLOOKUP($A35,'Occupancy Raw Data'!$B$8:$BE$45,'Occupancy Raw Data'!AR$3,FALSE))/100</f>
        <v>0.63046647230320607</v>
      </c>
      <c r="M35" s="75">
        <f>VLOOKUP($A35,'ADR Raw Data'!$B$6:$BE$43,'ADR Raw Data'!AG$1,FALSE)</f>
        <v>124.036633266533</v>
      </c>
      <c r="N35" s="76">
        <f>VLOOKUP($A35,'ADR Raw Data'!$B$6:$BE$43,'ADR Raw Data'!AH$1,FALSE)</f>
        <v>118.217507516536</v>
      </c>
      <c r="O35" s="76">
        <f>VLOOKUP($A35,'ADR Raw Data'!$B$6:$BE$43,'ADR Raw Data'!AI$1,FALSE)</f>
        <v>121.623660318288</v>
      </c>
      <c r="P35" s="76">
        <f>VLOOKUP($A35,'ADR Raw Data'!$B$6:$BE$43,'ADR Raw Data'!AJ$1,FALSE)</f>
        <v>122.088053674441</v>
      </c>
      <c r="Q35" s="76">
        <f>VLOOKUP($A35,'ADR Raw Data'!$B$6:$BE$43,'ADR Raw Data'!AK$1,FALSE)</f>
        <v>122.517093111279</v>
      </c>
      <c r="R35" s="77">
        <f>VLOOKUP($A35,'ADR Raw Data'!$B$6:$BE$43,'ADR Raw Data'!AL$1,FALSE)</f>
        <v>121.694796994973</v>
      </c>
      <c r="S35" s="76">
        <f>VLOOKUP($A35,'ADR Raw Data'!$B$6:$BE$43,'ADR Raw Data'!AN$1,FALSE)</f>
        <v>152.52697835098999</v>
      </c>
      <c r="T35" s="76">
        <f>VLOOKUP($A35,'ADR Raw Data'!$B$6:$BE$43,'ADR Raw Data'!AO$1,FALSE)</f>
        <v>153.87643249427899</v>
      </c>
      <c r="U35" s="77">
        <f>VLOOKUP($A35,'ADR Raw Data'!$B$6:$BE$43,'ADR Raw Data'!AP$1,FALSE)</f>
        <v>153.20387396694201</v>
      </c>
      <c r="V35" s="78">
        <f>VLOOKUP($A35,'ADR Raw Data'!$B$6:$BE$43,'ADR Raw Data'!AR$1,FALSE)</f>
        <v>131.931868730188</v>
      </c>
      <c r="X35" s="75">
        <f>VLOOKUP($A35,'RevPAR Raw Data'!$B$6:$BE$43,'RevPAR Raw Data'!AG$1,FALSE)</f>
        <v>61.120092165898598</v>
      </c>
      <c r="Y35" s="76">
        <f>VLOOKUP($A35,'RevPAR Raw Data'!$B$6:$BE$43,'RevPAR Raw Data'!AH$1,FALSE)</f>
        <v>64.712216919025593</v>
      </c>
      <c r="Z35" s="76">
        <f>VLOOKUP($A35,'RevPAR Raw Data'!$B$6:$BE$43,'RevPAR Raw Data'!AI$1,FALSE)</f>
        <v>76.725393350888694</v>
      </c>
      <c r="AA35" s="76">
        <f>VLOOKUP($A35,'RevPAR Raw Data'!$B$6:$BE$43,'RevPAR Raw Data'!AJ$1,FALSE)</f>
        <v>80.112750164581897</v>
      </c>
      <c r="AB35" s="76">
        <f>VLOOKUP($A35,'RevPAR Raw Data'!$B$6:$BE$43,'RevPAR Raw Data'!AK$1,FALSE)</f>
        <v>79.910342330480503</v>
      </c>
      <c r="AC35" s="77">
        <f>VLOOKUP($A35,'RevPAR Raw Data'!$B$6:$BE$43,'RevPAR Raw Data'!AL$1,FALSE)</f>
        <v>72.5161589861751</v>
      </c>
      <c r="AD35" s="76">
        <f>VLOOKUP($A35,'RevPAR Raw Data'!$B$6:$BE$43,'RevPAR Raw Data'!AN$1,FALSE)</f>
        <v>108.998048057932</v>
      </c>
      <c r="AE35" s="76">
        <f>VLOOKUP($A35,'RevPAR Raw Data'!$B$6:$BE$43,'RevPAR Raw Data'!AO$1,FALSE)</f>
        <v>110.671496050032</v>
      </c>
      <c r="AF35" s="77">
        <f>VLOOKUP($A35,'RevPAR Raw Data'!$B$6:$BE$43,'RevPAR Raw Data'!AP$1,FALSE)</f>
        <v>109.83477205398199</v>
      </c>
      <c r="AG35" s="78">
        <f>VLOOKUP($A35,'RevPAR Raw Data'!$B$6:$BE$43,'RevPAR Raw Data'!AR$1,FALSE)</f>
        <v>83.178619862691605</v>
      </c>
    </row>
    <row r="36" spans="1:33" x14ac:dyDescent="0.2">
      <c r="A36" s="55" t="s">
        <v>126</v>
      </c>
      <c r="B36" s="43">
        <f>(VLOOKUP($A35,'Occupancy Raw Data'!$B$8:$BE$51,'Occupancy Raw Data'!AT$3,FALSE))/100</f>
        <v>-6.2030075187969901E-2</v>
      </c>
      <c r="C36" s="44">
        <f>(VLOOKUP($A35,'Occupancy Raw Data'!$B$8:$BE$51,'Occupancy Raw Data'!AU$3,FALSE))/100</f>
        <v>-5.02569960022844E-2</v>
      </c>
      <c r="D36" s="44">
        <f>(VLOOKUP($A35,'Occupancy Raw Data'!$B$8:$BE$51,'Occupancy Raw Data'!AV$3,FALSE))/100</f>
        <v>-2.8144016227180501E-2</v>
      </c>
      <c r="E36" s="44">
        <f>(VLOOKUP($A35,'Occupancy Raw Data'!$B$8:$BE$51,'Occupancy Raw Data'!AW$3,FALSE))/100</f>
        <v>-1.14059013141581E-2</v>
      </c>
      <c r="F36" s="44">
        <f>(VLOOKUP($A35,'Occupancy Raw Data'!$B$8:$BE$51,'Occupancy Raw Data'!AX$3,FALSE))/100</f>
        <v>-2.3651145602365097E-2</v>
      </c>
      <c r="G36" s="44">
        <f>(VLOOKUP($A35,'Occupancy Raw Data'!$B$8:$BE$51,'Occupancy Raw Data'!AY$3,FALSE))/100</f>
        <v>-3.34757074212493E-2</v>
      </c>
      <c r="H36" s="45">
        <f>(VLOOKUP($A35,'Occupancy Raw Data'!$B$8:$BE$51,'Occupancy Raw Data'!BA$3,FALSE))/100</f>
        <v>-2.9286832103733503E-2</v>
      </c>
      <c r="I36" s="45">
        <f>(VLOOKUP($A35,'Occupancy Raw Data'!$B$8:$BE$51,'Occupancy Raw Data'!BB$3,FALSE))/100</f>
        <v>-6.3665302410186395E-3</v>
      </c>
      <c r="J36" s="44">
        <f>(VLOOKUP($A35,'Occupancy Raw Data'!$B$8:$BE$51,'Occupancy Raw Data'!BC$3,FALSE))/100</f>
        <v>-1.79235711870138E-2</v>
      </c>
      <c r="K36" s="46">
        <f>(VLOOKUP($A35,'Occupancy Raw Data'!$B$8:$BE$51,'Occupancy Raw Data'!BE$3,FALSE))/100</f>
        <v>-2.8477229085902601E-2</v>
      </c>
      <c r="M36" s="43">
        <f>(VLOOKUP($A35,'ADR Raw Data'!$B$6:$BE$49,'ADR Raw Data'!AT$1,FALSE))/100</f>
        <v>-3.9596051771188301E-2</v>
      </c>
      <c r="N36" s="44">
        <f>(VLOOKUP($A35,'ADR Raw Data'!$B$6:$BE$49,'ADR Raw Data'!AU$1,FALSE))/100</f>
        <v>-2.20011707161662E-2</v>
      </c>
      <c r="O36" s="44">
        <f>(VLOOKUP($A35,'ADR Raw Data'!$B$6:$BE$49,'ADR Raw Data'!AV$1,FALSE))/100</f>
        <v>-4.35391221488746E-3</v>
      </c>
      <c r="P36" s="44">
        <f>(VLOOKUP($A35,'ADR Raw Data'!$B$6:$BE$49,'ADR Raw Data'!AW$1,FALSE))/100</f>
        <v>2.4393772084680401E-3</v>
      </c>
      <c r="Q36" s="44">
        <f>(VLOOKUP($A35,'ADR Raw Data'!$B$6:$BE$49,'ADR Raw Data'!AX$1,FALSE))/100</f>
        <v>-1.27760034681044E-2</v>
      </c>
      <c r="R36" s="44">
        <f>(VLOOKUP($A35,'ADR Raw Data'!$B$6:$BE$49,'ADR Raw Data'!AY$1,FALSE))/100</f>
        <v>-1.4234020249335099E-2</v>
      </c>
      <c r="S36" s="45">
        <f>(VLOOKUP($A35,'ADR Raw Data'!$B$6:$BE$49,'ADR Raw Data'!BA$1,FALSE))/100</f>
        <v>1.3492428097714499E-2</v>
      </c>
      <c r="T36" s="45">
        <f>(VLOOKUP($A35,'ADR Raw Data'!$B$6:$BE$49,'ADR Raw Data'!BB$1,FALSE))/100</f>
        <v>-2.2662571904951499E-3</v>
      </c>
      <c r="U36" s="44">
        <f>(VLOOKUP($A35,'ADR Raw Data'!$B$6:$BE$49,'ADR Raw Data'!BC$1,FALSE))/100</f>
        <v>5.6349410488428699E-3</v>
      </c>
      <c r="V36" s="46">
        <f>(VLOOKUP($A35,'ADR Raw Data'!$B$6:$BE$49,'ADR Raw Data'!BE$1,FALSE))/100</f>
        <v>-6.07605851786554E-3</v>
      </c>
      <c r="X36" s="43">
        <f>(VLOOKUP($A35,'RevPAR Raw Data'!$B$6:$BE$49,'RevPAR Raw Data'!AT$1,FALSE))/100</f>
        <v>-9.9169980890644716E-2</v>
      </c>
      <c r="Y36" s="44">
        <f>(VLOOKUP($A35,'RevPAR Raw Data'!$B$6:$BE$49,'RevPAR Raw Data'!AU$1,FALSE))/100</f>
        <v>-7.1152453969722695E-2</v>
      </c>
      <c r="Z36" s="44">
        <f>(VLOOKUP($A35,'RevPAR Raw Data'!$B$6:$BE$49,'RevPAR Raw Data'!AV$1,FALSE))/100</f>
        <v>-3.2375391866040402E-2</v>
      </c>
      <c r="AA36" s="44">
        <f>(VLOOKUP($A35,'RevPAR Raw Data'!$B$6:$BE$49,'RevPAR Raw Data'!AW$1,FALSE))/100</f>
        <v>-8.9943474013979303E-3</v>
      </c>
      <c r="AB36" s="44">
        <f>(VLOOKUP($A35,'RevPAR Raw Data'!$B$6:$BE$49,'RevPAR Raw Data'!AX$1,FALSE))/100</f>
        <v>-3.6124981952229102E-2</v>
      </c>
      <c r="AC36" s="44">
        <f>(VLOOKUP($A35,'RevPAR Raw Data'!$B$6:$BE$49,'RevPAR Raw Data'!AY$1,FALSE))/100</f>
        <v>-4.7233233773289598E-2</v>
      </c>
      <c r="AD36" s="45">
        <f>(VLOOKUP($A35,'RevPAR Raw Data'!$B$6:$BE$49,'RevPAR Raw Data'!BA$1,FALSE))/100</f>
        <v>-1.6189554482388301E-2</v>
      </c>
      <c r="AE36" s="45">
        <f>(VLOOKUP($A35,'RevPAR Raw Data'!$B$6:$BE$49,'RevPAR Raw Data'!BB$1,FALSE))/100</f>
        <v>-8.6183592365765803E-3</v>
      </c>
      <c r="AF36" s="44">
        <f>(VLOOKUP($A35,'RevPAR Raw Data'!$B$6:$BE$49,'RevPAR Raw Data'!BC$1,FALSE))/100</f>
        <v>-1.2389628405194499E-2</v>
      </c>
      <c r="AG36" s="46">
        <f>(VLOOKUP($A35,'RevPAR Raw Data'!$B$6:$BE$49,'RevPAR Raw Data'!BE$1,FALSE))/100</f>
        <v>-3.4380258293415601E-2</v>
      </c>
    </row>
    <row r="37" spans="1:33" x14ac:dyDescent="0.2">
      <c r="A37" s="93"/>
      <c r="B37" s="71"/>
      <c r="C37" s="72"/>
      <c r="D37" s="72"/>
      <c r="E37" s="72"/>
      <c r="F37" s="72"/>
      <c r="G37" s="73"/>
      <c r="H37" s="53"/>
      <c r="I37" s="53"/>
      <c r="J37" s="73"/>
      <c r="K37" s="74"/>
      <c r="M37" s="75"/>
      <c r="N37" s="76"/>
      <c r="O37" s="76"/>
      <c r="P37" s="76"/>
      <c r="Q37" s="76"/>
      <c r="R37" s="77"/>
      <c r="S37" s="76"/>
      <c r="T37" s="76"/>
      <c r="U37" s="77"/>
      <c r="V37" s="78"/>
      <c r="X37" s="75"/>
      <c r="Y37" s="76"/>
      <c r="Z37" s="76"/>
      <c r="AA37" s="76"/>
      <c r="AB37" s="76"/>
      <c r="AC37" s="77"/>
      <c r="AD37" s="76"/>
      <c r="AE37" s="76"/>
      <c r="AF37" s="77"/>
      <c r="AG37" s="78"/>
    </row>
    <row r="38" spans="1:33" x14ac:dyDescent="0.2">
      <c r="A38" s="70" t="s">
        <v>26</v>
      </c>
      <c r="B38" s="71">
        <f>(VLOOKUP($A38,'Occupancy Raw Data'!$B$8:$BE$45,'Occupancy Raw Data'!AG$3,FALSE))/100</f>
        <v>0.65294155551259703</v>
      </c>
      <c r="C38" s="72">
        <f>(VLOOKUP($A38,'Occupancy Raw Data'!$B$8:$BE$45,'Occupancy Raw Data'!AH$3,FALSE))/100</f>
        <v>0.64836360592617293</v>
      </c>
      <c r="D38" s="72">
        <f>(VLOOKUP($A38,'Occupancy Raw Data'!$B$8:$BE$45,'Occupancy Raw Data'!AI$3,FALSE))/100</f>
        <v>0.69736850577228904</v>
      </c>
      <c r="E38" s="72">
        <f>(VLOOKUP($A38,'Occupancy Raw Data'!$B$8:$BE$45,'Occupancy Raw Data'!AJ$3,FALSE))/100</f>
        <v>0.72826779815982112</v>
      </c>
      <c r="F38" s="72">
        <f>(VLOOKUP($A38,'Occupancy Raw Data'!$B$8:$BE$45,'Occupancy Raw Data'!AK$3,FALSE))/100</f>
        <v>0.74540760152210694</v>
      </c>
      <c r="G38" s="73">
        <f>(VLOOKUP($A38,'Occupancy Raw Data'!$B$8:$BE$45,'Occupancy Raw Data'!AL$3,FALSE))/100</f>
        <v>0.69447628517040694</v>
      </c>
      <c r="H38" s="53">
        <f>(VLOOKUP($A38,'Occupancy Raw Data'!$B$8:$BE$45,'Occupancy Raw Data'!AN$3,FALSE))/100</f>
        <v>0.84080329146035993</v>
      </c>
      <c r="I38" s="53">
        <f>(VLOOKUP($A38,'Occupancy Raw Data'!$B$8:$BE$45,'Occupancy Raw Data'!AO$3,FALSE))/100</f>
        <v>0.86301034698121792</v>
      </c>
      <c r="J38" s="73">
        <f>(VLOOKUP($A38,'Occupancy Raw Data'!$B$8:$BE$45,'Occupancy Raw Data'!AP$3,FALSE))/100</f>
        <v>0.85190681922078892</v>
      </c>
      <c r="K38" s="74">
        <f>(VLOOKUP($A38,'Occupancy Raw Data'!$B$8:$BE$45,'Occupancy Raw Data'!AR$3,FALSE))/100</f>
        <v>0.73946144448859996</v>
      </c>
      <c r="M38" s="75">
        <f>VLOOKUP($A38,'ADR Raw Data'!$B$6:$BE$43,'ADR Raw Data'!AG$1,FALSE)</f>
        <v>136.058487516036</v>
      </c>
      <c r="N38" s="76">
        <f>VLOOKUP($A38,'ADR Raw Data'!$B$6:$BE$43,'ADR Raw Data'!AH$1,FALSE)</f>
        <v>128.02309946572899</v>
      </c>
      <c r="O38" s="76">
        <f>VLOOKUP($A38,'ADR Raw Data'!$B$6:$BE$43,'ADR Raw Data'!AI$1,FALSE)</f>
        <v>130.78796277317599</v>
      </c>
      <c r="P38" s="76">
        <f>VLOOKUP($A38,'ADR Raw Data'!$B$6:$BE$43,'ADR Raw Data'!AJ$1,FALSE)</f>
        <v>132.30601177635501</v>
      </c>
      <c r="Q38" s="76">
        <f>VLOOKUP($A38,'ADR Raw Data'!$B$6:$BE$43,'ADR Raw Data'!AK$1,FALSE)</f>
        <v>137.016530707437</v>
      </c>
      <c r="R38" s="77">
        <f>VLOOKUP($A38,'ADR Raw Data'!$B$6:$BE$43,'ADR Raw Data'!AL$1,FALSE)</f>
        <v>132.91778272117801</v>
      </c>
      <c r="S38" s="76">
        <f>VLOOKUP($A38,'ADR Raw Data'!$B$6:$BE$43,'ADR Raw Data'!AN$1,FALSE)</f>
        <v>183.922464123259</v>
      </c>
      <c r="T38" s="76">
        <f>VLOOKUP($A38,'ADR Raw Data'!$B$6:$BE$43,'ADR Raw Data'!AO$1,FALSE)</f>
        <v>188.52677047039899</v>
      </c>
      <c r="U38" s="77">
        <f>VLOOKUP($A38,'ADR Raw Data'!$B$6:$BE$43,'ADR Raw Data'!AP$1,FALSE)</f>
        <v>186.25462295131501</v>
      </c>
      <c r="V38" s="78">
        <f>VLOOKUP($A38,'ADR Raw Data'!$B$6:$BE$43,'ADR Raw Data'!AR$1,FALSE)</f>
        <v>150.47615034658801</v>
      </c>
      <c r="X38" s="75">
        <f>VLOOKUP($A38,'RevPAR Raw Data'!$B$6:$BE$43,'RevPAR Raw Data'!AG$1,FALSE)</f>
        <v>88.838240479412306</v>
      </c>
      <c r="Y38" s="76">
        <f>VLOOKUP($A38,'RevPAR Raw Data'!$B$6:$BE$43,'RevPAR Raw Data'!AH$1,FALSE)</f>
        <v>83.005518411445394</v>
      </c>
      <c r="Z38" s="76">
        <f>VLOOKUP($A38,'RevPAR Raw Data'!$B$6:$BE$43,'RevPAR Raw Data'!AI$1,FALSE)</f>
        <v>91.207406172131996</v>
      </c>
      <c r="AA38" s="76">
        <f>VLOOKUP($A38,'RevPAR Raw Data'!$B$6:$BE$43,'RevPAR Raw Data'!AJ$1,FALSE)</f>
        <v>96.354207879673595</v>
      </c>
      <c r="AB38" s="76">
        <f>VLOOKUP($A38,'RevPAR Raw Data'!$B$6:$BE$43,'RevPAR Raw Data'!AK$1,FALSE)</f>
        <v>102.13316352351001</v>
      </c>
      <c r="AC38" s="77">
        <f>VLOOKUP($A38,'RevPAR Raw Data'!$B$6:$BE$43,'RevPAR Raw Data'!AL$1,FALSE)</f>
        <v>92.308247977291003</v>
      </c>
      <c r="AD38" s="76">
        <f>VLOOKUP($A38,'RevPAR Raw Data'!$B$6:$BE$43,'RevPAR Raw Data'!AN$1,FALSE)</f>
        <v>154.642613208336</v>
      </c>
      <c r="AE38" s="76">
        <f>VLOOKUP($A38,'RevPAR Raw Data'!$B$6:$BE$43,'RevPAR Raw Data'!AO$1,FALSE)</f>
        <v>162.70055359890699</v>
      </c>
      <c r="AF38" s="77">
        <f>VLOOKUP($A38,'RevPAR Raw Data'!$B$6:$BE$43,'RevPAR Raw Data'!AP$1,FALSE)</f>
        <v>158.67158340362201</v>
      </c>
      <c r="AG38" s="78">
        <f>VLOOKUP($A38,'RevPAR Raw Data'!$B$6:$BE$43,'RevPAR Raw Data'!AR$1,FALSE)</f>
        <v>111.271311496371</v>
      </c>
    </row>
    <row r="39" spans="1:33" x14ac:dyDescent="0.2">
      <c r="A39" s="55" t="s">
        <v>126</v>
      </c>
      <c r="B39" s="43">
        <f>(VLOOKUP($A38,'Occupancy Raw Data'!$B$8:$BE$51,'Occupancy Raw Data'!AT$3,FALSE))/100</f>
        <v>3.8674526273806603E-2</v>
      </c>
      <c r="C39" s="44">
        <f>(VLOOKUP($A38,'Occupancy Raw Data'!$B$8:$BE$51,'Occupancy Raw Data'!AU$3,FALSE))/100</f>
        <v>4.2062828728696801E-2</v>
      </c>
      <c r="D39" s="44">
        <f>(VLOOKUP($A38,'Occupancy Raw Data'!$B$8:$BE$51,'Occupancy Raw Data'!AV$3,FALSE))/100</f>
        <v>4.7685792778728801E-2</v>
      </c>
      <c r="E39" s="44">
        <f>(VLOOKUP($A38,'Occupancy Raw Data'!$B$8:$BE$51,'Occupancy Raw Data'!AW$3,FALSE))/100</f>
        <v>5.3272937941824701E-2</v>
      </c>
      <c r="F39" s="44">
        <f>(VLOOKUP($A38,'Occupancy Raw Data'!$B$8:$BE$51,'Occupancy Raw Data'!AX$3,FALSE))/100</f>
        <v>4.8247667844420299E-2</v>
      </c>
      <c r="G39" s="44">
        <f>(VLOOKUP($A38,'Occupancy Raw Data'!$B$8:$BE$51,'Occupancy Raw Data'!AY$3,FALSE))/100</f>
        <v>4.6218996469543201E-2</v>
      </c>
      <c r="H39" s="45">
        <f>(VLOOKUP($A38,'Occupancy Raw Data'!$B$8:$BE$51,'Occupancy Raw Data'!BA$3,FALSE))/100</f>
        <v>2.2870077500728399E-2</v>
      </c>
      <c r="I39" s="45">
        <f>(VLOOKUP($A38,'Occupancy Raw Data'!$B$8:$BE$51,'Occupancy Raw Data'!BB$3,FALSE))/100</f>
        <v>2.7447101743512801E-2</v>
      </c>
      <c r="J39" s="44">
        <f>(VLOOKUP($A38,'Occupancy Raw Data'!$B$8:$BE$51,'Occupancy Raw Data'!BC$3,FALSE))/100</f>
        <v>2.5183309443421301E-2</v>
      </c>
      <c r="K39" s="46">
        <f>(VLOOKUP($A38,'Occupancy Raw Data'!$B$8:$BE$51,'Occupancy Raw Data'!BE$3,FALSE))/100</f>
        <v>3.9207184838552102E-2</v>
      </c>
      <c r="M39" s="43">
        <f>(VLOOKUP($A38,'ADR Raw Data'!$B$6:$BE$49,'ADR Raw Data'!AT$1,FALSE))/100</f>
        <v>-9.0349347336553393E-3</v>
      </c>
      <c r="N39" s="44">
        <f>(VLOOKUP($A38,'ADR Raw Data'!$B$6:$BE$49,'ADR Raw Data'!AU$1,FALSE))/100</f>
        <v>-9.6128410535276897E-3</v>
      </c>
      <c r="O39" s="44">
        <f>(VLOOKUP($A38,'ADR Raw Data'!$B$6:$BE$49,'ADR Raw Data'!AV$1,FALSE))/100</f>
        <v>-2.20531506447155E-2</v>
      </c>
      <c r="P39" s="44">
        <f>(VLOOKUP($A38,'ADR Raw Data'!$B$6:$BE$49,'ADR Raw Data'!AW$1,FALSE))/100</f>
        <v>-3.8890778862260499E-3</v>
      </c>
      <c r="Q39" s="44">
        <f>(VLOOKUP($A38,'ADR Raw Data'!$B$6:$BE$49,'ADR Raw Data'!AX$1,FALSE))/100</f>
        <v>1.0268598281522101E-2</v>
      </c>
      <c r="R39" s="44">
        <f>(VLOOKUP($A38,'ADR Raw Data'!$B$6:$BE$49,'ADR Raw Data'!AY$1,FALSE))/100</f>
        <v>-6.4990005326716008E-3</v>
      </c>
      <c r="S39" s="45">
        <f>(VLOOKUP($A38,'ADR Raw Data'!$B$6:$BE$49,'ADR Raw Data'!BA$1,FALSE))/100</f>
        <v>4.1641015509311999E-2</v>
      </c>
      <c r="T39" s="45">
        <f>(VLOOKUP($A38,'ADR Raw Data'!$B$6:$BE$49,'ADR Raw Data'!BB$1,FALSE))/100</f>
        <v>4.3485210061754299E-2</v>
      </c>
      <c r="U39" s="44">
        <f>(VLOOKUP($A38,'ADR Raw Data'!$B$6:$BE$49,'ADR Raw Data'!BC$1,FALSE))/100</f>
        <v>4.26124183263887E-2</v>
      </c>
      <c r="V39" s="46">
        <f>(VLOOKUP($A38,'ADR Raw Data'!$B$6:$BE$49,'ADR Raw Data'!BE$1,FALSE))/100</f>
        <v>1.1578869032024699E-2</v>
      </c>
      <c r="X39" s="43">
        <f>(VLOOKUP($A38,'RevPAR Raw Data'!$B$6:$BE$49,'RevPAR Raw Data'!AT$1,FALSE))/100</f>
        <v>2.9290169719412402E-2</v>
      </c>
      <c r="Y39" s="44">
        <f>(VLOOKUP($A38,'RevPAR Raw Data'!$B$6:$BE$49,'RevPAR Raw Data'!AU$1,FALSE))/100</f>
        <v>3.2045644388338304E-2</v>
      </c>
      <c r="Z39" s="44">
        <f>(VLOOKUP($A38,'RevPAR Raw Data'!$B$6:$BE$49,'RevPAR Raw Data'!AV$1,FALSE))/100</f>
        <v>2.4581020162251298E-2</v>
      </c>
      <c r="AA39" s="44">
        <f>(VLOOKUP($A38,'RevPAR Raw Data'!$B$6:$BE$49,'RevPAR Raw Data'!AW$1,FALSE))/100</f>
        <v>4.9176677450714801E-2</v>
      </c>
      <c r="AB39" s="44">
        <f>(VLOOKUP($A38,'RevPAR Raw Data'!$B$6:$BE$49,'RevPAR Raw Data'!AX$1,FALSE))/100</f>
        <v>5.9011702045056999E-2</v>
      </c>
      <c r="AC39" s="44">
        <f>(VLOOKUP($A38,'RevPAR Raw Data'!$B$6:$BE$49,'RevPAR Raw Data'!AY$1,FALSE))/100</f>
        <v>3.9419618654196499E-2</v>
      </c>
      <c r="AD39" s="45">
        <f>(VLOOKUP($A38,'RevPAR Raw Data'!$B$6:$BE$49,'RevPAR Raw Data'!BA$1,FALSE))/100</f>
        <v>6.546342626194751E-2</v>
      </c>
      <c r="AE39" s="45">
        <f>(VLOOKUP($A38,'RevPAR Raw Data'!$B$6:$BE$49,'RevPAR Raw Data'!BB$1,FALSE))/100</f>
        <v>7.2125854790170196E-2</v>
      </c>
      <c r="AF39" s="44">
        <f>(VLOOKUP($A38,'RevPAR Raw Data'!$B$6:$BE$49,'RevPAR Raw Data'!BC$1,FALSE))/100</f>
        <v>6.88688494866561E-2</v>
      </c>
      <c r="AG39" s="46">
        <f>(VLOOKUP($A38,'RevPAR Raw Data'!$B$6:$BE$49,'RevPAR Raw Data'!BE$1,FALSE))/100</f>
        <v>5.12400287289368E-2</v>
      </c>
    </row>
    <row r="40" spans="1:33" x14ac:dyDescent="0.2">
      <c r="A40" s="93"/>
      <c r="B40" s="71"/>
      <c r="C40" s="72"/>
      <c r="D40" s="72"/>
      <c r="E40" s="72"/>
      <c r="F40" s="72"/>
      <c r="G40" s="73"/>
      <c r="H40" s="53"/>
      <c r="I40" s="53"/>
      <c r="J40" s="73"/>
      <c r="K40" s="74"/>
      <c r="M40" s="75"/>
      <c r="N40" s="76"/>
      <c r="O40" s="76"/>
      <c r="P40" s="76"/>
      <c r="Q40" s="76"/>
      <c r="R40" s="77"/>
      <c r="S40" s="76"/>
      <c r="T40" s="76"/>
      <c r="U40" s="77"/>
      <c r="V40" s="78"/>
      <c r="X40" s="75"/>
      <c r="Y40" s="76"/>
      <c r="Z40" s="76"/>
      <c r="AA40" s="76"/>
      <c r="AB40" s="76"/>
      <c r="AC40" s="77"/>
      <c r="AD40" s="76"/>
      <c r="AE40" s="76"/>
      <c r="AF40" s="77"/>
      <c r="AG40" s="78"/>
    </row>
    <row r="41" spans="1:33" x14ac:dyDescent="0.2">
      <c r="A41" s="70" t="s">
        <v>27</v>
      </c>
      <c r="B41" s="71">
        <f>(VLOOKUP($A41,'Occupancy Raw Data'!$B$8:$BE$45,'Occupancy Raw Data'!AG$3,FALSE))/100</f>
        <v>0.672245028322358</v>
      </c>
      <c r="C41" s="72">
        <f>(VLOOKUP($A41,'Occupancy Raw Data'!$B$8:$BE$45,'Occupancy Raw Data'!AH$3,FALSE))/100</f>
        <v>0.75077420476599899</v>
      </c>
      <c r="D41" s="72">
        <f>(VLOOKUP($A41,'Occupancy Raw Data'!$B$8:$BE$45,'Occupancy Raw Data'!AI$3,FALSE))/100</f>
        <v>0.83664396919158401</v>
      </c>
      <c r="E41" s="72">
        <f>(VLOOKUP($A41,'Occupancy Raw Data'!$B$8:$BE$45,'Occupancy Raw Data'!AJ$3,FALSE))/100</f>
        <v>0.84273422337510895</v>
      </c>
      <c r="F41" s="72">
        <f>(VLOOKUP($A41,'Occupancy Raw Data'!$B$8:$BE$45,'Occupancy Raw Data'!AK$3,FALSE))/100</f>
        <v>0.78365969764895493</v>
      </c>
      <c r="G41" s="73">
        <f>(VLOOKUP($A41,'Occupancy Raw Data'!$B$8:$BE$45,'Occupancy Raw Data'!AL$3,FALSE))/100</f>
        <v>0.777200869841424</v>
      </c>
      <c r="H41" s="53">
        <f>(VLOOKUP($A41,'Occupancy Raw Data'!$B$8:$BE$45,'Occupancy Raw Data'!AN$3,FALSE))/100</f>
        <v>0.80051128059812304</v>
      </c>
      <c r="I41" s="53">
        <f>(VLOOKUP($A41,'Occupancy Raw Data'!$B$8:$BE$45,'Occupancy Raw Data'!AO$3,FALSE))/100</f>
        <v>0.80225470984356095</v>
      </c>
      <c r="J41" s="73">
        <f>(VLOOKUP($A41,'Occupancy Raw Data'!$B$8:$BE$45,'Occupancy Raw Data'!AP$3,FALSE))/100</f>
        <v>0.801382995220842</v>
      </c>
      <c r="K41" s="74">
        <f>(VLOOKUP($A41,'Occupancy Raw Data'!$B$8:$BE$45,'Occupancy Raw Data'!AR$3,FALSE))/100</f>
        <v>0.78410955225884393</v>
      </c>
      <c r="M41" s="75">
        <f>VLOOKUP($A41,'ADR Raw Data'!$B$6:$BE$43,'ADR Raw Data'!AG$1,FALSE)</f>
        <v>155.12683353711699</v>
      </c>
      <c r="N41" s="76">
        <f>VLOOKUP($A41,'ADR Raw Data'!$B$6:$BE$43,'ADR Raw Data'!AH$1,FALSE)</f>
        <v>180.30714097043099</v>
      </c>
      <c r="O41" s="76">
        <f>VLOOKUP($A41,'ADR Raw Data'!$B$6:$BE$43,'ADR Raw Data'!AI$1,FALSE)</f>
        <v>193.455529075416</v>
      </c>
      <c r="P41" s="76">
        <f>VLOOKUP($A41,'ADR Raw Data'!$B$6:$BE$43,'ADR Raw Data'!AJ$1,FALSE)</f>
        <v>186.851615263225</v>
      </c>
      <c r="Q41" s="76">
        <f>VLOOKUP($A41,'ADR Raw Data'!$B$6:$BE$43,'ADR Raw Data'!AK$1,FALSE)</f>
        <v>167.63488432616501</v>
      </c>
      <c r="R41" s="77">
        <f>VLOOKUP($A41,'ADR Raw Data'!$B$6:$BE$43,'ADR Raw Data'!AL$1,FALSE)</f>
        <v>177.64379556262699</v>
      </c>
      <c r="S41" s="76">
        <f>VLOOKUP($A41,'ADR Raw Data'!$B$6:$BE$43,'ADR Raw Data'!AN$1,FALSE)</f>
        <v>156.32457287435099</v>
      </c>
      <c r="T41" s="76">
        <f>VLOOKUP($A41,'ADR Raw Data'!$B$6:$BE$43,'ADR Raw Data'!AO$1,FALSE)</f>
        <v>155.64063361430101</v>
      </c>
      <c r="U41" s="77">
        <f>VLOOKUP($A41,'ADR Raw Data'!$B$6:$BE$43,'ADR Raw Data'!AP$1,FALSE)</f>
        <v>155.98223126247899</v>
      </c>
      <c r="V41" s="78">
        <f>VLOOKUP($A41,'ADR Raw Data'!$B$6:$BE$43,'ADR Raw Data'!AR$1,FALSE)</f>
        <v>171.31889131640699</v>
      </c>
      <c r="X41" s="75">
        <f>VLOOKUP($A41,'RevPAR Raw Data'!$B$6:$BE$43,'RevPAR Raw Data'!AG$1,FALSE)</f>
        <v>104.283242604717</v>
      </c>
      <c r="Y41" s="76">
        <f>VLOOKUP($A41,'RevPAR Raw Data'!$B$6:$BE$43,'RevPAR Raw Data'!AH$1,FALSE)</f>
        <v>135.369950375706</v>
      </c>
      <c r="Z41" s="76">
        <f>VLOOKUP($A41,'RevPAR Raw Data'!$B$6:$BE$43,'RevPAR Raw Data'!AI$1,FALSE)</f>
        <v>161.853401707714</v>
      </c>
      <c r="AA41" s="76">
        <f>VLOOKUP($A41,'RevPAR Raw Data'!$B$6:$BE$43,'RevPAR Raw Data'!AJ$1,FALSE)</f>
        <v>157.46625087523901</v>
      </c>
      <c r="AB41" s="76">
        <f>VLOOKUP($A41,'RevPAR Raw Data'!$B$6:$BE$43,'RevPAR Raw Data'!AK$1,FALSE)</f>
        <v>131.36870276645999</v>
      </c>
      <c r="AC41" s="77">
        <f>VLOOKUP($A41,'RevPAR Raw Data'!$B$6:$BE$43,'RevPAR Raw Data'!AL$1,FALSE)</f>
        <v>138.06491243320599</v>
      </c>
      <c r="AD41" s="76">
        <f>VLOOKUP($A41,'RevPAR Raw Data'!$B$6:$BE$43,'RevPAR Raw Data'!AN$1,FALSE)</f>
        <v>125.13958402060101</v>
      </c>
      <c r="AE41" s="76">
        <f>VLOOKUP($A41,'RevPAR Raw Data'!$B$6:$BE$43,'RevPAR Raw Data'!AO$1,FALSE)</f>
        <v>124.863431360109</v>
      </c>
      <c r="AF41" s="77">
        <f>VLOOKUP($A41,'RevPAR Raw Data'!$B$6:$BE$43,'RevPAR Raw Data'!AP$1,FALSE)</f>
        <v>125.001507690355</v>
      </c>
      <c r="AG41" s="78">
        <f>VLOOKUP($A41,'RevPAR Raw Data'!$B$6:$BE$43,'RevPAR Raw Data'!AR$1,FALSE)</f>
        <v>134.33277916358901</v>
      </c>
    </row>
    <row r="42" spans="1:33" x14ac:dyDescent="0.2">
      <c r="A42" s="55" t="s">
        <v>126</v>
      </c>
      <c r="B42" s="43">
        <f>(VLOOKUP($A41,'Occupancy Raw Data'!$B$8:$BE$51,'Occupancy Raw Data'!AT$3,FALSE))/100</f>
        <v>5.5540140899193499E-2</v>
      </c>
      <c r="C42" s="44">
        <f>(VLOOKUP($A41,'Occupancy Raw Data'!$B$8:$BE$51,'Occupancy Raw Data'!AU$3,FALSE))/100</f>
        <v>8.1197738898044894E-2</v>
      </c>
      <c r="D42" s="44">
        <f>(VLOOKUP($A41,'Occupancy Raw Data'!$B$8:$BE$51,'Occupancy Raw Data'!AV$3,FALSE))/100</f>
        <v>6.5135896403028901E-2</v>
      </c>
      <c r="E42" s="44">
        <f>(VLOOKUP($A41,'Occupancy Raw Data'!$B$8:$BE$51,'Occupancy Raw Data'!AW$3,FALSE))/100</f>
        <v>7.8144056314533E-2</v>
      </c>
      <c r="F42" s="44">
        <f>(VLOOKUP($A41,'Occupancy Raw Data'!$B$8:$BE$51,'Occupancy Raw Data'!AX$3,FALSE))/100</f>
        <v>6.5620650021442295E-2</v>
      </c>
      <c r="G42" s="44">
        <f>(VLOOKUP($A41,'Occupancy Raw Data'!$B$8:$BE$51,'Occupancy Raw Data'!AY$3,FALSE))/100</f>
        <v>6.9405119422468201E-2</v>
      </c>
      <c r="H42" s="45">
        <f>(VLOOKUP($A41,'Occupancy Raw Data'!$B$8:$BE$51,'Occupancy Raw Data'!BA$3,FALSE))/100</f>
        <v>3.4932734144121999E-2</v>
      </c>
      <c r="I42" s="45">
        <f>(VLOOKUP($A41,'Occupancy Raw Data'!$B$8:$BE$51,'Occupancy Raw Data'!BB$3,FALSE))/100</f>
        <v>2.91849169559396E-2</v>
      </c>
      <c r="J42" s="44">
        <f>(VLOOKUP($A41,'Occupancy Raw Data'!$B$8:$BE$51,'Occupancy Raw Data'!BC$3,FALSE))/100</f>
        <v>3.2047696662297002E-2</v>
      </c>
      <c r="K42" s="46">
        <f>(VLOOKUP($A41,'Occupancy Raw Data'!$B$8:$BE$51,'Occupancy Raw Data'!BE$3,FALSE))/100</f>
        <v>5.8219138165738198E-2</v>
      </c>
      <c r="M42" s="43">
        <f>(VLOOKUP($A41,'ADR Raw Data'!$B$6:$BE$49,'ADR Raw Data'!AT$1,FALSE))/100</f>
        <v>0.10769476098919099</v>
      </c>
      <c r="N42" s="44">
        <f>(VLOOKUP($A41,'ADR Raw Data'!$B$6:$BE$49,'ADR Raw Data'!AU$1,FALSE))/100</f>
        <v>8.5954438942365097E-2</v>
      </c>
      <c r="O42" s="44">
        <f>(VLOOKUP($A41,'ADR Raw Data'!$B$6:$BE$49,'ADR Raw Data'!AV$1,FALSE))/100</f>
        <v>8.7974292359186898E-2</v>
      </c>
      <c r="P42" s="44">
        <f>(VLOOKUP($A41,'ADR Raw Data'!$B$6:$BE$49,'ADR Raw Data'!AW$1,FALSE))/100</f>
        <v>8.5767247457949794E-2</v>
      </c>
      <c r="Q42" s="44">
        <f>(VLOOKUP($A41,'ADR Raw Data'!$B$6:$BE$49,'ADR Raw Data'!AX$1,FALSE))/100</f>
        <v>0.10769408297126701</v>
      </c>
      <c r="R42" s="44">
        <f>(VLOOKUP($A41,'ADR Raw Data'!$B$6:$BE$49,'ADR Raw Data'!AY$1,FALSE))/100</f>
        <v>9.4175180651772994E-2</v>
      </c>
      <c r="S42" s="45">
        <f>(VLOOKUP($A41,'ADR Raw Data'!$B$6:$BE$49,'ADR Raw Data'!BA$1,FALSE))/100</f>
        <v>0.105918702442683</v>
      </c>
      <c r="T42" s="45">
        <f>(VLOOKUP($A41,'ADR Raw Data'!$B$6:$BE$49,'ADR Raw Data'!BB$1,FALSE))/100</f>
        <v>0.10479597109073699</v>
      </c>
      <c r="U42" s="44">
        <f>(VLOOKUP($A41,'ADR Raw Data'!$B$6:$BE$49,'ADR Raw Data'!BC$1,FALSE))/100</f>
        <v>0.10536285669182399</v>
      </c>
      <c r="V42" s="46">
        <f>(VLOOKUP($A41,'ADR Raw Data'!$B$6:$BE$49,'ADR Raw Data'!BE$1,FALSE))/100</f>
        <v>9.8236559494065498E-2</v>
      </c>
      <c r="X42" s="43">
        <f>(VLOOKUP($A41,'RevPAR Raw Data'!$B$6:$BE$49,'RevPAR Raw Data'!AT$1,FALSE))/100</f>
        <v>0.16921628408782902</v>
      </c>
      <c r="Y42" s="44">
        <f>(VLOOKUP($A41,'RevPAR Raw Data'!$B$6:$BE$49,'RevPAR Raw Data'!AU$1,FALSE))/100</f>
        <v>0.17413148393078001</v>
      </c>
      <c r="Z42" s="44">
        <f>(VLOOKUP($A41,'RevPAR Raw Data'!$B$6:$BE$49,'RevPAR Raw Data'!AV$1,FALSE))/100</f>
        <v>0.15884047315545302</v>
      </c>
      <c r="AA42" s="44">
        <f>(VLOOKUP($A41,'RevPAR Raw Data'!$B$6:$BE$49,'RevPAR Raw Data'!AW$1,FALSE))/100</f>
        <v>0.170613504387779</v>
      </c>
      <c r="AB42" s="44">
        <f>(VLOOKUP($A41,'RevPAR Raw Data'!$B$6:$BE$49,'RevPAR Raw Data'!AX$1,FALSE))/100</f>
        <v>0.180381688720748</v>
      </c>
      <c r="AC42" s="44">
        <f>(VLOOKUP($A41,'RevPAR Raw Data'!$B$6:$BE$49,'RevPAR Raw Data'!AY$1,FALSE))/100</f>
        <v>0.17011653973401</v>
      </c>
      <c r="AD42" s="45">
        <f>(VLOOKUP($A41,'RevPAR Raw Data'!$B$6:$BE$49,'RevPAR Raw Data'!BA$1,FALSE))/100</f>
        <v>0.14455146646012601</v>
      </c>
      <c r="AE42" s="45">
        <f>(VLOOKUP($A41,'RevPAR Raw Data'!$B$6:$BE$49,'RevPAR Raw Data'!BB$1,FALSE))/100</f>
        <v>0.13703934976027699</v>
      </c>
      <c r="AF42" s="44">
        <f>(VLOOKUP($A41,'RevPAR Raw Data'!$B$6:$BE$49,'RevPAR Raw Data'!BC$1,FALSE))/100</f>
        <v>0.140787190224854</v>
      </c>
      <c r="AG42" s="46">
        <f>(VLOOKUP($A41,'RevPAR Raw Data'!$B$6:$BE$49,'RevPAR Raw Data'!BE$1,FALSE))/100</f>
        <v>0.16217494548991498</v>
      </c>
    </row>
    <row r="43" spans="1:33" x14ac:dyDescent="0.2">
      <c r="A43" s="94"/>
      <c r="B43" s="71"/>
      <c r="C43" s="72"/>
      <c r="D43" s="72"/>
      <c r="E43" s="72"/>
      <c r="F43" s="72"/>
      <c r="G43" s="73"/>
      <c r="H43" s="53"/>
      <c r="I43" s="53"/>
      <c r="J43" s="73"/>
      <c r="K43" s="74"/>
      <c r="M43" s="75"/>
      <c r="N43" s="76"/>
      <c r="O43" s="76"/>
      <c r="P43" s="76"/>
      <c r="Q43" s="76"/>
      <c r="R43" s="77"/>
      <c r="S43" s="76"/>
      <c r="T43" s="76"/>
      <c r="U43" s="77"/>
      <c r="V43" s="78"/>
      <c r="X43" s="75"/>
      <c r="Y43" s="76"/>
      <c r="Z43" s="76"/>
      <c r="AA43" s="76"/>
      <c r="AB43" s="76"/>
      <c r="AC43" s="77"/>
      <c r="AD43" s="76"/>
      <c r="AE43" s="76"/>
      <c r="AF43" s="77"/>
      <c r="AG43" s="78"/>
    </row>
    <row r="44" spans="1:33" x14ac:dyDescent="0.2">
      <c r="A44" s="70" t="s">
        <v>28</v>
      </c>
      <c r="B44" s="71">
        <f>(VLOOKUP($A44,'Occupancy Raw Data'!$B$8:$BE$45,'Occupancy Raw Data'!AG$3,FALSE))/100</f>
        <v>0.48810227317495902</v>
      </c>
      <c r="C44" s="72">
        <f>(VLOOKUP($A44,'Occupancy Raw Data'!$B$8:$BE$45,'Occupancy Raw Data'!AH$3,FALSE))/100</f>
        <v>0.51337921243073703</v>
      </c>
      <c r="D44" s="72">
        <f>(VLOOKUP($A44,'Occupancy Raw Data'!$B$8:$BE$45,'Occupancy Raw Data'!AI$3,FALSE))/100</f>
        <v>0.57036657267367308</v>
      </c>
      <c r="E44" s="72">
        <f>(VLOOKUP($A44,'Occupancy Raw Data'!$B$8:$BE$45,'Occupancy Raw Data'!AJ$3,FALSE))/100</f>
        <v>0.62528345789048101</v>
      </c>
      <c r="F44" s="72">
        <f>(VLOOKUP($A44,'Occupancy Raw Data'!$B$8:$BE$45,'Occupancy Raw Data'!AK$3,FALSE))/100</f>
        <v>0.66564786149507993</v>
      </c>
      <c r="G44" s="73">
        <f>(VLOOKUP($A44,'Occupancy Raw Data'!$B$8:$BE$45,'Occupancy Raw Data'!AL$3,FALSE))/100</f>
        <v>0.57253822678200994</v>
      </c>
      <c r="H44" s="53">
        <f>(VLOOKUP($A44,'Occupancy Raw Data'!$B$8:$BE$45,'Occupancy Raw Data'!AN$3,FALSE))/100</f>
        <v>0.74028355648453004</v>
      </c>
      <c r="I44" s="53">
        <f>(VLOOKUP($A44,'Occupancy Raw Data'!$B$8:$BE$45,'Occupancy Raw Data'!AO$3,FALSE))/100</f>
        <v>0.689428746080886</v>
      </c>
      <c r="J44" s="73">
        <f>(VLOOKUP($A44,'Occupancy Raw Data'!$B$8:$BE$45,'Occupancy Raw Data'!AP$3,FALSE))/100</f>
        <v>0.71485615128270796</v>
      </c>
      <c r="K44" s="74">
        <f>(VLOOKUP($A44,'Occupancy Raw Data'!$B$8:$BE$45,'Occupancy Raw Data'!AR$3,FALSE))/100</f>
        <v>0.613194420973175</v>
      </c>
      <c r="M44" s="75">
        <f>VLOOKUP($A44,'ADR Raw Data'!$B$6:$BE$43,'ADR Raw Data'!AG$1,FALSE)</f>
        <v>98.290364421485904</v>
      </c>
      <c r="N44" s="76">
        <f>VLOOKUP($A44,'ADR Raw Data'!$B$6:$BE$43,'ADR Raw Data'!AH$1,FALSE)</f>
        <v>99.501730362972907</v>
      </c>
      <c r="O44" s="76">
        <f>VLOOKUP($A44,'ADR Raw Data'!$B$6:$BE$43,'ADR Raw Data'!AI$1,FALSE)</f>
        <v>103.864738461538</v>
      </c>
      <c r="P44" s="76">
        <f>VLOOKUP($A44,'ADR Raw Data'!$B$6:$BE$43,'ADR Raw Data'!AJ$1,FALSE)</f>
        <v>107.574751813308</v>
      </c>
      <c r="Q44" s="76">
        <f>VLOOKUP($A44,'ADR Raw Data'!$B$6:$BE$43,'ADR Raw Data'!AK$1,FALSE)</f>
        <v>109.554946233373</v>
      </c>
      <c r="R44" s="77">
        <f>VLOOKUP($A44,'ADR Raw Data'!$B$6:$BE$43,'ADR Raw Data'!AL$1,FALSE)</f>
        <v>104.264243557428</v>
      </c>
      <c r="S44" s="76">
        <f>VLOOKUP($A44,'ADR Raw Data'!$B$6:$BE$43,'ADR Raw Data'!AN$1,FALSE)</f>
        <v>126.26894464866</v>
      </c>
      <c r="T44" s="76">
        <f>VLOOKUP($A44,'ADR Raw Data'!$B$6:$BE$43,'ADR Raw Data'!AO$1,FALSE)</f>
        <v>121.590536567228</v>
      </c>
      <c r="U44" s="77">
        <f>VLOOKUP($A44,'ADR Raw Data'!$B$6:$BE$43,'ADR Raw Data'!AP$1,FALSE)</f>
        <v>124.012946003723</v>
      </c>
      <c r="V44" s="78">
        <f>VLOOKUP($A44,'ADR Raw Data'!$B$6:$BE$43,'ADR Raw Data'!AR$1,FALSE)</f>
        <v>110.84121794489</v>
      </c>
      <c r="X44" s="75">
        <f>VLOOKUP($A44,'RevPAR Raw Data'!$B$6:$BE$43,'RevPAR Raw Data'!AG$1,FALSE)</f>
        <v>47.9757503053224</v>
      </c>
      <c r="Y44" s="76">
        <f>VLOOKUP($A44,'RevPAR Raw Data'!$B$6:$BE$43,'RevPAR Raw Data'!AH$1,FALSE)</f>
        <v>51.082119969238597</v>
      </c>
      <c r="Z44" s="76">
        <f>VLOOKUP($A44,'RevPAR Raw Data'!$B$6:$BE$43,'RevPAR Raw Data'!AI$1,FALSE)</f>
        <v>59.240974897955098</v>
      </c>
      <c r="AA44" s="76">
        <f>VLOOKUP($A44,'RevPAR Raw Data'!$B$6:$BE$43,'RevPAR Raw Data'!AJ$1,FALSE)</f>
        <v>67.264712795535601</v>
      </c>
      <c r="AB44" s="76">
        <f>VLOOKUP($A44,'RevPAR Raw Data'!$B$6:$BE$43,'RevPAR Raw Data'!AK$1,FALSE)</f>
        <v>72.925015676453697</v>
      </c>
      <c r="AC44" s="77">
        <f>VLOOKUP($A44,'RevPAR Raw Data'!$B$6:$BE$43,'RevPAR Raw Data'!AL$1,FALSE)</f>
        <v>59.695265123137901</v>
      </c>
      <c r="AD44" s="76">
        <f>VLOOKUP($A44,'RevPAR Raw Data'!$B$6:$BE$43,'RevPAR Raw Data'!AN$1,FALSE)</f>
        <v>93.474823418058406</v>
      </c>
      <c r="AE44" s="76">
        <f>VLOOKUP($A44,'RevPAR Raw Data'!$B$6:$BE$43,'RevPAR Raw Data'!AO$1,FALSE)</f>
        <v>83.828011160846302</v>
      </c>
      <c r="AF44" s="77">
        <f>VLOOKUP($A44,'RevPAR Raw Data'!$B$6:$BE$43,'RevPAR Raw Data'!AP$1,FALSE)</f>
        <v>88.651417289452397</v>
      </c>
      <c r="AG44" s="78">
        <f>VLOOKUP($A44,'RevPAR Raw Data'!$B$6:$BE$43,'RevPAR Raw Data'!AR$1,FALSE)</f>
        <v>67.967216457678404</v>
      </c>
    </row>
    <row r="45" spans="1:33" x14ac:dyDescent="0.2">
      <c r="A45" s="55" t="s">
        <v>126</v>
      </c>
      <c r="B45" s="43">
        <f>(VLOOKUP($A44,'Occupancy Raw Data'!$B$8:$BE$51,'Occupancy Raw Data'!AT$3,FALSE))/100</f>
        <v>4.9056530791045799E-3</v>
      </c>
      <c r="C45" s="44">
        <f>(VLOOKUP($A44,'Occupancy Raw Data'!$B$8:$BE$51,'Occupancy Raw Data'!AU$3,FALSE))/100</f>
        <v>-1.2155799593657E-2</v>
      </c>
      <c r="D45" s="44">
        <f>(VLOOKUP($A44,'Occupancy Raw Data'!$B$8:$BE$51,'Occupancy Raw Data'!AV$3,FALSE))/100</f>
        <v>-1.91875505906672E-2</v>
      </c>
      <c r="E45" s="44">
        <f>(VLOOKUP($A44,'Occupancy Raw Data'!$B$8:$BE$51,'Occupancy Raw Data'!AW$3,FALSE))/100</f>
        <v>5.9155085159114302E-4</v>
      </c>
      <c r="F45" s="44">
        <f>(VLOOKUP($A44,'Occupancy Raw Data'!$B$8:$BE$51,'Occupancy Raw Data'!AX$3,FALSE))/100</f>
        <v>1.5476041342548701E-2</v>
      </c>
      <c r="G45" s="44">
        <f>(VLOOKUP($A44,'Occupancy Raw Data'!$B$8:$BE$51,'Occupancy Raw Data'!AY$3,FALSE))/100</f>
        <v>-1.62748031907023E-3</v>
      </c>
      <c r="H45" s="45">
        <f>(VLOOKUP($A44,'Occupancy Raw Data'!$B$8:$BE$51,'Occupancy Raw Data'!BA$3,FALSE))/100</f>
        <v>-1.4647547923039399E-2</v>
      </c>
      <c r="I45" s="45">
        <f>(VLOOKUP($A44,'Occupancy Raw Data'!$B$8:$BE$51,'Occupancy Raw Data'!BB$3,FALSE))/100</f>
        <v>-5.2772823380186004E-2</v>
      </c>
      <c r="J45" s="44">
        <f>(VLOOKUP($A44,'Occupancy Raw Data'!$B$8:$BE$51,'Occupancy Raw Data'!BC$3,FALSE))/100</f>
        <v>-3.3407977565622499E-2</v>
      </c>
      <c r="K45" s="46">
        <f>(VLOOKUP($A44,'Occupancy Raw Data'!$B$8:$BE$51,'Occupancy Raw Data'!BE$3,FALSE))/100</f>
        <v>-1.24522923749183E-2</v>
      </c>
      <c r="M45" s="43">
        <f>(VLOOKUP($A44,'ADR Raw Data'!$B$6:$BE$49,'ADR Raw Data'!AT$1,FALSE))/100</f>
        <v>1.5408018941697601E-2</v>
      </c>
      <c r="N45" s="44">
        <f>(VLOOKUP($A44,'ADR Raw Data'!$B$6:$BE$49,'ADR Raw Data'!AU$1,FALSE))/100</f>
        <v>2.45573598238128E-2</v>
      </c>
      <c r="O45" s="44">
        <f>(VLOOKUP($A44,'ADR Raw Data'!$B$6:$BE$49,'ADR Raw Data'!AV$1,FALSE))/100</f>
        <v>3.0821337101893703E-2</v>
      </c>
      <c r="P45" s="44">
        <f>(VLOOKUP($A44,'ADR Raw Data'!$B$6:$BE$49,'ADR Raw Data'!AW$1,FALSE))/100</f>
        <v>5.6377383025972803E-2</v>
      </c>
      <c r="Q45" s="44">
        <f>(VLOOKUP($A44,'ADR Raw Data'!$B$6:$BE$49,'ADR Raw Data'!AX$1,FALSE))/100</f>
        <v>5.2872269659936307E-2</v>
      </c>
      <c r="R45" s="44">
        <f>(VLOOKUP($A44,'ADR Raw Data'!$B$6:$BE$49,'ADR Raw Data'!AY$1,FALSE))/100</f>
        <v>3.8329039496299899E-2</v>
      </c>
      <c r="S45" s="45">
        <f>(VLOOKUP($A44,'ADR Raw Data'!$B$6:$BE$49,'ADR Raw Data'!BA$1,FALSE))/100</f>
        <v>3.82079668430301E-2</v>
      </c>
      <c r="T45" s="45">
        <f>(VLOOKUP($A44,'ADR Raw Data'!$B$6:$BE$49,'ADR Raw Data'!BB$1,FALSE))/100</f>
        <v>8.6159768248786489E-3</v>
      </c>
      <c r="U45" s="44">
        <f>(VLOOKUP($A44,'ADR Raw Data'!$B$6:$BE$49,'ADR Raw Data'!BC$1,FALSE))/100</f>
        <v>2.40927654721464E-2</v>
      </c>
      <c r="V45" s="46">
        <f>(VLOOKUP($A44,'ADR Raw Data'!$B$6:$BE$49,'ADR Raw Data'!BE$1,FALSE))/100</f>
        <v>3.1532960805680202E-2</v>
      </c>
      <c r="X45" s="43">
        <f>(VLOOKUP($A44,'RevPAR Raw Data'!$B$6:$BE$49,'RevPAR Raw Data'!AT$1,FALSE))/100</f>
        <v>2.0389258416366397E-2</v>
      </c>
      <c r="Y45" s="44">
        <f>(VLOOKUP($A44,'RevPAR Raw Data'!$B$6:$BE$49,'RevPAR Raw Data'!AU$1,FALSE))/100</f>
        <v>1.2103045885588099E-2</v>
      </c>
      <c r="Z45" s="44">
        <f>(VLOOKUP($A44,'RevPAR Raw Data'!$B$6:$BE$49,'RevPAR Raw Data'!AV$1,FALSE))/100</f>
        <v>1.1042400546311899E-2</v>
      </c>
      <c r="AA45" s="44">
        <f>(VLOOKUP($A44,'RevPAR Raw Data'!$B$6:$BE$49,'RevPAR Raw Data'!AW$1,FALSE))/100</f>
        <v>5.7002283966503399E-2</v>
      </c>
      <c r="AB45" s="44">
        <f>(VLOOKUP($A44,'RevPAR Raw Data'!$B$6:$BE$49,'RevPAR Raw Data'!AX$1,FALSE))/100</f>
        <v>6.9166564433616601E-2</v>
      </c>
      <c r="AC45" s="44">
        <f>(VLOOKUP($A44,'RevPAR Raw Data'!$B$6:$BE$49,'RevPAR Raw Data'!AY$1,FALSE))/100</f>
        <v>3.6639179419800598E-2</v>
      </c>
      <c r="AD45" s="45">
        <f>(VLOOKUP($A44,'RevPAR Raw Data'!$B$6:$BE$49,'RevPAR Raw Data'!BA$1,FALSE))/100</f>
        <v>2.3000765894615499E-2</v>
      </c>
      <c r="AE45" s="45">
        <f>(VLOOKUP($A44,'RevPAR Raw Data'!$B$6:$BE$49,'RevPAR Raw Data'!BB$1,FALSE))/100</f>
        <v>-4.46115359785344E-2</v>
      </c>
      <c r="AF45" s="44">
        <f>(VLOOKUP($A44,'RevPAR Raw Data'!$B$6:$BE$49,'RevPAR Raw Data'!BC$1,FALSE))/100</f>
        <v>-1.0120102661863299E-2</v>
      </c>
      <c r="AG45" s="46">
        <f>(VLOOKUP($A44,'RevPAR Raw Data'!$B$6:$BE$49,'RevPAR Raw Data'!BE$1,FALSE))/100</f>
        <v>1.8688010783362699E-2</v>
      </c>
    </row>
    <row r="46" spans="1:33" x14ac:dyDescent="0.2">
      <c r="A46" s="93"/>
      <c r="B46" s="71"/>
      <c r="C46" s="72"/>
      <c r="D46" s="72"/>
      <c r="E46" s="72"/>
      <c r="F46" s="72"/>
      <c r="G46" s="73"/>
      <c r="H46" s="53"/>
      <c r="I46" s="53"/>
      <c r="J46" s="73"/>
      <c r="K46" s="74"/>
      <c r="M46" s="75"/>
      <c r="N46" s="76"/>
      <c r="O46" s="76"/>
      <c r="P46" s="76"/>
      <c r="Q46" s="76"/>
      <c r="R46" s="77"/>
      <c r="S46" s="76"/>
      <c r="T46" s="76"/>
      <c r="U46" s="77"/>
      <c r="V46" s="78"/>
      <c r="X46" s="75"/>
      <c r="Y46" s="76"/>
      <c r="Z46" s="76"/>
      <c r="AA46" s="76"/>
      <c r="AB46" s="76"/>
      <c r="AC46" s="77"/>
      <c r="AD46" s="76"/>
      <c r="AE46" s="76"/>
      <c r="AF46" s="77"/>
      <c r="AG46" s="78"/>
    </row>
    <row r="47" spans="1:33" x14ac:dyDescent="0.2">
      <c r="A47" s="70" t="s">
        <v>29</v>
      </c>
      <c r="B47" s="71">
        <f>(VLOOKUP($A47,'Occupancy Raw Data'!$B$8:$BE$45,'Occupancy Raw Data'!AG$3,FALSE))/100</f>
        <v>0.45131948343627104</v>
      </c>
      <c r="C47" s="72">
        <f>(VLOOKUP($A47,'Occupancy Raw Data'!$B$8:$BE$45,'Occupancy Raw Data'!AH$3,FALSE))/100</f>
        <v>0.53590850479340602</v>
      </c>
      <c r="D47" s="72">
        <f>(VLOOKUP($A47,'Occupancy Raw Data'!$B$8:$BE$45,'Occupancy Raw Data'!AI$3,FALSE))/100</f>
        <v>0.61585468408364596</v>
      </c>
      <c r="E47" s="72">
        <f>(VLOOKUP($A47,'Occupancy Raw Data'!$B$8:$BE$45,'Occupancy Raw Data'!AJ$3,FALSE))/100</f>
        <v>0.62706733195044007</v>
      </c>
      <c r="F47" s="72">
        <f>(VLOOKUP($A47,'Occupancy Raw Data'!$B$8:$BE$45,'Occupancy Raw Data'!AK$3,FALSE))/100</f>
        <v>0.61826540337500702</v>
      </c>
      <c r="G47" s="73">
        <f>(VLOOKUP($A47,'Occupancy Raw Data'!$B$8:$BE$45,'Occupancy Raw Data'!AL$3,FALSE))/100</f>
        <v>0.56971892595168105</v>
      </c>
      <c r="H47" s="53">
        <f>(VLOOKUP($A47,'Occupancy Raw Data'!$B$8:$BE$45,'Occupancy Raw Data'!AN$3,FALSE))/100</f>
        <v>0.64057857262992601</v>
      </c>
      <c r="I47" s="53">
        <f>(VLOOKUP($A47,'Occupancy Raw Data'!$B$8:$BE$45,'Occupancy Raw Data'!AO$3,FALSE))/100</f>
        <v>0.64046644615125803</v>
      </c>
      <c r="J47" s="73">
        <f>(VLOOKUP($A47,'Occupancy Raw Data'!$B$8:$BE$45,'Occupancy Raw Data'!AP$3,FALSE))/100</f>
        <v>0.64052250939059208</v>
      </c>
      <c r="K47" s="74">
        <f>(VLOOKUP($A47,'Occupancy Raw Data'!$B$8:$BE$45,'Occupancy Raw Data'!AR$3,FALSE))/100</f>
        <v>0.58995289669315498</v>
      </c>
      <c r="M47" s="75">
        <f>VLOOKUP($A47,'ADR Raw Data'!$B$6:$BE$43,'ADR Raw Data'!AG$1,FALSE)</f>
        <v>99.268210997760605</v>
      </c>
      <c r="N47" s="76">
        <f>VLOOKUP($A47,'ADR Raw Data'!$B$6:$BE$43,'ADR Raw Data'!AH$1,FALSE)</f>
        <v>107.185617742441</v>
      </c>
      <c r="O47" s="76">
        <f>VLOOKUP($A47,'ADR Raw Data'!$B$6:$BE$43,'ADR Raw Data'!AI$1,FALSE)</f>
        <v>112.837369139736</v>
      </c>
      <c r="P47" s="76">
        <f>VLOOKUP($A47,'ADR Raw Data'!$B$6:$BE$43,'ADR Raw Data'!AJ$1,FALSE)</f>
        <v>111.56884935181</v>
      </c>
      <c r="Q47" s="76">
        <f>VLOOKUP($A47,'ADR Raw Data'!$B$6:$BE$43,'ADR Raw Data'!AK$1,FALSE)</f>
        <v>111.84253989843999</v>
      </c>
      <c r="R47" s="77">
        <f>VLOOKUP($A47,'ADR Raw Data'!$B$6:$BE$43,'ADR Raw Data'!AL$1,FALSE)</f>
        <v>109.131229648587</v>
      </c>
      <c r="S47" s="76">
        <f>VLOOKUP($A47,'ADR Raw Data'!$B$6:$BE$43,'ADR Raw Data'!AN$1,FALSE)</f>
        <v>121.349305093646</v>
      </c>
      <c r="T47" s="76">
        <f>VLOOKUP($A47,'ADR Raw Data'!$B$6:$BE$43,'ADR Raw Data'!AO$1,FALSE)</f>
        <v>121.833820028011</v>
      </c>
      <c r="U47" s="77">
        <f>VLOOKUP($A47,'ADR Raw Data'!$B$6:$BE$43,'ADR Raw Data'!AP$1,FALSE)</f>
        <v>121.59154135667301</v>
      </c>
      <c r="V47" s="78">
        <f>VLOOKUP($A47,'ADR Raw Data'!$B$6:$BE$43,'ADR Raw Data'!AR$1,FALSE)</f>
        <v>112.997318623124</v>
      </c>
      <c r="X47" s="75">
        <f>VLOOKUP($A47,'RevPAR Raw Data'!$B$6:$BE$43,'RevPAR Raw Data'!AG$1,FALSE)</f>
        <v>44.801677709152102</v>
      </c>
      <c r="Y47" s="76">
        <f>VLOOKUP($A47,'RevPAR Raw Data'!$B$6:$BE$43,'RevPAR Raw Data'!AH$1,FALSE)</f>
        <v>57.441684139709501</v>
      </c>
      <c r="Z47" s="76">
        <f>VLOOKUP($A47,'RevPAR Raw Data'!$B$6:$BE$43,'RevPAR Raw Data'!AI$1,FALSE)</f>
        <v>69.491422324381901</v>
      </c>
      <c r="AA47" s="76">
        <f>VLOOKUP($A47,'RevPAR Raw Data'!$B$6:$BE$43,'RevPAR Raw Data'!AJ$1,FALSE)</f>
        <v>69.961180691820303</v>
      </c>
      <c r="AB47" s="76">
        <f>VLOOKUP($A47,'RevPAR Raw Data'!$B$6:$BE$43,'RevPAR Raw Data'!AK$1,FALSE)</f>
        <v>69.148373044794496</v>
      </c>
      <c r="AC47" s="77">
        <f>VLOOKUP($A47,'RevPAR Raw Data'!$B$6:$BE$43,'RevPAR Raw Data'!AL$1,FALSE)</f>
        <v>62.174126943179502</v>
      </c>
      <c r="AD47" s="76">
        <f>VLOOKUP($A47,'RevPAR Raw Data'!$B$6:$BE$43,'RevPAR Raw Data'!AN$1,FALSE)</f>
        <v>77.733764646521195</v>
      </c>
      <c r="AE47" s="76">
        <f>VLOOKUP($A47,'RevPAR Raw Data'!$B$6:$BE$43,'RevPAR Raw Data'!AO$1,FALSE)</f>
        <v>78.030473734372293</v>
      </c>
      <c r="AF47" s="77">
        <f>VLOOKUP($A47,'RevPAR Raw Data'!$B$6:$BE$43,'RevPAR Raw Data'!AP$1,FALSE)</f>
        <v>77.882119190446801</v>
      </c>
      <c r="AG47" s="78">
        <f>VLOOKUP($A47,'RevPAR Raw Data'!$B$6:$BE$43,'RevPAR Raw Data'!AR$1,FALSE)</f>
        <v>66.663095440271704</v>
      </c>
    </row>
    <row r="48" spans="1:33" x14ac:dyDescent="0.2">
      <c r="A48" s="55" t="s">
        <v>126</v>
      </c>
      <c r="B48" s="43">
        <f>(VLOOKUP($A47,'Occupancy Raw Data'!$B$8:$BE$51,'Occupancy Raw Data'!AT$3,FALSE))/100</f>
        <v>-1.8444215574263002E-2</v>
      </c>
      <c r="C48" s="44">
        <f>(VLOOKUP($A47,'Occupancy Raw Data'!$B$8:$BE$51,'Occupancy Raw Data'!AU$3,FALSE))/100</f>
        <v>-4.1881982903107906E-2</v>
      </c>
      <c r="D48" s="44">
        <f>(VLOOKUP($A47,'Occupancy Raw Data'!$B$8:$BE$51,'Occupancy Raw Data'!AV$3,FALSE))/100</f>
        <v>-2.4513652659305701E-2</v>
      </c>
      <c r="E48" s="44">
        <f>(VLOOKUP($A47,'Occupancy Raw Data'!$B$8:$BE$51,'Occupancy Raw Data'!AW$3,FALSE))/100</f>
        <v>-1.9626289364300799E-2</v>
      </c>
      <c r="F48" s="44">
        <f>(VLOOKUP($A47,'Occupancy Raw Data'!$B$8:$BE$51,'Occupancy Raw Data'!AX$3,FALSE))/100</f>
        <v>1.9559015378335501E-2</v>
      </c>
      <c r="G48" s="44">
        <f>(VLOOKUP($A47,'Occupancy Raw Data'!$B$8:$BE$51,'Occupancy Raw Data'!AY$3,FALSE))/100</f>
        <v>-1.6536008089995599E-2</v>
      </c>
      <c r="H48" s="45">
        <f>(VLOOKUP($A47,'Occupancy Raw Data'!$B$8:$BE$51,'Occupancy Raw Data'!BA$3,FALSE))/100</f>
        <v>1.0920234870812401E-2</v>
      </c>
      <c r="I48" s="45">
        <f>(VLOOKUP($A47,'Occupancy Raw Data'!$B$8:$BE$51,'Occupancy Raw Data'!BB$3,FALSE))/100</f>
        <v>2.3009640675285899E-3</v>
      </c>
      <c r="J48" s="44">
        <f>(VLOOKUP($A47,'Occupancy Raw Data'!$B$8:$BE$51,'Occupancy Raw Data'!BC$3,FALSE))/100</f>
        <v>6.5925256881517501E-3</v>
      </c>
      <c r="K48" s="46">
        <f>(VLOOKUP($A47,'Occupancy Raw Data'!$B$8:$BE$51,'Occupancy Raw Data'!BE$3,FALSE))/100</f>
        <v>-9.4685481373473594E-3</v>
      </c>
      <c r="M48" s="43">
        <f>(VLOOKUP($A47,'ADR Raw Data'!$B$6:$BE$49,'ADR Raw Data'!AT$1,FALSE))/100</f>
        <v>-9.1731512260973609E-5</v>
      </c>
      <c r="N48" s="44">
        <f>(VLOOKUP($A47,'ADR Raw Data'!$B$6:$BE$49,'ADR Raw Data'!AU$1,FALSE))/100</f>
        <v>-9.1533932651639109E-3</v>
      </c>
      <c r="O48" s="44">
        <f>(VLOOKUP($A47,'ADR Raw Data'!$B$6:$BE$49,'ADR Raw Data'!AV$1,FALSE))/100</f>
        <v>2.41602890698119E-3</v>
      </c>
      <c r="P48" s="44">
        <f>(VLOOKUP($A47,'ADR Raw Data'!$B$6:$BE$49,'ADR Raw Data'!AW$1,FALSE))/100</f>
        <v>9.2203027049175493E-3</v>
      </c>
      <c r="Q48" s="44">
        <f>(VLOOKUP($A47,'ADR Raw Data'!$B$6:$BE$49,'ADR Raw Data'!AX$1,FALSE))/100</f>
        <v>4.5646969814905E-2</v>
      </c>
      <c r="R48" s="44">
        <f>(VLOOKUP($A47,'ADR Raw Data'!$B$6:$BE$49,'ADR Raw Data'!AY$1,FALSE))/100</f>
        <v>1.0570990546560199E-2</v>
      </c>
      <c r="S48" s="45">
        <f>(VLOOKUP($A47,'ADR Raw Data'!$B$6:$BE$49,'ADR Raw Data'!BA$1,FALSE))/100</f>
        <v>2.6600370666307001E-2</v>
      </c>
      <c r="T48" s="45">
        <f>(VLOOKUP($A47,'ADR Raw Data'!$B$6:$BE$49,'ADR Raw Data'!BB$1,FALSE))/100</f>
        <v>2.5702586930484998E-2</v>
      </c>
      <c r="U48" s="44">
        <f>(VLOOKUP($A47,'ADR Raw Data'!$B$6:$BE$49,'ADR Raw Data'!BC$1,FALSE))/100</f>
        <v>2.6139752476562302E-2</v>
      </c>
      <c r="V48" s="46">
        <f>(VLOOKUP($A47,'ADR Raw Data'!$B$6:$BE$49,'ADR Raw Data'!BE$1,FALSE))/100</f>
        <v>1.61975050487164E-2</v>
      </c>
      <c r="X48" s="43">
        <f>(VLOOKUP($A47,'RevPAR Raw Data'!$B$6:$BE$49,'RevPAR Raw Data'!AT$1,FALSE))/100</f>
        <v>-1.8534255170736799E-2</v>
      </c>
      <c r="Y48" s="44">
        <f>(VLOOKUP($A47,'RevPAR Raw Data'!$B$6:$BE$49,'RevPAR Raw Data'!AU$1,FALSE))/100</f>
        <v>-5.0652013908034803E-2</v>
      </c>
      <c r="Z48" s="44">
        <f>(VLOOKUP($A47,'RevPAR Raw Data'!$B$6:$BE$49,'RevPAR Raw Data'!AV$1,FALSE))/100</f>
        <v>-2.2156849445765098E-2</v>
      </c>
      <c r="AA48" s="44">
        <f>(VLOOKUP($A47,'RevPAR Raw Data'!$B$6:$BE$49,'RevPAR Raw Data'!AW$1,FALSE))/100</f>
        <v>-1.0586946988296399E-2</v>
      </c>
      <c r="AB48" s="44">
        <f>(VLOOKUP($A47,'RevPAR Raw Data'!$B$6:$BE$49,'RevPAR Raw Data'!AX$1,FALSE))/100</f>
        <v>6.6098794977824601E-2</v>
      </c>
      <c r="AC48" s="44">
        <f>(VLOOKUP($A47,'RevPAR Raw Data'!$B$6:$BE$49,'RevPAR Raw Data'!AY$1,FALSE))/100</f>
        <v>-6.1398195286325201E-3</v>
      </c>
      <c r="AD48" s="45">
        <f>(VLOOKUP($A47,'RevPAR Raw Data'!$B$6:$BE$49,'RevPAR Raw Data'!BA$1,FALSE))/100</f>
        <v>3.7811087832446105E-2</v>
      </c>
      <c r="AE48" s="45">
        <f>(VLOOKUP($A47,'RevPAR Raw Data'!$B$6:$BE$49,'RevPAR Raw Data'!BB$1,FALSE))/100</f>
        <v>2.80626917269832E-2</v>
      </c>
      <c r="AF48" s="44">
        <f>(VLOOKUP($A47,'RevPAR Raw Data'!$B$6:$BE$49,'RevPAR Raw Data'!BC$1,FALSE))/100</f>
        <v>3.2904605154397699E-2</v>
      </c>
      <c r="AG48" s="46">
        <f>(VLOOKUP($A47,'RevPAR Raw Data'!$B$6:$BE$49,'RevPAR Raw Data'!BE$1,FALSE))/100</f>
        <v>6.5755900551104198E-3</v>
      </c>
    </row>
    <row r="49" spans="1:33" x14ac:dyDescent="0.2">
      <c r="A49" s="93"/>
      <c r="B49" s="71"/>
      <c r="C49" s="72"/>
      <c r="D49" s="72"/>
      <c r="E49" s="72"/>
      <c r="F49" s="72"/>
      <c r="G49" s="73"/>
      <c r="H49" s="53"/>
      <c r="I49" s="53"/>
      <c r="J49" s="73"/>
      <c r="K49" s="74"/>
      <c r="M49" s="75"/>
      <c r="N49" s="76"/>
      <c r="O49" s="76"/>
      <c r="P49" s="76"/>
      <c r="Q49" s="76"/>
      <c r="R49" s="77"/>
      <c r="S49" s="76"/>
      <c r="T49" s="76"/>
      <c r="U49" s="77"/>
      <c r="V49" s="78"/>
      <c r="X49" s="75"/>
      <c r="Y49" s="76"/>
      <c r="Z49" s="76"/>
      <c r="AA49" s="76"/>
      <c r="AB49" s="76"/>
      <c r="AC49" s="77"/>
      <c r="AD49" s="76"/>
      <c r="AE49" s="76"/>
      <c r="AF49" s="77"/>
      <c r="AG49" s="78"/>
    </row>
    <row r="50" spans="1:33" x14ac:dyDescent="0.2">
      <c r="A50" s="70" t="s">
        <v>30</v>
      </c>
      <c r="B50" s="71">
        <f>(VLOOKUP($A50,'Occupancy Raw Data'!$B$8:$BE$45,'Occupancy Raw Data'!AG$3,FALSE))/100</f>
        <v>0.46116339721056798</v>
      </c>
      <c r="C50" s="72">
        <f>(VLOOKUP($A50,'Occupancy Raw Data'!$B$8:$BE$45,'Occupancy Raw Data'!AH$3,FALSE))/100</f>
        <v>0.52188456741127098</v>
      </c>
      <c r="D50" s="72">
        <f>(VLOOKUP($A50,'Occupancy Raw Data'!$B$8:$BE$45,'Occupancy Raw Data'!AI$3,FALSE))/100</f>
        <v>0.58308765166118592</v>
      </c>
      <c r="E50" s="72">
        <f>(VLOOKUP($A50,'Occupancy Raw Data'!$B$8:$BE$45,'Occupancy Raw Data'!AJ$3,FALSE))/100</f>
        <v>0.61220092981063601</v>
      </c>
      <c r="F50" s="72">
        <f>(VLOOKUP($A50,'Occupancy Raw Data'!$B$8:$BE$45,'Occupancy Raw Data'!AK$3,FALSE))/100</f>
        <v>0.633546887402199</v>
      </c>
      <c r="G50" s="73">
        <f>(VLOOKUP($A50,'Occupancy Raw Data'!$B$8:$BE$45,'Occupancy Raw Data'!AL$3,FALSE))/100</f>
        <v>0.56237668669917196</v>
      </c>
      <c r="H50" s="53">
        <f>(VLOOKUP($A50,'Occupancy Raw Data'!$B$8:$BE$45,'Occupancy Raw Data'!AN$3,FALSE))/100</f>
        <v>0.71810862909626905</v>
      </c>
      <c r="I50" s="53">
        <f>(VLOOKUP($A50,'Occupancy Raw Data'!$B$8:$BE$45,'Occupancy Raw Data'!AO$3,FALSE))/100</f>
        <v>0.68712439052046703</v>
      </c>
      <c r="J50" s="73">
        <f>(VLOOKUP($A50,'Occupancy Raw Data'!$B$8:$BE$45,'Occupancy Raw Data'!AP$3,FALSE))/100</f>
        <v>0.70261650980836809</v>
      </c>
      <c r="K50" s="74">
        <f>(VLOOKUP($A50,'Occupancy Raw Data'!$B$8:$BE$45,'Occupancy Raw Data'!AR$3,FALSE))/100</f>
        <v>0.60244520758751297</v>
      </c>
      <c r="M50" s="75">
        <f>VLOOKUP($A50,'ADR Raw Data'!$B$6:$BE$43,'ADR Raw Data'!AG$1,FALSE)</f>
        <v>111.46631300713</v>
      </c>
      <c r="N50" s="76">
        <f>VLOOKUP($A50,'ADR Raw Data'!$B$6:$BE$43,'ADR Raw Data'!AH$1,FALSE)</f>
        <v>110.464888647474</v>
      </c>
      <c r="O50" s="76">
        <f>VLOOKUP($A50,'ADR Raw Data'!$B$6:$BE$43,'ADR Raw Data'!AI$1,FALSE)</f>
        <v>112.906044533035</v>
      </c>
      <c r="P50" s="76">
        <f>VLOOKUP($A50,'ADR Raw Data'!$B$6:$BE$43,'ADR Raw Data'!AJ$1,FALSE)</f>
        <v>112.13579459159099</v>
      </c>
      <c r="Q50" s="76">
        <f>VLOOKUP($A50,'ADR Raw Data'!$B$6:$BE$43,'ADR Raw Data'!AK$1,FALSE)</f>
        <v>116.315114770235</v>
      </c>
      <c r="R50" s="77">
        <f>VLOOKUP($A50,'ADR Raw Data'!$B$6:$BE$43,'ADR Raw Data'!AL$1,FALSE)</f>
        <v>112.817244636664</v>
      </c>
      <c r="S50" s="76">
        <f>VLOOKUP($A50,'ADR Raw Data'!$B$6:$BE$43,'ADR Raw Data'!AN$1,FALSE)</f>
        <v>138.02533120164199</v>
      </c>
      <c r="T50" s="76">
        <f>VLOOKUP($A50,'ADR Raw Data'!$B$6:$BE$43,'ADR Raw Data'!AO$1,FALSE)</f>
        <v>135.777766822063</v>
      </c>
      <c r="U50" s="77">
        <f>VLOOKUP($A50,'ADR Raw Data'!$B$6:$BE$43,'ADR Raw Data'!AP$1,FALSE)</f>
        <v>136.92632748986301</v>
      </c>
      <c r="V50" s="78">
        <f>VLOOKUP($A50,'ADR Raw Data'!$B$6:$BE$43,'ADR Raw Data'!AR$1,FALSE)</f>
        <v>120.850904525991</v>
      </c>
      <c r="X50" s="75">
        <f>VLOOKUP($A50,'RevPAR Raw Data'!$B$6:$BE$43,'RevPAR Raw Data'!AG$1,FALSE)</f>
        <v>51.4041835809048</v>
      </c>
      <c r="Y50" s="76">
        <f>VLOOKUP($A50,'RevPAR Raw Data'!$B$6:$BE$43,'RevPAR Raw Data'!AH$1,FALSE)</f>
        <v>57.649920625921297</v>
      </c>
      <c r="Z50" s="76">
        <f>VLOOKUP($A50,'RevPAR Raw Data'!$B$6:$BE$43,'RevPAR Raw Data'!AI$1,FALSE)</f>
        <v>65.834120365120697</v>
      </c>
      <c r="AA50" s="76">
        <f>VLOOKUP($A50,'RevPAR Raw Data'!$B$6:$BE$43,'RevPAR Raw Data'!AJ$1,FALSE)</f>
        <v>68.649637714026497</v>
      </c>
      <c r="AB50" s="76">
        <f>VLOOKUP($A50,'RevPAR Raw Data'!$B$6:$BE$43,'RevPAR Raw Data'!AK$1,FALSE)</f>
        <v>73.691078920512496</v>
      </c>
      <c r="AC50" s="77">
        <f>VLOOKUP($A50,'RevPAR Raw Data'!$B$6:$BE$43,'RevPAR Raw Data'!AL$1,FALSE)</f>
        <v>63.445788241297102</v>
      </c>
      <c r="AD50" s="76">
        <f>VLOOKUP($A50,'RevPAR Raw Data'!$B$6:$BE$43,'RevPAR Raw Data'!AN$1,FALSE)</f>
        <v>99.117181369769796</v>
      </c>
      <c r="AE50" s="76">
        <f>VLOOKUP($A50,'RevPAR Raw Data'!$B$6:$BE$43,'RevPAR Raw Data'!AO$1,FALSE)</f>
        <v>93.296215273840502</v>
      </c>
      <c r="AF50" s="77">
        <f>VLOOKUP($A50,'RevPAR Raw Data'!$B$6:$BE$43,'RevPAR Raw Data'!AP$1,FALSE)</f>
        <v>96.206698321805106</v>
      </c>
      <c r="AG50" s="78">
        <f>VLOOKUP($A50,'RevPAR Raw Data'!$B$6:$BE$43,'RevPAR Raw Data'!AR$1,FALSE)</f>
        <v>72.806048264299406</v>
      </c>
    </row>
    <row r="51" spans="1:33" x14ac:dyDescent="0.2">
      <c r="A51" s="55" t="s">
        <v>126</v>
      </c>
      <c r="B51" s="43">
        <f>(VLOOKUP($A50,'Occupancy Raw Data'!$B$8:$BE$51,'Occupancy Raw Data'!AT$3,FALSE))/100</f>
        <v>-1.0873996463721201E-2</v>
      </c>
      <c r="C51" s="44">
        <f>(VLOOKUP($A50,'Occupancy Raw Data'!$B$8:$BE$51,'Occupancy Raw Data'!AU$3,FALSE))/100</f>
        <v>2.9422692772037198E-2</v>
      </c>
      <c r="D51" s="44">
        <f>(VLOOKUP($A50,'Occupancy Raw Data'!$B$8:$BE$51,'Occupancy Raw Data'!AV$3,FALSE))/100</f>
        <v>2.4472319336170497E-2</v>
      </c>
      <c r="E51" s="44">
        <f>(VLOOKUP($A50,'Occupancy Raw Data'!$B$8:$BE$51,'Occupancy Raw Data'!AW$3,FALSE))/100</f>
        <v>1.06686527931329E-2</v>
      </c>
      <c r="F51" s="44">
        <f>(VLOOKUP($A50,'Occupancy Raw Data'!$B$8:$BE$51,'Occupancy Raw Data'!AX$3,FALSE))/100</f>
        <v>5.7276387930622903E-2</v>
      </c>
      <c r="G51" s="44">
        <f>(VLOOKUP($A50,'Occupancy Raw Data'!$B$8:$BE$51,'Occupancy Raw Data'!AY$3,FALSE))/100</f>
        <v>2.3499414352163801E-2</v>
      </c>
      <c r="H51" s="45">
        <f>(VLOOKUP($A50,'Occupancy Raw Data'!$B$8:$BE$51,'Occupancy Raw Data'!BA$3,FALSE))/100</f>
        <v>6.0346394317399698E-3</v>
      </c>
      <c r="I51" s="45">
        <f>(VLOOKUP($A50,'Occupancy Raw Data'!$B$8:$BE$51,'Occupancy Raw Data'!BB$3,FALSE))/100</f>
        <v>1.47513125817645E-2</v>
      </c>
      <c r="J51" s="44">
        <f>(VLOOKUP($A50,'Occupancy Raw Data'!$B$8:$BE$51,'Occupancy Raw Data'!BC$3,FALSE))/100</f>
        <v>1.0278089464513101E-2</v>
      </c>
      <c r="K51" s="46">
        <f>(VLOOKUP($A50,'Occupancy Raw Data'!$B$8:$BE$51,'Occupancy Raw Data'!BE$3,FALSE))/100</f>
        <v>1.9056672244740901E-2</v>
      </c>
      <c r="M51" s="43">
        <f>(VLOOKUP($A50,'ADR Raw Data'!$B$6:$BE$49,'ADR Raw Data'!AT$1,FALSE))/100</f>
        <v>1.55960938729432E-2</v>
      </c>
      <c r="N51" s="44">
        <f>(VLOOKUP($A50,'ADR Raw Data'!$B$6:$BE$49,'ADR Raw Data'!AU$1,FALSE))/100</f>
        <v>3.2057181657065004E-2</v>
      </c>
      <c r="O51" s="44">
        <f>(VLOOKUP($A50,'ADR Raw Data'!$B$6:$BE$49,'ADR Raw Data'!AV$1,FALSE))/100</f>
        <v>4.1683868922267803E-2</v>
      </c>
      <c r="P51" s="44">
        <f>(VLOOKUP($A50,'ADR Raw Data'!$B$6:$BE$49,'ADR Raw Data'!AW$1,FALSE))/100</f>
        <v>3.9984686750539802E-2</v>
      </c>
      <c r="Q51" s="44">
        <f>(VLOOKUP($A50,'ADR Raw Data'!$B$6:$BE$49,'ADR Raw Data'!AX$1,FALSE))/100</f>
        <v>4.01457279700458E-2</v>
      </c>
      <c r="R51" s="44">
        <f>(VLOOKUP($A50,'ADR Raw Data'!$B$6:$BE$49,'ADR Raw Data'!AY$1,FALSE))/100</f>
        <v>3.50627575469694E-2</v>
      </c>
      <c r="S51" s="45">
        <f>(VLOOKUP($A50,'ADR Raw Data'!$B$6:$BE$49,'ADR Raw Data'!BA$1,FALSE))/100</f>
        <v>5.8578853575127999E-3</v>
      </c>
      <c r="T51" s="45">
        <f>(VLOOKUP($A50,'ADR Raw Data'!$B$6:$BE$49,'ADR Raw Data'!BB$1,FALSE))/100</f>
        <v>-4.5461722551729299E-3</v>
      </c>
      <c r="U51" s="44">
        <f>(VLOOKUP($A50,'ADR Raw Data'!$B$6:$BE$49,'ADR Raw Data'!BC$1,FALSE))/100</f>
        <v>7.7322138221113594E-4</v>
      </c>
      <c r="V51" s="46">
        <f>(VLOOKUP($A50,'ADR Raw Data'!$B$6:$BE$49,'ADR Raw Data'!BE$1,FALSE))/100</f>
        <v>2.1149988508846498E-2</v>
      </c>
      <c r="X51" s="43">
        <f>(VLOOKUP($A50,'RevPAR Raw Data'!$B$6:$BE$49,'RevPAR Raw Data'!AT$1,FALSE))/100</f>
        <v>4.5525055395997998E-3</v>
      </c>
      <c r="Y51" s="44">
        <f>(VLOOKUP($A50,'RevPAR Raw Data'!$B$6:$BE$49,'RevPAR Raw Data'!AU$1,FALSE))/100</f>
        <v>6.2423083036135397E-2</v>
      </c>
      <c r="Z51" s="44">
        <f>(VLOOKUP($A50,'RevPAR Raw Data'!$B$6:$BE$49,'RevPAR Raw Data'!AV$1,FALSE))/100</f>
        <v>6.7176289209871204E-2</v>
      </c>
      <c r="AA51" s="44">
        <f>(VLOOKUP($A50,'RevPAR Raw Data'!$B$6:$BE$49,'RevPAR Raw Data'!AW$1,FALSE))/100</f>
        <v>5.1079922283656397E-2</v>
      </c>
      <c r="AB51" s="44">
        <f>(VLOOKUP($A50,'RevPAR Raw Data'!$B$6:$BE$49,'RevPAR Raw Data'!AX$1,FALSE))/100</f>
        <v>9.9721518189638397E-2</v>
      </c>
      <c r="AC51" s="44">
        <f>(VLOOKUP($A50,'RevPAR Raw Data'!$B$6:$BE$49,'RevPAR Raw Data'!AY$1,FALSE))/100</f>
        <v>5.9386126167058899E-2</v>
      </c>
      <c r="AD51" s="45">
        <f>(VLOOKUP($A50,'RevPAR Raw Data'!$B$6:$BE$49,'RevPAR Raw Data'!BA$1,FALSE))/100</f>
        <v>1.1927875015217798E-2</v>
      </c>
      <c r="AE51" s="45">
        <f>(VLOOKUP($A50,'RevPAR Raw Data'!$B$6:$BE$49,'RevPAR Raw Data'!BB$1,FALSE))/100</f>
        <v>1.0138078318604899E-2</v>
      </c>
      <c r="AF51" s="44">
        <f>(VLOOKUP($A50,'RevPAR Raw Data'!$B$6:$BE$49,'RevPAR Raw Data'!BC$1,FALSE))/100</f>
        <v>1.1059258085266499E-2</v>
      </c>
      <c r="AG51" s="46">
        <f>(VLOOKUP($A50,'RevPAR Raw Data'!$B$6:$BE$49,'RevPAR Raw Data'!BE$1,FALSE))/100</f>
        <v>4.0609709152580595E-2</v>
      </c>
    </row>
    <row r="52" spans="1:33" x14ac:dyDescent="0.2">
      <c r="A52" s="94"/>
      <c r="B52" s="71"/>
      <c r="C52" s="72"/>
      <c r="D52" s="72"/>
      <c r="E52" s="72"/>
      <c r="F52" s="72"/>
      <c r="G52" s="73"/>
      <c r="H52" s="53"/>
      <c r="I52" s="53"/>
      <c r="J52" s="73"/>
      <c r="K52" s="74"/>
      <c r="M52" s="75"/>
      <c r="N52" s="76"/>
      <c r="O52" s="76"/>
      <c r="P52" s="76"/>
      <c r="Q52" s="76"/>
      <c r="R52" s="77"/>
      <c r="S52" s="76"/>
      <c r="T52" s="76"/>
      <c r="U52" s="77"/>
      <c r="V52" s="78"/>
      <c r="X52" s="75"/>
      <c r="Y52" s="76"/>
      <c r="Z52" s="76"/>
      <c r="AA52" s="76"/>
      <c r="AB52" s="76"/>
      <c r="AC52" s="77"/>
      <c r="AD52" s="76"/>
      <c r="AE52" s="76"/>
      <c r="AF52" s="77"/>
      <c r="AG52" s="78"/>
    </row>
    <row r="53" spans="1:33" x14ac:dyDescent="0.2">
      <c r="A53" s="70" t="s">
        <v>31</v>
      </c>
      <c r="B53" s="71">
        <f>(VLOOKUP($A53,'Occupancy Raw Data'!$B$8:$BE$45,'Occupancy Raw Data'!AG$3,FALSE))/100</f>
        <v>0.390783744557329</v>
      </c>
      <c r="C53" s="72">
        <f>(VLOOKUP($A53,'Occupancy Raw Data'!$B$8:$BE$45,'Occupancy Raw Data'!AH$3,FALSE))/100</f>
        <v>0.474419448476052</v>
      </c>
      <c r="D53" s="72">
        <f>(VLOOKUP($A53,'Occupancy Raw Data'!$B$8:$BE$45,'Occupancy Raw Data'!AI$3,FALSE))/100</f>
        <v>0.53501451378809795</v>
      </c>
      <c r="E53" s="72">
        <f>(VLOOKUP($A53,'Occupancy Raw Data'!$B$8:$BE$45,'Occupancy Raw Data'!AJ$3,FALSE))/100</f>
        <v>0.54789550072568904</v>
      </c>
      <c r="F53" s="72">
        <f>(VLOOKUP($A53,'Occupancy Raw Data'!$B$8:$BE$45,'Occupancy Raw Data'!AK$3,FALSE))/100</f>
        <v>0.51233671988388896</v>
      </c>
      <c r="G53" s="73">
        <f>(VLOOKUP($A53,'Occupancy Raw Data'!$B$8:$BE$45,'Occupancy Raw Data'!AL$3,FALSE))/100</f>
        <v>0.49208998548621102</v>
      </c>
      <c r="H53" s="53">
        <f>(VLOOKUP($A53,'Occupancy Raw Data'!$B$8:$BE$45,'Occupancy Raw Data'!AN$3,FALSE))/100</f>
        <v>0.55079825834542806</v>
      </c>
      <c r="I53" s="53">
        <f>(VLOOKUP($A53,'Occupancy Raw Data'!$B$8:$BE$45,'Occupancy Raw Data'!AO$3,FALSE))/100</f>
        <v>0.53102322206095698</v>
      </c>
      <c r="J53" s="73">
        <f>(VLOOKUP($A53,'Occupancy Raw Data'!$B$8:$BE$45,'Occupancy Raw Data'!AP$3,FALSE))/100</f>
        <v>0.54091074020319296</v>
      </c>
      <c r="K53" s="74">
        <f>(VLOOKUP($A53,'Occupancy Raw Data'!$B$8:$BE$45,'Occupancy Raw Data'!AR$3,FALSE))/100</f>
        <v>0.50603877254820606</v>
      </c>
      <c r="M53" s="75">
        <f>VLOOKUP($A53,'ADR Raw Data'!$B$6:$BE$43,'ADR Raw Data'!AG$1,FALSE)</f>
        <v>87.757372330547796</v>
      </c>
      <c r="N53" s="76">
        <f>VLOOKUP($A53,'ADR Raw Data'!$B$6:$BE$43,'ADR Raw Data'!AH$1,FALSE)</f>
        <v>91.852198852772403</v>
      </c>
      <c r="O53" s="76">
        <f>VLOOKUP($A53,'ADR Raw Data'!$B$6:$BE$43,'ADR Raw Data'!AI$1,FALSE)</f>
        <v>93.755903696168104</v>
      </c>
      <c r="P53" s="76">
        <f>VLOOKUP($A53,'ADR Raw Data'!$B$6:$BE$43,'ADR Raw Data'!AJ$1,FALSE)</f>
        <v>92.997672185430403</v>
      </c>
      <c r="Q53" s="76">
        <f>VLOOKUP($A53,'ADR Raw Data'!$B$6:$BE$43,'ADR Raw Data'!AK$1,FALSE)</f>
        <v>92.384936260623206</v>
      </c>
      <c r="R53" s="77">
        <f>VLOOKUP($A53,'ADR Raw Data'!$B$6:$BE$43,'ADR Raw Data'!AL$1,FALSE)</f>
        <v>91.981792508479501</v>
      </c>
      <c r="S53" s="76">
        <f>VLOOKUP($A53,'ADR Raw Data'!$B$6:$BE$43,'ADR Raw Data'!AN$1,FALSE)</f>
        <v>98.356699604743</v>
      </c>
      <c r="T53" s="76">
        <f>VLOOKUP($A53,'ADR Raw Data'!$B$6:$BE$43,'ADR Raw Data'!AO$1,FALSE)</f>
        <v>99.405312606764596</v>
      </c>
      <c r="U53" s="77">
        <f>VLOOKUP($A53,'ADR Raw Data'!$B$6:$BE$43,'ADR Raw Data'!AP$1,FALSE)</f>
        <v>98.871422102968296</v>
      </c>
      <c r="V53" s="78">
        <f>VLOOKUP($A53,'ADR Raw Data'!$B$6:$BE$43,'ADR Raw Data'!AR$1,FALSE)</f>
        <v>94.085908322663201</v>
      </c>
      <c r="X53" s="75">
        <f>VLOOKUP($A53,'RevPAR Raw Data'!$B$6:$BE$43,'RevPAR Raw Data'!AG$1,FALSE)</f>
        <v>34.294154571843201</v>
      </c>
      <c r="Y53" s="76">
        <f>VLOOKUP($A53,'RevPAR Raw Data'!$B$6:$BE$43,'RevPAR Raw Data'!AH$1,FALSE)</f>
        <v>43.576469521044899</v>
      </c>
      <c r="Z53" s="76">
        <f>VLOOKUP($A53,'RevPAR Raw Data'!$B$6:$BE$43,'RevPAR Raw Data'!AI$1,FALSE)</f>
        <v>50.160769230769198</v>
      </c>
      <c r="AA53" s="76">
        <f>VLOOKUP($A53,'RevPAR Raw Data'!$B$6:$BE$43,'RevPAR Raw Data'!AJ$1,FALSE)</f>
        <v>50.953006168359899</v>
      </c>
      <c r="AB53" s="76">
        <f>VLOOKUP($A53,'RevPAR Raw Data'!$B$6:$BE$43,'RevPAR Raw Data'!AK$1,FALSE)</f>
        <v>47.332195210449903</v>
      </c>
      <c r="AC53" s="77">
        <f>VLOOKUP($A53,'RevPAR Raw Data'!$B$6:$BE$43,'RevPAR Raw Data'!AL$1,FALSE)</f>
        <v>45.263318940493399</v>
      </c>
      <c r="AD53" s="76">
        <f>VLOOKUP($A53,'RevPAR Raw Data'!$B$6:$BE$43,'RevPAR Raw Data'!AN$1,FALSE)</f>
        <v>54.174698838896902</v>
      </c>
      <c r="AE53" s="76">
        <f>VLOOKUP($A53,'RevPAR Raw Data'!$B$6:$BE$43,'RevPAR Raw Data'!AO$1,FALSE)</f>
        <v>52.786529390420803</v>
      </c>
      <c r="AF53" s="77">
        <f>VLOOKUP($A53,'RevPAR Raw Data'!$B$6:$BE$43,'RevPAR Raw Data'!AP$1,FALSE)</f>
        <v>53.480614114658898</v>
      </c>
      <c r="AG53" s="78">
        <f>VLOOKUP($A53,'RevPAR Raw Data'!$B$6:$BE$43,'RevPAR Raw Data'!AR$1,FALSE)</f>
        <v>47.6111175616835</v>
      </c>
    </row>
    <row r="54" spans="1:33" x14ac:dyDescent="0.2">
      <c r="A54" s="55" t="s">
        <v>126</v>
      </c>
      <c r="B54" s="43">
        <f>(VLOOKUP($A53,'Occupancy Raw Data'!$B$8:$BE$51,'Occupancy Raw Data'!AT$3,FALSE))/100</f>
        <v>-5.9248481382856204E-2</v>
      </c>
      <c r="C54" s="44">
        <f>(VLOOKUP($A53,'Occupancy Raw Data'!$B$8:$BE$51,'Occupancy Raw Data'!AU$3,FALSE))/100</f>
        <v>-6.09295199691594E-2</v>
      </c>
      <c r="D54" s="44">
        <f>(VLOOKUP($A53,'Occupancy Raw Data'!$B$8:$BE$51,'Occupancy Raw Data'!AV$3,FALSE))/100</f>
        <v>-5.7721002891678301E-2</v>
      </c>
      <c r="E54" s="44">
        <f>(VLOOKUP($A53,'Occupancy Raw Data'!$B$8:$BE$51,'Occupancy Raw Data'!AW$3,FALSE))/100</f>
        <v>-2.94037935547369E-2</v>
      </c>
      <c r="F54" s="44">
        <f>(VLOOKUP($A53,'Occupancy Raw Data'!$B$8:$BE$51,'Occupancy Raw Data'!AX$3,FALSE))/100</f>
        <v>-6.7184911524534097E-2</v>
      </c>
      <c r="G54" s="44">
        <f>(VLOOKUP($A53,'Occupancy Raw Data'!$B$8:$BE$51,'Occupancy Raw Data'!AY$3,FALSE))/100</f>
        <v>-5.44423225116695E-2</v>
      </c>
      <c r="H54" s="45">
        <f>(VLOOKUP($A53,'Occupancy Raw Data'!$B$8:$BE$51,'Occupancy Raw Data'!BA$3,FALSE))/100</f>
        <v>-3.1696326078503596E-2</v>
      </c>
      <c r="I54" s="45">
        <f>(VLOOKUP($A53,'Occupancy Raw Data'!$B$8:$BE$51,'Occupancy Raw Data'!BB$3,FALSE))/100</f>
        <v>-3.9529023252554002E-2</v>
      </c>
      <c r="J54" s="44">
        <f>(VLOOKUP($A53,'Occupancy Raw Data'!$B$8:$BE$51,'Occupancy Raw Data'!BC$3,FALSE))/100</f>
        <v>-3.5556986246671501E-2</v>
      </c>
      <c r="K54" s="46">
        <f>(VLOOKUP($A53,'Occupancy Raw Data'!$B$8:$BE$51,'Occupancy Raw Data'!BE$3,FALSE))/100</f>
        <v>-4.8753597448373397E-2</v>
      </c>
      <c r="M54" s="43">
        <f>(VLOOKUP($A53,'ADR Raw Data'!$B$6:$BE$49,'ADR Raw Data'!AT$1,FALSE))/100</f>
        <v>-9.6762287436740705E-4</v>
      </c>
      <c r="N54" s="44">
        <f>(VLOOKUP($A53,'ADR Raw Data'!$B$6:$BE$49,'ADR Raw Data'!AU$1,FALSE))/100</f>
        <v>1.3231297968099701E-2</v>
      </c>
      <c r="O54" s="44">
        <f>(VLOOKUP($A53,'ADR Raw Data'!$B$6:$BE$49,'ADR Raw Data'!AV$1,FALSE))/100</f>
        <v>7.9927703204646997E-3</v>
      </c>
      <c r="P54" s="44">
        <f>(VLOOKUP($A53,'ADR Raw Data'!$B$6:$BE$49,'ADR Raw Data'!AW$1,FALSE))/100</f>
        <v>7.4619308871481408E-3</v>
      </c>
      <c r="Q54" s="44">
        <f>(VLOOKUP($A53,'ADR Raw Data'!$B$6:$BE$49,'ADR Raw Data'!AX$1,FALSE))/100</f>
        <v>1.10990741213415E-2</v>
      </c>
      <c r="R54" s="44">
        <f>(VLOOKUP($A53,'ADR Raw Data'!$B$6:$BE$49,'ADR Raw Data'!AY$1,FALSE))/100</f>
        <v>8.2423953801337903E-3</v>
      </c>
      <c r="S54" s="45">
        <f>(VLOOKUP($A53,'ADR Raw Data'!$B$6:$BE$49,'ADR Raw Data'!BA$1,FALSE))/100</f>
        <v>-9.073935782518569E-3</v>
      </c>
      <c r="T54" s="45">
        <f>(VLOOKUP($A53,'ADR Raw Data'!$B$6:$BE$49,'ADR Raw Data'!BB$1,FALSE))/100</f>
        <v>1.7689074494593199E-2</v>
      </c>
      <c r="U54" s="44">
        <f>(VLOOKUP($A53,'ADR Raw Data'!$B$6:$BE$49,'ADR Raw Data'!BC$1,FALSE))/100</f>
        <v>3.98835992530023E-3</v>
      </c>
      <c r="V54" s="46">
        <f>(VLOOKUP($A53,'ADR Raw Data'!$B$6:$BE$49,'ADR Raw Data'!BE$1,FALSE))/100</f>
        <v>7.1997013746595093E-3</v>
      </c>
      <c r="X54" s="43">
        <f>(VLOOKUP($A53,'RevPAR Raw Data'!$B$6:$BE$49,'RevPAR Raw Data'!AT$1,FALSE))/100</f>
        <v>-6.0158774071366106E-2</v>
      </c>
      <c r="Y54" s="44">
        <f>(VLOOKUP($A53,'RevPAR Raw Data'!$B$6:$BE$49,'RevPAR Raw Data'!AU$1,FALSE))/100</f>
        <v>-4.8504398634824898E-2</v>
      </c>
      <c r="Z54" s="44">
        <f>(VLOOKUP($A53,'RevPAR Raw Data'!$B$6:$BE$49,'RevPAR Raw Data'!AV$1,FALSE))/100</f>
        <v>-5.0189583289993706E-2</v>
      </c>
      <c r="AA54" s="44">
        <f>(VLOOKUP($A53,'RevPAR Raw Data'!$B$6:$BE$49,'RevPAR Raw Data'!AW$1,FALSE))/100</f>
        <v>-2.2161271742914202E-2</v>
      </c>
      <c r="AB54" s="44">
        <f>(VLOOKUP($A53,'RevPAR Raw Data'!$B$6:$BE$49,'RevPAR Raw Data'!AX$1,FALSE))/100</f>
        <v>-5.68315277160392E-2</v>
      </c>
      <c r="AC54" s="44">
        <f>(VLOOKUP($A53,'RevPAR Raw Data'!$B$6:$BE$49,'RevPAR Raw Data'!AY$1,FALSE))/100</f>
        <v>-4.6648662279089696E-2</v>
      </c>
      <c r="AD54" s="45">
        <f>(VLOOKUP($A53,'RevPAR Raw Data'!$B$6:$BE$49,'RevPAR Raw Data'!BA$1,FALSE))/100</f>
        <v>-4.0482651433644004E-2</v>
      </c>
      <c r="AE54" s="45">
        <f>(VLOOKUP($A53,'RevPAR Raw Data'!$B$6:$BE$49,'RevPAR Raw Data'!BB$1,FALSE))/100</f>
        <v>-2.2539180594973698E-2</v>
      </c>
      <c r="AF54" s="44">
        <f>(VLOOKUP($A53,'RevPAR Raw Data'!$B$6:$BE$49,'RevPAR Raw Data'!BC$1,FALSE))/100</f>
        <v>-3.1710440380381996E-2</v>
      </c>
      <c r="AG54" s="46">
        <f>(VLOOKUP($A53,'RevPAR Raw Data'!$B$6:$BE$49,'RevPAR Raw Data'!BE$1,FALSE))/100</f>
        <v>-4.1904907416282597E-2</v>
      </c>
    </row>
    <row r="55" spans="1:33" x14ac:dyDescent="0.2">
      <c r="A55" s="93"/>
      <c r="B55" s="71"/>
      <c r="C55" s="72"/>
      <c r="D55" s="72"/>
      <c r="E55" s="72"/>
      <c r="F55" s="72"/>
      <c r="G55" s="73"/>
      <c r="H55" s="53"/>
      <c r="I55" s="53"/>
      <c r="J55" s="73"/>
      <c r="K55" s="74"/>
      <c r="M55" s="75"/>
      <c r="N55" s="76"/>
      <c r="O55" s="76"/>
      <c r="P55" s="76"/>
      <c r="Q55" s="76"/>
      <c r="R55" s="77"/>
      <c r="S55" s="76"/>
      <c r="T55" s="76"/>
      <c r="U55" s="77"/>
      <c r="V55" s="78"/>
      <c r="X55" s="75"/>
      <c r="Y55" s="76"/>
      <c r="Z55" s="76"/>
      <c r="AA55" s="76"/>
      <c r="AB55" s="76"/>
      <c r="AC55" s="77"/>
      <c r="AD55" s="76"/>
      <c r="AE55" s="76"/>
      <c r="AF55" s="77"/>
      <c r="AG55" s="78"/>
    </row>
    <row r="56" spans="1:33" x14ac:dyDescent="0.2">
      <c r="A56" s="70" t="s">
        <v>32</v>
      </c>
      <c r="B56" s="71">
        <f>(VLOOKUP($A56,'Occupancy Raw Data'!$B$8:$BE$45,'Occupancy Raw Data'!AG$3,FALSE))/100</f>
        <v>0.51311738723062494</v>
      </c>
      <c r="C56" s="72">
        <f>(VLOOKUP($A56,'Occupancy Raw Data'!$B$8:$BE$45,'Occupancy Raw Data'!AH$3,FALSE))/100</f>
        <v>0.59587070004015497</v>
      </c>
      <c r="D56" s="72">
        <f>(VLOOKUP($A56,'Occupancy Raw Data'!$B$8:$BE$45,'Occupancy Raw Data'!AI$3,FALSE))/100</f>
        <v>0.67226609556953509</v>
      </c>
      <c r="E56" s="72">
        <f>(VLOOKUP($A56,'Occupancy Raw Data'!$B$8:$BE$45,'Occupancy Raw Data'!AJ$3,FALSE))/100</f>
        <v>0.67731896667112812</v>
      </c>
      <c r="F56" s="72">
        <f>(VLOOKUP($A56,'Occupancy Raw Data'!$B$8:$BE$45,'Occupancy Raw Data'!AK$3,FALSE))/100</f>
        <v>0.68782626154463899</v>
      </c>
      <c r="G56" s="72">
        <f>(VLOOKUP($A56,'Occupancy Raw Data'!$B$8:$BE$45,'Occupancy Raw Data'!AL$3,FALSE))/100</f>
        <v>0.629279882211216</v>
      </c>
      <c r="H56" s="53">
        <f>(VLOOKUP($A56,'Occupancy Raw Data'!$B$8:$BE$45,'Occupancy Raw Data'!AN$3,FALSE))/100</f>
        <v>0.70047517065988396</v>
      </c>
      <c r="I56" s="53">
        <f>(VLOOKUP($A56,'Occupancy Raw Data'!$B$8:$BE$45,'Occupancy Raw Data'!AO$3,FALSE))/100</f>
        <v>0.6834761076161151</v>
      </c>
      <c r="J56" s="72">
        <f>(VLOOKUP($A56,'Occupancy Raw Data'!$B$8:$BE$45,'Occupancy Raw Data'!AP$3,FALSE))/100</f>
        <v>0.69197563913799998</v>
      </c>
      <c r="K56" s="95">
        <f>(VLOOKUP($A56,'Occupancy Raw Data'!$B$8:$BE$45,'Occupancy Raw Data'!AR$3,FALSE))/100</f>
        <v>0.64719295561886891</v>
      </c>
      <c r="M56" s="75">
        <f>VLOOKUP($A56,'ADR Raw Data'!$B$6:$BE$43,'ADR Raw Data'!AG$1,FALSE)</f>
        <v>132.24449850006499</v>
      </c>
      <c r="N56" s="76">
        <f>VLOOKUP($A56,'ADR Raw Data'!$B$6:$BE$43,'ADR Raw Data'!AH$1,FALSE)</f>
        <v>129.455861178188</v>
      </c>
      <c r="O56" s="76">
        <f>VLOOKUP($A56,'ADR Raw Data'!$B$6:$BE$43,'ADR Raw Data'!AI$1,FALSE)</f>
        <v>132.15863763066201</v>
      </c>
      <c r="P56" s="76">
        <f>VLOOKUP($A56,'ADR Raw Data'!$B$6:$BE$43,'ADR Raw Data'!AJ$1,FALSE)</f>
        <v>128.43855244306101</v>
      </c>
      <c r="Q56" s="76">
        <f>VLOOKUP($A56,'ADR Raw Data'!$B$6:$BE$43,'ADR Raw Data'!AK$1,FALSE)</f>
        <v>130.75391097056601</v>
      </c>
      <c r="R56" s="77">
        <f>VLOOKUP($A56,'ADR Raw Data'!$B$6:$BE$43,'ADR Raw Data'!AL$1,FALSE)</f>
        <v>130.55288449062499</v>
      </c>
      <c r="S56" s="76">
        <f>VLOOKUP($A56,'ADR Raw Data'!$B$6:$BE$43,'ADR Raw Data'!AN$1,FALSE)</f>
        <v>148.00873644484699</v>
      </c>
      <c r="T56" s="76">
        <f>VLOOKUP($A56,'ADR Raw Data'!$B$6:$BE$43,'ADR Raw Data'!AO$1,FALSE)</f>
        <v>147.33978849449201</v>
      </c>
      <c r="U56" s="77">
        <f>VLOOKUP($A56,'ADR Raw Data'!$B$6:$BE$43,'ADR Raw Data'!AP$1,FALSE)</f>
        <v>147.67837081096701</v>
      </c>
      <c r="V56" s="78">
        <f>VLOOKUP($A56,'ADR Raw Data'!$B$6:$BE$43,'ADR Raw Data'!AR$1,FALSE)</f>
        <v>135.78445270894099</v>
      </c>
      <c r="X56" s="75">
        <f>VLOOKUP($A56,'RevPAR Raw Data'!$B$6:$BE$43,'RevPAR Raw Data'!AG$1,FALSE)</f>
        <v>67.856951545977694</v>
      </c>
      <c r="Y56" s="76">
        <f>VLOOKUP($A56,'RevPAR Raw Data'!$B$6:$BE$43,'RevPAR Raw Data'!AH$1,FALSE)</f>
        <v>77.138954624548205</v>
      </c>
      <c r="Z56" s="76">
        <f>VLOOKUP($A56,'RevPAR Raw Data'!$B$6:$BE$43,'RevPAR Raw Data'!AI$1,FALSE)</f>
        <v>88.845771315754206</v>
      </c>
      <c r="AA56" s="76">
        <f>VLOOKUP($A56,'RevPAR Raw Data'!$B$6:$BE$43,'RevPAR Raw Data'!AJ$1,FALSE)</f>
        <v>86.993867621469605</v>
      </c>
      <c r="AB56" s="76">
        <f>VLOOKUP($A56,'RevPAR Raw Data'!$B$6:$BE$43,'RevPAR Raw Data'!AK$1,FALSE)</f>
        <v>89.935973765225498</v>
      </c>
      <c r="AC56" s="77">
        <f>VLOOKUP($A56,'RevPAR Raw Data'!$B$6:$BE$43,'RevPAR Raw Data'!AL$1,FALSE)</f>
        <v>82.154303774595107</v>
      </c>
      <c r="AD56" s="76">
        <f>VLOOKUP($A56,'RevPAR Raw Data'!$B$6:$BE$43,'RevPAR Raw Data'!AN$1,FALSE)</f>
        <v>103.67644492035799</v>
      </c>
      <c r="AE56" s="76">
        <f>VLOOKUP($A56,'RevPAR Raw Data'!$B$6:$BE$43,'RevPAR Raw Data'!AO$1,FALSE)</f>
        <v>100.70322513719699</v>
      </c>
      <c r="AF56" s="77">
        <f>VLOOKUP($A56,'RevPAR Raw Data'!$B$6:$BE$43,'RevPAR Raw Data'!AP$1,FALSE)</f>
        <v>102.189835028777</v>
      </c>
      <c r="AG56" s="78">
        <f>VLOOKUP($A56,'RevPAR Raw Data'!$B$6:$BE$43,'RevPAR Raw Data'!AR$1,FALSE)</f>
        <v>87.878741275790105</v>
      </c>
    </row>
    <row r="57" spans="1:33" ht="17.25" thickBot="1" x14ac:dyDescent="0.25">
      <c r="A57" s="59" t="s">
        <v>126</v>
      </c>
      <c r="B57" s="43">
        <f>(VLOOKUP($A56,'Occupancy Raw Data'!$B$8:$BE$51,'Occupancy Raw Data'!AT$3,FALSE))/100</f>
        <v>8.9077617016490099E-2</v>
      </c>
      <c r="C57" s="44">
        <f>(VLOOKUP($A56,'Occupancy Raw Data'!$B$8:$BE$51,'Occupancy Raw Data'!AU$3,FALSE))/100</f>
        <v>8.134711337604969E-2</v>
      </c>
      <c r="D57" s="44">
        <f>(VLOOKUP($A56,'Occupancy Raw Data'!$B$8:$BE$51,'Occupancy Raw Data'!AV$3,FALSE))/100</f>
        <v>8.8108837084308098E-2</v>
      </c>
      <c r="E57" s="44">
        <f>(VLOOKUP($A56,'Occupancy Raw Data'!$B$8:$BE$51,'Occupancy Raw Data'!AW$3,FALSE))/100</f>
        <v>1.2273707093326299E-3</v>
      </c>
      <c r="F57" s="44">
        <f>(VLOOKUP($A56,'Occupancy Raw Data'!$B$8:$BE$51,'Occupancy Raw Data'!AX$3,FALSE))/100</f>
        <v>4.6908158256144302E-3</v>
      </c>
      <c r="G57" s="44">
        <f>(VLOOKUP($A56,'Occupancy Raw Data'!$B$8:$BE$51,'Occupancy Raw Data'!AY$3,FALSE))/100</f>
        <v>4.8406042879854498E-2</v>
      </c>
      <c r="H57" s="45">
        <f>(VLOOKUP($A56,'Occupancy Raw Data'!$B$8:$BE$51,'Occupancy Raw Data'!BA$3,FALSE))/100</f>
        <v>-4.6898174295623193E-2</v>
      </c>
      <c r="I57" s="45">
        <f>(VLOOKUP($A56,'Occupancy Raw Data'!$B$8:$BE$51,'Occupancy Raw Data'!BB$3,FALSE))/100</f>
        <v>-2.7844774908416497E-2</v>
      </c>
      <c r="J57" s="44">
        <f>(VLOOKUP($A56,'Occupancy Raw Data'!$B$8:$BE$51,'Occupancy Raw Data'!BC$3,FALSE))/100</f>
        <v>-3.7582746743577096E-2</v>
      </c>
      <c r="K57" s="46">
        <f>(VLOOKUP($A56,'Occupancy Raw Data'!$B$8:$BE$51,'Occupancy Raw Data'!BE$3,FALSE))/100</f>
        <v>2.0551106344427601E-2</v>
      </c>
      <c r="M57" s="43">
        <f>(VLOOKUP($A56,'ADR Raw Data'!$B$6:$BE$49,'ADR Raw Data'!AT$1,FALSE))/100</f>
        <v>3.7710479887444796E-2</v>
      </c>
      <c r="N57" s="44">
        <f>(VLOOKUP($A56,'ADR Raw Data'!$B$6:$BE$49,'ADR Raw Data'!AU$1,FALSE))/100</f>
        <v>4.7383734359028498E-2</v>
      </c>
      <c r="O57" s="44">
        <f>(VLOOKUP($A56,'ADR Raw Data'!$B$6:$BE$49,'ADR Raw Data'!AV$1,FALSE))/100</f>
        <v>6.95096343778564E-2</v>
      </c>
      <c r="P57" s="44">
        <f>(VLOOKUP($A56,'ADR Raw Data'!$B$6:$BE$49,'ADR Raw Data'!AW$1,FALSE))/100</f>
        <v>1.1517999119726901E-2</v>
      </c>
      <c r="Q57" s="44">
        <f>(VLOOKUP($A56,'ADR Raw Data'!$B$6:$BE$49,'ADR Raw Data'!AX$1,FALSE))/100</f>
        <v>1.0661367798137301E-2</v>
      </c>
      <c r="R57" s="44">
        <f>(VLOOKUP($A56,'ADR Raw Data'!$B$6:$BE$49,'ADR Raw Data'!AY$1,FALSE))/100</f>
        <v>3.3881612091807997E-2</v>
      </c>
      <c r="S57" s="45">
        <f>(VLOOKUP($A56,'ADR Raw Data'!$B$6:$BE$49,'ADR Raw Data'!BA$1,FALSE))/100</f>
        <v>-3.1499629185888001E-2</v>
      </c>
      <c r="T57" s="45">
        <f>(VLOOKUP($A56,'ADR Raw Data'!$B$6:$BE$49,'ADR Raw Data'!BB$1,FALSE))/100</f>
        <v>-2.7508698922089899E-2</v>
      </c>
      <c r="U57" s="44">
        <f>(VLOOKUP($A56,'ADR Raw Data'!$B$6:$BE$49,'ADR Raw Data'!BC$1,FALSE))/100</f>
        <v>-2.9578780208185898E-2</v>
      </c>
      <c r="V57" s="46">
        <f>(VLOOKUP($A56,'ADR Raw Data'!$B$6:$BE$49,'ADR Raw Data'!BE$1,FALSE))/100</f>
        <v>8.3043647078573004E-3</v>
      </c>
      <c r="X57" s="43">
        <f>(VLOOKUP($A56,'RevPAR Raw Data'!$B$6:$BE$49,'RevPAR Raw Data'!AT$1,FALSE))/100</f>
        <v>0.13014725658885601</v>
      </c>
      <c r="Y57" s="44">
        <f>(VLOOKUP($A56,'RevPAR Raw Data'!$B$6:$BE$49,'RevPAR Raw Data'!AU$1,FALSE))/100</f>
        <v>0.132585377746162</v>
      </c>
      <c r="Z57" s="44">
        <f>(VLOOKUP($A56,'RevPAR Raw Data'!$B$6:$BE$49,'RevPAR Raw Data'!AV$1,FALSE))/100</f>
        <v>0.16374288451335201</v>
      </c>
      <c r="AA57" s="44">
        <f>(VLOOKUP($A56,'RevPAR Raw Data'!$B$6:$BE$49,'RevPAR Raw Data'!AW$1,FALSE))/100</f>
        <v>1.2759506683809201E-2</v>
      </c>
      <c r="AB57" s="44">
        <f>(VLOOKUP($A56,'RevPAR Raw Data'!$B$6:$BE$49,'RevPAR Raw Data'!AX$1,FALSE))/100</f>
        <v>1.5402194136542001E-2</v>
      </c>
      <c r="AC57" s="44">
        <f>(VLOOKUP($A56,'RevPAR Raw Data'!$B$6:$BE$49,'RevPAR Raw Data'!AY$1,FALSE))/100</f>
        <v>8.3927729739417187E-2</v>
      </c>
      <c r="AD57" s="45">
        <f>(VLOOKUP($A56,'RevPAR Raw Data'!$B$6:$BE$49,'RevPAR Raw Data'!BA$1,FALSE))/100</f>
        <v>-7.6920528381704004E-2</v>
      </c>
      <c r="AE57" s="45">
        <f>(VLOOKUP($A56,'RevPAR Raw Data'!$B$6:$BE$49,'RevPAR Raw Data'!BB$1,FALSE))/100</f>
        <v>-5.4587500300997398E-2</v>
      </c>
      <c r="AF57" s="44">
        <f>(VLOOKUP($A56,'RevPAR Raw Data'!$B$6:$BE$49,'RevPAR Raw Data'!BC$1,FALSE))/100</f>
        <v>-6.6049875146214895E-2</v>
      </c>
      <c r="AG57" s="46">
        <f>(VLOOKUP($A56,'RevPAR Raw Data'!$B$6:$BE$49,'RevPAR Raw Data'!BE$1,FALSE))/100</f>
        <v>2.9026134934518999E-2</v>
      </c>
    </row>
    <row r="58" spans="1:33" x14ac:dyDescent="0.2">
      <c r="A58" s="108"/>
      <c r="B58" s="84"/>
      <c r="C58" s="85"/>
      <c r="D58" s="85"/>
      <c r="E58" s="85"/>
      <c r="F58" s="85"/>
      <c r="G58" s="86"/>
      <c r="H58" s="85"/>
      <c r="I58" s="85"/>
      <c r="J58" s="86"/>
      <c r="K58" s="87"/>
      <c r="M58" s="84"/>
      <c r="N58" s="85"/>
      <c r="O58" s="85"/>
      <c r="P58" s="85"/>
      <c r="Q58" s="85"/>
      <c r="R58" s="86"/>
      <c r="S58" s="85"/>
      <c r="T58" s="85"/>
      <c r="U58" s="86"/>
      <c r="V58" s="87"/>
      <c r="X58" s="84"/>
      <c r="Y58" s="85"/>
      <c r="Z58" s="85"/>
      <c r="AA58" s="85"/>
      <c r="AB58" s="85"/>
      <c r="AC58" s="86"/>
      <c r="AD58" s="85"/>
      <c r="AE58" s="85"/>
      <c r="AF58" s="86"/>
      <c r="AG58" s="87"/>
    </row>
    <row r="59" spans="1:33" x14ac:dyDescent="0.2">
      <c r="A59" s="88" t="s">
        <v>33</v>
      </c>
      <c r="B59" s="71">
        <f>(VLOOKUP($A59,'Occupancy Raw Data'!$B$8:$BE$45,'Occupancy Raw Data'!AG$3,FALSE))/100</f>
        <v>0.68408877021732906</v>
      </c>
      <c r="C59" s="72">
        <f>(VLOOKUP($A59,'Occupancy Raw Data'!$B$8:$BE$45,'Occupancy Raw Data'!AH$3,FALSE))/100</f>
        <v>0.73445154571054105</v>
      </c>
      <c r="D59" s="72">
        <f>(VLOOKUP($A59,'Occupancy Raw Data'!$B$8:$BE$45,'Occupancy Raw Data'!AI$3,FALSE))/100</f>
        <v>0.82674345077772304</v>
      </c>
      <c r="E59" s="72">
        <f>(VLOOKUP($A59,'Occupancy Raw Data'!$B$8:$BE$45,'Occupancy Raw Data'!AJ$3,FALSE))/100</f>
        <v>0.82223836477849799</v>
      </c>
      <c r="F59" s="72">
        <f>(VLOOKUP($A59,'Occupancy Raw Data'!$B$8:$BE$45,'Occupancy Raw Data'!AK$3,FALSE))/100</f>
        <v>0.75334271254750607</v>
      </c>
      <c r="G59" s="73">
        <f>(VLOOKUP($A59,'Occupancy Raw Data'!$B$8:$BE$45,'Occupancy Raw Data'!AL$3,FALSE))/100</f>
        <v>0.76417748984055611</v>
      </c>
      <c r="H59" s="53">
        <f>(VLOOKUP($A59,'Occupancy Raw Data'!$B$8:$BE$45,'Occupancy Raw Data'!AN$3,FALSE))/100</f>
        <v>0.7810405676539629</v>
      </c>
      <c r="I59" s="53">
        <f>(VLOOKUP($A59,'Occupancy Raw Data'!$B$8:$BE$45,'Occupancy Raw Data'!AO$3,FALSE))/100</f>
        <v>0.80532514730690297</v>
      </c>
      <c r="J59" s="73">
        <f>(VLOOKUP($A59,'Occupancy Raw Data'!$B$8:$BE$45,'Occupancy Raw Data'!AP$3,FALSE))/100</f>
        <v>0.79318285748043293</v>
      </c>
      <c r="K59" s="74">
        <f>(VLOOKUP($A59,'Occupancy Raw Data'!$B$8:$BE$45,'Occupancy Raw Data'!AR$3,FALSE))/100</f>
        <v>0.77246507190673497</v>
      </c>
      <c r="M59" s="75">
        <f>VLOOKUP($A59,'ADR Raw Data'!$B$6:$BE$43,'ADR Raw Data'!AG$1,FALSE)</f>
        <v>187.401202878102</v>
      </c>
      <c r="N59" s="76">
        <f>VLOOKUP($A59,'ADR Raw Data'!$B$6:$BE$43,'ADR Raw Data'!AH$1,FALSE)</f>
        <v>211.95314282054201</v>
      </c>
      <c r="O59" s="76">
        <f>VLOOKUP($A59,'ADR Raw Data'!$B$6:$BE$43,'ADR Raw Data'!AI$1,FALSE)</f>
        <v>229.47611146104001</v>
      </c>
      <c r="P59" s="76">
        <f>VLOOKUP($A59,'ADR Raw Data'!$B$6:$BE$43,'ADR Raw Data'!AJ$1,FALSE)</f>
        <v>221.56367998509799</v>
      </c>
      <c r="Q59" s="76">
        <f>VLOOKUP($A59,'ADR Raw Data'!$B$6:$BE$43,'ADR Raw Data'!AK$1,FALSE)</f>
        <v>193.85041175462499</v>
      </c>
      <c r="R59" s="77">
        <f>VLOOKUP($A59,'ADR Raw Data'!$B$6:$BE$43,'ADR Raw Data'!AL$1,FALSE)</f>
        <v>209.84896457785899</v>
      </c>
      <c r="S59" s="76">
        <f>VLOOKUP($A59,'ADR Raw Data'!$B$6:$BE$43,'ADR Raw Data'!AN$1,FALSE)</f>
        <v>181.102501078534</v>
      </c>
      <c r="T59" s="76">
        <f>VLOOKUP($A59,'ADR Raw Data'!$B$6:$BE$43,'ADR Raw Data'!AO$1,FALSE)</f>
        <v>186.37224104437999</v>
      </c>
      <c r="U59" s="77">
        <f>VLOOKUP($A59,'ADR Raw Data'!$B$6:$BE$43,'ADR Raw Data'!AP$1,FALSE)</f>
        <v>183.77770647048101</v>
      </c>
      <c r="V59" s="78">
        <f>VLOOKUP($A59,'ADR Raw Data'!$B$6:$BE$43,'ADR Raw Data'!AR$1,FALSE)</f>
        <v>202.199942316104</v>
      </c>
      <c r="X59" s="75">
        <f>VLOOKUP($A59,'RevPAR Raw Data'!$B$6:$BE$43,'RevPAR Raw Data'!AG$1,FALSE)</f>
        <v>128.19905841412901</v>
      </c>
      <c r="Y59" s="76">
        <f>VLOOKUP($A59,'RevPAR Raw Data'!$B$6:$BE$43,'RevPAR Raw Data'!AH$1,FALSE)</f>
        <v>155.669313362754</v>
      </c>
      <c r="Z59" s="76">
        <f>VLOOKUP($A59,'RevPAR Raw Data'!$B$6:$BE$43,'RevPAR Raw Data'!AI$1,FALSE)</f>
        <v>189.717872260354</v>
      </c>
      <c r="AA59" s="76">
        <f>VLOOKUP($A59,'RevPAR Raw Data'!$B$6:$BE$43,'RevPAR Raw Data'!AJ$1,FALSE)</f>
        <v>182.178157925253</v>
      </c>
      <c r="AB59" s="76">
        <f>VLOOKUP($A59,'RevPAR Raw Data'!$B$6:$BE$43,'RevPAR Raw Data'!AK$1,FALSE)</f>
        <v>146.03579501968099</v>
      </c>
      <c r="AC59" s="77">
        <f>VLOOKUP($A59,'RevPAR Raw Data'!$B$6:$BE$43,'RevPAR Raw Data'!AL$1,FALSE)</f>
        <v>160.36185499674801</v>
      </c>
      <c r="AD59" s="76">
        <f>VLOOKUP($A59,'RevPAR Raw Data'!$B$6:$BE$43,'RevPAR Raw Data'!AN$1,FALSE)</f>
        <v>141.44840024593</v>
      </c>
      <c r="AE59" s="76">
        <f>VLOOKUP($A59,'RevPAR Raw Data'!$B$6:$BE$43,'RevPAR Raw Data'!AO$1,FALSE)</f>
        <v>150.090252472983</v>
      </c>
      <c r="AF59" s="77">
        <f>VLOOKUP($A59,'RevPAR Raw Data'!$B$6:$BE$43,'RevPAR Raw Data'!AP$1,FALSE)</f>
        <v>145.76932635945701</v>
      </c>
      <c r="AG59" s="78">
        <f>VLOOKUP($A59,'RevPAR Raw Data'!$B$6:$BE$43,'RevPAR Raw Data'!AR$1,FALSE)</f>
        <v>156.192392980747</v>
      </c>
    </row>
    <row r="60" spans="1:33" x14ac:dyDescent="0.2">
      <c r="A60" s="55" t="s">
        <v>126</v>
      </c>
      <c r="B60" s="43">
        <f>(VLOOKUP($A59,'Occupancy Raw Data'!$B$8:$BE$51,'Occupancy Raw Data'!AT$3,FALSE))/100</f>
        <v>6.6609899489487603E-2</v>
      </c>
      <c r="C60" s="44">
        <f>(VLOOKUP($A59,'Occupancy Raw Data'!$B$8:$BE$51,'Occupancy Raw Data'!AU$3,FALSE))/100</f>
        <v>7.1731292506577102E-2</v>
      </c>
      <c r="D60" s="44">
        <f>(VLOOKUP($A59,'Occupancy Raw Data'!$B$8:$BE$51,'Occupancy Raw Data'!AV$3,FALSE))/100</f>
        <v>7.2515145841601597E-2</v>
      </c>
      <c r="E60" s="44">
        <f>(VLOOKUP($A59,'Occupancy Raw Data'!$B$8:$BE$51,'Occupancy Raw Data'!AW$3,FALSE))/100</f>
        <v>7.830926979743541E-2</v>
      </c>
      <c r="F60" s="44">
        <f>(VLOOKUP($A59,'Occupancy Raw Data'!$B$8:$BE$51,'Occupancy Raw Data'!AX$3,FALSE))/100</f>
        <v>7.1770271865674098E-2</v>
      </c>
      <c r="G60" s="44">
        <f>(VLOOKUP($A59,'Occupancy Raw Data'!$B$8:$BE$51,'Occupancy Raw Data'!AY$3,FALSE))/100</f>
        <v>7.2400802092089697E-2</v>
      </c>
      <c r="H60" s="45">
        <f>(VLOOKUP($A59,'Occupancy Raw Data'!$B$8:$BE$51,'Occupancy Raw Data'!BA$3,FALSE))/100</f>
        <v>3.42410129194195E-2</v>
      </c>
      <c r="I60" s="45">
        <f>(VLOOKUP($A59,'Occupancy Raw Data'!$B$8:$BE$51,'Occupancy Raw Data'!BB$3,FALSE))/100</f>
        <v>3.1916273305370002E-2</v>
      </c>
      <c r="J60" s="44">
        <f>(VLOOKUP($A59,'Occupancy Raw Data'!$B$8:$BE$51,'Occupancy Raw Data'!BC$3,FALSE))/100</f>
        <v>3.30595416810186E-2</v>
      </c>
      <c r="K60" s="46">
        <f>(VLOOKUP($A59,'Occupancy Raw Data'!$B$8:$BE$51,'Occupancy Raw Data'!BE$3,FALSE))/100</f>
        <v>6.0552268581492097E-2</v>
      </c>
      <c r="M60" s="43">
        <f>(VLOOKUP($A59,'ADR Raw Data'!$B$6:$BE$49,'ADR Raw Data'!AT$1,FALSE))/100</f>
        <v>8.8448370652897804E-2</v>
      </c>
      <c r="N60" s="44">
        <f>(VLOOKUP($A59,'ADR Raw Data'!$B$6:$BE$49,'ADR Raw Data'!AU$1,FALSE))/100</f>
        <v>4.1805416296890698E-2</v>
      </c>
      <c r="O60" s="44">
        <f>(VLOOKUP($A59,'ADR Raw Data'!$B$6:$BE$49,'ADR Raw Data'!AV$1,FALSE))/100</f>
        <v>5.55759678750887E-2</v>
      </c>
      <c r="P60" s="44">
        <f>(VLOOKUP($A59,'ADR Raw Data'!$B$6:$BE$49,'ADR Raw Data'!AW$1,FALSE))/100</f>
        <v>7.1346554565008102E-2</v>
      </c>
      <c r="Q60" s="44">
        <f>(VLOOKUP($A59,'ADR Raw Data'!$B$6:$BE$49,'ADR Raw Data'!AX$1,FALSE))/100</f>
        <v>7.3503726771559294E-2</v>
      </c>
      <c r="R60" s="44">
        <f>(VLOOKUP($A59,'ADR Raw Data'!$B$6:$BE$49,'ADR Raw Data'!AY$1,FALSE))/100</f>
        <v>6.4992503939795901E-2</v>
      </c>
      <c r="S60" s="45">
        <f>(VLOOKUP($A59,'ADR Raw Data'!$B$6:$BE$49,'ADR Raw Data'!BA$1,FALSE))/100</f>
        <v>5.0549680911811598E-2</v>
      </c>
      <c r="T60" s="45">
        <f>(VLOOKUP($A59,'ADR Raw Data'!$B$6:$BE$49,'ADR Raw Data'!BB$1,FALSE))/100</f>
        <v>6.0161181820109003E-2</v>
      </c>
      <c r="U60" s="44">
        <f>(VLOOKUP($A59,'ADR Raw Data'!$B$6:$BE$49,'ADR Raw Data'!BC$1,FALSE))/100</f>
        <v>5.5464398495515203E-2</v>
      </c>
      <c r="V60" s="46">
        <f>(VLOOKUP($A59,'ADR Raw Data'!$B$6:$BE$49,'ADR Raw Data'!BE$1,FALSE))/100</f>
        <v>6.3433482870626903E-2</v>
      </c>
      <c r="X60" s="43">
        <f>(VLOOKUP($A59,'RevPAR Raw Data'!$B$6:$BE$49,'RevPAR Raw Data'!AT$1,FALSE))/100</f>
        <v>0.160949807221583</v>
      </c>
      <c r="Y60" s="44">
        <f>(VLOOKUP($A59,'RevPAR Raw Data'!$B$6:$BE$49,'RevPAR Raw Data'!AU$1,FALSE))/100</f>
        <v>0.11653546534821899</v>
      </c>
      <c r="Z60" s="44">
        <f>(VLOOKUP($A59,'RevPAR Raw Data'!$B$6:$BE$49,'RevPAR Raw Data'!AV$1,FALSE))/100</f>
        <v>0.13212121313243999</v>
      </c>
      <c r="AA60" s="44">
        <f>(VLOOKUP($A59,'RevPAR Raw Data'!$B$6:$BE$49,'RevPAR Raw Data'!AW$1,FALSE))/100</f>
        <v>0.155242920952992</v>
      </c>
      <c r="AB60" s="44">
        <f>(VLOOKUP($A59,'RevPAR Raw Data'!$B$6:$BE$49,'RevPAR Raw Data'!AX$1,FALSE))/100</f>
        <v>0.15054938109076801</v>
      </c>
      <c r="AC60" s="44">
        <f>(VLOOKUP($A59,'RevPAR Raw Data'!$B$6:$BE$49,'RevPAR Raw Data'!AY$1,FALSE))/100</f>
        <v>0.14209881544710001</v>
      </c>
      <c r="AD60" s="45">
        <f>(VLOOKUP($A59,'RevPAR Raw Data'!$B$6:$BE$49,'RevPAR Raw Data'!BA$1,FALSE))/100</f>
        <v>8.6521566108405001E-2</v>
      </c>
      <c r="AE60" s="45">
        <f>(VLOOKUP($A59,'RevPAR Raw Data'!$B$6:$BE$49,'RevPAR Raw Data'!BB$1,FALSE))/100</f>
        <v>9.3997575846823694E-2</v>
      </c>
      <c r="AF60" s="44">
        <f>(VLOOKUP($A59,'RevPAR Raw Data'!$B$6:$BE$49,'RevPAR Raw Data'!BC$1,FALSE))/100</f>
        <v>9.0357567770408889E-2</v>
      </c>
      <c r="AG60" s="46">
        <f>(VLOOKUP($A59,'RevPAR Raw Data'!$B$6:$BE$49,'RevPAR Raw Data'!BE$1,FALSE))/100</f>
        <v>0.12782679274396</v>
      </c>
    </row>
    <row r="61" spans="1:33" x14ac:dyDescent="0.2">
      <c r="A61" s="93"/>
      <c r="B61" s="71"/>
      <c r="C61" s="72"/>
      <c r="D61" s="72"/>
      <c r="E61" s="72"/>
      <c r="F61" s="72"/>
      <c r="G61" s="72"/>
      <c r="H61" s="53"/>
      <c r="I61" s="53"/>
      <c r="J61" s="72"/>
      <c r="K61" s="95"/>
      <c r="M61" s="75"/>
      <c r="N61" s="76"/>
      <c r="O61" s="76"/>
      <c r="P61" s="76"/>
      <c r="Q61" s="76"/>
      <c r="R61" s="77"/>
      <c r="S61" s="76"/>
      <c r="T61" s="76"/>
      <c r="U61" s="77"/>
      <c r="V61" s="78"/>
      <c r="X61" s="75"/>
      <c r="Y61" s="76"/>
      <c r="Z61" s="76"/>
      <c r="AA61" s="76"/>
      <c r="AB61" s="76"/>
      <c r="AC61" s="77"/>
      <c r="AD61" s="76"/>
      <c r="AE61" s="76"/>
      <c r="AF61" s="77"/>
      <c r="AG61" s="78"/>
    </row>
    <row r="62" spans="1:33" x14ac:dyDescent="0.2">
      <c r="A62" s="70" t="s">
        <v>34</v>
      </c>
      <c r="B62" s="71">
        <f>(VLOOKUP($A62,'Occupancy Raw Data'!$B$8:$BE$45,'Occupancy Raw Data'!AG$3,FALSE))/100</f>
        <v>0.738523706896551</v>
      </c>
      <c r="C62" s="72">
        <f>(VLOOKUP($A62,'Occupancy Raw Data'!$B$8:$BE$45,'Occupancy Raw Data'!AH$3,FALSE))/100</f>
        <v>0.835165131189052</v>
      </c>
      <c r="D62" s="72">
        <f>(VLOOKUP($A62,'Occupancy Raw Data'!$B$8:$BE$45,'Occupancy Raw Data'!AI$3,FALSE))/100</f>
        <v>0.90040946069715999</v>
      </c>
      <c r="E62" s="72">
        <f>(VLOOKUP($A62,'Occupancy Raw Data'!$B$8:$BE$45,'Occupancy Raw Data'!AJ$3,FALSE))/100</f>
        <v>0.90558159581918996</v>
      </c>
      <c r="F62" s="72">
        <f>(VLOOKUP($A62,'Occupancy Raw Data'!$B$8:$BE$45,'Occupancy Raw Data'!AK$3,FALSE))/100</f>
        <v>0.83826302462151803</v>
      </c>
      <c r="G62" s="73">
        <f>(VLOOKUP($A62,'Occupancy Raw Data'!$B$8:$BE$45,'Occupancy Raw Data'!AL$3,FALSE))/100</f>
        <v>0.84358971596051802</v>
      </c>
      <c r="H62" s="53">
        <f>(VLOOKUP($A62,'Occupancy Raw Data'!$B$8:$BE$45,'Occupancy Raw Data'!AN$3,FALSE))/100</f>
        <v>0.81773611335596097</v>
      </c>
      <c r="I62" s="53">
        <f>(VLOOKUP($A62,'Occupancy Raw Data'!$B$8:$BE$45,'Occupancy Raw Data'!AO$3,FALSE))/100</f>
        <v>0.80863100048488701</v>
      </c>
      <c r="J62" s="73">
        <f>(VLOOKUP($A62,'Occupancy Raw Data'!$B$8:$BE$45,'Occupancy Raw Data'!AP$3,FALSE))/100</f>
        <v>0.81318355692042399</v>
      </c>
      <c r="K62" s="74">
        <f>(VLOOKUP($A62,'Occupancy Raw Data'!$B$8:$BE$45,'Occupancy Raw Data'!AR$3,FALSE))/100</f>
        <v>0.834902175084278</v>
      </c>
      <c r="M62" s="75">
        <f>VLOOKUP($A62,'ADR Raw Data'!$B$6:$BE$43,'ADR Raw Data'!AG$1,FALSE)</f>
        <v>212.011216166922</v>
      </c>
      <c r="N62" s="76">
        <f>VLOOKUP($A62,'ADR Raw Data'!$B$6:$BE$43,'ADR Raw Data'!AH$1,FALSE)</f>
        <v>254.02685288520399</v>
      </c>
      <c r="O62" s="76">
        <f>VLOOKUP($A62,'ADR Raw Data'!$B$6:$BE$43,'ADR Raw Data'!AI$1,FALSE)</f>
        <v>270.489983844427</v>
      </c>
      <c r="P62" s="76">
        <f>VLOOKUP($A62,'ADR Raw Data'!$B$6:$BE$43,'ADR Raw Data'!AJ$1,FALSE)</f>
        <v>259.36334562869899</v>
      </c>
      <c r="Q62" s="76">
        <f>VLOOKUP($A62,'ADR Raw Data'!$B$6:$BE$43,'ADR Raw Data'!AK$1,FALSE)</f>
        <v>233.00092936563999</v>
      </c>
      <c r="R62" s="77">
        <f>VLOOKUP($A62,'ADR Raw Data'!$B$6:$BE$43,'ADR Raw Data'!AL$1,FALSE)</f>
        <v>247.15212464154999</v>
      </c>
      <c r="S62" s="76">
        <f>VLOOKUP($A62,'ADR Raw Data'!$B$6:$BE$43,'ADR Raw Data'!AN$1,FALSE)</f>
        <v>193.793459942021</v>
      </c>
      <c r="T62" s="76">
        <f>VLOOKUP($A62,'ADR Raw Data'!$B$6:$BE$43,'ADR Raw Data'!AO$1,FALSE)</f>
        <v>189.271999133853</v>
      </c>
      <c r="U62" s="77">
        <f>VLOOKUP($A62,'ADR Raw Data'!$B$6:$BE$43,'ADR Raw Data'!AP$1,FALSE)</f>
        <v>191.545386093351</v>
      </c>
      <c r="V62" s="78">
        <f>VLOOKUP($A62,'ADR Raw Data'!$B$6:$BE$43,'ADR Raw Data'!AR$1,FALSE)</f>
        <v>231.67765698245199</v>
      </c>
      <c r="X62" s="75">
        <f>VLOOKUP($A62,'RevPAR Raw Data'!$B$6:$BE$43,'RevPAR Raw Data'!AG$1,FALSE)</f>
        <v>156.57530926724101</v>
      </c>
      <c r="Y62" s="76">
        <f>VLOOKUP($A62,'RevPAR Raw Data'!$B$6:$BE$43,'RevPAR Raw Data'!AH$1,FALSE)</f>
        <v>212.15436991541401</v>
      </c>
      <c r="Z62" s="76">
        <f>VLOOKUP($A62,'RevPAR Raw Data'!$B$6:$BE$43,'RevPAR Raw Data'!AI$1,FALSE)</f>
        <v>243.551740477344</v>
      </c>
      <c r="AA62" s="76">
        <f>VLOOKUP($A62,'RevPAR Raw Data'!$B$6:$BE$43,'RevPAR Raw Data'!AJ$1,FALSE)</f>
        <v>234.87467243144201</v>
      </c>
      <c r="AB62" s="76">
        <f>VLOOKUP($A62,'RevPAR Raw Data'!$B$6:$BE$43,'RevPAR Raw Data'!AK$1,FALSE)</f>
        <v>195.316063789666</v>
      </c>
      <c r="AC62" s="77">
        <f>VLOOKUP($A62,'RevPAR Raw Data'!$B$6:$BE$43,'RevPAR Raw Data'!AL$1,FALSE)</f>
        <v>208.494990625404</v>
      </c>
      <c r="AD62" s="76">
        <f>VLOOKUP($A62,'RevPAR Raw Data'!$B$6:$BE$43,'RevPAR Raw Data'!AN$1,FALSE)</f>
        <v>158.471910726792</v>
      </c>
      <c r="AE62" s="76">
        <f>VLOOKUP($A62,'RevPAR Raw Data'!$B$6:$BE$43,'RevPAR Raw Data'!AO$1,FALSE)</f>
        <v>153.05120602338201</v>
      </c>
      <c r="AF62" s="77">
        <f>VLOOKUP($A62,'RevPAR Raw Data'!$B$6:$BE$43,'RevPAR Raw Data'!AP$1,FALSE)</f>
        <v>155.76155837508699</v>
      </c>
      <c r="AG62" s="78">
        <f>VLOOKUP($A62,'RevPAR Raw Data'!$B$6:$BE$43,'RevPAR Raw Data'!AR$1,FALSE)</f>
        <v>193.428179733078</v>
      </c>
    </row>
    <row r="63" spans="1:33" x14ac:dyDescent="0.2">
      <c r="A63" s="55" t="s">
        <v>126</v>
      </c>
      <c r="B63" s="43">
        <f>(VLOOKUP($A62,'Occupancy Raw Data'!$B$8:$BE$51,'Occupancy Raw Data'!AT$3,FALSE))/100</f>
        <v>0.10106536116838701</v>
      </c>
      <c r="C63" s="44">
        <f>(VLOOKUP($A62,'Occupancy Raw Data'!$B$8:$BE$51,'Occupancy Raw Data'!AU$3,FALSE))/100</f>
        <v>0.148261039132637</v>
      </c>
      <c r="D63" s="44">
        <f>(VLOOKUP($A62,'Occupancy Raw Data'!$B$8:$BE$51,'Occupancy Raw Data'!AV$3,FALSE))/100</f>
        <v>0.10655899173510801</v>
      </c>
      <c r="E63" s="44">
        <f>(VLOOKUP($A62,'Occupancy Raw Data'!$B$8:$BE$51,'Occupancy Raw Data'!AW$3,FALSE))/100</f>
        <v>0.116831836767725</v>
      </c>
      <c r="F63" s="44">
        <f>(VLOOKUP($A62,'Occupancy Raw Data'!$B$8:$BE$51,'Occupancy Raw Data'!AX$3,FALSE))/100</f>
        <v>9.92508819858368E-2</v>
      </c>
      <c r="G63" s="44">
        <f>(VLOOKUP($A62,'Occupancy Raw Data'!$B$8:$BE$51,'Occupancy Raw Data'!AY$3,FALSE))/100</f>
        <v>0.114328418201397</v>
      </c>
      <c r="H63" s="45">
        <f>(VLOOKUP($A62,'Occupancy Raw Data'!$B$8:$BE$51,'Occupancy Raw Data'!BA$3,FALSE))/100</f>
        <v>6.6244850808699594E-3</v>
      </c>
      <c r="I63" s="45">
        <f>(VLOOKUP($A62,'Occupancy Raw Data'!$B$8:$BE$51,'Occupancy Raw Data'!BB$3,FALSE))/100</f>
        <v>3.1793746421415497E-2</v>
      </c>
      <c r="J63" s="44">
        <f>(VLOOKUP($A62,'Occupancy Raw Data'!$B$8:$BE$51,'Occupancy Raw Data'!BC$3,FALSE))/100</f>
        <v>1.8983289045299501E-2</v>
      </c>
      <c r="K63" s="46">
        <f>(VLOOKUP($A62,'Occupancy Raw Data'!$B$8:$BE$51,'Occupancy Raw Data'!BE$3,FALSE))/100</f>
        <v>8.60492102819682E-2</v>
      </c>
      <c r="M63" s="43">
        <f>(VLOOKUP($A62,'ADR Raw Data'!$B$6:$BE$49,'ADR Raw Data'!AT$1,FALSE))/100</f>
        <v>0.19326926870041</v>
      </c>
      <c r="N63" s="44">
        <f>(VLOOKUP($A62,'ADR Raw Data'!$B$6:$BE$49,'ADR Raw Data'!AU$1,FALSE))/100</f>
        <v>0.107592947402536</v>
      </c>
      <c r="O63" s="44">
        <f>(VLOOKUP($A62,'ADR Raw Data'!$B$6:$BE$49,'ADR Raw Data'!AV$1,FALSE))/100</f>
        <v>0.11476070026496099</v>
      </c>
      <c r="P63" s="44">
        <f>(VLOOKUP($A62,'ADR Raw Data'!$B$6:$BE$49,'ADR Raw Data'!AW$1,FALSE))/100</f>
        <v>0.10330739162900598</v>
      </c>
      <c r="Q63" s="44">
        <f>(VLOOKUP($A62,'ADR Raw Data'!$B$6:$BE$49,'ADR Raw Data'!AX$1,FALSE))/100</f>
        <v>0.165661713801662</v>
      </c>
      <c r="R63" s="44">
        <f>(VLOOKUP($A62,'ADR Raw Data'!$B$6:$BE$49,'ADR Raw Data'!AY$1,FALSE))/100</f>
        <v>0.13194936859835502</v>
      </c>
      <c r="S63" s="45">
        <f>(VLOOKUP($A62,'ADR Raw Data'!$B$6:$BE$49,'ADR Raw Data'!BA$1,FALSE))/100</f>
        <v>0.226475965042223</v>
      </c>
      <c r="T63" s="45">
        <f>(VLOOKUP($A62,'ADR Raw Data'!$B$6:$BE$49,'ADR Raw Data'!BB$1,FALSE))/100</f>
        <v>0.228583984177331</v>
      </c>
      <c r="U63" s="44">
        <f>(VLOOKUP($A62,'ADR Raw Data'!$B$6:$BE$49,'ADR Raw Data'!BC$1,FALSE))/100</f>
        <v>0.22731888098153599</v>
      </c>
      <c r="V63" s="46">
        <f>(VLOOKUP($A62,'ADR Raw Data'!$B$6:$BE$49,'ADR Raw Data'!BE$1,FALSE))/100</f>
        <v>0.15913153425732099</v>
      </c>
      <c r="X63" s="43">
        <f>(VLOOKUP($A62,'RevPAR Raw Data'!$B$6:$BE$49,'RevPAR Raw Data'!AT$1,FALSE))/100</f>
        <v>0.31386745831275503</v>
      </c>
      <c r="Y63" s="44">
        <f>(VLOOKUP($A62,'RevPAR Raw Data'!$B$6:$BE$49,'RevPAR Raw Data'!AU$1,FALSE))/100</f>
        <v>0.27180582872041703</v>
      </c>
      <c r="Z63" s="44">
        <f>(VLOOKUP($A62,'RevPAR Raw Data'!$B$6:$BE$49,'RevPAR Raw Data'!AV$1,FALSE))/100</f>
        <v>0.23354847651111899</v>
      </c>
      <c r="AA63" s="44">
        <f>(VLOOKUP($A62,'RevPAR Raw Data'!$B$6:$BE$49,'RevPAR Raw Data'!AW$1,FALSE))/100</f>
        <v>0.23220882071243099</v>
      </c>
      <c r="AB63" s="44">
        <f>(VLOOKUP($A62,'RevPAR Raw Data'!$B$6:$BE$49,'RevPAR Raw Data'!AX$1,FALSE))/100</f>
        <v>0.28135466699359901</v>
      </c>
      <c r="AC63" s="44">
        <f>(VLOOKUP($A62,'RevPAR Raw Data'!$B$6:$BE$49,'RevPAR Raw Data'!AY$1,FALSE))/100</f>
        <v>0.26136334939427597</v>
      </c>
      <c r="AD63" s="45">
        <f>(VLOOKUP($A62,'RevPAR Raw Data'!$B$6:$BE$49,'RevPAR Raw Data'!BA$1,FALSE))/100</f>
        <v>0.23460073677469101</v>
      </c>
      <c r="AE63" s="45">
        <f>(VLOOKUP($A62,'RevPAR Raw Data'!$B$6:$BE$49,'RevPAR Raw Data'!BB$1,FALSE))/100</f>
        <v>0.267645271827678</v>
      </c>
      <c r="AF63" s="44">
        <f>(VLOOKUP($A62,'RevPAR Raw Data'!$B$6:$BE$49,'RevPAR Raw Data'!BC$1,FALSE))/100</f>
        <v>0.25061743004996201</v>
      </c>
      <c r="AG63" s="46">
        <f>(VLOOKUP($A62,'RevPAR Raw Data'!$B$6:$BE$49,'RevPAR Raw Data'!BE$1,FALSE))/100</f>
        <v>0.25887388739308997</v>
      </c>
    </row>
    <row r="64" spans="1:33" x14ac:dyDescent="0.2">
      <c r="A64" s="93"/>
      <c r="B64" s="71"/>
      <c r="C64" s="72"/>
      <c r="D64" s="72"/>
      <c r="E64" s="72"/>
      <c r="F64" s="72"/>
      <c r="G64" s="73"/>
      <c r="H64" s="53"/>
      <c r="I64" s="53"/>
      <c r="J64" s="73"/>
      <c r="K64" s="74"/>
      <c r="M64" s="75"/>
      <c r="N64" s="76"/>
      <c r="O64" s="76"/>
      <c r="P64" s="76"/>
      <c r="Q64" s="76"/>
      <c r="R64" s="77"/>
      <c r="S64" s="76"/>
      <c r="T64" s="76"/>
      <c r="U64" s="77"/>
      <c r="V64" s="78"/>
      <c r="X64" s="75"/>
      <c r="Y64" s="76"/>
      <c r="Z64" s="76"/>
      <c r="AA64" s="76"/>
      <c r="AB64" s="76"/>
      <c r="AC64" s="77"/>
      <c r="AD64" s="76"/>
      <c r="AE64" s="76"/>
      <c r="AF64" s="77"/>
      <c r="AG64" s="78"/>
    </row>
    <row r="65" spans="1:33" x14ac:dyDescent="0.2">
      <c r="A65" s="70" t="s">
        <v>35</v>
      </c>
      <c r="B65" s="71">
        <f>(VLOOKUP($A65,'Occupancy Raw Data'!$B$8:$BE$45,'Occupancy Raw Data'!AG$3,FALSE))/100</f>
        <v>0.70090424298632004</v>
      </c>
      <c r="C65" s="72">
        <f>(VLOOKUP($A65,'Occupancy Raw Data'!$B$8:$BE$45,'Occupancy Raw Data'!AH$3,FALSE))/100</f>
        <v>0.75318803616971908</v>
      </c>
      <c r="D65" s="72">
        <f>(VLOOKUP($A65,'Occupancy Raw Data'!$B$8:$BE$45,'Occupancy Raw Data'!AI$3,FALSE))/100</f>
        <v>0.84346742406677389</v>
      </c>
      <c r="E65" s="72">
        <f>(VLOOKUP($A65,'Occupancy Raw Data'!$B$8:$BE$45,'Occupancy Raw Data'!AJ$3,FALSE))/100</f>
        <v>0.82955599350799902</v>
      </c>
      <c r="F65" s="72">
        <f>(VLOOKUP($A65,'Occupancy Raw Data'!$B$8:$BE$45,'Occupancy Raw Data'!AK$3,FALSE))/100</f>
        <v>0.77706932529561701</v>
      </c>
      <c r="G65" s="73">
        <f>(VLOOKUP($A65,'Occupancy Raw Data'!$B$8:$BE$45,'Occupancy Raw Data'!AL$3,FALSE))/100</f>
        <v>0.78083700440528603</v>
      </c>
      <c r="H65" s="53">
        <f>(VLOOKUP($A65,'Occupancy Raw Data'!$B$8:$BE$45,'Occupancy Raw Data'!AN$3,FALSE))/100</f>
        <v>0.79248782749826108</v>
      </c>
      <c r="I65" s="53">
        <f>(VLOOKUP($A65,'Occupancy Raw Data'!$B$8:$BE$45,'Occupancy Raw Data'!AO$3,FALSE))/100</f>
        <v>0.800863667980523</v>
      </c>
      <c r="J65" s="73">
        <f>(VLOOKUP($A65,'Occupancy Raw Data'!$B$8:$BE$45,'Occupancy Raw Data'!AP$3,FALSE))/100</f>
        <v>0.79667574773939198</v>
      </c>
      <c r="K65" s="74">
        <f>(VLOOKUP($A65,'Occupancy Raw Data'!$B$8:$BE$45,'Occupancy Raw Data'!AR$3,FALSE))/100</f>
        <v>0.78536235964360201</v>
      </c>
      <c r="M65" s="75">
        <f>VLOOKUP($A65,'ADR Raw Data'!$B$6:$BE$43,'ADR Raw Data'!AG$1,FALSE)</f>
        <v>165.432191531591</v>
      </c>
      <c r="N65" s="76">
        <f>VLOOKUP($A65,'ADR Raw Data'!$B$6:$BE$43,'ADR Raw Data'!AH$1,FALSE)</f>
        <v>188.637570801908</v>
      </c>
      <c r="O65" s="76">
        <f>VLOOKUP($A65,'ADR Raw Data'!$B$6:$BE$43,'ADR Raw Data'!AI$1,FALSE)</f>
        <v>200.70768374394299</v>
      </c>
      <c r="P65" s="76">
        <f>VLOOKUP($A65,'ADR Raw Data'!$B$6:$BE$43,'ADR Raw Data'!AJ$1,FALSE)</f>
        <v>184.022385144813</v>
      </c>
      <c r="Q65" s="76">
        <f>VLOOKUP($A65,'ADR Raw Data'!$B$6:$BE$43,'ADR Raw Data'!AK$1,FALSE)</f>
        <v>171.12448679695601</v>
      </c>
      <c r="R65" s="77">
        <f>VLOOKUP($A65,'ADR Raw Data'!$B$6:$BE$43,'ADR Raw Data'!AL$1,FALSE)</f>
        <v>182.61289807735099</v>
      </c>
      <c r="S65" s="76">
        <f>VLOOKUP($A65,'ADR Raw Data'!$B$6:$BE$43,'ADR Raw Data'!AN$1,FALSE)</f>
        <v>158.66846913399601</v>
      </c>
      <c r="T65" s="76">
        <f>VLOOKUP($A65,'ADR Raw Data'!$B$6:$BE$43,'ADR Raw Data'!AO$1,FALSE)</f>
        <v>158.92182969637699</v>
      </c>
      <c r="U65" s="77">
        <f>VLOOKUP($A65,'ADR Raw Data'!$B$6:$BE$43,'ADR Raw Data'!AP$1,FALSE)</f>
        <v>158.79581534095999</v>
      </c>
      <c r="V65" s="78">
        <f>VLOOKUP($A65,'ADR Raw Data'!$B$6:$BE$43,'ADR Raw Data'!AR$1,FALSE)</f>
        <v>175.709990879712</v>
      </c>
      <c r="X65" s="75">
        <f>VLOOKUP($A65,'RevPAR Raw Data'!$B$6:$BE$43,'RevPAR Raw Data'!AG$1,FALSE)</f>
        <v>115.952124971017</v>
      </c>
      <c r="Y65" s="76">
        <f>VLOOKUP($A65,'RevPAR Raw Data'!$B$6:$BE$43,'RevPAR Raw Data'!AH$1,FALSE)</f>
        <v>142.07956150011501</v>
      </c>
      <c r="Z65" s="76">
        <f>VLOOKUP($A65,'RevPAR Raw Data'!$B$6:$BE$43,'RevPAR Raw Data'!AI$1,FALSE)</f>
        <v>169.29039299791299</v>
      </c>
      <c r="AA65" s="76">
        <f>VLOOKUP($A65,'RevPAR Raw Data'!$B$6:$BE$43,'RevPAR Raw Data'!AJ$1,FALSE)</f>
        <v>152.656872536517</v>
      </c>
      <c r="AB65" s="76">
        <f>VLOOKUP($A65,'RevPAR Raw Data'!$B$6:$BE$43,'RevPAR Raw Data'!AK$1,FALSE)</f>
        <v>132.97558949686899</v>
      </c>
      <c r="AC65" s="77">
        <f>VLOOKUP($A65,'RevPAR Raw Data'!$B$6:$BE$43,'RevPAR Raw Data'!AL$1,FALSE)</f>
        <v>142.59090830048601</v>
      </c>
      <c r="AD65" s="76">
        <f>VLOOKUP($A65,'RevPAR Raw Data'!$B$6:$BE$43,'RevPAR Raw Data'!AN$1,FALSE)</f>
        <v>125.742830396475</v>
      </c>
      <c r="AE65" s="76">
        <f>VLOOKUP($A65,'RevPAR Raw Data'!$B$6:$BE$43,'RevPAR Raw Data'!AO$1,FALSE)</f>
        <v>127.274719452817</v>
      </c>
      <c r="AF65" s="77">
        <f>VLOOKUP($A65,'RevPAR Raw Data'!$B$6:$BE$43,'RevPAR Raw Data'!AP$1,FALSE)</f>
        <v>126.508774924646</v>
      </c>
      <c r="AG65" s="78">
        <f>VLOOKUP($A65,'RevPAR Raw Data'!$B$6:$BE$43,'RevPAR Raw Data'!AR$1,FALSE)</f>
        <v>137.99601305024601</v>
      </c>
    </row>
    <row r="66" spans="1:33" x14ac:dyDescent="0.2">
      <c r="A66" s="55" t="s">
        <v>126</v>
      </c>
      <c r="B66" s="43">
        <f>(VLOOKUP($A65,'Occupancy Raw Data'!$B$8:$BE$51,'Occupancy Raw Data'!AT$3,FALSE))/100</f>
        <v>0.10096841783489201</v>
      </c>
      <c r="C66" s="44">
        <f>(VLOOKUP($A65,'Occupancy Raw Data'!$B$8:$BE$51,'Occupancy Raw Data'!AU$3,FALSE))/100</f>
        <v>0.11045050769250601</v>
      </c>
      <c r="D66" s="44">
        <f>(VLOOKUP($A65,'Occupancy Raw Data'!$B$8:$BE$51,'Occupancy Raw Data'!AV$3,FALSE))/100</f>
        <v>0.109362299884927</v>
      </c>
      <c r="E66" s="44">
        <f>(VLOOKUP($A65,'Occupancy Raw Data'!$B$8:$BE$51,'Occupancy Raw Data'!AW$3,FALSE))/100</f>
        <v>0.12251701371021</v>
      </c>
      <c r="F66" s="44">
        <f>(VLOOKUP($A65,'Occupancy Raw Data'!$B$8:$BE$51,'Occupancy Raw Data'!AX$3,FALSE))/100</f>
        <v>0.106451535061933</v>
      </c>
      <c r="G66" s="44">
        <f>(VLOOKUP($A65,'Occupancy Raw Data'!$B$8:$BE$51,'Occupancy Raw Data'!AY$3,FALSE))/100</f>
        <v>0.11023577640673199</v>
      </c>
      <c r="H66" s="45">
        <f>(VLOOKUP($A65,'Occupancy Raw Data'!$B$8:$BE$51,'Occupancy Raw Data'!BA$3,FALSE))/100</f>
        <v>8.2361019670549998E-2</v>
      </c>
      <c r="I66" s="45">
        <f>(VLOOKUP($A65,'Occupancy Raw Data'!$B$8:$BE$51,'Occupancy Raw Data'!BB$3,FALSE))/100</f>
        <v>5.3851808470011801E-2</v>
      </c>
      <c r="J66" s="44">
        <f>(VLOOKUP($A65,'Occupancy Raw Data'!$B$8:$BE$51,'Occupancy Raw Data'!BC$3,FALSE))/100</f>
        <v>6.7841262469255301E-2</v>
      </c>
      <c r="K66" s="46">
        <f>(VLOOKUP($A65,'Occupancy Raw Data'!$B$8:$BE$51,'Occupancy Raw Data'!BE$3,FALSE))/100</f>
        <v>9.7606079299513107E-2</v>
      </c>
      <c r="M66" s="43">
        <f>(VLOOKUP($A65,'ADR Raw Data'!$B$6:$BE$49,'ADR Raw Data'!AT$1,FALSE))/100</f>
        <v>0.100645954800269</v>
      </c>
      <c r="N66" s="44">
        <f>(VLOOKUP($A65,'ADR Raw Data'!$B$6:$BE$49,'ADR Raw Data'!AU$1,FALSE))/100</f>
        <v>9.4797385416584293E-2</v>
      </c>
      <c r="O66" s="44">
        <f>(VLOOKUP($A65,'ADR Raw Data'!$B$6:$BE$49,'ADR Raw Data'!AV$1,FALSE))/100</f>
        <v>0.121130518702162</v>
      </c>
      <c r="P66" s="44">
        <f>(VLOOKUP($A65,'ADR Raw Data'!$B$6:$BE$49,'ADR Raw Data'!AW$1,FALSE))/100</f>
        <v>9.8852282481199399E-2</v>
      </c>
      <c r="Q66" s="44">
        <f>(VLOOKUP($A65,'ADR Raw Data'!$B$6:$BE$49,'ADR Raw Data'!AX$1,FALSE))/100</f>
        <v>0.11269390670434</v>
      </c>
      <c r="R66" s="44">
        <f>(VLOOKUP($A65,'ADR Raw Data'!$B$6:$BE$49,'ADR Raw Data'!AY$1,FALSE))/100</f>
        <v>0.10633872591944399</v>
      </c>
      <c r="S66" s="45">
        <f>(VLOOKUP($A65,'ADR Raw Data'!$B$6:$BE$49,'ADR Raw Data'!BA$1,FALSE))/100</f>
        <v>8.7293113571772205E-2</v>
      </c>
      <c r="T66" s="45">
        <f>(VLOOKUP($A65,'ADR Raw Data'!$B$6:$BE$49,'ADR Raw Data'!BB$1,FALSE))/100</f>
        <v>9.6109235652607303E-2</v>
      </c>
      <c r="U66" s="44">
        <f>(VLOOKUP($A65,'ADR Raw Data'!$B$6:$BE$49,'ADR Raw Data'!BC$1,FALSE))/100</f>
        <v>9.1757268894690505E-2</v>
      </c>
      <c r="V66" s="46">
        <f>(VLOOKUP($A65,'ADR Raw Data'!$B$6:$BE$49,'ADR Raw Data'!BE$1,FALSE))/100</f>
        <v>0.103578898549301</v>
      </c>
      <c r="X66" s="43">
        <f>(VLOOKUP($A65,'RevPAR Raw Data'!$B$6:$BE$49,'RevPAR Raw Data'!AT$1,FALSE))/100</f>
        <v>0.21177643545282698</v>
      </c>
      <c r="Y66" s="44">
        <f>(VLOOKUP($A65,'RevPAR Raw Data'!$B$6:$BE$49,'RevPAR Raw Data'!AU$1,FALSE))/100</f>
        <v>0.21571831245627401</v>
      </c>
      <c r="Z66" s="44">
        <f>(VLOOKUP($A65,'RevPAR Raw Data'!$B$6:$BE$49,'RevPAR Raw Data'!AV$1,FALSE))/100</f>
        <v>0.243739930698612</v>
      </c>
      <c r="AA66" s="44">
        <f>(VLOOKUP($A65,'RevPAR Raw Data'!$B$6:$BE$49,'RevPAR Raw Data'!AW$1,FALSE))/100</f>
        <v>0.23348038263944398</v>
      </c>
      <c r="AB66" s="44">
        <f>(VLOOKUP($A65,'RevPAR Raw Data'!$B$6:$BE$49,'RevPAR Raw Data'!AX$1,FALSE))/100</f>
        <v>0.23114188112707701</v>
      </c>
      <c r="AC66" s="44">
        <f>(VLOOKUP($A65,'RevPAR Raw Data'!$B$6:$BE$49,'RevPAR Raw Data'!AY$1,FALSE))/100</f>
        <v>0.22829683434001002</v>
      </c>
      <c r="AD66" s="45">
        <f>(VLOOKUP($A65,'RevPAR Raw Data'!$B$6:$BE$49,'RevPAR Raw Data'!BA$1,FALSE))/100</f>
        <v>0.17684368308631002</v>
      </c>
      <c r="AE66" s="45">
        <f>(VLOOKUP($A65,'RevPAR Raw Data'!$B$6:$BE$49,'RevPAR Raw Data'!BB$1,FALSE))/100</f>
        <v>0.15513670027318199</v>
      </c>
      <c r="AF66" s="44">
        <f>(VLOOKUP($A65,'RevPAR Raw Data'!$B$6:$BE$49,'RevPAR Raw Data'!BC$1,FALSE))/100</f>
        <v>0.16582346032649198</v>
      </c>
      <c r="AG66" s="46">
        <f>(VLOOKUP($A65,'RevPAR Raw Data'!$B$6:$BE$49,'RevPAR Raw Data'!BE$1,FALSE))/100</f>
        <v>0.21129490803437398</v>
      </c>
    </row>
    <row r="67" spans="1:33" x14ac:dyDescent="0.2">
      <c r="A67" s="96"/>
      <c r="B67" s="71"/>
      <c r="C67" s="72"/>
      <c r="D67" s="72"/>
      <c r="E67" s="72"/>
      <c r="F67" s="72"/>
      <c r="G67" s="73"/>
      <c r="H67" s="53"/>
      <c r="I67" s="53"/>
      <c r="J67" s="73"/>
      <c r="K67" s="74"/>
      <c r="M67" s="75"/>
      <c r="N67" s="76"/>
      <c r="O67" s="76"/>
      <c r="P67" s="76"/>
      <c r="Q67" s="76"/>
      <c r="R67" s="77"/>
      <c r="S67" s="76"/>
      <c r="T67" s="76"/>
      <c r="U67" s="77"/>
      <c r="V67" s="78"/>
      <c r="X67" s="75"/>
      <c r="Y67" s="76"/>
      <c r="Z67" s="76"/>
      <c r="AA67" s="76"/>
      <c r="AB67" s="76"/>
      <c r="AC67" s="77"/>
      <c r="AD67" s="76"/>
      <c r="AE67" s="76"/>
      <c r="AF67" s="77"/>
      <c r="AG67" s="78"/>
    </row>
    <row r="68" spans="1:33" x14ac:dyDescent="0.2">
      <c r="A68" s="70" t="s">
        <v>36</v>
      </c>
      <c r="B68" s="71">
        <f>(VLOOKUP($A68,'Occupancy Raw Data'!$B$8:$BE$45,'Occupancy Raw Data'!AG$3,FALSE))/100</f>
        <v>0.66806309950306197</v>
      </c>
      <c r="C68" s="72">
        <f>(VLOOKUP($A68,'Occupancy Raw Data'!$B$8:$BE$45,'Occupancy Raw Data'!AH$3,FALSE))/100</f>
        <v>0.75583612619900609</v>
      </c>
      <c r="D68" s="72">
        <f>(VLOOKUP($A68,'Occupancy Raw Data'!$B$8:$BE$45,'Occupancy Raw Data'!AI$3,FALSE))/100</f>
        <v>0.856408182133364</v>
      </c>
      <c r="E68" s="72">
        <f>(VLOOKUP($A68,'Occupancy Raw Data'!$B$8:$BE$45,'Occupancy Raw Data'!AJ$3,FALSE))/100</f>
        <v>0.84363804460880598</v>
      </c>
      <c r="F68" s="72">
        <f>(VLOOKUP($A68,'Occupancy Raw Data'!$B$8:$BE$45,'Occupancy Raw Data'!AK$3,FALSE))/100</f>
        <v>0.75014445856928202</v>
      </c>
      <c r="G68" s="73">
        <f>(VLOOKUP($A68,'Occupancy Raw Data'!$B$8:$BE$45,'Occupancy Raw Data'!AL$3,FALSE))/100</f>
        <v>0.77481798220270404</v>
      </c>
      <c r="H68" s="53">
        <f>(VLOOKUP($A68,'Occupancy Raw Data'!$B$8:$BE$45,'Occupancy Raw Data'!AN$3,FALSE))/100</f>
        <v>0.76441696521437608</v>
      </c>
      <c r="I68" s="53">
        <f>(VLOOKUP($A68,'Occupancy Raw Data'!$B$8:$BE$45,'Occupancy Raw Data'!AO$3,FALSE))/100</f>
        <v>0.80032936553796308</v>
      </c>
      <c r="J68" s="73">
        <f>(VLOOKUP($A68,'Occupancy Raw Data'!$B$8:$BE$45,'Occupancy Raw Data'!AP$3,FALSE))/100</f>
        <v>0.78237316537617008</v>
      </c>
      <c r="K68" s="74">
        <f>(VLOOKUP($A68,'Occupancy Raw Data'!$B$8:$BE$45,'Occupancy Raw Data'!AR$3,FALSE))/100</f>
        <v>0.77697660596655094</v>
      </c>
      <c r="M68" s="75">
        <f>VLOOKUP($A68,'ADR Raw Data'!$B$6:$BE$43,'ADR Raw Data'!AG$1,FALSE)</f>
        <v>157.64431691389501</v>
      </c>
      <c r="N68" s="76">
        <f>VLOOKUP($A68,'ADR Raw Data'!$B$6:$BE$43,'ADR Raw Data'!AH$1,FALSE)</f>
        <v>191.68755896181301</v>
      </c>
      <c r="O68" s="76">
        <f>VLOOKUP($A68,'ADR Raw Data'!$B$6:$BE$43,'ADR Raw Data'!AI$1,FALSE)</f>
        <v>214.29245597463</v>
      </c>
      <c r="P68" s="76">
        <f>VLOOKUP($A68,'ADR Raw Data'!$B$6:$BE$43,'ADR Raw Data'!AJ$1,FALSE)</f>
        <v>207.88235993150599</v>
      </c>
      <c r="Q68" s="76">
        <f>VLOOKUP($A68,'ADR Raw Data'!$B$6:$BE$43,'ADR Raw Data'!AK$1,FALSE)</f>
        <v>174.51283469419101</v>
      </c>
      <c r="R68" s="77">
        <f>VLOOKUP($A68,'ADR Raw Data'!$B$6:$BE$43,'ADR Raw Data'!AL$1,FALSE)</f>
        <v>191.015145797598</v>
      </c>
      <c r="S68" s="76">
        <f>VLOOKUP($A68,'ADR Raw Data'!$B$6:$BE$43,'ADR Raw Data'!AN$1,FALSE)</f>
        <v>153.93910008315001</v>
      </c>
      <c r="T68" s="76">
        <f>VLOOKUP($A68,'ADR Raw Data'!$B$6:$BE$43,'ADR Raw Data'!AO$1,FALSE)</f>
        <v>154.81228367206899</v>
      </c>
      <c r="U68" s="77">
        <f>VLOOKUP($A68,'ADR Raw Data'!$B$6:$BE$43,'ADR Raw Data'!AP$1,FALSE)</f>
        <v>154.38571207001601</v>
      </c>
      <c r="V68" s="78">
        <f>VLOOKUP($A68,'ADR Raw Data'!$B$6:$BE$43,'ADR Raw Data'!AR$1,FALSE)</f>
        <v>180.47690388793501</v>
      </c>
      <c r="X68" s="75">
        <f>VLOOKUP($A68,'RevPAR Raw Data'!$B$6:$BE$43,'RevPAR Raw Data'!AG$1,FALSE)</f>
        <v>105.316350976539</v>
      </c>
      <c r="Y68" s="76">
        <f>VLOOKUP($A68,'RevPAR Raw Data'!$B$6:$BE$43,'RevPAR Raw Data'!AH$1,FALSE)</f>
        <v>144.88438200624</v>
      </c>
      <c r="Z68" s="76">
        <f>VLOOKUP($A68,'RevPAR Raw Data'!$B$6:$BE$43,'RevPAR Raw Data'!AI$1,FALSE)</f>
        <v>183.521812666127</v>
      </c>
      <c r="AA68" s="76">
        <f>VLOOKUP($A68,'RevPAR Raw Data'!$B$6:$BE$43,'RevPAR Raw Data'!AJ$1,FALSE)</f>
        <v>175.37746764127999</v>
      </c>
      <c r="AB68" s="76">
        <f>VLOOKUP($A68,'RevPAR Raw Data'!$B$6:$BE$43,'RevPAR Raw Data'!AK$1,FALSE)</f>
        <v>130.90983589506499</v>
      </c>
      <c r="AC68" s="77">
        <f>VLOOKUP($A68,'RevPAR Raw Data'!$B$6:$BE$43,'RevPAR Raw Data'!AL$1,FALSE)</f>
        <v>148.00196983705001</v>
      </c>
      <c r="AD68" s="76">
        <f>VLOOKUP($A68,'RevPAR Raw Data'!$B$6:$BE$43,'RevPAR Raw Data'!AN$1,FALSE)</f>
        <v>117.673659713394</v>
      </c>
      <c r="AE68" s="76">
        <f>VLOOKUP($A68,'RevPAR Raw Data'!$B$6:$BE$43,'RevPAR Raw Data'!AO$1,FALSE)</f>
        <v>123.90081676875</v>
      </c>
      <c r="AF68" s="77">
        <f>VLOOKUP($A68,'RevPAR Raw Data'!$B$6:$BE$43,'RevPAR Raw Data'!AP$1,FALSE)</f>
        <v>120.787238241072</v>
      </c>
      <c r="AG68" s="78">
        <f>VLOOKUP($A68,'RevPAR Raw Data'!$B$6:$BE$43,'RevPAR Raw Data'!AR$1,FALSE)</f>
        <v>140.22633223819901</v>
      </c>
    </row>
    <row r="69" spans="1:33" x14ac:dyDescent="0.2">
      <c r="A69" s="55" t="s">
        <v>126</v>
      </c>
      <c r="B69" s="43">
        <f>(VLOOKUP($A68,'Occupancy Raw Data'!$B$8:$BE$51,'Occupancy Raw Data'!AT$3,FALSE))/100</f>
        <v>2.2191768710490202E-2</v>
      </c>
      <c r="C69" s="44">
        <f>(VLOOKUP($A68,'Occupancy Raw Data'!$B$8:$BE$51,'Occupancy Raw Data'!AU$3,FALSE))/100</f>
        <v>3.6202321067849604E-2</v>
      </c>
      <c r="D69" s="44">
        <f>(VLOOKUP($A68,'Occupancy Raw Data'!$B$8:$BE$51,'Occupancy Raw Data'!AV$3,FALSE))/100</f>
        <v>1.21559789660588E-2</v>
      </c>
      <c r="E69" s="44">
        <f>(VLOOKUP($A68,'Occupancy Raw Data'!$B$8:$BE$51,'Occupancy Raw Data'!AW$3,FALSE))/100</f>
        <v>2.4705221785513699E-2</v>
      </c>
      <c r="F69" s="44">
        <f>(VLOOKUP($A68,'Occupancy Raw Data'!$B$8:$BE$51,'Occupancy Raw Data'!AX$3,FALSE))/100</f>
        <v>2.1561221277935097E-2</v>
      </c>
      <c r="G69" s="44">
        <f>(VLOOKUP($A68,'Occupancy Raw Data'!$B$8:$BE$51,'Occupancy Raw Data'!AY$3,FALSE))/100</f>
        <v>2.30723452306471E-2</v>
      </c>
      <c r="H69" s="45">
        <f>(VLOOKUP($A68,'Occupancy Raw Data'!$B$8:$BE$51,'Occupancy Raw Data'!BA$3,FALSE))/100</f>
        <v>1.7576247067420402E-2</v>
      </c>
      <c r="I69" s="45">
        <f>(VLOOKUP($A68,'Occupancy Raw Data'!$B$8:$BE$51,'Occupancy Raw Data'!BB$3,FALSE))/100</f>
        <v>8.1155833757915394E-3</v>
      </c>
      <c r="J69" s="44">
        <f>(VLOOKUP($A68,'Occupancy Raw Data'!$B$8:$BE$51,'Occupancy Raw Data'!BC$3,FALSE))/100</f>
        <v>1.2715271414947899E-2</v>
      </c>
      <c r="K69" s="46">
        <f>(VLOOKUP($A68,'Occupancy Raw Data'!$B$8:$BE$51,'Occupancy Raw Data'!BE$3,FALSE))/100</f>
        <v>2.0070985396515702E-2</v>
      </c>
      <c r="M69" s="43">
        <f>(VLOOKUP($A68,'ADR Raw Data'!$B$6:$BE$49,'ADR Raw Data'!AT$1,FALSE))/100</f>
        <v>8.3375182256637204E-2</v>
      </c>
      <c r="N69" s="44">
        <f>(VLOOKUP($A68,'ADR Raw Data'!$B$6:$BE$49,'ADR Raw Data'!AU$1,FALSE))/100</f>
        <v>7.0754787223371404E-2</v>
      </c>
      <c r="O69" s="44">
        <f>(VLOOKUP($A68,'ADR Raw Data'!$B$6:$BE$49,'ADR Raw Data'!AV$1,FALSE))/100</f>
        <v>7.4972682710502794E-2</v>
      </c>
      <c r="P69" s="44">
        <f>(VLOOKUP($A68,'ADR Raw Data'!$B$6:$BE$49,'ADR Raw Data'!AW$1,FALSE))/100</f>
        <v>6.9730233508086992E-2</v>
      </c>
      <c r="Q69" s="44">
        <f>(VLOOKUP($A68,'ADR Raw Data'!$B$6:$BE$49,'ADR Raw Data'!AX$1,FALSE))/100</f>
        <v>8.5962513446659491E-2</v>
      </c>
      <c r="R69" s="44">
        <f>(VLOOKUP($A68,'ADR Raw Data'!$B$6:$BE$49,'ADR Raw Data'!AY$1,FALSE))/100</f>
        <v>7.5807592543276195E-2</v>
      </c>
      <c r="S69" s="45">
        <f>(VLOOKUP($A68,'ADR Raw Data'!$B$6:$BE$49,'ADR Raw Data'!BA$1,FALSE))/100</f>
        <v>6.8173053843411602E-2</v>
      </c>
      <c r="T69" s="45">
        <f>(VLOOKUP($A68,'ADR Raw Data'!$B$6:$BE$49,'ADR Raw Data'!BB$1,FALSE))/100</f>
        <v>7.5490092861365599E-2</v>
      </c>
      <c r="U69" s="44">
        <f>(VLOOKUP($A68,'ADR Raw Data'!$B$6:$BE$49,'ADR Raw Data'!BC$1,FALSE))/100</f>
        <v>7.1916327804276398E-2</v>
      </c>
      <c r="V69" s="46">
        <f>(VLOOKUP($A68,'ADR Raw Data'!$B$6:$BE$49,'ADR Raw Data'!BE$1,FALSE))/100</f>
        <v>7.5295978540530203E-2</v>
      </c>
      <c r="X69" s="43">
        <f>(VLOOKUP($A68,'RevPAR Raw Data'!$B$6:$BE$49,'RevPAR Raw Data'!AT$1,FALSE))/100</f>
        <v>0.10741719372796099</v>
      </c>
      <c r="Y69" s="44">
        <f>(VLOOKUP($A68,'RevPAR Raw Data'!$B$6:$BE$49,'RevPAR Raw Data'!AU$1,FALSE))/100</f>
        <v>0.10951859581536899</v>
      </c>
      <c r="Z69" s="44">
        <f>(VLOOKUP($A68,'RevPAR Raw Data'!$B$6:$BE$49,'RevPAR Raw Data'!AV$1,FALSE))/100</f>
        <v>8.8040028030619499E-2</v>
      </c>
      <c r="AA69" s="44">
        <f>(VLOOKUP($A68,'RevPAR Raw Data'!$B$6:$BE$49,'RevPAR Raw Data'!AW$1,FALSE))/100</f>
        <v>9.61581561775737E-2</v>
      </c>
      <c r="AB69" s="44">
        <f>(VLOOKUP($A68,'RevPAR Raw Data'!$B$6:$BE$49,'RevPAR Raw Data'!AX$1,FALSE))/100</f>
        <v>0.109377191498625</v>
      </c>
      <c r="AC69" s="44">
        <f>(VLOOKUP($A68,'RevPAR Raw Data'!$B$6:$BE$49,'RevPAR Raw Data'!AY$1,FALSE))/100</f>
        <v>0.10062899672018601</v>
      </c>
      <c r="AD69" s="45">
        <f>(VLOOKUP($A68,'RevPAR Raw Data'!$B$6:$BE$49,'RevPAR Raw Data'!BA$1,FALSE))/100</f>
        <v>8.69475273485244E-2</v>
      </c>
      <c r="AE69" s="45">
        <f>(VLOOKUP($A68,'RevPAR Raw Data'!$B$6:$BE$49,'RevPAR Raw Data'!BB$1,FALSE))/100</f>
        <v>8.4218322379819799E-2</v>
      </c>
      <c r="AF69" s="44">
        <f>(VLOOKUP($A68,'RevPAR Raw Data'!$B$6:$BE$49,'RevPAR Raw Data'!BC$1,FALSE))/100</f>
        <v>8.5546034846422009E-2</v>
      </c>
      <c r="AG69" s="46">
        <f>(VLOOKUP($A68,'RevPAR Raw Data'!$B$6:$BE$49,'RevPAR Raw Data'!BE$1,FALSE))/100</f>
        <v>9.6878228422749291E-2</v>
      </c>
    </row>
    <row r="70" spans="1:33" x14ac:dyDescent="0.2">
      <c r="A70" s="93"/>
      <c r="B70" s="71"/>
      <c r="C70" s="72"/>
      <c r="D70" s="72"/>
      <c r="E70" s="72"/>
      <c r="F70" s="72"/>
      <c r="G70" s="73"/>
      <c r="H70" s="53"/>
      <c r="I70" s="53"/>
      <c r="J70" s="73"/>
      <c r="K70" s="74"/>
      <c r="M70" s="75"/>
      <c r="N70" s="76"/>
      <c r="O70" s="76"/>
      <c r="P70" s="76"/>
      <c r="Q70" s="76"/>
      <c r="R70" s="77"/>
      <c r="S70" s="76"/>
      <c r="T70" s="76"/>
      <c r="U70" s="77"/>
      <c r="V70" s="78"/>
      <c r="X70" s="75"/>
      <c r="Y70" s="76"/>
      <c r="Z70" s="76"/>
      <c r="AA70" s="76"/>
      <c r="AB70" s="76"/>
      <c r="AC70" s="77"/>
      <c r="AD70" s="76"/>
      <c r="AE70" s="76"/>
      <c r="AF70" s="77"/>
      <c r="AG70" s="78"/>
    </row>
    <row r="71" spans="1:33" x14ac:dyDescent="0.2">
      <c r="A71" s="70" t="s">
        <v>37</v>
      </c>
      <c r="B71" s="71">
        <f>(VLOOKUP($A71,'Occupancy Raw Data'!$B$8:$BE$45,'Occupancy Raw Data'!AG$3,FALSE))/100</f>
        <v>0.61442057291666596</v>
      </c>
      <c r="C71" s="72">
        <f>(VLOOKUP($A71,'Occupancy Raw Data'!$B$8:$BE$45,'Occupancy Raw Data'!AH$3,FALSE))/100</f>
        <v>0.69453938802083304</v>
      </c>
      <c r="D71" s="72">
        <f>(VLOOKUP($A71,'Occupancy Raw Data'!$B$8:$BE$45,'Occupancy Raw Data'!AI$3,FALSE))/100</f>
        <v>0.77587890625</v>
      </c>
      <c r="E71" s="72">
        <f>(VLOOKUP($A71,'Occupancy Raw Data'!$B$8:$BE$45,'Occupancy Raw Data'!AJ$3,FALSE))/100</f>
        <v>0.8082275390625</v>
      </c>
      <c r="F71" s="72">
        <f>(VLOOKUP($A71,'Occupancy Raw Data'!$B$8:$BE$45,'Occupancy Raw Data'!AK$3,FALSE))/100</f>
        <v>0.74137369791666596</v>
      </c>
      <c r="G71" s="73">
        <f>(VLOOKUP($A71,'Occupancy Raw Data'!$B$8:$BE$45,'Occupancy Raw Data'!AL$3,FALSE))/100</f>
        <v>0.72688802083333304</v>
      </c>
      <c r="H71" s="53">
        <f>(VLOOKUP($A71,'Occupancy Raw Data'!$B$8:$BE$45,'Occupancy Raw Data'!AN$3,FALSE))/100</f>
        <v>0.80240885416666596</v>
      </c>
      <c r="I71" s="53">
        <f>(VLOOKUP($A71,'Occupancy Raw Data'!$B$8:$BE$45,'Occupancy Raw Data'!AO$3,FALSE))/100</f>
        <v>0.79996744791666596</v>
      </c>
      <c r="J71" s="73">
        <f>(VLOOKUP($A71,'Occupancy Raw Data'!$B$8:$BE$45,'Occupancy Raw Data'!AP$3,FALSE))/100</f>
        <v>0.80118815104166596</v>
      </c>
      <c r="K71" s="74">
        <f>(VLOOKUP($A71,'Occupancy Raw Data'!$B$8:$BE$45,'Occupancy Raw Data'!AR$3,FALSE))/100</f>
        <v>0.74811662946428503</v>
      </c>
      <c r="M71" s="75">
        <f>VLOOKUP($A71,'ADR Raw Data'!$B$6:$BE$43,'ADR Raw Data'!AG$1,FALSE)</f>
        <v>161.41936953642301</v>
      </c>
      <c r="N71" s="76">
        <f>VLOOKUP($A71,'ADR Raw Data'!$B$6:$BE$43,'ADR Raw Data'!AH$1,FALSE)</f>
        <v>165.37912883004199</v>
      </c>
      <c r="O71" s="76">
        <f>VLOOKUP($A71,'ADR Raw Data'!$B$6:$BE$43,'ADR Raw Data'!AI$1,FALSE)</f>
        <v>172.94668082651501</v>
      </c>
      <c r="P71" s="76">
        <f>VLOOKUP($A71,'ADR Raw Data'!$B$6:$BE$43,'ADR Raw Data'!AJ$1,FALSE)</f>
        <v>172.62285656748699</v>
      </c>
      <c r="Q71" s="76">
        <f>VLOOKUP($A71,'ADR Raw Data'!$B$6:$BE$43,'ADR Raw Data'!AK$1,FALSE)</f>
        <v>167.32583809001</v>
      </c>
      <c r="R71" s="77">
        <f>VLOOKUP($A71,'ADR Raw Data'!$B$6:$BE$43,'ADR Raw Data'!AL$1,FALSE)</f>
        <v>168.333192006269</v>
      </c>
      <c r="S71" s="76">
        <f>VLOOKUP($A71,'ADR Raw Data'!$B$6:$BE$43,'ADR Raw Data'!AN$1,FALSE)</f>
        <v>191.71686156186601</v>
      </c>
      <c r="T71" s="76">
        <f>VLOOKUP($A71,'ADR Raw Data'!$B$6:$BE$43,'ADR Raw Data'!AO$1,FALSE)</f>
        <v>193.19559155645899</v>
      </c>
      <c r="U71" s="77">
        <f>VLOOKUP($A71,'ADR Raw Data'!$B$6:$BE$43,'ADR Raw Data'!AP$1,FALSE)</f>
        <v>192.455100050787</v>
      </c>
      <c r="V71" s="78">
        <f>VLOOKUP($A71,'ADR Raw Data'!$B$6:$BE$43,'ADR Raw Data'!AR$1,FALSE)</f>
        <v>175.714083527583</v>
      </c>
      <c r="X71" s="75">
        <f>VLOOKUP($A71,'RevPAR Raw Data'!$B$6:$BE$43,'RevPAR Raw Data'!AG$1,FALSE)</f>
        <v>99.179381510416604</v>
      </c>
      <c r="Y71" s="76">
        <f>VLOOKUP($A71,'RevPAR Raw Data'!$B$6:$BE$43,'RevPAR Raw Data'!AH$1,FALSE)</f>
        <v>114.86231892903599</v>
      </c>
      <c r="Z71" s="76">
        <f>VLOOKUP($A71,'RevPAR Raw Data'!$B$6:$BE$43,'RevPAR Raw Data'!AI$1,FALSE)</f>
        <v>134.18568155924399</v>
      </c>
      <c r="AA71" s="76">
        <f>VLOOKUP($A71,'RevPAR Raw Data'!$B$6:$BE$43,'RevPAR Raw Data'!AJ$1,FALSE)</f>
        <v>139.518546549479</v>
      </c>
      <c r="AB71" s="76">
        <f>VLOOKUP($A71,'RevPAR Raw Data'!$B$6:$BE$43,'RevPAR Raw Data'!AK$1,FALSE)</f>
        <v>124.050975341796</v>
      </c>
      <c r="AC71" s="77">
        <f>VLOOKUP($A71,'RevPAR Raw Data'!$B$6:$BE$43,'RevPAR Raw Data'!AL$1,FALSE)</f>
        <v>122.35938077799401</v>
      </c>
      <c r="AD71" s="76">
        <f>VLOOKUP($A71,'RevPAR Raw Data'!$B$6:$BE$43,'RevPAR Raw Data'!AN$1,FALSE)</f>
        <v>153.835307210286</v>
      </c>
      <c r="AE71" s="76">
        <f>VLOOKUP($A71,'RevPAR Raw Data'!$B$6:$BE$43,'RevPAR Raw Data'!AO$1,FALSE)</f>
        <v>154.55018432617101</v>
      </c>
      <c r="AF71" s="77">
        <f>VLOOKUP($A71,'RevPAR Raw Data'!$B$6:$BE$43,'RevPAR Raw Data'!AP$1,FALSE)</f>
        <v>154.192745768229</v>
      </c>
      <c r="AG71" s="78">
        <f>VLOOKUP($A71,'RevPAR Raw Data'!$B$6:$BE$43,'RevPAR Raw Data'!AR$1,FALSE)</f>
        <v>131.45462791806099</v>
      </c>
    </row>
    <row r="72" spans="1:33" x14ac:dyDescent="0.2">
      <c r="A72" s="55" t="s">
        <v>126</v>
      </c>
      <c r="B72" s="43">
        <f>(VLOOKUP($A71,'Occupancy Raw Data'!$B$8:$BE$51,'Occupancy Raw Data'!AT$3,FALSE))/100</f>
        <v>5.6504195326976703E-2</v>
      </c>
      <c r="C72" s="44">
        <f>(VLOOKUP($A71,'Occupancy Raw Data'!$B$8:$BE$51,'Occupancy Raw Data'!AU$3,FALSE))/100</f>
        <v>7.4094328566361792E-2</v>
      </c>
      <c r="D72" s="44">
        <f>(VLOOKUP($A71,'Occupancy Raw Data'!$B$8:$BE$51,'Occupancy Raw Data'!AV$3,FALSE))/100</f>
        <v>4.0980450948498302E-2</v>
      </c>
      <c r="E72" s="44">
        <f>(VLOOKUP($A71,'Occupancy Raw Data'!$B$8:$BE$51,'Occupancy Raw Data'!AW$3,FALSE))/100</f>
        <v>8.3727400380336298E-2</v>
      </c>
      <c r="F72" s="44">
        <f>(VLOOKUP($A71,'Occupancy Raw Data'!$B$8:$BE$51,'Occupancy Raw Data'!AX$3,FALSE))/100</f>
        <v>5.0093188169004502E-2</v>
      </c>
      <c r="G72" s="44">
        <f>(VLOOKUP($A71,'Occupancy Raw Data'!$B$8:$BE$51,'Occupancy Raw Data'!AY$3,FALSE))/100</f>
        <v>6.1052775778266205E-2</v>
      </c>
      <c r="H72" s="45">
        <f>(VLOOKUP($A71,'Occupancy Raw Data'!$B$8:$BE$51,'Occupancy Raw Data'!BA$3,FALSE))/100</f>
        <v>5.9530031363701802E-2</v>
      </c>
      <c r="I72" s="45">
        <f>(VLOOKUP($A71,'Occupancy Raw Data'!$B$8:$BE$51,'Occupancy Raw Data'!BB$3,FALSE))/100</f>
        <v>2.74363795486001E-2</v>
      </c>
      <c r="J72" s="44">
        <f>(VLOOKUP($A71,'Occupancy Raw Data'!$B$8:$BE$51,'Occupancy Raw Data'!BC$3,FALSE))/100</f>
        <v>4.3260879188647898E-2</v>
      </c>
      <c r="K72" s="46">
        <f>(VLOOKUP($A71,'Occupancy Raw Data'!$B$8:$BE$51,'Occupancy Raw Data'!BE$3,FALSE))/100</f>
        <v>5.5544659483185203E-2</v>
      </c>
      <c r="M72" s="43">
        <f>(VLOOKUP($A71,'ADR Raw Data'!$B$6:$BE$49,'ADR Raw Data'!AT$1,FALSE))/100</f>
        <v>8.6405795676573402E-2</v>
      </c>
      <c r="N72" s="44">
        <f>(VLOOKUP($A71,'ADR Raw Data'!$B$6:$BE$49,'ADR Raw Data'!AU$1,FALSE))/100</f>
        <v>8.6003976068684498E-2</v>
      </c>
      <c r="O72" s="44">
        <f>(VLOOKUP($A71,'ADR Raw Data'!$B$6:$BE$49,'ADR Raw Data'!AV$1,FALSE))/100</f>
        <v>9.04405186948644E-2</v>
      </c>
      <c r="P72" s="44">
        <f>(VLOOKUP($A71,'ADR Raw Data'!$B$6:$BE$49,'ADR Raw Data'!AW$1,FALSE))/100</f>
        <v>9.0780544915393405E-2</v>
      </c>
      <c r="Q72" s="44">
        <f>(VLOOKUP($A71,'ADR Raw Data'!$B$6:$BE$49,'ADR Raw Data'!AX$1,FALSE))/100</f>
        <v>9.5335017054012108E-2</v>
      </c>
      <c r="R72" s="44">
        <f>(VLOOKUP($A71,'ADR Raw Data'!$B$6:$BE$49,'ADR Raw Data'!AY$1,FALSE))/100</f>
        <v>9.0037712868020592E-2</v>
      </c>
      <c r="S72" s="45">
        <f>(VLOOKUP($A71,'ADR Raw Data'!$B$6:$BE$49,'ADR Raw Data'!BA$1,FALSE))/100</f>
        <v>9.2340246548675703E-2</v>
      </c>
      <c r="T72" s="45">
        <f>(VLOOKUP($A71,'ADR Raw Data'!$B$6:$BE$49,'ADR Raw Data'!BB$1,FALSE))/100</f>
        <v>8.1517263939772405E-2</v>
      </c>
      <c r="U72" s="44">
        <f>(VLOOKUP($A71,'ADR Raw Data'!$B$6:$BE$49,'ADR Raw Data'!BC$1,FALSE))/100</f>
        <v>8.6741859125444798E-2</v>
      </c>
      <c r="V72" s="46">
        <f>(VLOOKUP($A71,'ADR Raw Data'!$B$6:$BE$49,'ADR Raw Data'!BE$1,FALSE))/100</f>
        <v>8.8380169025740599E-2</v>
      </c>
      <c r="X72" s="43">
        <f>(VLOOKUP($A71,'RevPAR Raw Data'!$B$6:$BE$49,'RevPAR Raw Data'!AT$1,FALSE))/100</f>
        <v>0.14779228095984201</v>
      </c>
      <c r="Y72" s="44">
        <f>(VLOOKUP($A71,'RevPAR Raw Data'!$B$6:$BE$49,'RevPAR Raw Data'!AU$1,FALSE))/100</f>
        <v>0.16647071149589301</v>
      </c>
      <c r="Z72" s="44">
        <f>(VLOOKUP($A71,'RevPAR Raw Data'!$B$6:$BE$49,'RevPAR Raw Data'!AV$1,FALSE))/100</f>
        <v>0.135127262883494</v>
      </c>
      <c r="AA72" s="44">
        <f>(VLOOKUP($A71,'RevPAR Raw Data'!$B$6:$BE$49,'RevPAR Raw Data'!AW$1,FALSE))/100</f>
        <v>0.18210876432660603</v>
      </c>
      <c r="AB72" s="44">
        <f>(VLOOKUP($A71,'RevPAR Raw Data'!$B$6:$BE$49,'RevPAR Raw Data'!AX$1,FALSE))/100</f>
        <v>0.15020384017139801</v>
      </c>
      <c r="AC72" s="44">
        <f>(VLOOKUP($A71,'RevPAR Raw Data'!$B$6:$BE$49,'RevPAR Raw Data'!AY$1,FALSE))/100</f>
        <v>0.15658754094160598</v>
      </c>
      <c r="AD72" s="45">
        <f>(VLOOKUP($A71,'RevPAR Raw Data'!$B$6:$BE$49,'RevPAR Raw Data'!BA$1,FALSE))/100</f>
        <v>0.15736729568555199</v>
      </c>
      <c r="AE72" s="45">
        <f>(VLOOKUP($A71,'RevPAR Raw Data'!$B$6:$BE$49,'RevPAR Raw Data'!BB$1,FALSE))/100</f>
        <v>0.111190182081587</v>
      </c>
      <c r="AF72" s="44">
        <f>(VLOOKUP($A71,'RevPAR Raw Data'!$B$6:$BE$49,'RevPAR Raw Data'!BC$1,FALSE))/100</f>
        <v>0.133755267402317</v>
      </c>
      <c r="AG72" s="46">
        <f>(VLOOKUP($A71,'RevPAR Raw Data'!$B$6:$BE$49,'RevPAR Raw Data'!BE$1,FALSE))/100</f>
        <v>0.148833874902527</v>
      </c>
    </row>
    <row r="73" spans="1:33" x14ac:dyDescent="0.2">
      <c r="A73" s="93"/>
      <c r="B73" s="71"/>
      <c r="C73" s="72"/>
      <c r="D73" s="72"/>
      <c r="E73" s="72"/>
      <c r="F73" s="72"/>
      <c r="G73" s="73"/>
      <c r="H73" s="53"/>
      <c r="I73" s="53"/>
      <c r="J73" s="73"/>
      <c r="K73" s="74"/>
      <c r="M73" s="75"/>
      <c r="N73" s="76"/>
      <c r="O73" s="76"/>
      <c r="P73" s="76"/>
      <c r="Q73" s="76"/>
      <c r="R73" s="77"/>
      <c r="S73" s="76"/>
      <c r="T73" s="76"/>
      <c r="U73" s="77"/>
      <c r="V73" s="78"/>
      <c r="X73" s="75"/>
      <c r="Y73" s="76"/>
      <c r="Z73" s="76"/>
      <c r="AA73" s="76"/>
      <c r="AB73" s="76"/>
      <c r="AC73" s="77"/>
      <c r="AD73" s="76"/>
      <c r="AE73" s="76"/>
      <c r="AF73" s="77"/>
      <c r="AG73" s="78"/>
    </row>
    <row r="74" spans="1:33" x14ac:dyDescent="0.2">
      <c r="A74" s="70" t="s">
        <v>38</v>
      </c>
      <c r="B74" s="71">
        <f>(VLOOKUP($A74,'Occupancy Raw Data'!$B$8:$BE$45,'Occupancy Raw Data'!AG$3,FALSE))/100</f>
        <v>0.61802636064083605</v>
      </c>
      <c r="C74" s="72">
        <f>(VLOOKUP($A74,'Occupancy Raw Data'!$B$8:$BE$45,'Occupancy Raw Data'!AH$3,FALSE))/100</f>
        <v>0.66628792182706509</v>
      </c>
      <c r="D74" s="72">
        <f>(VLOOKUP($A74,'Occupancy Raw Data'!$B$8:$BE$45,'Occupancy Raw Data'!AI$3,FALSE))/100</f>
        <v>0.73574025678900101</v>
      </c>
      <c r="E74" s="72">
        <f>(VLOOKUP($A74,'Occupancy Raw Data'!$B$8:$BE$45,'Occupancy Raw Data'!AJ$3,FALSE))/100</f>
        <v>0.75715827746846898</v>
      </c>
      <c r="F74" s="72">
        <f>(VLOOKUP($A74,'Occupancy Raw Data'!$B$8:$BE$45,'Occupancy Raw Data'!AK$3,FALSE))/100</f>
        <v>0.76124872173616598</v>
      </c>
      <c r="G74" s="73">
        <f>(VLOOKUP($A74,'Occupancy Raw Data'!$B$8:$BE$45,'Occupancy Raw Data'!AL$3,FALSE))/100</f>
        <v>0.70769230769230707</v>
      </c>
      <c r="H74" s="53">
        <f>(VLOOKUP($A74,'Occupancy Raw Data'!$B$8:$BE$45,'Occupancy Raw Data'!AN$3,FALSE))/100</f>
        <v>0.82615611862288307</v>
      </c>
      <c r="I74" s="53">
        <f>(VLOOKUP($A74,'Occupancy Raw Data'!$B$8:$BE$45,'Occupancy Raw Data'!AO$3,FALSE))/100</f>
        <v>0.82575843654130199</v>
      </c>
      <c r="J74" s="73">
        <f>(VLOOKUP($A74,'Occupancy Raw Data'!$B$8:$BE$45,'Occupancy Raw Data'!AP$3,FALSE))/100</f>
        <v>0.82595727758209192</v>
      </c>
      <c r="K74" s="74">
        <f>(VLOOKUP($A74,'Occupancy Raw Data'!$B$8:$BE$45,'Occupancy Raw Data'!AR$3,FALSE))/100</f>
        <v>0.74148229908938901</v>
      </c>
      <c r="M74" s="75">
        <f>VLOOKUP($A74,'ADR Raw Data'!$B$6:$BE$43,'ADR Raw Data'!AG$1,FALSE)</f>
        <v>101.05634094774</v>
      </c>
      <c r="N74" s="76">
        <f>VLOOKUP($A74,'ADR Raw Data'!$B$6:$BE$43,'ADR Raw Data'!AH$1,FALSE)</f>
        <v>105.706604706684</v>
      </c>
      <c r="O74" s="76">
        <f>VLOOKUP($A74,'ADR Raw Data'!$B$6:$BE$43,'ADR Raw Data'!AI$1,FALSE)</f>
        <v>108.797215165437</v>
      </c>
      <c r="P74" s="76">
        <f>VLOOKUP($A74,'ADR Raw Data'!$B$6:$BE$43,'ADR Raw Data'!AJ$1,FALSE)</f>
        <v>110.04173213280799</v>
      </c>
      <c r="Q74" s="76">
        <f>VLOOKUP($A74,'ADR Raw Data'!$B$6:$BE$43,'ADR Raw Data'!AK$1,FALSE)</f>
        <v>111.244250158588</v>
      </c>
      <c r="R74" s="77">
        <f>VLOOKUP($A74,'ADR Raw Data'!$B$6:$BE$43,'ADR Raw Data'!AL$1,FALSE)</f>
        <v>107.655984121122</v>
      </c>
      <c r="S74" s="76">
        <f>VLOOKUP($A74,'ADR Raw Data'!$B$6:$BE$43,'ADR Raw Data'!AN$1,FALSE)</f>
        <v>123.514612157887</v>
      </c>
      <c r="T74" s="76">
        <f>VLOOKUP($A74,'ADR Raw Data'!$B$6:$BE$43,'ADR Raw Data'!AO$1,FALSE)</f>
        <v>124.70483419332599</v>
      </c>
      <c r="U74" s="77">
        <f>VLOOKUP($A74,'ADR Raw Data'!$B$6:$BE$43,'ADR Raw Data'!AP$1,FALSE)</f>
        <v>124.109579908518</v>
      </c>
      <c r="V74" s="78">
        <f>VLOOKUP($A74,'ADR Raw Data'!$B$6:$BE$43,'ADR Raw Data'!AR$1,FALSE)</f>
        <v>112.892586223881</v>
      </c>
      <c r="X74" s="75">
        <f>VLOOKUP($A74,'RevPAR Raw Data'!$B$6:$BE$43,'RevPAR Raw Data'!AG$1,FALSE)</f>
        <v>62.4554826156118</v>
      </c>
      <c r="Y74" s="76">
        <f>VLOOKUP($A74,'RevPAR Raw Data'!$B$6:$BE$43,'RevPAR Raw Data'!AH$1,FALSE)</f>
        <v>70.431033973412099</v>
      </c>
      <c r="Z74" s="76">
        <f>VLOOKUP($A74,'RevPAR Raw Data'!$B$6:$BE$43,'RevPAR Raw Data'!AI$1,FALSE)</f>
        <v>80.046491023747294</v>
      </c>
      <c r="AA74" s="76">
        <f>VLOOKUP($A74,'RevPAR Raw Data'!$B$6:$BE$43,'RevPAR Raw Data'!AJ$1,FALSE)</f>
        <v>83.319008351323703</v>
      </c>
      <c r="AB74" s="76">
        <f>VLOOKUP($A74,'RevPAR Raw Data'!$B$6:$BE$43,'RevPAR Raw Data'!AK$1,FALSE)</f>
        <v>84.684543233723403</v>
      </c>
      <c r="AC74" s="77">
        <f>VLOOKUP($A74,'RevPAR Raw Data'!$B$6:$BE$43,'RevPAR Raw Data'!AL$1,FALSE)</f>
        <v>76.187311839563606</v>
      </c>
      <c r="AD74" s="76">
        <f>VLOOKUP($A74,'RevPAR Raw Data'!$B$6:$BE$43,'RevPAR Raw Data'!AN$1,FALSE)</f>
        <v>102.04235257357099</v>
      </c>
      <c r="AE74" s="76">
        <f>VLOOKUP($A74,'RevPAR Raw Data'!$B$6:$BE$43,'RevPAR Raw Data'!AO$1,FALSE)</f>
        <v>102.97606891262301</v>
      </c>
      <c r="AF74" s="77">
        <f>VLOOKUP($A74,'RevPAR Raw Data'!$B$6:$BE$43,'RevPAR Raw Data'!AP$1,FALSE)</f>
        <v>102.509210743097</v>
      </c>
      <c r="AG74" s="78">
        <f>VLOOKUP($A74,'RevPAR Raw Data'!$B$6:$BE$43,'RevPAR Raw Data'!AR$1,FALSE)</f>
        <v>83.707854383430401</v>
      </c>
    </row>
    <row r="75" spans="1:33" x14ac:dyDescent="0.2">
      <c r="A75" s="55" t="s">
        <v>126</v>
      </c>
      <c r="B75" s="43">
        <f>(VLOOKUP($A74,'Occupancy Raw Data'!$B$8:$BE$51,'Occupancy Raw Data'!AT$3,FALSE))/100</f>
        <v>6.3094221753384805E-2</v>
      </c>
      <c r="C75" s="44">
        <f>(VLOOKUP($A74,'Occupancy Raw Data'!$B$8:$BE$51,'Occupancy Raw Data'!AU$3,FALSE))/100</f>
        <v>8.9120346477926604E-2</v>
      </c>
      <c r="D75" s="44">
        <f>(VLOOKUP($A74,'Occupancy Raw Data'!$B$8:$BE$51,'Occupancy Raw Data'!AV$3,FALSE))/100</f>
        <v>9.6440966930075298E-2</v>
      </c>
      <c r="E75" s="44">
        <f>(VLOOKUP($A74,'Occupancy Raw Data'!$B$8:$BE$51,'Occupancy Raw Data'!AW$3,FALSE))/100</f>
        <v>0.10169454444738101</v>
      </c>
      <c r="F75" s="44">
        <f>(VLOOKUP($A74,'Occupancy Raw Data'!$B$8:$BE$51,'Occupancy Raw Data'!AX$3,FALSE))/100</f>
        <v>0.101039698682377</v>
      </c>
      <c r="G75" s="44">
        <f>(VLOOKUP($A74,'Occupancy Raw Data'!$B$8:$BE$51,'Occupancy Raw Data'!AY$3,FALSE))/100</f>
        <v>9.1175635040174008E-2</v>
      </c>
      <c r="H75" s="45">
        <f>(VLOOKUP($A74,'Occupancy Raw Data'!$B$8:$BE$51,'Occupancy Raw Data'!BA$3,FALSE))/100</f>
        <v>9.204118965518869E-2</v>
      </c>
      <c r="I75" s="45">
        <f>(VLOOKUP($A74,'Occupancy Raw Data'!$B$8:$BE$51,'Occupancy Raw Data'!BB$3,FALSE))/100</f>
        <v>8.2903718461616413E-2</v>
      </c>
      <c r="J75" s="44">
        <f>(VLOOKUP($A74,'Occupancy Raw Data'!$B$8:$BE$51,'Occupancy Raw Data'!BC$3,FALSE))/100</f>
        <v>8.74543595513812E-2</v>
      </c>
      <c r="K75" s="46">
        <f>(VLOOKUP($A74,'Occupancy Raw Data'!$B$8:$BE$51,'Occupancy Raw Data'!BE$3,FALSE))/100</f>
        <v>8.9988523680223101E-2</v>
      </c>
      <c r="M75" s="43">
        <f>(VLOOKUP($A74,'ADR Raw Data'!$B$6:$BE$49,'ADR Raw Data'!AT$1,FALSE))/100</f>
        <v>1.12366124188001E-2</v>
      </c>
      <c r="N75" s="44">
        <f>(VLOOKUP($A74,'ADR Raw Data'!$B$6:$BE$49,'ADR Raw Data'!AU$1,FALSE))/100</f>
        <v>1.69485331694047E-2</v>
      </c>
      <c r="O75" s="44">
        <f>(VLOOKUP($A74,'ADR Raw Data'!$B$6:$BE$49,'ADR Raw Data'!AV$1,FALSE))/100</f>
        <v>1.76153438968563E-2</v>
      </c>
      <c r="P75" s="44">
        <f>(VLOOKUP($A74,'ADR Raw Data'!$B$6:$BE$49,'ADR Raw Data'!AW$1,FALSE))/100</f>
        <v>3.5687359375577897E-2</v>
      </c>
      <c r="Q75" s="44">
        <f>(VLOOKUP($A74,'ADR Raw Data'!$B$6:$BE$49,'ADR Raw Data'!AX$1,FALSE))/100</f>
        <v>6.3115190213343192E-2</v>
      </c>
      <c r="R75" s="44">
        <f>(VLOOKUP($A74,'ADR Raw Data'!$B$6:$BE$49,'ADR Raw Data'!AY$1,FALSE))/100</f>
        <v>3.0429402213146203E-2</v>
      </c>
      <c r="S75" s="45">
        <f>(VLOOKUP($A74,'ADR Raw Data'!$B$6:$BE$49,'ADR Raw Data'!BA$1,FALSE))/100</f>
        <v>4.0462274604281499E-2</v>
      </c>
      <c r="T75" s="45">
        <f>(VLOOKUP($A74,'ADR Raw Data'!$B$6:$BE$49,'ADR Raw Data'!BB$1,FALSE))/100</f>
        <v>3.5550441809222601E-2</v>
      </c>
      <c r="U75" s="44">
        <f>(VLOOKUP($A74,'ADR Raw Data'!$B$6:$BE$49,'ADR Raw Data'!BC$1,FALSE))/100</f>
        <v>3.7958135770190499E-2</v>
      </c>
      <c r="V75" s="46">
        <f>(VLOOKUP($A74,'ADR Raw Data'!$B$6:$BE$49,'ADR Raw Data'!BE$1,FALSE))/100</f>
        <v>3.2945343600785E-2</v>
      </c>
      <c r="X75" s="43">
        <f>(VLOOKUP($A74,'RevPAR Raw Data'!$B$6:$BE$49,'RevPAR Raw Data'!AT$1,FALSE))/100</f>
        <v>7.5039799487893605E-2</v>
      </c>
      <c r="Y75" s="44">
        <f>(VLOOKUP($A74,'RevPAR Raw Data'!$B$6:$BE$49,'RevPAR Raw Data'!AU$1,FALSE))/100</f>
        <v>0.10757933879568099</v>
      </c>
      <c r="Z75" s="44">
        <f>(VLOOKUP($A74,'RevPAR Raw Data'!$B$6:$BE$49,'RevPAR Raw Data'!AV$1,FALSE))/100</f>
        <v>0.11575515162515</v>
      </c>
      <c r="AA75" s="44">
        <f>(VLOOKUP($A74,'RevPAR Raw Data'!$B$6:$BE$49,'RevPAR Raw Data'!AW$1,FALSE))/100</f>
        <v>0.14101111357718898</v>
      </c>
      <c r="AB75" s="44">
        <f>(VLOOKUP($A74,'RevPAR Raw Data'!$B$6:$BE$49,'RevPAR Raw Data'!AX$1,FALSE))/100</f>
        <v>0.170532028697157</v>
      </c>
      <c r="AC75" s="44">
        <f>(VLOOKUP($A74,'RevPAR Raw Data'!$B$6:$BE$49,'RevPAR Raw Data'!AY$1,FALSE))/100</f>
        <v>0.124379457323996</v>
      </c>
      <c r="AD75" s="45">
        <f>(VLOOKUP($A74,'RevPAR Raw Data'!$B$6:$BE$49,'RevPAR Raw Data'!BA$1,FALSE))/100</f>
        <v>0.13622766015020299</v>
      </c>
      <c r="AE75" s="45">
        <f>(VLOOKUP($A74,'RevPAR Raw Data'!$B$6:$BE$49,'RevPAR Raw Data'!BB$1,FALSE))/100</f>
        <v>0.121401424089776</v>
      </c>
      <c r="AF75" s="44">
        <f>(VLOOKUP($A74,'RevPAR Raw Data'!$B$6:$BE$49,'RevPAR Raw Data'!BC$1,FALSE))/100</f>
        <v>0.12873209977511801</v>
      </c>
      <c r="AG75" s="46">
        <f>(VLOOKUP($A74,'RevPAR Raw Data'!$B$6:$BE$49,'RevPAR Raw Data'!BE$1,FALSE))/100</f>
        <v>0.12589857011378</v>
      </c>
    </row>
    <row r="76" spans="1:33" x14ac:dyDescent="0.2">
      <c r="A76" s="93"/>
      <c r="B76" s="71"/>
      <c r="C76" s="72"/>
      <c r="D76" s="72"/>
      <c r="E76" s="72"/>
      <c r="F76" s="72"/>
      <c r="G76" s="73"/>
      <c r="H76" s="53"/>
      <c r="I76" s="53"/>
      <c r="J76" s="73"/>
      <c r="K76" s="74"/>
      <c r="M76" s="75"/>
      <c r="N76" s="76"/>
      <c r="O76" s="76"/>
      <c r="P76" s="76"/>
      <c r="Q76" s="76"/>
      <c r="R76" s="77"/>
      <c r="S76" s="76"/>
      <c r="T76" s="76"/>
      <c r="U76" s="77"/>
      <c r="V76" s="78"/>
      <c r="X76" s="75"/>
      <c r="Y76" s="76"/>
      <c r="Z76" s="76"/>
      <c r="AA76" s="76"/>
      <c r="AB76" s="76"/>
      <c r="AC76" s="77"/>
      <c r="AD76" s="76"/>
      <c r="AE76" s="76"/>
      <c r="AF76" s="77"/>
      <c r="AG76" s="78"/>
    </row>
    <row r="77" spans="1:33" x14ac:dyDescent="0.2">
      <c r="A77" s="70" t="s">
        <v>39</v>
      </c>
      <c r="B77" s="71">
        <f>(VLOOKUP($A77,'Occupancy Raw Data'!$B$8:$BE$45,'Occupancy Raw Data'!AG$3,FALSE))/100</f>
        <v>0.68476956579707504</v>
      </c>
      <c r="C77" s="72">
        <f>(VLOOKUP($A77,'Occupancy Raw Data'!$B$8:$BE$45,'Occupancy Raw Data'!AH$3,FALSE))/100</f>
        <v>0.78649232619784792</v>
      </c>
      <c r="D77" s="72">
        <f>(VLOOKUP($A77,'Occupancy Raw Data'!$B$8:$BE$45,'Occupancy Raw Data'!AI$3,FALSE))/100</f>
        <v>0.89276724656405193</v>
      </c>
      <c r="E77" s="72">
        <f>(VLOOKUP($A77,'Occupancy Raw Data'!$B$8:$BE$45,'Occupancy Raw Data'!AJ$3,FALSE))/100</f>
        <v>0.90319203439288898</v>
      </c>
      <c r="F77" s="72">
        <f>(VLOOKUP($A77,'Occupancy Raw Data'!$B$8:$BE$45,'Occupancy Raw Data'!AK$3,FALSE))/100</f>
        <v>0.82393691666852209</v>
      </c>
      <c r="G77" s="73">
        <f>(VLOOKUP($A77,'Occupancy Raw Data'!$B$8:$BE$45,'Occupancy Raw Data'!AL$3,FALSE))/100</f>
        <v>0.81816684032880005</v>
      </c>
      <c r="H77" s="53">
        <f>(VLOOKUP($A77,'Occupancy Raw Data'!$B$8:$BE$45,'Occupancy Raw Data'!AN$3,FALSE))/100</f>
        <v>0.81090593188247595</v>
      </c>
      <c r="I77" s="53">
        <f>(VLOOKUP($A77,'Occupancy Raw Data'!$B$8:$BE$45,'Occupancy Raw Data'!AO$3,FALSE))/100</f>
        <v>0.79482324638585</v>
      </c>
      <c r="J77" s="73">
        <f>(VLOOKUP($A77,'Occupancy Raw Data'!$B$8:$BE$45,'Occupancy Raw Data'!AP$3,FALSE))/100</f>
        <v>0.80286458913416292</v>
      </c>
      <c r="K77" s="74">
        <f>(VLOOKUP($A77,'Occupancy Raw Data'!$B$8:$BE$45,'Occupancy Raw Data'!AR$3,FALSE))/100</f>
        <v>0.81379628451456898</v>
      </c>
      <c r="M77" s="75">
        <f>VLOOKUP($A77,'ADR Raw Data'!$B$6:$BE$43,'ADR Raw Data'!AG$1,FALSE)</f>
        <v>131.839940615264</v>
      </c>
      <c r="N77" s="76">
        <f>VLOOKUP($A77,'ADR Raw Data'!$B$6:$BE$43,'ADR Raw Data'!AH$1,FALSE)</f>
        <v>160.37997734224501</v>
      </c>
      <c r="O77" s="76">
        <f>VLOOKUP($A77,'ADR Raw Data'!$B$6:$BE$43,'ADR Raw Data'!AI$1,FALSE)</f>
        <v>175.65775318745401</v>
      </c>
      <c r="P77" s="76">
        <f>VLOOKUP($A77,'ADR Raw Data'!$B$6:$BE$43,'ADR Raw Data'!AJ$1,FALSE)</f>
        <v>173.592804646459</v>
      </c>
      <c r="Q77" s="76">
        <f>VLOOKUP($A77,'ADR Raw Data'!$B$6:$BE$43,'ADR Raw Data'!AK$1,FALSE)</f>
        <v>148.70080429316801</v>
      </c>
      <c r="R77" s="77">
        <f>VLOOKUP($A77,'ADR Raw Data'!$B$6:$BE$43,'ADR Raw Data'!AL$1,FALSE)</f>
        <v>159.490497063769</v>
      </c>
      <c r="S77" s="76">
        <f>VLOOKUP($A77,'ADR Raw Data'!$B$6:$BE$43,'ADR Raw Data'!AN$1,FALSE)</f>
        <v>134.30936050983399</v>
      </c>
      <c r="T77" s="76">
        <f>VLOOKUP($A77,'ADR Raw Data'!$B$6:$BE$43,'ADR Raw Data'!AO$1,FALSE)</f>
        <v>132.17405666722701</v>
      </c>
      <c r="U77" s="77">
        <f>VLOOKUP($A77,'ADR Raw Data'!$B$6:$BE$43,'ADR Raw Data'!AP$1,FALSE)</f>
        <v>133.25240199206499</v>
      </c>
      <c r="V77" s="78">
        <f>VLOOKUP($A77,'ADR Raw Data'!$B$6:$BE$43,'ADR Raw Data'!AR$1,FALSE)</f>
        <v>152.09716442880801</v>
      </c>
      <c r="X77" s="75">
        <f>VLOOKUP($A77,'RevPAR Raw Data'!$B$6:$BE$43,'RevPAR Raw Data'!AG$1,FALSE)</f>
        <v>90.279978889827106</v>
      </c>
      <c r="Y77" s="76">
        <f>VLOOKUP($A77,'RevPAR Raw Data'!$B$6:$BE$43,'RevPAR Raw Data'!AH$1,FALSE)</f>
        <v>126.13762145546001</v>
      </c>
      <c r="Z77" s="76">
        <f>VLOOKUP($A77,'RevPAR Raw Data'!$B$6:$BE$43,'RevPAR Raw Data'!AI$1,FALSE)</f>
        <v>156.821488650791</v>
      </c>
      <c r="AA77" s="76">
        <f>VLOOKUP($A77,'RevPAR Raw Data'!$B$6:$BE$43,'RevPAR Raw Data'!AJ$1,FALSE)</f>
        <v>156.78763838460301</v>
      </c>
      <c r="AB77" s="76">
        <f>VLOOKUP($A77,'RevPAR Raw Data'!$B$6:$BE$43,'RevPAR Raw Data'!AK$1,FALSE)</f>
        <v>122.520082195442</v>
      </c>
      <c r="AC77" s="77">
        <f>VLOOKUP($A77,'RevPAR Raw Data'!$B$6:$BE$43,'RevPAR Raw Data'!AL$1,FALSE)</f>
        <v>130.48983604513401</v>
      </c>
      <c r="AD77" s="76">
        <f>VLOOKUP($A77,'RevPAR Raw Data'!$B$6:$BE$43,'RevPAR Raw Data'!AN$1,FALSE)</f>
        <v>108.912257144766</v>
      </c>
      <c r="AE77" s="76">
        <f>VLOOKUP($A77,'RevPAR Raw Data'!$B$6:$BE$43,'RevPAR Raw Data'!AO$1,FALSE)</f>
        <v>105.05501280823199</v>
      </c>
      <c r="AF77" s="77">
        <f>VLOOKUP($A77,'RevPAR Raw Data'!$B$6:$BE$43,'RevPAR Raw Data'!AP$1,FALSE)</f>
        <v>106.983634976499</v>
      </c>
      <c r="AG77" s="78">
        <f>VLOOKUP($A77,'RevPAR Raw Data'!$B$6:$BE$43,'RevPAR Raw Data'!AR$1,FALSE)</f>
        <v>123.776107297366</v>
      </c>
    </row>
    <row r="78" spans="1:33" x14ac:dyDescent="0.2">
      <c r="A78" s="55" t="s">
        <v>126</v>
      </c>
      <c r="B78" s="43">
        <f>(VLOOKUP($A77,'Occupancy Raw Data'!$B$8:$BE$51,'Occupancy Raw Data'!AT$3,FALSE))/100</f>
        <v>5.0661323081251297E-3</v>
      </c>
      <c r="C78" s="44">
        <f>(VLOOKUP($A77,'Occupancy Raw Data'!$B$8:$BE$51,'Occupancy Raw Data'!AU$3,FALSE))/100</f>
        <v>3.7224976614024498E-2</v>
      </c>
      <c r="D78" s="44">
        <f>(VLOOKUP($A77,'Occupancy Raw Data'!$B$8:$BE$51,'Occupancy Raw Data'!AV$3,FALSE))/100</f>
        <v>3.2908442937650696E-2</v>
      </c>
      <c r="E78" s="44">
        <f>(VLOOKUP($A77,'Occupancy Raw Data'!$B$8:$BE$51,'Occupancy Raw Data'!AW$3,FALSE))/100</f>
        <v>3.8386333700855403E-2</v>
      </c>
      <c r="F78" s="44">
        <f>(VLOOKUP($A77,'Occupancy Raw Data'!$B$8:$BE$51,'Occupancy Raw Data'!AX$3,FALSE))/100</f>
        <v>2.4296396835688801E-2</v>
      </c>
      <c r="G78" s="44">
        <f>(VLOOKUP($A77,'Occupancy Raw Data'!$B$8:$BE$51,'Occupancy Raw Data'!AY$3,FALSE))/100</f>
        <v>2.8337658867343501E-2</v>
      </c>
      <c r="H78" s="45">
        <f>(VLOOKUP($A77,'Occupancy Raw Data'!$B$8:$BE$51,'Occupancy Raw Data'!BA$3,FALSE))/100</f>
        <v>-1.6166922298106699E-2</v>
      </c>
      <c r="I78" s="45">
        <f>(VLOOKUP($A77,'Occupancy Raw Data'!$B$8:$BE$51,'Occupancy Raw Data'!BB$3,FALSE))/100</f>
        <v>-1.37113270732757E-2</v>
      </c>
      <c r="J78" s="44">
        <f>(VLOOKUP($A77,'Occupancy Raw Data'!$B$8:$BE$51,'Occupancy Raw Data'!BC$3,FALSE))/100</f>
        <v>-1.4952952255182199E-2</v>
      </c>
      <c r="K78" s="46">
        <f>(VLOOKUP($A77,'Occupancy Raw Data'!$B$8:$BE$51,'Occupancy Raw Data'!BE$3,FALSE))/100</f>
        <v>1.5756530010867E-2</v>
      </c>
      <c r="M78" s="43">
        <f>(VLOOKUP($A77,'ADR Raw Data'!$B$6:$BE$49,'ADR Raw Data'!AT$1,FALSE))/100</f>
        <v>8.2096427188533785E-2</v>
      </c>
      <c r="N78" s="44">
        <f>(VLOOKUP($A77,'ADR Raw Data'!$B$6:$BE$49,'ADR Raw Data'!AU$1,FALSE))/100</f>
        <v>7.9836168808578606E-2</v>
      </c>
      <c r="O78" s="44">
        <f>(VLOOKUP($A77,'ADR Raw Data'!$B$6:$BE$49,'ADR Raw Data'!AV$1,FALSE))/100</f>
        <v>7.332757873298261E-2</v>
      </c>
      <c r="P78" s="44">
        <f>(VLOOKUP($A77,'ADR Raw Data'!$B$6:$BE$49,'ADR Raw Data'!AW$1,FALSE))/100</f>
        <v>9.3681770241219098E-2</v>
      </c>
      <c r="Q78" s="44">
        <f>(VLOOKUP($A77,'ADR Raw Data'!$B$6:$BE$49,'ADR Raw Data'!AX$1,FALSE))/100</f>
        <v>8.6134882806108898E-2</v>
      </c>
      <c r="R78" s="44">
        <f>(VLOOKUP($A77,'ADR Raw Data'!$B$6:$BE$49,'ADR Raw Data'!AY$1,FALSE))/100</f>
        <v>8.4066126038845501E-2</v>
      </c>
      <c r="S78" s="45">
        <f>(VLOOKUP($A77,'ADR Raw Data'!$B$6:$BE$49,'ADR Raw Data'!BA$1,FALSE))/100</f>
        <v>9.0947055973530005E-2</v>
      </c>
      <c r="T78" s="45">
        <f>(VLOOKUP($A77,'ADR Raw Data'!$B$6:$BE$49,'ADR Raw Data'!BB$1,FALSE))/100</f>
        <v>8.7642300260673392E-2</v>
      </c>
      <c r="U78" s="44">
        <f>(VLOOKUP($A77,'ADR Raw Data'!$B$6:$BE$49,'ADR Raw Data'!BC$1,FALSE))/100</f>
        <v>8.9313141806121307E-2</v>
      </c>
      <c r="V78" s="46">
        <f>(VLOOKUP($A77,'ADR Raw Data'!$B$6:$BE$49,'ADR Raw Data'!BE$1,FALSE))/100</f>
        <v>8.7065793725283294E-2</v>
      </c>
      <c r="X78" s="43">
        <f>(VLOOKUP($A77,'RevPAR Raw Data'!$B$6:$BE$49,'RevPAR Raw Data'!AT$1,FALSE))/100</f>
        <v>8.7578470858820395E-2</v>
      </c>
      <c r="Y78" s="44">
        <f>(VLOOKUP($A77,'RevPAR Raw Data'!$B$6:$BE$49,'RevPAR Raw Data'!AU$1,FALSE))/100</f>
        <v>0.12003304493945499</v>
      </c>
      <c r="Z78" s="44">
        <f>(VLOOKUP($A77,'RevPAR Raw Data'!$B$6:$BE$49,'RevPAR Raw Data'!AV$1,FALSE))/100</f>
        <v>0.108649118111123</v>
      </c>
      <c r="AA78" s="44">
        <f>(VLOOKUP($A77,'RevPAR Raw Data'!$B$6:$BE$49,'RevPAR Raw Data'!AW$1,FALSE))/100</f>
        <v>0.13566420363623999</v>
      </c>
      <c r="AB78" s="44">
        <f>(VLOOKUP($A77,'RevPAR Raw Data'!$B$6:$BE$49,'RevPAR Raw Data'!AX$1,FALSE))/100</f>
        <v>0.11252404693585</v>
      </c>
      <c r="AC78" s="44">
        <f>(VLOOKUP($A77,'RevPAR Raw Data'!$B$6:$BE$49,'RevPAR Raw Data'!AY$1,FALSE))/100</f>
        <v>0.114786022108177</v>
      </c>
      <c r="AD78" s="45">
        <f>(VLOOKUP($A77,'RevPAR Raw Data'!$B$6:$BE$49,'RevPAR Raw Data'!BA$1,FALSE))/100</f>
        <v>7.3309799688257696E-2</v>
      </c>
      <c r="AE78" s="45">
        <f>(VLOOKUP($A77,'RevPAR Raw Data'!$B$6:$BE$49,'RevPAR Raw Data'!BB$1,FALSE))/100</f>
        <v>7.2729280943069297E-2</v>
      </c>
      <c r="AF78" s="44">
        <f>(VLOOKUP($A77,'RevPAR Raw Data'!$B$6:$BE$49,'RevPAR Raw Data'!BC$1,FALSE))/100</f>
        <v>7.3024694405751808E-2</v>
      </c>
      <c r="AG78" s="46">
        <f>(VLOOKUP($A77,'RevPAR Raw Data'!$B$6:$BE$49,'RevPAR Raw Data'!BE$1,FALSE))/100</f>
        <v>0.104194178527902</v>
      </c>
    </row>
    <row r="79" spans="1:33" x14ac:dyDescent="0.2">
      <c r="A79" s="83"/>
      <c r="B79" s="84"/>
      <c r="C79" s="85"/>
      <c r="D79" s="85"/>
      <c r="E79" s="85"/>
      <c r="F79" s="85"/>
      <c r="G79" s="86"/>
      <c r="H79" s="85"/>
      <c r="I79" s="85"/>
      <c r="J79" s="86"/>
      <c r="K79" s="87"/>
      <c r="M79" s="84"/>
      <c r="N79" s="85"/>
      <c r="O79" s="85"/>
      <c r="P79" s="85"/>
      <c r="Q79" s="85"/>
      <c r="R79" s="86"/>
      <c r="S79" s="85"/>
      <c r="T79" s="85"/>
      <c r="U79" s="86"/>
      <c r="V79" s="87"/>
      <c r="X79" s="84"/>
      <c r="Y79" s="85"/>
      <c r="Z79" s="85"/>
      <c r="AA79" s="85"/>
      <c r="AB79" s="85"/>
      <c r="AC79" s="86"/>
      <c r="AD79" s="85"/>
      <c r="AE79" s="85"/>
      <c r="AF79" s="86"/>
      <c r="AG79" s="87"/>
    </row>
    <row r="80" spans="1:33" x14ac:dyDescent="0.2">
      <c r="A80" s="97" t="s">
        <v>40</v>
      </c>
      <c r="B80" s="71">
        <f>(VLOOKUP($A80,'Occupancy Raw Data'!$B$8:$BE$45,'Occupancy Raw Data'!AG$3,FALSE))/100</f>
        <v>0.653080727855048</v>
      </c>
      <c r="C80" s="72">
        <f>(VLOOKUP($A80,'Occupancy Raw Data'!$B$8:$BE$45,'Occupancy Raw Data'!AH$3,FALSE))/100</f>
        <v>0.64866085542658392</v>
      </c>
      <c r="D80" s="72">
        <f>(VLOOKUP($A80,'Occupancy Raw Data'!$B$8:$BE$45,'Occupancy Raw Data'!AI$3,FALSE))/100</f>
        <v>0.69784562576216003</v>
      </c>
      <c r="E80" s="72">
        <f>(VLOOKUP($A80,'Occupancy Raw Data'!$B$8:$BE$45,'Occupancy Raw Data'!AJ$3,FALSE))/100</f>
        <v>0.72883532167214005</v>
      </c>
      <c r="F80" s="72">
        <f>(VLOOKUP($A80,'Occupancy Raw Data'!$B$8:$BE$45,'Occupancy Raw Data'!AK$3,FALSE))/100</f>
        <v>0.74621097253318003</v>
      </c>
      <c r="G80" s="73">
        <f>(VLOOKUP($A80,'Occupancy Raw Data'!$B$8:$BE$45,'Occupancy Raw Data'!AL$3,FALSE))/100</f>
        <v>0.69493323558944398</v>
      </c>
      <c r="H80" s="53">
        <f>(VLOOKUP($A80,'Occupancy Raw Data'!$B$8:$BE$45,'Occupancy Raw Data'!AN$3,FALSE))/100</f>
        <v>0.84238678082677898</v>
      </c>
      <c r="I80" s="53">
        <f>(VLOOKUP($A80,'Occupancy Raw Data'!$B$8:$BE$45,'Occupancy Raw Data'!AO$3,FALSE))/100</f>
        <v>0.86486608554265798</v>
      </c>
      <c r="J80" s="73">
        <f>(VLOOKUP($A80,'Occupancy Raw Data'!$B$8:$BE$45,'Occupancy Raw Data'!AP$3,FALSE))/100</f>
        <v>0.85362643318471798</v>
      </c>
      <c r="K80" s="74">
        <f>(VLOOKUP($A80,'Occupancy Raw Data'!$B$8:$BE$45,'Occupancy Raw Data'!AR$3,FALSE))/100</f>
        <v>0.74027920662839097</v>
      </c>
      <c r="M80" s="75">
        <f>VLOOKUP($A80,'ADR Raw Data'!$B$6:$BE$43,'ADR Raw Data'!AG$1,FALSE)</f>
        <v>136.358450057346</v>
      </c>
      <c r="N80" s="76">
        <f>VLOOKUP($A80,'ADR Raw Data'!$B$6:$BE$43,'ADR Raw Data'!AH$1,FALSE)</f>
        <v>128.316028197425</v>
      </c>
      <c r="O80" s="76">
        <f>VLOOKUP($A80,'ADR Raw Data'!$B$6:$BE$43,'ADR Raw Data'!AI$1,FALSE)</f>
        <v>131.081174442708</v>
      </c>
      <c r="P80" s="76">
        <f>VLOOKUP($A80,'ADR Raw Data'!$B$6:$BE$43,'ADR Raw Data'!AJ$1,FALSE)</f>
        <v>132.609999982294</v>
      </c>
      <c r="Q80" s="76">
        <f>VLOOKUP($A80,'ADR Raw Data'!$B$6:$BE$43,'ADR Raw Data'!AK$1,FALSE)</f>
        <v>137.308811626157</v>
      </c>
      <c r="R80" s="77">
        <f>VLOOKUP($A80,'ADR Raw Data'!$B$6:$BE$43,'ADR Raw Data'!AL$1,FALSE)</f>
        <v>133.21453185623699</v>
      </c>
      <c r="S80" s="76">
        <f>VLOOKUP($A80,'ADR Raw Data'!$B$6:$BE$43,'ADR Raw Data'!AN$1,FALSE)</f>
        <v>184.33979442704</v>
      </c>
      <c r="T80" s="76">
        <f>VLOOKUP($A80,'ADR Raw Data'!$B$6:$BE$43,'ADR Raw Data'!AO$1,FALSE)</f>
        <v>188.85953496713699</v>
      </c>
      <c r="U80" s="77">
        <f>VLOOKUP($A80,'ADR Raw Data'!$B$6:$BE$43,'ADR Raw Data'!AP$1,FALSE)</f>
        <v>186.62942028480501</v>
      </c>
      <c r="V80" s="78">
        <f>VLOOKUP($A80,'ADR Raw Data'!$B$6:$BE$43,'ADR Raw Data'!AR$1,FALSE)</f>
        <v>150.81462737750999</v>
      </c>
      <c r="X80" s="75">
        <f>VLOOKUP($A80,'RevPAR Raw Data'!$B$6:$BE$43,'RevPAR Raw Data'!AG$1,FALSE)</f>
        <v>89.053075812637999</v>
      </c>
      <c r="Y80" s="76">
        <f>VLOOKUP($A80,'RevPAR Raw Data'!$B$6:$BE$43,'RevPAR Raw Data'!AH$1,FALSE)</f>
        <v>83.233584615483807</v>
      </c>
      <c r="Z80" s="76">
        <f>VLOOKUP($A80,'RevPAR Raw Data'!$B$6:$BE$43,'RevPAR Raw Data'!AI$1,FALSE)</f>
        <v>91.474424204610699</v>
      </c>
      <c r="AA80" s="76">
        <f>VLOOKUP($A80,'RevPAR Raw Data'!$B$6:$BE$43,'RevPAR Raw Data'!AJ$1,FALSE)</f>
        <v>96.650851994038206</v>
      </c>
      <c r="AB80" s="76">
        <f>VLOOKUP($A80,'RevPAR Raw Data'!$B$6:$BE$43,'RevPAR Raw Data'!AK$1,FALSE)</f>
        <v>102.46134186093001</v>
      </c>
      <c r="AC80" s="77">
        <f>VLOOKUP($A80,'RevPAR Raw Data'!$B$6:$BE$43,'RevPAR Raw Data'!AL$1,FALSE)</f>
        <v>92.575205650388298</v>
      </c>
      <c r="AD80" s="76">
        <f>VLOOKUP($A80,'RevPAR Raw Data'!$B$6:$BE$43,'RevPAR Raw Data'!AN$1,FALSE)</f>
        <v>155.28540600566399</v>
      </c>
      <c r="AE80" s="76">
        <f>VLOOKUP($A80,'RevPAR Raw Data'!$B$6:$BE$43,'RevPAR Raw Data'!AO$1,FALSE)</f>
        <v>163.338206724434</v>
      </c>
      <c r="AF80" s="77">
        <f>VLOOKUP($A80,'RevPAR Raw Data'!$B$6:$BE$43,'RevPAR Raw Data'!AP$1,FALSE)</f>
        <v>159.31180636504899</v>
      </c>
      <c r="AG80" s="78">
        <f>VLOOKUP($A80,'RevPAR Raw Data'!$B$6:$BE$43,'RevPAR Raw Data'!AR$1,FALSE)</f>
        <v>111.64493270297901</v>
      </c>
    </row>
    <row r="81" spans="1:33" x14ac:dyDescent="0.2">
      <c r="A81" s="55" t="s">
        <v>126</v>
      </c>
      <c r="B81" s="43">
        <f>(VLOOKUP($A80,'Occupancy Raw Data'!$B$8:$BE$51,'Occupancy Raw Data'!AT$3,FALSE))/100</f>
        <v>3.6735352424257101E-2</v>
      </c>
      <c r="C81" s="44">
        <f>(VLOOKUP($A80,'Occupancy Raw Data'!$B$8:$BE$51,'Occupancy Raw Data'!AU$3,FALSE))/100</f>
        <v>4.0034927807446399E-2</v>
      </c>
      <c r="D81" s="44">
        <f>(VLOOKUP($A80,'Occupancy Raw Data'!$B$8:$BE$51,'Occupancy Raw Data'!AV$3,FALSE))/100</f>
        <v>4.6079025075727698E-2</v>
      </c>
      <c r="E81" s="44">
        <f>(VLOOKUP($A80,'Occupancy Raw Data'!$B$8:$BE$51,'Occupancy Raw Data'!AW$3,FALSE))/100</f>
        <v>5.18852121927054E-2</v>
      </c>
      <c r="F81" s="44">
        <f>(VLOOKUP($A80,'Occupancy Raw Data'!$B$8:$BE$51,'Occupancy Raw Data'!AX$3,FALSE))/100</f>
        <v>4.6665270962410202E-2</v>
      </c>
      <c r="G81" s="44">
        <f>(VLOOKUP($A80,'Occupancy Raw Data'!$B$8:$BE$51,'Occupancy Raw Data'!AY$3,FALSE))/100</f>
        <v>4.4521276599993602E-2</v>
      </c>
      <c r="H81" s="45">
        <f>(VLOOKUP($A80,'Occupancy Raw Data'!$B$8:$BE$51,'Occupancy Raw Data'!BA$3,FALSE))/100</f>
        <v>2.2192174781146899E-2</v>
      </c>
      <c r="I81" s="45">
        <f>(VLOOKUP($A80,'Occupancy Raw Data'!$B$8:$BE$51,'Occupancy Raw Data'!BB$3,FALSE))/100</f>
        <v>2.6862949559274898E-2</v>
      </c>
      <c r="J81" s="44">
        <f>(VLOOKUP($A80,'Occupancy Raw Data'!$B$8:$BE$51,'Occupancy Raw Data'!BC$3,FALSE))/100</f>
        <v>2.4552989388156501E-2</v>
      </c>
      <c r="K81" s="46">
        <f>(VLOOKUP($A80,'Occupancy Raw Data'!$B$8:$BE$51,'Occupancy Raw Data'!BE$3,FALSE))/100</f>
        <v>3.7864119126167405E-2</v>
      </c>
      <c r="M81" s="43">
        <f>(VLOOKUP($A80,'ADR Raw Data'!$B$6:$BE$49,'ADR Raw Data'!AT$1,FALSE))/100</f>
        <v>-8.1124943343980904E-3</v>
      </c>
      <c r="N81" s="44">
        <f>(VLOOKUP($A80,'ADR Raw Data'!$B$6:$BE$49,'ADR Raw Data'!AU$1,FALSE))/100</f>
        <v>-9.0323232033208307E-3</v>
      </c>
      <c r="O81" s="44">
        <f>(VLOOKUP($A80,'ADR Raw Data'!$B$6:$BE$49,'ADR Raw Data'!AV$1,FALSE))/100</f>
        <v>-2.1760230576220996E-2</v>
      </c>
      <c r="P81" s="44">
        <f>(VLOOKUP($A80,'ADR Raw Data'!$B$6:$BE$49,'ADR Raw Data'!AW$1,FALSE))/100</f>
        <v>-3.3640831379081497E-3</v>
      </c>
      <c r="Q81" s="44">
        <f>(VLOOKUP($A80,'ADR Raw Data'!$B$6:$BE$49,'ADR Raw Data'!AX$1,FALSE))/100</f>
        <v>1.0839245731073801E-2</v>
      </c>
      <c r="R81" s="44">
        <f>(VLOOKUP($A80,'ADR Raw Data'!$B$6:$BE$49,'ADR Raw Data'!AY$1,FALSE))/100</f>
        <v>-5.9217428026892404E-3</v>
      </c>
      <c r="S81" s="45">
        <f>(VLOOKUP($A80,'ADR Raw Data'!$B$6:$BE$49,'ADR Raw Data'!BA$1,FALSE))/100</f>
        <v>4.2421385703602904E-2</v>
      </c>
      <c r="T81" s="45">
        <f>(VLOOKUP($A80,'ADR Raw Data'!$B$6:$BE$49,'ADR Raw Data'!BB$1,FALSE))/100</f>
        <v>4.3720846200154095E-2</v>
      </c>
      <c r="U81" s="44">
        <f>(VLOOKUP($A80,'ADR Raw Data'!$B$6:$BE$49,'ADR Raw Data'!BC$1,FALSE))/100</f>
        <v>4.3114440144964294E-2</v>
      </c>
      <c r="V81" s="46">
        <f>(VLOOKUP($A80,'ADR Raw Data'!$B$6:$BE$49,'ADR Raw Data'!BE$1,FALSE))/100</f>
        <v>1.2208680377189999E-2</v>
      </c>
      <c r="X81" s="43">
        <f>(VLOOKUP($A80,'RevPAR Raw Data'!$B$6:$BE$49,'RevPAR Raw Data'!AT$1,FALSE))/100</f>
        <v>2.83248427514451E-2</v>
      </c>
      <c r="Y81" s="44">
        <f>(VLOOKUP($A80,'RevPAR Raw Data'!$B$6:$BE$49,'RevPAR Raw Data'!AU$1,FALSE))/100</f>
        <v>3.0640996196747098E-2</v>
      </c>
      <c r="Z81" s="44">
        <f>(VLOOKUP($A80,'RevPAR Raw Data'!$B$6:$BE$49,'RevPAR Raw Data'!AV$1,FALSE))/100</f>
        <v>2.3316104289131299E-2</v>
      </c>
      <c r="AA81" s="44">
        <f>(VLOOKUP($A80,'RevPAR Raw Data'!$B$6:$BE$49,'RevPAR Raw Data'!AW$1,FALSE))/100</f>
        <v>4.8346582887352996E-2</v>
      </c>
      <c r="AB81" s="44">
        <f>(VLOOKUP($A80,'RevPAR Raw Data'!$B$6:$BE$49,'RevPAR Raw Data'!AX$1,FALSE))/100</f>
        <v>5.8010333032552798E-2</v>
      </c>
      <c r="AC81" s="44">
        <f>(VLOOKUP($A80,'RevPAR Raw Data'!$B$6:$BE$49,'RevPAR Raw Data'!AY$1,FALSE))/100</f>
        <v>3.8335890248031801E-2</v>
      </c>
      <c r="AD81" s="45">
        <f>(VLOOKUP($A80,'RevPAR Raw Data'!$B$6:$BE$49,'RevPAR Raw Data'!BA$1,FALSE))/100</f>
        <v>6.5554983290742705E-2</v>
      </c>
      <c r="AE81" s="45">
        <f>(VLOOKUP($A80,'RevPAR Raw Data'!$B$6:$BE$49,'RevPAR Raw Data'!BB$1,FALSE))/100</f>
        <v>7.1758266645592594E-2</v>
      </c>
      <c r="AF81" s="44">
        <f>(VLOOKUP($A80,'RevPAR Raw Data'!$B$6:$BE$49,'RevPAR Raw Data'!BC$1,FALSE))/100</f>
        <v>6.8726017924476496E-2</v>
      </c>
      <c r="AG81" s="46">
        <f>(VLOOKUP($A80,'RevPAR Raw Data'!$B$6:$BE$49,'RevPAR Raw Data'!BE$1,FALSE))/100</f>
        <v>5.0535070431532603E-2</v>
      </c>
    </row>
    <row r="82" spans="1:33" x14ac:dyDescent="0.2">
      <c r="A82" s="97"/>
      <c r="B82" s="71"/>
      <c r="C82" s="72"/>
      <c r="D82" s="72"/>
      <c r="E82" s="72"/>
      <c r="F82" s="72"/>
      <c r="G82" s="73"/>
      <c r="H82" s="53"/>
      <c r="I82" s="53"/>
      <c r="J82" s="73"/>
      <c r="K82" s="74"/>
      <c r="M82" s="75"/>
      <c r="N82" s="76"/>
      <c r="O82" s="76"/>
      <c r="P82" s="76"/>
      <c r="Q82" s="76"/>
      <c r="R82" s="77"/>
      <c r="S82" s="76"/>
      <c r="T82" s="76"/>
      <c r="U82" s="77"/>
      <c r="V82" s="78"/>
      <c r="X82" s="75"/>
      <c r="Y82" s="76"/>
      <c r="Z82" s="76"/>
      <c r="AA82" s="76"/>
      <c r="AB82" s="76"/>
      <c r="AC82" s="77"/>
      <c r="AD82" s="76"/>
      <c r="AE82" s="76"/>
      <c r="AF82" s="77"/>
      <c r="AG82" s="78"/>
    </row>
    <row r="83" spans="1:33" x14ac:dyDescent="0.2">
      <c r="A83" s="70" t="s">
        <v>41</v>
      </c>
      <c r="B83" s="71">
        <f>(VLOOKUP($A83,'Occupancy Raw Data'!$B$8:$BE$45,'Occupancy Raw Data'!AG$3,FALSE))/100</f>
        <v>0.70415166987528199</v>
      </c>
      <c r="C83" s="72">
        <f>(VLOOKUP($A83,'Occupancy Raw Data'!$B$8:$BE$45,'Occupancy Raw Data'!AH$3,FALSE))/100</f>
        <v>0.75073912138246901</v>
      </c>
      <c r="D83" s="72">
        <f>(VLOOKUP($A83,'Occupancy Raw Data'!$B$8:$BE$45,'Occupancy Raw Data'!AI$3,FALSE))/100</f>
        <v>0.80836976889444001</v>
      </c>
      <c r="E83" s="72">
        <f>(VLOOKUP($A83,'Occupancy Raw Data'!$B$8:$BE$45,'Occupancy Raw Data'!AJ$3,FALSE))/100</f>
        <v>0.82261086820737006</v>
      </c>
      <c r="F83" s="72">
        <f>(VLOOKUP($A83,'Occupancy Raw Data'!$B$8:$BE$45,'Occupancy Raw Data'!AK$3,FALSE))/100</f>
        <v>0.82252758692483796</v>
      </c>
      <c r="G83" s="73">
        <f>(VLOOKUP($A83,'Occupancy Raw Data'!$B$8:$BE$45,'Occupancy Raw Data'!AL$3,FALSE))/100</f>
        <v>0.78175800723610711</v>
      </c>
      <c r="H83" s="53">
        <f>(VLOOKUP($A83,'Occupancy Raw Data'!$B$8:$BE$45,'Occupancy Raw Data'!AN$3,FALSE))/100</f>
        <v>0.87062252758692393</v>
      </c>
      <c r="I83" s="53">
        <f>(VLOOKUP($A83,'Occupancy Raw Data'!$B$8:$BE$45,'Occupancy Raw Data'!AO$3,FALSE))/100</f>
        <v>0.87970018738288502</v>
      </c>
      <c r="J83" s="73">
        <f>(VLOOKUP($A83,'Occupancy Raw Data'!$B$8:$BE$45,'Occupancy Raw Data'!AP$3,FALSE))/100</f>
        <v>0.87516135748490498</v>
      </c>
      <c r="K83" s="74">
        <f>(VLOOKUP($A83,'Occupancy Raw Data'!$B$8:$BE$45,'Occupancy Raw Data'!AR$3,FALSE))/100</f>
        <v>0.80846390132393497</v>
      </c>
      <c r="M83" s="75">
        <f>VLOOKUP($A83,'ADR Raw Data'!$B$6:$BE$43,'ADR Raw Data'!AG$1,FALSE)</f>
        <v>101.898407340267</v>
      </c>
      <c r="N83" s="76">
        <f>VLOOKUP($A83,'ADR Raw Data'!$B$6:$BE$43,'ADR Raw Data'!AH$1,FALSE)</f>
        <v>107.046292201453</v>
      </c>
      <c r="O83" s="76">
        <f>VLOOKUP($A83,'ADR Raw Data'!$B$6:$BE$43,'ADR Raw Data'!AI$1,FALSE)</f>
        <v>109.59958558182601</v>
      </c>
      <c r="P83" s="76">
        <f>VLOOKUP($A83,'ADR Raw Data'!$B$6:$BE$43,'ADR Raw Data'!AJ$1,FALSE)</f>
        <v>109.604133383953</v>
      </c>
      <c r="Q83" s="76">
        <f>VLOOKUP($A83,'ADR Raw Data'!$B$6:$BE$43,'ADR Raw Data'!AK$1,FALSE)</f>
        <v>109.89363833848</v>
      </c>
      <c r="R83" s="77">
        <f>VLOOKUP($A83,'ADR Raw Data'!$B$6:$BE$43,'ADR Raw Data'!AL$1,FALSE)</f>
        <v>107.789856076779</v>
      </c>
      <c r="S83" s="76">
        <f>VLOOKUP($A83,'ADR Raw Data'!$B$6:$BE$43,'ADR Raw Data'!AN$1,FALSE)</f>
        <v>136.360906126841</v>
      </c>
      <c r="T83" s="76">
        <f>VLOOKUP($A83,'ADR Raw Data'!$B$6:$BE$43,'ADR Raw Data'!AO$1,FALSE)</f>
        <v>138.91645555239899</v>
      </c>
      <c r="U83" s="77">
        <f>VLOOKUP($A83,'ADR Raw Data'!$B$6:$BE$43,'ADR Raw Data'!AP$1,FALSE)</f>
        <v>137.64530773421501</v>
      </c>
      <c r="V83" s="78">
        <f>VLOOKUP($A83,'ADR Raw Data'!$B$6:$BE$43,'ADR Raw Data'!AR$1,FALSE)</f>
        <v>117.030363369879</v>
      </c>
      <c r="X83" s="75">
        <f>VLOOKUP($A83,'RevPAR Raw Data'!$B$6:$BE$43,'RevPAR Raw Data'!AG$1,FALSE)</f>
        <v>71.751933686281006</v>
      </c>
      <c r="Y83" s="76">
        <f>VLOOKUP($A83,'RevPAR Raw Data'!$B$6:$BE$43,'RevPAR Raw Data'!AH$1,FALSE)</f>
        <v>80.363839354570004</v>
      </c>
      <c r="Z83" s="76">
        <f>VLOOKUP($A83,'RevPAR Raw Data'!$B$6:$BE$43,'RevPAR Raw Data'!AI$1,FALSE)</f>
        <v>88.596991667707599</v>
      </c>
      <c r="AA83" s="76">
        <f>VLOOKUP($A83,'RevPAR Raw Data'!$B$6:$BE$43,'RevPAR Raw Data'!AJ$1,FALSE)</f>
        <v>90.161551322090304</v>
      </c>
      <c r="AB83" s="76">
        <f>VLOOKUP($A83,'RevPAR Raw Data'!$B$6:$BE$43,'RevPAR Raw Data'!AK$1,FALSE)</f>
        <v>90.390549160941006</v>
      </c>
      <c r="AC83" s="77">
        <f>VLOOKUP($A83,'RevPAR Raw Data'!$B$6:$BE$43,'RevPAR Raw Data'!AL$1,FALSE)</f>
        <v>84.265583086849901</v>
      </c>
      <c r="AD83" s="76">
        <f>VLOOKUP($A83,'RevPAR Raw Data'!$B$6:$BE$43,'RevPAR Raw Data'!AN$1,FALSE)</f>
        <v>118.71887675619401</v>
      </c>
      <c r="AE83" s="76">
        <f>VLOOKUP($A83,'RevPAR Raw Data'!$B$6:$BE$43,'RevPAR Raw Data'!AO$1,FALSE)</f>
        <v>122.204831980012</v>
      </c>
      <c r="AF83" s="77">
        <f>VLOOKUP($A83,'RevPAR Raw Data'!$B$6:$BE$43,'RevPAR Raw Data'!AP$1,FALSE)</f>
        <v>120.461854368103</v>
      </c>
      <c r="AG83" s="78">
        <f>VLOOKUP($A83,'RevPAR Raw Data'!$B$6:$BE$43,'RevPAR Raw Data'!AR$1,FALSE)</f>
        <v>94.614824143370697</v>
      </c>
    </row>
    <row r="84" spans="1:33" x14ac:dyDescent="0.2">
      <c r="A84" s="55" t="s">
        <v>126</v>
      </c>
      <c r="B84" s="43">
        <f>(VLOOKUP($A83,'Occupancy Raw Data'!$B$8:$BE$51,'Occupancy Raw Data'!AT$3,FALSE))/100</f>
        <v>4.6003052669656597E-2</v>
      </c>
      <c r="C84" s="44">
        <f>(VLOOKUP($A83,'Occupancy Raw Data'!$B$8:$BE$51,'Occupancy Raw Data'!AU$3,FALSE))/100</f>
        <v>3.6507694577761297E-2</v>
      </c>
      <c r="D84" s="44">
        <f>(VLOOKUP($A83,'Occupancy Raw Data'!$B$8:$BE$51,'Occupancy Raw Data'!AV$3,FALSE))/100</f>
        <v>4.3125380258773001E-2</v>
      </c>
      <c r="E84" s="44">
        <f>(VLOOKUP($A83,'Occupancy Raw Data'!$B$8:$BE$51,'Occupancy Raw Data'!AW$3,FALSE))/100</f>
        <v>5.2857287812776599E-2</v>
      </c>
      <c r="F84" s="44">
        <f>(VLOOKUP($A83,'Occupancy Raw Data'!$B$8:$BE$51,'Occupancy Raw Data'!AX$3,FALSE))/100</f>
        <v>5.5691972730525702E-2</v>
      </c>
      <c r="G84" s="44">
        <f>(VLOOKUP($A83,'Occupancy Raw Data'!$B$8:$BE$51,'Occupancy Raw Data'!AY$3,FALSE))/100</f>
        <v>4.7124921603218899E-2</v>
      </c>
      <c r="H84" s="45">
        <f>(VLOOKUP($A83,'Occupancy Raw Data'!$B$8:$BE$51,'Occupancy Raw Data'!BA$3,FALSE))/100</f>
        <v>1.6889836641720099E-2</v>
      </c>
      <c r="I84" s="45">
        <f>(VLOOKUP($A83,'Occupancy Raw Data'!$B$8:$BE$51,'Occupancy Raw Data'!BB$3,FALSE))/100</f>
        <v>2.7040617575014497E-2</v>
      </c>
      <c r="J84" s="44">
        <f>(VLOOKUP($A83,'Occupancy Raw Data'!$B$8:$BE$51,'Occupancy Raw Data'!BC$3,FALSE))/100</f>
        <v>2.1966343587584199E-2</v>
      </c>
      <c r="K84" s="46">
        <f>(VLOOKUP($A83,'Occupancy Raw Data'!$B$8:$BE$51,'Occupancy Raw Data'!BE$3,FALSE))/100</f>
        <v>3.9236952459819896E-2</v>
      </c>
      <c r="M84" s="43">
        <f>(VLOOKUP($A83,'ADR Raw Data'!$B$6:$BE$49,'ADR Raw Data'!AT$1,FALSE))/100</f>
        <v>1.5503038739267401E-2</v>
      </c>
      <c r="N84" s="44">
        <f>(VLOOKUP($A83,'ADR Raw Data'!$B$6:$BE$49,'ADR Raw Data'!AU$1,FALSE))/100</f>
        <v>3.5121309399988199E-2</v>
      </c>
      <c r="O84" s="44">
        <f>(VLOOKUP($A83,'ADR Raw Data'!$B$6:$BE$49,'ADR Raw Data'!AV$1,FALSE))/100</f>
        <v>3.7561271244212401E-2</v>
      </c>
      <c r="P84" s="44">
        <f>(VLOOKUP($A83,'ADR Raw Data'!$B$6:$BE$49,'ADR Raw Data'!AW$1,FALSE))/100</f>
        <v>3.5210144180337001E-2</v>
      </c>
      <c r="Q84" s="44">
        <f>(VLOOKUP($A83,'ADR Raw Data'!$B$6:$BE$49,'ADR Raw Data'!AX$1,FALSE))/100</f>
        <v>5.1308358027684998E-2</v>
      </c>
      <c r="R84" s="44">
        <f>(VLOOKUP($A83,'ADR Raw Data'!$B$6:$BE$49,'ADR Raw Data'!AY$1,FALSE))/100</f>
        <v>3.5753777396766905E-2</v>
      </c>
      <c r="S84" s="45">
        <f>(VLOOKUP($A83,'ADR Raw Data'!$B$6:$BE$49,'ADR Raw Data'!BA$1,FALSE))/100</f>
        <v>5.09474949568356E-2</v>
      </c>
      <c r="T84" s="45">
        <f>(VLOOKUP($A83,'ADR Raw Data'!$B$6:$BE$49,'ADR Raw Data'!BB$1,FALSE))/100</f>
        <v>5.1917624161204899E-2</v>
      </c>
      <c r="U84" s="44">
        <f>(VLOOKUP($A83,'ADR Raw Data'!$B$6:$BE$49,'ADR Raw Data'!BC$1,FALSE))/100</f>
        <v>5.1485421858938493E-2</v>
      </c>
      <c r="V84" s="46">
        <f>(VLOOKUP($A83,'ADR Raw Data'!$B$6:$BE$49,'ADR Raw Data'!BE$1,FALSE))/100</f>
        <v>4.0182725663168703E-2</v>
      </c>
      <c r="X84" s="43">
        <f>(VLOOKUP($A83,'RevPAR Raw Data'!$B$6:$BE$49,'RevPAR Raw Data'!AT$1,FALSE))/100</f>
        <v>6.2219278516586297E-2</v>
      </c>
      <c r="Y84" s="44">
        <f>(VLOOKUP($A83,'RevPAR Raw Data'!$B$6:$BE$49,'RevPAR Raw Data'!AU$1,FALSE))/100</f>
        <v>7.2911202014495302E-2</v>
      </c>
      <c r="Z84" s="44">
        <f>(VLOOKUP($A83,'RevPAR Raw Data'!$B$6:$BE$49,'RevPAR Raw Data'!AV$1,FALSE))/100</f>
        <v>8.2306495608395008E-2</v>
      </c>
      <c r="AA84" s="44">
        <f>(VLOOKUP($A83,'RevPAR Raw Data'!$B$6:$BE$49,'RevPAR Raw Data'!AW$1,FALSE))/100</f>
        <v>8.9928544717983103E-2</v>
      </c>
      <c r="AB84" s="44">
        <f>(VLOOKUP($A83,'RevPAR Raw Data'!$B$6:$BE$49,'RevPAR Raw Data'!AX$1,FALSE))/100</f>
        <v>0.10985779443433601</v>
      </c>
      <c r="AC84" s="44">
        <f>(VLOOKUP($A83,'RevPAR Raw Data'!$B$6:$BE$49,'RevPAR Raw Data'!AY$1,FALSE))/100</f>
        <v>8.4563592956827499E-2</v>
      </c>
      <c r="AD84" s="45">
        <f>(VLOOKUP($A83,'RevPAR Raw Data'!$B$6:$BE$49,'RevPAR Raw Data'!BA$1,FALSE))/100</f>
        <v>6.8697826465681594E-2</v>
      </c>
      <c r="AE84" s="45">
        <f>(VLOOKUP($A83,'RevPAR Raw Data'!$B$6:$BE$49,'RevPAR Raw Data'!BB$1,FALSE))/100</f>
        <v>8.0362126356566005E-2</v>
      </c>
      <c r="AF84" s="44">
        <f>(VLOOKUP($A83,'RevPAR Raw Data'!$B$6:$BE$49,'RevPAR Raw Data'!BC$1,FALSE))/100</f>
        <v>7.4582711912827906E-2</v>
      </c>
      <c r="AG84" s="46">
        <f>(VLOOKUP($A83,'RevPAR Raw Data'!$B$6:$BE$49,'RevPAR Raw Data'!BE$1,FALSE))/100</f>
        <v>8.0996325819540402E-2</v>
      </c>
    </row>
    <row r="85" spans="1:33" x14ac:dyDescent="0.2">
      <c r="A85" s="93"/>
      <c r="B85" s="71"/>
      <c r="C85" s="72"/>
      <c r="D85" s="72"/>
      <c r="E85" s="72"/>
      <c r="F85" s="72"/>
      <c r="G85" s="73"/>
      <c r="H85" s="53"/>
      <c r="I85" s="53"/>
      <c r="J85" s="73"/>
      <c r="K85" s="74"/>
      <c r="M85" s="75"/>
      <c r="N85" s="76"/>
      <c r="O85" s="76"/>
      <c r="P85" s="76"/>
      <c r="Q85" s="76"/>
      <c r="R85" s="77"/>
      <c r="S85" s="76"/>
      <c r="T85" s="76"/>
      <c r="U85" s="77"/>
      <c r="V85" s="78"/>
      <c r="X85" s="75"/>
      <c r="Y85" s="76"/>
      <c r="Z85" s="76"/>
      <c r="AA85" s="76"/>
      <c r="AB85" s="76"/>
      <c r="AC85" s="77"/>
      <c r="AD85" s="76"/>
      <c r="AE85" s="76"/>
      <c r="AF85" s="77"/>
      <c r="AG85" s="78"/>
    </row>
    <row r="86" spans="1:33" x14ac:dyDescent="0.2">
      <c r="A86" s="70" t="s">
        <v>42</v>
      </c>
      <c r="B86" s="71">
        <f>(VLOOKUP($A86,'Occupancy Raw Data'!$B$8:$BE$45,'Occupancy Raw Data'!AG$3,FALSE))/100</f>
        <v>0.64289809373656193</v>
      </c>
      <c r="C86" s="72">
        <f>(VLOOKUP($A86,'Occupancy Raw Data'!$B$8:$BE$45,'Occupancy Raw Data'!AH$3,FALSE))/100</f>
        <v>0.67084706894080492</v>
      </c>
      <c r="D86" s="72">
        <f>(VLOOKUP($A86,'Occupancy Raw Data'!$B$8:$BE$45,'Occupancy Raw Data'!AI$3,FALSE))/100</f>
        <v>0.72072524007452998</v>
      </c>
      <c r="E86" s="72">
        <f>(VLOOKUP($A86,'Occupancy Raw Data'!$B$8:$BE$45,'Occupancy Raw Data'!AJ$3,FALSE))/100</f>
        <v>0.74727676651856001</v>
      </c>
      <c r="F86" s="72">
        <f>(VLOOKUP($A86,'Occupancy Raw Data'!$B$8:$BE$45,'Occupancy Raw Data'!AK$3,FALSE))/100</f>
        <v>0.74365773254980594</v>
      </c>
      <c r="G86" s="73">
        <f>(VLOOKUP($A86,'Occupancy Raw Data'!$B$8:$BE$45,'Occupancy Raw Data'!AL$3,FALSE))/100</f>
        <v>0.70508098036405298</v>
      </c>
      <c r="H86" s="53">
        <f>(VLOOKUP($A86,'Occupancy Raw Data'!$B$8:$BE$45,'Occupancy Raw Data'!AN$3,FALSE))/100</f>
        <v>0.83685681525010691</v>
      </c>
      <c r="I86" s="53">
        <f>(VLOOKUP($A86,'Occupancy Raw Data'!$B$8:$BE$45,'Occupancy Raw Data'!AO$3,FALSE))/100</f>
        <v>0.83614017486025505</v>
      </c>
      <c r="J86" s="73">
        <f>(VLOOKUP($A86,'Occupancy Raw Data'!$B$8:$BE$45,'Occupancy Raw Data'!AP$3,FALSE))/100</f>
        <v>0.83649849505518103</v>
      </c>
      <c r="K86" s="74">
        <f>(VLOOKUP($A86,'Occupancy Raw Data'!$B$8:$BE$45,'Occupancy Raw Data'!AR$3,FALSE))/100</f>
        <v>0.74262884170437504</v>
      </c>
      <c r="M86" s="75">
        <f>VLOOKUP($A86,'ADR Raw Data'!$B$6:$BE$43,'ADR Raw Data'!AG$1,FALSE)</f>
        <v>92.264068476201004</v>
      </c>
      <c r="N86" s="76">
        <f>VLOOKUP($A86,'ADR Raw Data'!$B$6:$BE$43,'ADR Raw Data'!AH$1,FALSE)</f>
        <v>97.339238484136303</v>
      </c>
      <c r="O86" s="76">
        <f>VLOOKUP($A86,'ADR Raw Data'!$B$6:$BE$43,'ADR Raw Data'!AI$1,FALSE)</f>
        <v>100.189953897782</v>
      </c>
      <c r="P86" s="76">
        <f>VLOOKUP($A86,'ADR Raw Data'!$B$6:$BE$43,'ADR Raw Data'!AJ$1,FALSE)</f>
        <v>101.651733694557</v>
      </c>
      <c r="Q86" s="76">
        <f>VLOOKUP($A86,'ADR Raw Data'!$B$6:$BE$43,'ADR Raw Data'!AK$1,FALSE)</f>
        <v>99.358140435578605</v>
      </c>
      <c r="R86" s="77">
        <f>VLOOKUP($A86,'ADR Raw Data'!$B$6:$BE$43,'ADR Raw Data'!AL$1,FALSE)</f>
        <v>98.336504060495699</v>
      </c>
      <c r="S86" s="76">
        <f>VLOOKUP($A86,'ADR Raw Data'!$B$6:$BE$43,'ADR Raw Data'!AN$1,FALSE)</f>
        <v>121.48029397559399</v>
      </c>
      <c r="T86" s="76">
        <f>VLOOKUP($A86,'ADR Raw Data'!$B$6:$BE$43,'ADR Raw Data'!AO$1,FALSE)</f>
        <v>119.190003874008</v>
      </c>
      <c r="U86" s="77">
        <f>VLOOKUP($A86,'ADR Raw Data'!$B$6:$BE$43,'ADR Raw Data'!AP$1,FALSE)</f>
        <v>120.335639455986</v>
      </c>
      <c r="V86" s="78">
        <f>VLOOKUP($A86,'ADR Raw Data'!$B$6:$BE$43,'ADR Raw Data'!AR$1,FALSE)</f>
        <v>105.416465953941</v>
      </c>
      <c r="X86" s="75">
        <f>VLOOKUP($A86,'RevPAR Raw Data'!$B$6:$BE$43,'RevPAR Raw Data'!AG$1,FALSE)</f>
        <v>59.3163937437293</v>
      </c>
      <c r="Y86" s="76">
        <f>VLOOKUP($A86,'RevPAR Raw Data'!$B$6:$BE$43,'RevPAR Raw Data'!AH$1,FALSE)</f>
        <v>65.299742830012804</v>
      </c>
      <c r="Z86" s="76">
        <f>VLOOKUP($A86,'RevPAR Raw Data'!$B$6:$BE$43,'RevPAR Raw Data'!AI$1,FALSE)</f>
        <v>72.209428576035506</v>
      </c>
      <c r="AA86" s="76">
        <f>VLOOKUP($A86,'RevPAR Raw Data'!$B$6:$BE$43,'RevPAR Raw Data'!AJ$1,FALSE)</f>
        <v>75.961978866274904</v>
      </c>
      <c r="AB86" s="76">
        <f>VLOOKUP($A86,'RevPAR Raw Data'!$B$6:$BE$43,'RevPAR Raw Data'!AK$1,FALSE)</f>
        <v>73.8884494266876</v>
      </c>
      <c r="AC86" s="77">
        <f>VLOOKUP($A86,'RevPAR Raw Data'!$B$6:$BE$43,'RevPAR Raw Data'!AL$1,FALSE)</f>
        <v>69.335198688548004</v>
      </c>
      <c r="AD86" s="76">
        <f>VLOOKUP($A86,'RevPAR Raw Data'!$B$6:$BE$43,'RevPAR Raw Data'!AN$1,FALSE)</f>
        <v>101.661611932062</v>
      </c>
      <c r="AE86" s="76">
        <f>VLOOKUP($A86,'RevPAR Raw Data'!$B$6:$BE$43,'RevPAR Raw Data'!AO$1,FALSE)</f>
        <v>99.659550680808294</v>
      </c>
      <c r="AF86" s="77">
        <f>VLOOKUP($A86,'RevPAR Raw Data'!$B$6:$BE$43,'RevPAR Raw Data'!AP$1,FALSE)</f>
        <v>100.66058130643501</v>
      </c>
      <c r="AG86" s="78">
        <f>VLOOKUP($A86,'RevPAR Raw Data'!$B$6:$BE$43,'RevPAR Raw Data'!AR$1,FALSE)</f>
        <v>78.285308007944394</v>
      </c>
    </row>
    <row r="87" spans="1:33" x14ac:dyDescent="0.2">
      <c r="A87" s="55" t="s">
        <v>126</v>
      </c>
      <c r="B87" s="43">
        <f>(VLOOKUP($A86,'Occupancy Raw Data'!$B$8:$BE$51,'Occupancy Raw Data'!AT$3,FALSE))/100</f>
        <v>2.3687637697827498E-2</v>
      </c>
      <c r="C87" s="44">
        <f>(VLOOKUP($A86,'Occupancy Raw Data'!$B$8:$BE$51,'Occupancy Raw Data'!AU$3,FALSE))/100</f>
        <v>1.83241469905919E-2</v>
      </c>
      <c r="D87" s="44">
        <f>(VLOOKUP($A86,'Occupancy Raw Data'!$B$8:$BE$51,'Occupancy Raw Data'!AV$3,FALSE))/100</f>
        <v>4.3996923773331906E-2</v>
      </c>
      <c r="E87" s="44">
        <f>(VLOOKUP($A86,'Occupancy Raw Data'!$B$8:$BE$51,'Occupancy Raw Data'!AW$3,FALSE))/100</f>
        <v>5.31092828163603E-2</v>
      </c>
      <c r="F87" s="44">
        <f>(VLOOKUP($A86,'Occupancy Raw Data'!$B$8:$BE$51,'Occupancy Raw Data'!AX$3,FALSE))/100</f>
        <v>3.0252406887430697E-2</v>
      </c>
      <c r="G87" s="44">
        <f>(VLOOKUP($A86,'Occupancy Raw Data'!$B$8:$BE$51,'Occupancy Raw Data'!AY$3,FALSE))/100</f>
        <v>3.4279537485463599E-2</v>
      </c>
      <c r="H87" s="45">
        <f>(VLOOKUP($A86,'Occupancy Raw Data'!$B$8:$BE$51,'Occupancy Raw Data'!BA$3,FALSE))/100</f>
        <v>3.0803249744537496E-3</v>
      </c>
      <c r="I87" s="45">
        <f>(VLOOKUP($A86,'Occupancy Raw Data'!$B$8:$BE$51,'Occupancy Raw Data'!BB$3,FALSE))/100</f>
        <v>-1.3591636441437101E-2</v>
      </c>
      <c r="J87" s="44">
        <f>(VLOOKUP($A86,'Occupancy Raw Data'!$B$8:$BE$51,'Occupancy Raw Data'!BC$3,FALSE))/100</f>
        <v>-5.3219409055963694E-3</v>
      </c>
      <c r="K87" s="46">
        <f>(VLOOKUP($A86,'Occupancy Raw Data'!$B$8:$BE$51,'Occupancy Raw Data'!BE$3,FALSE))/100</f>
        <v>2.1194866955259201E-2</v>
      </c>
      <c r="M87" s="43">
        <f>(VLOOKUP($A86,'ADR Raw Data'!$B$6:$BE$49,'ADR Raw Data'!AT$1,FALSE))/100</f>
        <v>5.9132798222358902E-2</v>
      </c>
      <c r="N87" s="44">
        <f>(VLOOKUP($A86,'ADR Raw Data'!$B$6:$BE$49,'ADR Raw Data'!AU$1,FALSE))/100</f>
        <v>3.6757410020617498E-2</v>
      </c>
      <c r="O87" s="44">
        <f>(VLOOKUP($A86,'ADR Raw Data'!$B$6:$BE$49,'ADR Raw Data'!AV$1,FALSE))/100</f>
        <v>3.8049037657215103E-2</v>
      </c>
      <c r="P87" s="44">
        <f>(VLOOKUP($A86,'ADR Raw Data'!$B$6:$BE$49,'ADR Raw Data'!AW$1,FALSE))/100</f>
        <v>5.4627608903187207E-2</v>
      </c>
      <c r="Q87" s="44">
        <f>(VLOOKUP($A86,'ADR Raw Data'!$B$6:$BE$49,'ADR Raw Data'!AX$1,FALSE))/100</f>
        <v>6.5015099721106404E-2</v>
      </c>
      <c r="R87" s="44">
        <f>(VLOOKUP($A86,'ADR Raw Data'!$B$6:$BE$49,'ADR Raw Data'!AY$1,FALSE))/100</f>
        <v>5.0981627729343899E-2</v>
      </c>
      <c r="S87" s="45">
        <f>(VLOOKUP($A86,'ADR Raw Data'!$B$6:$BE$49,'ADR Raw Data'!BA$1,FALSE))/100</f>
        <v>4.1106997576390497E-2</v>
      </c>
      <c r="T87" s="45">
        <f>(VLOOKUP($A86,'ADR Raw Data'!$B$6:$BE$49,'ADR Raw Data'!BB$1,FALSE))/100</f>
        <v>2.20202696099377E-2</v>
      </c>
      <c r="U87" s="44">
        <f>(VLOOKUP($A86,'ADR Raw Data'!$B$6:$BE$49,'ADR Raw Data'!BC$1,FALSE))/100</f>
        <v>3.1572540708663901E-2</v>
      </c>
      <c r="V87" s="46">
        <f>(VLOOKUP($A86,'ADR Raw Data'!$B$6:$BE$49,'ADR Raw Data'!BE$1,FALSE))/100</f>
        <v>4.1723912125171701E-2</v>
      </c>
      <c r="X87" s="43">
        <f>(VLOOKUP($A86,'RevPAR Raw Data'!$B$6:$BE$49,'RevPAR Raw Data'!AT$1,FALSE))/100</f>
        <v>8.4221152220536499E-2</v>
      </c>
      <c r="Y87" s="44">
        <f>(VLOOKUP($A86,'RevPAR Raw Data'!$B$6:$BE$49,'RevPAR Raw Data'!AU$1,FALSE))/100</f>
        <v>5.57551051954207E-2</v>
      </c>
      <c r="Z87" s="44">
        <f>(VLOOKUP($A86,'RevPAR Raw Data'!$B$6:$BE$49,'RevPAR Raw Data'!AV$1,FALSE))/100</f>
        <v>8.3720002040000199E-2</v>
      </c>
      <c r="AA87" s="44">
        <f>(VLOOKUP($A86,'RevPAR Raw Data'!$B$6:$BE$49,'RevPAR Raw Data'!AW$1,FALSE))/100</f>
        <v>0.110638124850368</v>
      </c>
      <c r="AB87" s="44">
        <f>(VLOOKUP($A86,'RevPAR Raw Data'!$B$6:$BE$49,'RevPAR Raw Data'!AX$1,FALSE))/100</f>
        <v>9.7234369859127007E-2</v>
      </c>
      <c r="AC87" s="44">
        <f>(VLOOKUP($A86,'RevPAR Raw Data'!$B$6:$BE$49,'RevPAR Raw Data'!AY$1,FALSE))/100</f>
        <v>8.7008791833625504E-2</v>
      </c>
      <c r="AD87" s="45">
        <f>(VLOOKUP($A86,'RevPAR Raw Data'!$B$6:$BE$49,'RevPAR Raw Data'!BA$1,FALSE))/100</f>
        <v>4.4313945462103599E-2</v>
      </c>
      <c r="AE87" s="45">
        <f>(VLOOKUP($A86,'RevPAR Raw Data'!$B$6:$BE$49,'RevPAR Raw Data'!BB$1,FALSE))/100</f>
        <v>8.1293416696198786E-3</v>
      </c>
      <c r="AF87" s="44">
        <f>(VLOOKUP($A86,'RevPAR Raw Data'!$B$6:$BE$49,'RevPAR Raw Data'!BC$1,FALSE))/100</f>
        <v>2.6082572607176502E-2</v>
      </c>
      <c r="AG87" s="46">
        <f>(VLOOKUP($A86,'RevPAR Raw Data'!$B$6:$BE$49,'RevPAR Raw Data'!BE$1,FALSE))/100</f>
        <v>6.3803111846776894E-2</v>
      </c>
    </row>
    <row r="88" spans="1:33" x14ac:dyDescent="0.2">
      <c r="A88" s="93"/>
      <c r="B88" s="71"/>
      <c r="C88" s="72"/>
      <c r="D88" s="72"/>
      <c r="E88" s="72"/>
      <c r="F88" s="72"/>
      <c r="G88" s="73"/>
      <c r="H88" s="53"/>
      <c r="I88" s="53"/>
      <c r="J88" s="73"/>
      <c r="K88" s="74"/>
      <c r="M88" s="75"/>
      <c r="N88" s="76"/>
      <c r="O88" s="76"/>
      <c r="P88" s="76"/>
      <c r="Q88" s="76"/>
      <c r="R88" s="77"/>
      <c r="S88" s="76"/>
      <c r="T88" s="76"/>
      <c r="U88" s="77"/>
      <c r="V88" s="78"/>
      <c r="X88" s="75"/>
      <c r="Y88" s="76"/>
      <c r="Z88" s="76"/>
      <c r="AA88" s="76"/>
      <c r="AB88" s="76"/>
      <c r="AC88" s="77"/>
      <c r="AD88" s="76"/>
      <c r="AE88" s="76"/>
      <c r="AF88" s="77"/>
      <c r="AG88" s="78"/>
    </row>
    <row r="89" spans="1:33" x14ac:dyDescent="0.2">
      <c r="A89" s="70" t="s">
        <v>43</v>
      </c>
      <c r="B89" s="71">
        <f>(VLOOKUP($A89,'Occupancy Raw Data'!$B$8:$BE$45,'Occupancy Raw Data'!AG$3,FALSE))/100</f>
        <v>0.69042219120725701</v>
      </c>
      <c r="C89" s="72">
        <f>(VLOOKUP($A89,'Occupancy Raw Data'!$B$8:$BE$45,'Occupancy Raw Data'!AH$3,FALSE))/100</f>
        <v>0.69626657362177202</v>
      </c>
      <c r="D89" s="72">
        <f>(VLOOKUP($A89,'Occupancy Raw Data'!$B$8:$BE$45,'Occupancy Raw Data'!AI$3,FALSE))/100</f>
        <v>0.75170097697138805</v>
      </c>
      <c r="E89" s="72">
        <f>(VLOOKUP($A89,'Occupancy Raw Data'!$B$8:$BE$45,'Occupancy Raw Data'!AJ$3,FALSE))/100</f>
        <v>0.78327808792742404</v>
      </c>
      <c r="F89" s="72">
        <f>(VLOOKUP($A89,'Occupancy Raw Data'!$B$8:$BE$45,'Occupancy Raw Data'!AK$3,FALSE))/100</f>
        <v>0.79117236566643401</v>
      </c>
      <c r="G89" s="73">
        <f>(VLOOKUP($A89,'Occupancy Raw Data'!$B$8:$BE$45,'Occupancy Raw Data'!AL$3,FALSE))/100</f>
        <v>0.74256803907885494</v>
      </c>
      <c r="H89" s="53">
        <f>(VLOOKUP($A89,'Occupancy Raw Data'!$B$8:$BE$45,'Occupancy Raw Data'!AN$3,FALSE))/100</f>
        <v>0.84329204466154906</v>
      </c>
      <c r="I89" s="53">
        <f>(VLOOKUP($A89,'Occupancy Raw Data'!$B$8:$BE$45,'Occupancy Raw Data'!AO$3,FALSE))/100</f>
        <v>0.84913642707606396</v>
      </c>
      <c r="J89" s="73">
        <f>(VLOOKUP($A89,'Occupancy Raw Data'!$B$8:$BE$45,'Occupancy Raw Data'!AP$3,FALSE))/100</f>
        <v>0.84621423586880595</v>
      </c>
      <c r="K89" s="74">
        <f>(VLOOKUP($A89,'Occupancy Raw Data'!$B$8:$BE$45,'Occupancy Raw Data'!AR$3,FALSE))/100</f>
        <v>0.77218123816169792</v>
      </c>
      <c r="M89" s="75">
        <f>VLOOKUP($A89,'ADR Raw Data'!$B$6:$BE$43,'ADR Raw Data'!AG$1,FALSE)</f>
        <v>119.577484150347</v>
      </c>
      <c r="N89" s="76">
        <f>VLOOKUP($A89,'ADR Raw Data'!$B$6:$BE$43,'ADR Raw Data'!AH$1,FALSE)</f>
        <v>121.671415491104</v>
      </c>
      <c r="O89" s="76">
        <f>VLOOKUP($A89,'ADR Raw Data'!$B$6:$BE$43,'ADR Raw Data'!AI$1,FALSE)</f>
        <v>129.080469625761</v>
      </c>
      <c r="P89" s="76">
        <f>VLOOKUP($A89,'ADR Raw Data'!$B$6:$BE$43,'ADR Raw Data'!AJ$1,FALSE)</f>
        <v>128.863491675483</v>
      </c>
      <c r="Q89" s="76">
        <f>VLOOKUP($A89,'ADR Raw Data'!$B$6:$BE$43,'ADR Raw Data'!AK$1,FALSE)</f>
        <v>136.456319746416</v>
      </c>
      <c r="R89" s="77">
        <f>VLOOKUP($A89,'ADR Raw Data'!$B$6:$BE$43,'ADR Raw Data'!AL$1,FALSE)</f>
        <v>127.449875859881</v>
      </c>
      <c r="S89" s="76">
        <f>VLOOKUP($A89,'ADR Raw Data'!$B$6:$BE$43,'ADR Raw Data'!AN$1,FALSE)</f>
        <v>167.56663085596</v>
      </c>
      <c r="T89" s="76">
        <f>VLOOKUP($A89,'ADR Raw Data'!$B$6:$BE$43,'ADR Raw Data'!AO$1,FALSE)</f>
        <v>168.08207136986999</v>
      </c>
      <c r="U89" s="77">
        <f>VLOOKUP($A89,'ADR Raw Data'!$B$6:$BE$43,'ADR Raw Data'!AP$1,FALSE)</f>
        <v>167.82524108596999</v>
      </c>
      <c r="V89" s="78">
        <f>VLOOKUP($A89,'ADR Raw Data'!$B$6:$BE$43,'ADR Raw Data'!AR$1,FALSE)</f>
        <v>140.091692922731</v>
      </c>
      <c r="X89" s="75">
        <f>VLOOKUP($A89,'RevPAR Raw Data'!$B$6:$BE$43,'RevPAR Raw Data'!AG$1,FALSE)</f>
        <v>82.558948626133898</v>
      </c>
      <c r="Y89" s="76">
        <f>VLOOKUP($A89,'RevPAR Raw Data'!$B$6:$BE$43,'RevPAR Raw Data'!AH$1,FALSE)</f>
        <v>84.715739571702699</v>
      </c>
      <c r="Z89" s="76">
        <f>VLOOKUP($A89,'RevPAR Raw Data'!$B$6:$BE$43,'RevPAR Raw Data'!AI$1,FALSE)</f>
        <v>97.0299151256106</v>
      </c>
      <c r="AA89" s="76">
        <f>VLOOKUP($A89,'RevPAR Raw Data'!$B$6:$BE$43,'RevPAR Raw Data'!AJ$1,FALSE)</f>
        <v>100.935949363224</v>
      </c>
      <c r="AB89" s="76">
        <f>VLOOKUP($A89,'RevPAR Raw Data'!$B$6:$BE$43,'RevPAR Raw Data'!AK$1,FALSE)</f>
        <v>107.960469303907</v>
      </c>
      <c r="AC89" s="77">
        <f>VLOOKUP($A89,'RevPAR Raw Data'!$B$6:$BE$43,'RevPAR Raw Data'!AL$1,FALSE)</f>
        <v>94.640204398115799</v>
      </c>
      <c r="AD89" s="76">
        <f>VLOOKUP($A89,'RevPAR Raw Data'!$B$6:$BE$43,'RevPAR Raw Data'!AN$1,FALSE)</f>
        <v>141.30760675157001</v>
      </c>
      <c r="AE89" s="76">
        <f>VLOOKUP($A89,'RevPAR Raw Data'!$B$6:$BE$43,'RevPAR Raw Data'!AO$1,FALSE)</f>
        <v>142.724609538555</v>
      </c>
      <c r="AF89" s="77">
        <f>VLOOKUP($A89,'RevPAR Raw Data'!$B$6:$BE$43,'RevPAR Raw Data'!AP$1,FALSE)</f>
        <v>142.01610814506199</v>
      </c>
      <c r="AG89" s="78">
        <f>VLOOKUP($A89,'RevPAR Raw Data'!$B$6:$BE$43,'RevPAR Raw Data'!AR$1,FALSE)</f>
        <v>108.176176897243</v>
      </c>
    </row>
    <row r="90" spans="1:33" x14ac:dyDescent="0.2">
      <c r="A90" s="55" t="s">
        <v>126</v>
      </c>
      <c r="B90" s="43">
        <f>(VLOOKUP($A89,'Occupancy Raw Data'!$B$8:$BE$51,'Occupancy Raw Data'!AT$3,FALSE))/100</f>
        <v>2.1583338216064299E-2</v>
      </c>
      <c r="C90" s="44">
        <f>(VLOOKUP($A89,'Occupancy Raw Data'!$B$8:$BE$51,'Occupancy Raw Data'!AU$3,FALSE))/100</f>
        <v>2.6115453358504799E-2</v>
      </c>
      <c r="D90" s="44">
        <f>(VLOOKUP($A89,'Occupancy Raw Data'!$B$8:$BE$51,'Occupancy Raw Data'!AV$3,FALSE))/100</f>
        <v>3.3244489724171197E-2</v>
      </c>
      <c r="E90" s="44">
        <f>(VLOOKUP($A89,'Occupancy Raw Data'!$B$8:$BE$51,'Occupancy Raw Data'!AW$3,FALSE))/100</f>
        <v>8.2333911993047501E-2</v>
      </c>
      <c r="F90" s="44">
        <f>(VLOOKUP($A89,'Occupancy Raw Data'!$B$8:$BE$51,'Occupancy Raw Data'!AX$3,FALSE))/100</f>
        <v>6.9406145531709498E-2</v>
      </c>
      <c r="G90" s="44">
        <f>(VLOOKUP($A89,'Occupancy Raw Data'!$B$8:$BE$51,'Occupancy Raw Data'!AY$3,FALSE))/100</f>
        <v>4.7223269209545803E-2</v>
      </c>
      <c r="H90" s="45">
        <f>(VLOOKUP($A89,'Occupancy Raw Data'!$B$8:$BE$51,'Occupancy Raw Data'!BA$3,FALSE))/100</f>
        <v>-3.4948449347036699E-3</v>
      </c>
      <c r="I90" s="45">
        <f>(VLOOKUP($A89,'Occupancy Raw Data'!$B$8:$BE$51,'Occupancy Raw Data'!BB$3,FALSE))/100</f>
        <v>-1.1127812310093702E-2</v>
      </c>
      <c r="J90" s="44">
        <f>(VLOOKUP($A89,'Occupancy Raw Data'!$B$8:$BE$51,'Occupancy Raw Data'!BC$3,FALSE))/100</f>
        <v>-7.3391803590687E-3</v>
      </c>
      <c r="K90" s="46">
        <f>(VLOOKUP($A89,'Occupancy Raw Data'!$B$8:$BE$51,'Occupancy Raw Data'!BE$3,FALSE))/100</f>
        <v>2.9505273500144501E-2</v>
      </c>
      <c r="M90" s="43">
        <f>(VLOOKUP($A89,'ADR Raw Data'!$B$6:$BE$49,'ADR Raw Data'!AT$1,FALSE))/100</f>
        <v>9.4039417389957802E-3</v>
      </c>
      <c r="N90" s="44">
        <f>(VLOOKUP($A89,'ADR Raw Data'!$B$6:$BE$49,'ADR Raw Data'!AU$1,FALSE))/100</f>
        <v>1.46774588519818E-2</v>
      </c>
      <c r="O90" s="44">
        <f>(VLOOKUP($A89,'ADR Raw Data'!$B$6:$BE$49,'ADR Raw Data'!AV$1,FALSE))/100</f>
        <v>2.31991029619345E-2</v>
      </c>
      <c r="P90" s="44">
        <f>(VLOOKUP($A89,'ADR Raw Data'!$B$6:$BE$49,'ADR Raw Data'!AW$1,FALSE))/100</f>
        <v>3.48123756291953E-2</v>
      </c>
      <c r="Q90" s="44">
        <f>(VLOOKUP($A89,'ADR Raw Data'!$B$6:$BE$49,'ADR Raw Data'!AX$1,FALSE))/100</f>
        <v>0.116827666443691</v>
      </c>
      <c r="R90" s="44">
        <f>(VLOOKUP($A89,'ADR Raw Data'!$B$6:$BE$49,'ADR Raw Data'!AY$1,FALSE))/100</f>
        <v>4.1831072596453502E-2</v>
      </c>
      <c r="S90" s="45">
        <f>(VLOOKUP($A89,'ADR Raw Data'!$B$6:$BE$49,'ADR Raw Data'!BA$1,FALSE))/100</f>
        <v>0.11887436513518701</v>
      </c>
      <c r="T90" s="45">
        <f>(VLOOKUP($A89,'ADR Raw Data'!$B$6:$BE$49,'ADR Raw Data'!BB$1,FALSE))/100</f>
        <v>9.1470529660812205E-2</v>
      </c>
      <c r="U90" s="44">
        <f>(VLOOKUP($A89,'ADR Raw Data'!$B$6:$BE$49,'ADR Raw Data'!BC$1,FALSE))/100</f>
        <v>0.10487504685511401</v>
      </c>
      <c r="V90" s="46">
        <f>(VLOOKUP($A89,'ADR Raw Data'!$B$6:$BE$49,'ADR Raw Data'!BE$1,FALSE))/100</f>
        <v>6.1844375392510101E-2</v>
      </c>
      <c r="X90" s="43">
        <f>(VLOOKUP($A89,'RevPAR Raw Data'!$B$6:$BE$49,'RevPAR Raw Data'!AT$1,FALSE))/100</f>
        <v>3.1190248410177E-2</v>
      </c>
      <c r="Y90" s="44">
        <f>(VLOOKUP($A89,'RevPAR Raw Data'!$B$6:$BE$49,'RevPAR Raw Data'!AU$1,FALSE))/100</f>
        <v>4.1176220702556901E-2</v>
      </c>
      <c r="Z90" s="44">
        <f>(VLOOKUP($A89,'RevPAR Raw Data'!$B$6:$BE$49,'RevPAR Raw Data'!AV$1,FALSE))/100</f>
        <v>5.7214835026133698E-2</v>
      </c>
      <c r="AA90" s="44">
        <f>(VLOOKUP($A89,'RevPAR Raw Data'!$B$6:$BE$49,'RevPAR Raw Data'!AW$1,FALSE))/100</f>
        <v>0.12001252669356501</v>
      </c>
      <c r="AB90" s="44">
        <f>(VLOOKUP($A89,'RevPAR Raw Data'!$B$6:$BE$49,'RevPAR Raw Data'!AX$1,FALSE))/100</f>
        <v>0.19434236999472099</v>
      </c>
      <c r="AC90" s="44">
        <f>(VLOOKUP($A89,'RevPAR Raw Data'!$B$6:$BE$49,'RevPAR Raw Data'!AY$1,FALSE))/100</f>
        <v>9.1029741808545811E-2</v>
      </c>
      <c r="AD90" s="45">
        <f>(VLOOKUP($A89,'RevPAR Raw Data'!$B$6:$BE$49,'RevPAR Raw Data'!BA$1,FALSE))/100</f>
        <v>0.114964072727625</v>
      </c>
      <c r="AE90" s="45">
        <f>(VLOOKUP($A89,'RevPAR Raw Data'!$B$6:$BE$49,'RevPAR Raw Data'!BB$1,FALSE))/100</f>
        <v>7.932485046474809E-2</v>
      </c>
      <c r="AF90" s="44">
        <f>(VLOOKUP($A89,'RevPAR Raw Data'!$B$6:$BE$49,'RevPAR Raw Data'!BC$1,FALSE))/100</f>
        <v>9.6766169612010303E-2</v>
      </c>
      <c r="AG90" s="46">
        <f>(VLOOKUP($A89,'RevPAR Raw Data'!$B$6:$BE$49,'RevPAR Raw Data'!BE$1,FALSE))/100</f>
        <v>9.3174384103056299E-2</v>
      </c>
    </row>
    <row r="91" spans="1:33" x14ac:dyDescent="0.2">
      <c r="A91" s="93"/>
      <c r="B91" s="71"/>
      <c r="C91" s="72"/>
      <c r="D91" s="72"/>
      <c r="E91" s="72"/>
      <c r="F91" s="72"/>
      <c r="G91" s="73"/>
      <c r="H91" s="53"/>
      <c r="I91" s="53"/>
      <c r="J91" s="73"/>
      <c r="K91" s="74"/>
      <c r="M91" s="75"/>
      <c r="N91" s="76"/>
      <c r="O91" s="76"/>
      <c r="P91" s="76"/>
      <c r="Q91" s="76"/>
      <c r="R91" s="77"/>
      <c r="S91" s="76"/>
      <c r="T91" s="76"/>
      <c r="U91" s="77"/>
      <c r="V91" s="78"/>
      <c r="X91" s="75"/>
      <c r="Y91" s="76"/>
      <c r="Z91" s="76"/>
      <c r="AA91" s="76"/>
      <c r="AB91" s="76"/>
      <c r="AC91" s="77"/>
      <c r="AD91" s="76"/>
      <c r="AE91" s="76"/>
      <c r="AF91" s="77"/>
      <c r="AG91" s="78"/>
    </row>
    <row r="92" spans="1:33" x14ac:dyDescent="0.2">
      <c r="A92" s="70" t="s">
        <v>44</v>
      </c>
      <c r="B92" s="71">
        <f>(VLOOKUP($A92,'Occupancy Raw Data'!$B$8:$BE$45,'Occupancy Raw Data'!AG$3,FALSE))/100</f>
        <v>0.66497959824231001</v>
      </c>
      <c r="C92" s="72">
        <f>(VLOOKUP($A92,'Occupancy Raw Data'!$B$8:$BE$45,'Occupancy Raw Data'!AH$3,FALSE))/100</f>
        <v>0.62527463904582492</v>
      </c>
      <c r="D92" s="72">
        <f>(VLOOKUP($A92,'Occupancy Raw Data'!$B$8:$BE$45,'Occupancy Raw Data'!AI$3,FALSE))/100</f>
        <v>0.67543549905838007</v>
      </c>
      <c r="E92" s="72">
        <f>(VLOOKUP($A92,'Occupancy Raw Data'!$B$8:$BE$45,'Occupancy Raw Data'!AJ$3,FALSE))/100</f>
        <v>0.71290411173885704</v>
      </c>
      <c r="F92" s="72">
        <f>(VLOOKUP($A92,'Occupancy Raw Data'!$B$8:$BE$45,'Occupancy Raw Data'!AK$3,FALSE))/100</f>
        <v>0.73897520401757599</v>
      </c>
      <c r="G92" s="73">
        <f>(VLOOKUP($A92,'Occupancy Raw Data'!$B$8:$BE$45,'Occupancy Raw Data'!AL$3,FALSE))/100</f>
        <v>0.68351381042059001</v>
      </c>
      <c r="H92" s="53">
        <f>(VLOOKUP($A92,'Occupancy Raw Data'!$B$8:$BE$45,'Occupancy Raw Data'!AN$3,FALSE))/100</f>
        <v>0.85736424984306292</v>
      </c>
      <c r="I92" s="53">
        <f>(VLOOKUP($A92,'Occupancy Raw Data'!$B$8:$BE$45,'Occupancy Raw Data'!AO$3,FALSE))/100</f>
        <v>0.89805006277463906</v>
      </c>
      <c r="J92" s="73">
        <f>(VLOOKUP($A92,'Occupancy Raw Data'!$B$8:$BE$45,'Occupancy Raw Data'!AP$3,FALSE))/100</f>
        <v>0.8777071563088511</v>
      </c>
      <c r="K92" s="74">
        <f>(VLOOKUP($A92,'Occupancy Raw Data'!$B$8:$BE$45,'Occupancy Raw Data'!AR$3,FALSE))/100</f>
        <v>0.73899762353152099</v>
      </c>
      <c r="M92" s="75">
        <f>VLOOKUP($A92,'ADR Raw Data'!$B$6:$BE$43,'ADR Raw Data'!AG$1,FALSE)</f>
        <v>183.31758553896901</v>
      </c>
      <c r="N92" s="76">
        <f>VLOOKUP($A92,'ADR Raw Data'!$B$6:$BE$43,'ADR Raw Data'!AH$1,FALSE)</f>
        <v>162.28731589696901</v>
      </c>
      <c r="O92" s="76">
        <f>VLOOKUP($A92,'ADR Raw Data'!$B$6:$BE$43,'ADR Raw Data'!AI$1,FALSE)</f>
        <v>164.487519752548</v>
      </c>
      <c r="P92" s="76">
        <f>VLOOKUP($A92,'ADR Raw Data'!$B$6:$BE$43,'ADR Raw Data'!AJ$1,FALSE)</f>
        <v>167.291404743953</v>
      </c>
      <c r="Q92" s="76">
        <f>VLOOKUP($A92,'ADR Raw Data'!$B$6:$BE$43,'ADR Raw Data'!AK$1,FALSE)</f>
        <v>174.83722766392299</v>
      </c>
      <c r="R92" s="77">
        <f>VLOOKUP($A92,'ADR Raw Data'!$B$6:$BE$43,'ADR Raw Data'!AL$1,FALSE)</f>
        <v>170.57165623887801</v>
      </c>
      <c r="S92" s="76">
        <f>VLOOKUP($A92,'ADR Raw Data'!$B$6:$BE$43,'ADR Raw Data'!AN$1,FALSE)</f>
        <v>251.947930943827</v>
      </c>
      <c r="T92" s="76">
        <f>VLOOKUP($A92,'ADR Raw Data'!$B$6:$BE$43,'ADR Raw Data'!AO$1,FALSE)</f>
        <v>258.51545987679901</v>
      </c>
      <c r="U92" s="77">
        <f>VLOOKUP($A92,'ADR Raw Data'!$B$6:$BE$43,'ADR Raw Data'!AP$1,FALSE)</f>
        <v>255.30780429574</v>
      </c>
      <c r="V92" s="78">
        <f>VLOOKUP($A92,'ADR Raw Data'!$B$6:$BE$43,'ADR Raw Data'!AR$1,FALSE)</f>
        <v>199.32625230225401</v>
      </c>
      <c r="X92" s="75">
        <f>VLOOKUP($A92,'RevPAR Raw Data'!$B$6:$BE$43,'RevPAR Raw Data'!AG$1,FALSE)</f>
        <v>121.902454382454</v>
      </c>
      <c r="Y92" s="76">
        <f>VLOOKUP($A92,'RevPAR Raw Data'!$B$6:$BE$43,'RevPAR Raw Data'!AH$1,FALSE)</f>
        <v>101.474142869193</v>
      </c>
      <c r="Z92" s="76">
        <f>VLOOKUP($A92,'RevPAR Raw Data'!$B$6:$BE$43,'RevPAR Raw Data'!AI$1,FALSE)</f>
        <v>111.100709992937</v>
      </c>
      <c r="AA92" s="76">
        <f>VLOOKUP($A92,'RevPAR Raw Data'!$B$6:$BE$43,'RevPAR Raw Data'!AJ$1,FALSE)</f>
        <v>119.26273030053299</v>
      </c>
      <c r="AB92" s="76">
        <f>VLOOKUP($A92,'RevPAR Raw Data'!$B$6:$BE$43,'RevPAR Raw Data'!AK$1,FALSE)</f>
        <v>129.20037598281499</v>
      </c>
      <c r="AC92" s="77">
        <f>VLOOKUP($A92,'RevPAR Raw Data'!$B$6:$BE$43,'RevPAR Raw Data'!AL$1,FALSE)</f>
        <v>116.588082705586</v>
      </c>
      <c r="AD92" s="76">
        <f>VLOOKUP($A92,'RevPAR Raw Data'!$B$6:$BE$43,'RevPAR Raw Data'!AN$1,FALSE)</f>
        <v>216.01114881316599</v>
      </c>
      <c r="AE92" s="76">
        <f>VLOOKUP($A92,'RevPAR Raw Data'!$B$6:$BE$43,'RevPAR Raw Data'!AO$1,FALSE)</f>
        <v>232.15982497057399</v>
      </c>
      <c r="AF92" s="77">
        <f>VLOOKUP($A92,'RevPAR Raw Data'!$B$6:$BE$43,'RevPAR Raw Data'!AP$1,FALSE)</f>
        <v>224.08548689187</v>
      </c>
      <c r="AG92" s="78">
        <f>VLOOKUP($A92,'RevPAR Raw Data'!$B$6:$BE$43,'RevPAR Raw Data'!AR$1,FALSE)</f>
        <v>147.30162675880999</v>
      </c>
    </row>
    <row r="93" spans="1:33" x14ac:dyDescent="0.2">
      <c r="A93" s="55" t="s">
        <v>126</v>
      </c>
      <c r="B93" s="43">
        <f>(VLOOKUP($A92,'Occupancy Raw Data'!$B$8:$BE$51,'Occupancy Raw Data'!AT$3,FALSE))/100</f>
        <v>-3.4295708071984399E-3</v>
      </c>
      <c r="C93" s="44">
        <f>(VLOOKUP($A92,'Occupancy Raw Data'!$B$8:$BE$51,'Occupancy Raw Data'!AU$3,FALSE))/100</f>
        <v>-2.1560795560655001E-3</v>
      </c>
      <c r="D93" s="44">
        <f>(VLOOKUP($A92,'Occupancy Raw Data'!$B$8:$BE$51,'Occupancy Raw Data'!AV$3,FALSE))/100</f>
        <v>-6.9672795702253598E-3</v>
      </c>
      <c r="E93" s="44">
        <f>(VLOOKUP($A92,'Occupancy Raw Data'!$B$8:$BE$51,'Occupancy Raw Data'!AW$3,FALSE))/100</f>
        <v>2.7574845540427302E-3</v>
      </c>
      <c r="F93" s="44">
        <f>(VLOOKUP($A92,'Occupancy Raw Data'!$B$8:$BE$51,'Occupancy Raw Data'!AX$3,FALSE))/100</f>
        <v>-2.6513983183961997E-3</v>
      </c>
      <c r="G93" s="44">
        <f>(VLOOKUP($A92,'Occupancy Raw Data'!$B$8:$BE$51,'Occupancy Raw Data'!AY$3,FALSE))/100</f>
        <v>-2.4467869096795798E-3</v>
      </c>
      <c r="H93" s="45">
        <f>(VLOOKUP($A92,'Occupancy Raw Data'!$B$8:$BE$51,'Occupancy Raw Data'!BA$3,FALSE))/100</f>
        <v>5.2172837006140707E-3</v>
      </c>
      <c r="I93" s="45">
        <f>(VLOOKUP($A92,'Occupancy Raw Data'!$B$8:$BE$51,'Occupancy Raw Data'!BB$3,FALSE))/100</f>
        <v>1.7535888904301501E-2</v>
      </c>
      <c r="J93" s="44">
        <f>(VLOOKUP($A92,'Occupancy Raw Data'!$B$8:$BE$51,'Occupancy Raw Data'!BC$3,FALSE))/100</f>
        <v>1.1481847065696099E-2</v>
      </c>
      <c r="K93" s="46">
        <f>(VLOOKUP($A92,'Occupancy Raw Data'!$B$8:$BE$51,'Occupancy Raw Data'!BE$3,FALSE))/100</f>
        <v>2.2365914063743899E-3</v>
      </c>
      <c r="M93" s="43">
        <f>(VLOOKUP($A92,'ADR Raw Data'!$B$6:$BE$49,'ADR Raw Data'!AT$1,FALSE))/100</f>
        <v>-3.949362988631E-2</v>
      </c>
      <c r="N93" s="44">
        <f>(VLOOKUP($A92,'ADR Raw Data'!$B$6:$BE$49,'ADR Raw Data'!AU$1,FALSE))/100</f>
        <v>-4.1298217375835604E-2</v>
      </c>
      <c r="O93" s="44">
        <f>(VLOOKUP($A92,'ADR Raw Data'!$B$6:$BE$49,'ADR Raw Data'!AV$1,FALSE))/100</f>
        <v>-6.1776494174173295E-2</v>
      </c>
      <c r="P93" s="44">
        <f>(VLOOKUP($A92,'ADR Raw Data'!$B$6:$BE$49,'ADR Raw Data'!AW$1,FALSE))/100</f>
        <v>-3.7741758311706904E-2</v>
      </c>
      <c r="Q93" s="44">
        <f>(VLOOKUP($A92,'ADR Raw Data'!$B$6:$BE$49,'ADR Raw Data'!AX$1,FALSE))/100</f>
        <v>-3.3378551684682602E-2</v>
      </c>
      <c r="R93" s="44">
        <f>(VLOOKUP($A92,'ADR Raw Data'!$B$6:$BE$49,'ADR Raw Data'!AY$1,FALSE))/100</f>
        <v>-4.2470053411421897E-2</v>
      </c>
      <c r="S93" s="45">
        <f>(VLOOKUP($A92,'ADR Raw Data'!$B$6:$BE$49,'ADR Raw Data'!BA$1,FALSE))/100</f>
        <v>2.41935197405071E-2</v>
      </c>
      <c r="T93" s="45">
        <f>(VLOOKUP($A92,'ADR Raw Data'!$B$6:$BE$49,'ADR Raw Data'!BB$1,FALSE))/100</f>
        <v>3.1878853949700796E-2</v>
      </c>
      <c r="U93" s="44">
        <f>(VLOOKUP($A92,'ADR Raw Data'!$B$6:$BE$49,'ADR Raw Data'!BC$1,FALSE))/100</f>
        <v>2.8217426663435501E-2</v>
      </c>
      <c r="V93" s="46">
        <f>(VLOOKUP($A92,'ADR Raw Data'!$B$6:$BE$49,'ADR Raw Data'!BE$1,FALSE))/100</f>
        <v>-1.19119610075512E-2</v>
      </c>
      <c r="X93" s="43">
        <f>(VLOOKUP($A92,'RevPAR Raw Data'!$B$6:$BE$49,'RevPAR Raw Data'!AT$1,FALSE))/100</f>
        <v>-4.2787754493380098E-2</v>
      </c>
      <c r="Y93" s="44">
        <f>(VLOOKUP($A92,'RevPAR Raw Data'!$B$6:$BE$49,'RevPAR Raw Data'!AU$1,FALSE))/100</f>
        <v>-4.3365254689715096E-2</v>
      </c>
      <c r="Z93" s="44">
        <f>(VLOOKUP($A92,'RevPAR Raw Data'!$B$6:$BE$49,'RevPAR Raw Data'!AV$1,FALSE))/100</f>
        <v>-6.8313359638618801E-2</v>
      </c>
      <c r="AA93" s="44">
        <f>(VLOOKUP($A92,'RevPAR Raw Data'!$B$6:$BE$49,'RevPAR Raw Data'!AW$1,FALSE))/100</f>
        <v>-3.5088346073251099E-2</v>
      </c>
      <c r="AB93" s="44">
        <f>(VLOOKUP($A92,'RevPAR Raw Data'!$B$6:$BE$49,'RevPAR Raw Data'!AX$1,FALSE))/100</f>
        <v>-3.5941450167271502E-2</v>
      </c>
      <c r="AC93" s="44">
        <f>(VLOOKUP($A92,'RevPAR Raw Data'!$B$6:$BE$49,'RevPAR Raw Data'!AY$1,FALSE))/100</f>
        <v>-4.4812925150361095E-2</v>
      </c>
      <c r="AD93" s="45">
        <f>(VLOOKUP($A92,'RevPAR Raw Data'!$B$6:$BE$49,'RevPAR Raw Data'!BA$1,FALSE))/100</f>
        <v>2.9537027897323802E-2</v>
      </c>
      <c r="AE93" s="45">
        <f>(VLOOKUP($A92,'RevPAR Raw Data'!$B$6:$BE$49,'RevPAR Raw Data'!BB$1,FALSE))/100</f>
        <v>4.9973766895260799E-2</v>
      </c>
      <c r="AF93" s="44">
        <f>(VLOOKUP($A92,'RevPAR Raw Data'!$B$6:$BE$49,'RevPAR Raw Data'!BC$1,FALSE))/100</f>
        <v>4.0023261906668696E-2</v>
      </c>
      <c r="AG93" s="46">
        <f>(VLOOKUP($A92,'RevPAR Raw Data'!$B$6:$BE$49,'RevPAR Raw Data'!BE$1,FALSE))/100</f>
        <v>-9.7020117907994103E-3</v>
      </c>
    </row>
    <row r="94" spans="1:33" x14ac:dyDescent="0.2">
      <c r="A94" s="93"/>
      <c r="B94" s="71"/>
      <c r="C94" s="72"/>
      <c r="D94" s="72"/>
      <c r="E94" s="72"/>
      <c r="F94" s="72"/>
      <c r="G94" s="73"/>
      <c r="H94" s="53"/>
      <c r="I94" s="53"/>
      <c r="J94" s="73"/>
      <c r="K94" s="74"/>
      <c r="M94" s="75"/>
      <c r="N94" s="76"/>
      <c r="O94" s="76"/>
      <c r="P94" s="76"/>
      <c r="Q94" s="76"/>
      <c r="R94" s="77"/>
      <c r="S94" s="76"/>
      <c r="T94" s="76"/>
      <c r="U94" s="77"/>
      <c r="V94" s="78"/>
      <c r="X94" s="75"/>
      <c r="Y94" s="76"/>
      <c r="Z94" s="76"/>
      <c r="AA94" s="76"/>
      <c r="AB94" s="76"/>
      <c r="AC94" s="77"/>
      <c r="AD94" s="76"/>
      <c r="AE94" s="76"/>
      <c r="AF94" s="77"/>
      <c r="AG94" s="78"/>
    </row>
    <row r="95" spans="1:33" x14ac:dyDescent="0.2">
      <c r="A95" s="70" t="s">
        <v>45</v>
      </c>
      <c r="B95" s="71">
        <f>(VLOOKUP($A95,'Occupancy Raw Data'!$B$8:$BE$45,'Occupancy Raw Data'!AG$3,FALSE))/100</f>
        <v>0.57081618655692701</v>
      </c>
      <c r="C95" s="72">
        <f>(VLOOKUP($A95,'Occupancy Raw Data'!$B$8:$BE$45,'Occupancy Raw Data'!AH$3,FALSE))/100</f>
        <v>0.54681069958847706</v>
      </c>
      <c r="D95" s="72">
        <f>(VLOOKUP($A95,'Occupancy Raw Data'!$B$8:$BE$45,'Occupancy Raw Data'!AI$3,FALSE))/100</f>
        <v>0.58175582990397801</v>
      </c>
      <c r="E95" s="72">
        <f>(VLOOKUP($A95,'Occupancy Raw Data'!$B$8:$BE$45,'Occupancy Raw Data'!AJ$3,FALSE))/100</f>
        <v>0.61899862825788698</v>
      </c>
      <c r="F95" s="72">
        <f>(VLOOKUP($A95,'Occupancy Raw Data'!$B$8:$BE$45,'Occupancy Raw Data'!AK$3,FALSE))/100</f>
        <v>0.66310013717421101</v>
      </c>
      <c r="G95" s="73">
        <f>(VLOOKUP($A95,'Occupancy Raw Data'!$B$8:$BE$45,'Occupancy Raw Data'!AL$3,FALSE))/100</f>
        <v>0.59629629629629599</v>
      </c>
      <c r="H95" s="53">
        <f>(VLOOKUP($A95,'Occupancy Raw Data'!$B$8:$BE$45,'Occupancy Raw Data'!AN$3,FALSE))/100</f>
        <v>0.79753086419753005</v>
      </c>
      <c r="I95" s="53">
        <f>(VLOOKUP($A95,'Occupancy Raw Data'!$B$8:$BE$45,'Occupancy Raw Data'!AO$3,FALSE))/100</f>
        <v>0.83449931412894296</v>
      </c>
      <c r="J95" s="73">
        <f>(VLOOKUP($A95,'Occupancy Raw Data'!$B$8:$BE$45,'Occupancy Raw Data'!AP$3,FALSE))/100</f>
        <v>0.81601508916323695</v>
      </c>
      <c r="K95" s="74">
        <f>(VLOOKUP($A95,'Occupancy Raw Data'!$B$8:$BE$45,'Occupancy Raw Data'!AR$3,FALSE))/100</f>
        <v>0.65907309425827909</v>
      </c>
      <c r="M95" s="75">
        <f>VLOOKUP($A95,'ADR Raw Data'!$B$6:$BE$43,'ADR Raw Data'!AG$1,FALSE)</f>
        <v>139.047157104235</v>
      </c>
      <c r="N95" s="76">
        <f>VLOOKUP($A95,'ADR Raw Data'!$B$6:$BE$43,'ADR Raw Data'!AH$1,FALSE)</f>
        <v>127.481490749451</v>
      </c>
      <c r="O95" s="76">
        <f>VLOOKUP($A95,'ADR Raw Data'!$B$6:$BE$43,'ADR Raw Data'!AI$1,FALSE)</f>
        <v>126.520715043621</v>
      </c>
      <c r="P95" s="76">
        <f>VLOOKUP($A95,'ADR Raw Data'!$B$6:$BE$43,'ADR Raw Data'!AJ$1,FALSE)</f>
        <v>127.459980609418</v>
      </c>
      <c r="Q95" s="76">
        <f>VLOOKUP($A95,'ADR Raw Data'!$B$6:$BE$43,'ADR Raw Data'!AK$1,FALSE)</f>
        <v>133.73666218452601</v>
      </c>
      <c r="R95" s="77">
        <f>VLOOKUP($A95,'ADR Raw Data'!$B$6:$BE$43,'ADR Raw Data'!AL$1,FALSE)</f>
        <v>130.89503634690499</v>
      </c>
      <c r="S95" s="76">
        <f>VLOOKUP($A95,'ADR Raw Data'!$B$6:$BE$43,'ADR Raw Data'!AN$1,FALSE)</f>
        <v>177.490884072927</v>
      </c>
      <c r="T95" s="76">
        <f>VLOOKUP($A95,'ADR Raw Data'!$B$6:$BE$43,'ADR Raw Data'!AO$1,FALSE)</f>
        <v>184.60926193802899</v>
      </c>
      <c r="U95" s="77">
        <f>VLOOKUP($A95,'ADR Raw Data'!$B$6:$BE$43,'ADR Raw Data'!AP$1,FALSE)</f>
        <v>181.130695104013</v>
      </c>
      <c r="V95" s="78">
        <f>VLOOKUP($A95,'ADR Raw Data'!$B$6:$BE$43,'ADR Raw Data'!AR$1,FALSE)</f>
        <v>148.665905299933</v>
      </c>
      <c r="X95" s="75">
        <f>VLOOKUP($A95,'RevPAR Raw Data'!$B$6:$BE$43,'RevPAR Raw Data'!AG$1,FALSE)</f>
        <v>79.370367969821601</v>
      </c>
      <c r="Y95" s="76">
        <f>VLOOKUP($A95,'RevPAR Raw Data'!$B$6:$BE$43,'RevPAR Raw Data'!AH$1,FALSE)</f>
        <v>69.708243141289401</v>
      </c>
      <c r="Z95" s="76">
        <f>VLOOKUP($A95,'RevPAR Raw Data'!$B$6:$BE$43,'RevPAR Raw Data'!AI$1,FALSE)</f>
        <v>73.604163580246905</v>
      </c>
      <c r="AA95" s="76">
        <f>VLOOKUP($A95,'RevPAR Raw Data'!$B$6:$BE$43,'RevPAR Raw Data'!AJ$1,FALSE)</f>
        <v>78.897553155006804</v>
      </c>
      <c r="AB95" s="76">
        <f>VLOOKUP($A95,'RevPAR Raw Data'!$B$6:$BE$43,'RevPAR Raw Data'!AK$1,FALSE)</f>
        <v>88.680799039780496</v>
      </c>
      <c r="AC95" s="77">
        <f>VLOOKUP($A95,'RevPAR Raw Data'!$B$6:$BE$43,'RevPAR Raw Data'!AL$1,FALSE)</f>
        <v>78.052225377229007</v>
      </c>
      <c r="AD95" s="76">
        <f>VLOOKUP($A95,'RevPAR Raw Data'!$B$6:$BE$43,'RevPAR Raw Data'!AN$1,FALSE)</f>
        <v>141.554458161865</v>
      </c>
      <c r="AE95" s="76">
        <f>VLOOKUP($A95,'RevPAR Raw Data'!$B$6:$BE$43,'RevPAR Raw Data'!AO$1,FALSE)</f>
        <v>154.05630246913501</v>
      </c>
      <c r="AF95" s="77">
        <f>VLOOKUP($A95,'RevPAR Raw Data'!$B$6:$BE$43,'RevPAR Raw Data'!AP$1,FALSE)</f>
        <v>147.8053803155</v>
      </c>
      <c r="AG95" s="78">
        <f>VLOOKUP($A95,'RevPAR Raw Data'!$B$6:$BE$43,'RevPAR Raw Data'!AR$1,FALSE)</f>
        <v>97.981698216735197</v>
      </c>
    </row>
    <row r="96" spans="1:33" x14ac:dyDescent="0.2">
      <c r="A96" s="55" t="s">
        <v>126</v>
      </c>
      <c r="B96" s="43">
        <f>(VLOOKUP($A95,'Occupancy Raw Data'!$B$8:$BE$51,'Occupancy Raw Data'!AT$3,FALSE))/100</f>
        <v>0.115013651667123</v>
      </c>
      <c r="C96" s="44">
        <f>(VLOOKUP($A95,'Occupancy Raw Data'!$B$8:$BE$51,'Occupancy Raw Data'!AU$3,FALSE))/100</f>
        <v>0.14090566194794302</v>
      </c>
      <c r="D96" s="44">
        <f>(VLOOKUP($A95,'Occupancy Raw Data'!$B$8:$BE$51,'Occupancy Raw Data'!AV$3,FALSE))/100</f>
        <v>0.144715137613741</v>
      </c>
      <c r="E96" s="44">
        <f>(VLOOKUP($A95,'Occupancy Raw Data'!$B$8:$BE$51,'Occupancy Raw Data'!AW$3,FALSE))/100</f>
        <v>9.3375433271062805E-2</v>
      </c>
      <c r="F96" s="44">
        <f>(VLOOKUP($A95,'Occupancy Raw Data'!$B$8:$BE$51,'Occupancy Raw Data'!AX$3,FALSE))/100</f>
        <v>0.111836296243338</v>
      </c>
      <c r="G96" s="44">
        <f>(VLOOKUP($A95,'Occupancy Raw Data'!$B$8:$BE$51,'Occupancy Raw Data'!AY$3,FALSE))/100</f>
        <v>0.120032102755795</v>
      </c>
      <c r="H96" s="45">
        <f>(VLOOKUP($A95,'Occupancy Raw Data'!$B$8:$BE$51,'Occupancy Raw Data'!BA$3,FALSE))/100</f>
        <v>8.7850686616475798E-2</v>
      </c>
      <c r="I96" s="45">
        <f>(VLOOKUP($A95,'Occupancy Raw Data'!$B$8:$BE$51,'Occupancy Raw Data'!BB$3,FALSE))/100</f>
        <v>0.10609779387094599</v>
      </c>
      <c r="J96" s="44">
        <f>(VLOOKUP($A95,'Occupancy Raw Data'!$B$8:$BE$51,'Occupancy Raw Data'!BC$3,FALSE))/100</f>
        <v>9.71050492077771E-2</v>
      </c>
      <c r="K96" s="46">
        <f>(VLOOKUP($A95,'Occupancy Raw Data'!$B$8:$BE$51,'Occupancy Raw Data'!BE$3,FALSE))/100</f>
        <v>0.111812926135601</v>
      </c>
      <c r="M96" s="43">
        <f>(VLOOKUP($A95,'ADR Raw Data'!$B$6:$BE$49,'ADR Raw Data'!AT$1,FALSE))/100</f>
        <v>2.28907497920437E-2</v>
      </c>
      <c r="N96" s="44">
        <f>(VLOOKUP($A95,'ADR Raw Data'!$B$6:$BE$49,'ADR Raw Data'!AU$1,FALSE))/100</f>
        <v>-1.3229791017459101E-2</v>
      </c>
      <c r="O96" s="44">
        <f>(VLOOKUP($A95,'ADR Raw Data'!$B$6:$BE$49,'ADR Raw Data'!AV$1,FALSE))/100</f>
        <v>-3.8425888218794599E-2</v>
      </c>
      <c r="P96" s="44">
        <f>(VLOOKUP($A95,'ADR Raw Data'!$B$6:$BE$49,'ADR Raw Data'!AW$1,FALSE))/100</f>
        <v>-6.4953133956531092E-3</v>
      </c>
      <c r="Q96" s="44">
        <f>(VLOOKUP($A95,'ADR Raw Data'!$B$6:$BE$49,'ADR Raw Data'!AX$1,FALSE))/100</f>
        <v>-1.01041198240113E-2</v>
      </c>
      <c r="R96" s="44">
        <f>(VLOOKUP($A95,'ADR Raw Data'!$B$6:$BE$49,'ADR Raw Data'!AY$1,FALSE))/100</f>
        <v>-8.9477353716784797E-3</v>
      </c>
      <c r="S96" s="45">
        <f>(VLOOKUP($A95,'ADR Raw Data'!$B$6:$BE$49,'ADR Raw Data'!BA$1,FALSE))/100</f>
        <v>2.6042229190712002E-2</v>
      </c>
      <c r="T96" s="45">
        <f>(VLOOKUP($A95,'ADR Raw Data'!$B$6:$BE$49,'ADR Raw Data'!BB$1,FALSE))/100</f>
        <v>3.2049743388792303E-2</v>
      </c>
      <c r="U96" s="44">
        <f>(VLOOKUP($A95,'ADR Raw Data'!$B$6:$BE$49,'ADR Raw Data'!BC$1,FALSE))/100</f>
        <v>2.93074779651772E-2</v>
      </c>
      <c r="V96" s="46">
        <f>(VLOOKUP($A95,'ADR Raw Data'!$B$6:$BE$49,'ADR Raw Data'!BE$1,FALSE))/100</f>
        <v>5.76742129752119E-3</v>
      </c>
      <c r="X96" s="43">
        <f>(VLOOKUP($A95,'RevPAR Raw Data'!$B$6:$BE$49,'RevPAR Raw Data'!AT$1,FALSE))/100</f>
        <v>0.14053715018214802</v>
      </c>
      <c r="Y96" s="44">
        <f>(VLOOKUP($A95,'RevPAR Raw Data'!$B$6:$BE$49,'RevPAR Raw Data'!AU$1,FALSE))/100</f>
        <v>0.12581171846973502</v>
      </c>
      <c r="Z96" s="44">
        <f>(VLOOKUP($A95,'RevPAR Raw Data'!$B$6:$BE$49,'RevPAR Raw Data'!AV$1,FALSE))/100</f>
        <v>0.10072844169343301</v>
      </c>
      <c r="AA96" s="44">
        <f>(VLOOKUP($A95,'RevPAR Raw Data'!$B$6:$BE$49,'RevPAR Raw Data'!AW$1,FALSE))/100</f>
        <v>8.6273617172859196E-2</v>
      </c>
      <c r="AB96" s="44">
        <f>(VLOOKUP($A95,'RevPAR Raw Data'!$B$6:$BE$49,'RevPAR Raw Data'!AX$1,FALSE))/100</f>
        <v>0.10060216908141101</v>
      </c>
      <c r="AC96" s="44">
        <f>(VLOOKUP($A95,'RevPAR Raw Data'!$B$6:$BE$49,'RevPAR Raw Data'!AY$1,FALSE))/100</f>
        <v>0.110010351892552</v>
      </c>
      <c r="AD96" s="45">
        <f>(VLOOKUP($A95,'RevPAR Raw Data'!$B$6:$BE$49,'RevPAR Raw Data'!BA$1,FALSE))/100</f>
        <v>0.116180743522615</v>
      </c>
      <c r="AE96" s="45">
        <f>(VLOOKUP($A95,'RevPAR Raw Data'!$B$6:$BE$49,'RevPAR Raw Data'!BB$1,FALSE))/100</f>
        <v>0.14154794432741899</v>
      </c>
      <c r="AF96" s="44">
        <f>(VLOOKUP($A95,'RevPAR Raw Data'!$B$6:$BE$49,'RevPAR Raw Data'!BC$1,FALSE))/100</f>
        <v>0.129258431262918</v>
      </c>
      <c r="AG96" s="46">
        <f>(VLOOKUP($A95,'RevPAR Raw Data'!$B$6:$BE$49,'RevPAR Raw Data'!BE$1,FALSE))/100</f>
        <v>0.11822521968465401</v>
      </c>
    </row>
    <row r="97" spans="1:33" x14ac:dyDescent="0.2">
      <c r="A97" s="83"/>
      <c r="B97" s="84"/>
      <c r="C97" s="85"/>
      <c r="D97" s="85"/>
      <c r="E97" s="85"/>
      <c r="F97" s="85"/>
      <c r="G97" s="86"/>
      <c r="H97" s="85"/>
      <c r="I97" s="85"/>
      <c r="J97" s="86"/>
      <c r="K97" s="87"/>
      <c r="M97" s="84"/>
      <c r="N97" s="85"/>
      <c r="O97" s="85"/>
      <c r="P97" s="85"/>
      <c r="Q97" s="85"/>
      <c r="R97" s="86"/>
      <c r="S97" s="85"/>
      <c r="T97" s="85"/>
      <c r="U97" s="86"/>
      <c r="V97" s="87"/>
      <c r="X97" s="84"/>
      <c r="Y97" s="85"/>
      <c r="Z97" s="85"/>
      <c r="AA97" s="85"/>
      <c r="AB97" s="85"/>
      <c r="AC97" s="86"/>
      <c r="AD97" s="85"/>
      <c r="AE97" s="85"/>
      <c r="AF97" s="86"/>
      <c r="AG97" s="87"/>
    </row>
    <row r="98" spans="1:33" x14ac:dyDescent="0.2">
      <c r="A98" s="88" t="s">
        <v>46</v>
      </c>
      <c r="B98" s="71">
        <f>(VLOOKUP($A98,'Occupancy Raw Data'!$B$8:$BE$45,'Occupancy Raw Data'!AG$3,FALSE))/100</f>
        <v>0.48398843547924303</v>
      </c>
      <c r="C98" s="72">
        <f>(VLOOKUP($A98,'Occupancy Raw Data'!$B$8:$BE$45,'Occupancy Raw Data'!AH$3,FALSE))/100</f>
        <v>0.54076305885728704</v>
      </c>
      <c r="D98" s="72">
        <f>(VLOOKUP($A98,'Occupancy Raw Data'!$B$8:$BE$45,'Occupancy Raw Data'!AI$3,FALSE))/100</f>
        <v>0.60727963005882402</v>
      </c>
      <c r="E98" s="72">
        <f>(VLOOKUP($A98,'Occupancy Raw Data'!$B$8:$BE$45,'Occupancy Raw Data'!AJ$3,FALSE))/100</f>
        <v>0.63489829928594199</v>
      </c>
      <c r="F98" s="72">
        <f>(VLOOKUP($A98,'Occupancy Raw Data'!$B$8:$BE$45,'Occupancy Raw Data'!AK$3,FALSE))/100</f>
        <v>0.64682868147755701</v>
      </c>
      <c r="G98" s="73">
        <f>(VLOOKUP($A98,'Occupancy Raw Data'!$B$8:$BE$45,'Occupancy Raw Data'!AL$3,FALSE))/100</f>
        <v>0.58274878713100697</v>
      </c>
      <c r="H98" s="53">
        <f>(VLOOKUP($A98,'Occupancy Raw Data'!$B$8:$BE$45,'Occupancy Raw Data'!AN$3,FALSE))/100</f>
        <v>0.70098444966835505</v>
      </c>
      <c r="I98" s="53">
        <f>(VLOOKUP($A98,'Occupancy Raw Data'!$B$8:$BE$45,'Occupancy Raw Data'!AO$3,FALSE))/100</f>
        <v>0.67539096557736999</v>
      </c>
      <c r="J98" s="73">
        <f>(VLOOKUP($A98,'Occupancy Raw Data'!$B$8:$BE$45,'Occupancy Raw Data'!AP$3,FALSE))/100</f>
        <v>0.68818770762286308</v>
      </c>
      <c r="K98" s="74">
        <f>(VLOOKUP($A98,'Occupancy Raw Data'!$B$8:$BE$45,'Occupancy Raw Data'!AR$3,FALSE))/100</f>
        <v>0.612873575541247</v>
      </c>
      <c r="M98" s="75">
        <f>VLOOKUP($A98,'ADR Raw Data'!$B$6:$BE$43,'ADR Raw Data'!AG$1,FALSE)</f>
        <v>122.99928864569</v>
      </c>
      <c r="N98" s="76">
        <f>VLOOKUP($A98,'ADR Raw Data'!$B$6:$BE$43,'ADR Raw Data'!AH$1,FALSE)</f>
        <v>116.031540777174</v>
      </c>
      <c r="O98" s="76">
        <f>VLOOKUP($A98,'ADR Raw Data'!$B$6:$BE$43,'ADR Raw Data'!AI$1,FALSE)</f>
        <v>118.602162925942</v>
      </c>
      <c r="P98" s="76">
        <f>VLOOKUP($A98,'ADR Raw Data'!$B$6:$BE$43,'ADR Raw Data'!AJ$1,FALSE)</f>
        <v>117.544910521055</v>
      </c>
      <c r="Q98" s="76">
        <f>VLOOKUP($A98,'ADR Raw Data'!$B$6:$BE$43,'ADR Raw Data'!AK$1,FALSE)</f>
        <v>121.02914833172601</v>
      </c>
      <c r="R98" s="77">
        <f>VLOOKUP($A98,'ADR Raw Data'!$B$6:$BE$43,'ADR Raw Data'!AL$1,FALSE)</f>
        <v>119.16395384422999</v>
      </c>
      <c r="S98" s="76">
        <f>VLOOKUP($A98,'ADR Raw Data'!$B$6:$BE$43,'ADR Raw Data'!AN$1,FALSE)</f>
        <v>144.46690776267201</v>
      </c>
      <c r="T98" s="76">
        <f>VLOOKUP($A98,'ADR Raw Data'!$B$6:$BE$43,'ADR Raw Data'!AO$1,FALSE)</f>
        <v>143.32356719747</v>
      </c>
      <c r="U98" s="77">
        <f>VLOOKUP($A98,'ADR Raw Data'!$B$6:$BE$43,'ADR Raw Data'!AP$1,FALSE)</f>
        <v>143.905867598947</v>
      </c>
      <c r="V98" s="78">
        <f>VLOOKUP($A98,'ADR Raw Data'!$B$6:$BE$43,'ADR Raw Data'!AR$1,FALSE)</f>
        <v>127.101611371359</v>
      </c>
      <c r="X98" s="75">
        <f>VLOOKUP($A98,'RevPAR Raw Data'!$B$6:$BE$43,'RevPAR Raw Data'!AG$1,FALSE)</f>
        <v>59.530233276687703</v>
      </c>
      <c r="Y98" s="76">
        <f>VLOOKUP($A98,'RevPAR Raw Data'!$B$6:$BE$43,'RevPAR Raw Data'!AH$1,FALSE)</f>
        <v>62.745570914589003</v>
      </c>
      <c r="Z98" s="76">
        <f>VLOOKUP($A98,'RevPAR Raw Data'!$B$6:$BE$43,'RevPAR Raw Data'!AI$1,FALSE)</f>
        <v>72.024677625842898</v>
      </c>
      <c r="AA98" s="76">
        <f>VLOOKUP($A98,'RevPAR Raw Data'!$B$6:$BE$43,'RevPAR Raw Data'!AJ$1,FALSE)</f>
        <v>74.629063779536196</v>
      </c>
      <c r="AB98" s="76">
        <f>VLOOKUP($A98,'RevPAR Raw Data'!$B$6:$BE$43,'RevPAR Raw Data'!AK$1,FALSE)</f>
        <v>78.285124435762398</v>
      </c>
      <c r="AC98" s="77">
        <f>VLOOKUP($A98,'RevPAR Raw Data'!$B$6:$BE$43,'RevPAR Raw Data'!AL$1,FALSE)</f>
        <v>69.442649572460894</v>
      </c>
      <c r="AD98" s="76">
        <f>VLOOKUP($A98,'RevPAR Raw Data'!$B$6:$BE$43,'RevPAR Raw Data'!AN$1,FALSE)</f>
        <v>101.269055833305</v>
      </c>
      <c r="AE98" s="76">
        <f>VLOOKUP($A98,'RevPAR Raw Data'!$B$6:$BE$43,'RevPAR Raw Data'!AO$1,FALSE)</f>
        <v>96.799442439492694</v>
      </c>
      <c r="AF98" s="77">
        <f>VLOOKUP($A98,'RevPAR Raw Data'!$B$6:$BE$43,'RevPAR Raw Data'!AP$1,FALSE)</f>
        <v>99.034249136399197</v>
      </c>
      <c r="AG98" s="78">
        <f>VLOOKUP($A98,'RevPAR Raw Data'!$B$6:$BE$43,'RevPAR Raw Data'!AR$1,FALSE)</f>
        <v>77.897219018219104</v>
      </c>
    </row>
    <row r="99" spans="1:33" x14ac:dyDescent="0.2">
      <c r="A99" s="55" t="s">
        <v>126</v>
      </c>
      <c r="B99" s="43">
        <f>(VLOOKUP($A98,'Occupancy Raw Data'!$B$8:$BE$51,'Occupancy Raw Data'!AT$3,FALSE))/100</f>
        <v>2.3879437834730299E-2</v>
      </c>
      <c r="C99" s="44">
        <f>(VLOOKUP($A98,'Occupancy Raw Data'!$B$8:$BE$51,'Occupancy Raw Data'!AU$3,FALSE))/100</f>
        <v>2.5152403676071699E-2</v>
      </c>
      <c r="D99" s="44">
        <f>(VLOOKUP($A98,'Occupancy Raw Data'!$B$8:$BE$51,'Occupancy Raw Data'!AV$3,FALSE))/100</f>
        <v>2.2589437379551498E-2</v>
      </c>
      <c r="E99" s="44">
        <f>(VLOOKUP($A98,'Occupancy Raw Data'!$B$8:$BE$51,'Occupancy Raw Data'!AW$3,FALSE))/100</f>
        <v>1.07458730893775E-2</v>
      </c>
      <c r="F99" s="44">
        <f>(VLOOKUP($A98,'Occupancy Raw Data'!$B$8:$BE$51,'Occupancy Raw Data'!AX$3,FALSE))/100</f>
        <v>1.4920258839627901E-2</v>
      </c>
      <c r="G99" s="44">
        <f>(VLOOKUP($A98,'Occupancy Raw Data'!$B$8:$BE$51,'Occupancy Raw Data'!AY$3,FALSE))/100</f>
        <v>1.8959472817722499E-2</v>
      </c>
      <c r="H99" s="45">
        <f>(VLOOKUP($A98,'Occupancy Raw Data'!$B$8:$BE$51,'Occupancy Raw Data'!BA$3,FALSE))/100</f>
        <v>-3.0966082487554402E-2</v>
      </c>
      <c r="I99" s="45">
        <f>(VLOOKUP($A98,'Occupancy Raw Data'!$B$8:$BE$51,'Occupancy Raw Data'!BB$3,FALSE))/100</f>
        <v>-3.3518260007111202E-2</v>
      </c>
      <c r="J99" s="44">
        <f>(VLOOKUP($A98,'Occupancy Raw Data'!$B$8:$BE$51,'Occupancy Raw Data'!BC$3,FALSE))/100</f>
        <v>-3.2220124692215003E-2</v>
      </c>
      <c r="K99" s="46">
        <f>(VLOOKUP($A98,'Occupancy Raw Data'!$B$8:$BE$51,'Occupancy Raw Data'!BE$3,FALSE))/100</f>
        <v>1.9589371064352799E-3</v>
      </c>
      <c r="M99" s="43">
        <f>(VLOOKUP($A98,'ADR Raw Data'!$B$6:$BE$49,'ADR Raw Data'!AT$1,FALSE))/100</f>
        <v>7.321442870483591E-2</v>
      </c>
      <c r="N99" s="44">
        <f>(VLOOKUP($A98,'ADR Raw Data'!$B$6:$BE$49,'ADR Raw Data'!AU$1,FALSE))/100</f>
        <v>3.7558028577307195E-2</v>
      </c>
      <c r="O99" s="44">
        <f>(VLOOKUP($A98,'ADR Raw Data'!$B$6:$BE$49,'ADR Raw Data'!AV$1,FALSE))/100</f>
        <v>4.6779369766425404E-2</v>
      </c>
      <c r="P99" s="44">
        <f>(VLOOKUP($A98,'ADR Raw Data'!$B$6:$BE$49,'ADR Raw Data'!AW$1,FALSE))/100</f>
        <v>2.7777739515928102E-2</v>
      </c>
      <c r="Q99" s="44">
        <f>(VLOOKUP($A98,'ADR Raw Data'!$B$6:$BE$49,'ADR Raw Data'!AX$1,FALSE))/100</f>
        <v>2.5207659429763399E-2</v>
      </c>
      <c r="R99" s="44">
        <f>(VLOOKUP($A98,'ADR Raw Data'!$B$6:$BE$49,'ADR Raw Data'!AY$1,FALSE))/100</f>
        <v>4.03718436832122E-2</v>
      </c>
      <c r="S99" s="45">
        <f>(VLOOKUP($A98,'ADR Raw Data'!$B$6:$BE$49,'ADR Raw Data'!BA$1,FALSE))/100</f>
        <v>-1.3384425549554E-2</v>
      </c>
      <c r="T99" s="45">
        <f>(VLOOKUP($A98,'ADR Raw Data'!$B$6:$BE$49,'ADR Raw Data'!BB$1,FALSE))/100</f>
        <v>-2.3831533838384603E-2</v>
      </c>
      <c r="U99" s="44">
        <f>(VLOOKUP($A98,'ADR Raw Data'!$B$6:$BE$49,'ADR Raw Data'!BC$1,FALSE))/100</f>
        <v>-1.8519643408180499E-2</v>
      </c>
      <c r="V99" s="46">
        <f>(VLOOKUP($A98,'ADR Raw Data'!$B$6:$BE$49,'ADR Raw Data'!BE$1,FALSE))/100</f>
        <v>1.52226760378972E-2</v>
      </c>
      <c r="X99" s="43">
        <f>(VLOOKUP($A98,'RevPAR Raw Data'!$B$6:$BE$49,'RevPAR Raw Data'!AT$1,FALSE))/100</f>
        <v>9.8842185938428709E-2</v>
      </c>
      <c r="Y99" s="44">
        <f>(VLOOKUP($A98,'RevPAR Raw Data'!$B$6:$BE$49,'RevPAR Raw Data'!AU$1,FALSE))/100</f>
        <v>6.3655106949432896E-2</v>
      </c>
      <c r="Z99" s="44">
        <f>(VLOOKUP($A98,'RevPAR Raw Data'!$B$6:$BE$49,'RevPAR Raw Data'!AV$1,FALSE))/100</f>
        <v>7.0425526789970508E-2</v>
      </c>
      <c r="AA99" s="44">
        <f>(VLOOKUP($A98,'RevPAR Raw Data'!$B$6:$BE$49,'RevPAR Raw Data'!AW$1,FALSE))/100</f>
        <v>3.8822108668853599E-2</v>
      </c>
      <c r="AB99" s="44">
        <f>(VLOOKUP($A98,'RevPAR Raw Data'!$B$6:$BE$49,'RevPAR Raw Data'!AX$1,FALSE))/100</f>
        <v>4.0504023072824601E-2</v>
      </c>
      <c r="AC99" s="44">
        <f>(VLOOKUP($A98,'RevPAR Raw Data'!$B$6:$BE$49,'RevPAR Raw Data'!AY$1,FALSE))/100</f>
        <v>6.0096745373847904E-2</v>
      </c>
      <c r="AD99" s="45">
        <f>(VLOOKUP($A98,'RevPAR Raw Data'!$B$6:$BE$49,'RevPAR Raw Data'!BA$1,FALSE))/100</f>
        <v>-4.3936044811492402E-2</v>
      </c>
      <c r="AE99" s="45">
        <f>(VLOOKUP($A98,'RevPAR Raw Data'!$B$6:$BE$49,'RevPAR Raw Data'!BB$1,FALSE))/100</f>
        <v>-5.6551002297932501E-2</v>
      </c>
      <c r="AF99" s="44">
        <f>(VLOOKUP($A98,'RevPAR Raw Data'!$B$6:$BE$49,'RevPAR Raw Data'!BC$1,FALSE))/100</f>
        <v>-5.0143062880528604E-2</v>
      </c>
      <c r="AG99" s="46">
        <f>(VLOOKUP($A98,'RevPAR Raw Data'!$B$6:$BE$49,'RevPAR Raw Data'!BE$1,FALSE))/100</f>
        <v>1.7211433409282398E-2</v>
      </c>
    </row>
    <row r="100" spans="1:33" x14ac:dyDescent="0.2">
      <c r="A100" s="88"/>
      <c r="B100" s="71"/>
      <c r="C100" s="72"/>
      <c r="D100" s="72"/>
      <c r="E100" s="72"/>
      <c r="F100" s="72"/>
      <c r="G100" s="73"/>
      <c r="H100" s="53"/>
      <c r="I100" s="53"/>
      <c r="J100" s="73"/>
      <c r="K100" s="74"/>
      <c r="M100" s="75"/>
      <c r="N100" s="76"/>
      <c r="O100" s="76"/>
      <c r="P100" s="76"/>
      <c r="Q100" s="76"/>
      <c r="R100" s="77"/>
      <c r="S100" s="76"/>
      <c r="T100" s="76"/>
      <c r="U100" s="77"/>
      <c r="V100" s="78"/>
      <c r="X100" s="75"/>
      <c r="Y100" s="76"/>
      <c r="Z100" s="76"/>
      <c r="AA100" s="76"/>
      <c r="AB100" s="76"/>
      <c r="AC100" s="77"/>
      <c r="AD100" s="76"/>
      <c r="AE100" s="76"/>
      <c r="AF100" s="77"/>
      <c r="AG100" s="78"/>
    </row>
    <row r="101" spans="1:33" x14ac:dyDescent="0.2">
      <c r="A101" s="70" t="s">
        <v>48</v>
      </c>
      <c r="B101" s="71">
        <f>(VLOOKUP($A101,'Occupancy Raw Data'!$B$8:$BE$45,'Occupancy Raw Data'!AG$3,FALSE))/100</f>
        <v>0.45596679891417802</v>
      </c>
      <c r="C101" s="72">
        <f>(VLOOKUP($A101,'Occupancy Raw Data'!$B$8:$BE$45,'Occupancy Raw Data'!AH$3,FALSE))/100</f>
        <v>0.51469513468365002</v>
      </c>
      <c r="D101" s="72">
        <f>(VLOOKUP($A101,'Occupancy Raw Data'!$B$8:$BE$45,'Occupancy Raw Data'!AI$3,FALSE))/100</f>
        <v>0.57399770306953402</v>
      </c>
      <c r="E101" s="72">
        <f>(VLOOKUP($A101,'Occupancy Raw Data'!$B$8:$BE$45,'Occupancy Raw Data'!AJ$3,FALSE))/100</f>
        <v>0.58798809772395</v>
      </c>
      <c r="F101" s="72">
        <f>(VLOOKUP($A101,'Occupancy Raw Data'!$B$8:$BE$45,'Occupancy Raw Data'!AK$3,FALSE))/100</f>
        <v>0.58678742952599694</v>
      </c>
      <c r="G101" s="73">
        <f>(VLOOKUP($A101,'Occupancy Raw Data'!$B$8:$BE$45,'Occupancy Raw Data'!AL$3,FALSE))/100</f>
        <v>0.54388703278346195</v>
      </c>
      <c r="H101" s="53">
        <f>(VLOOKUP($A101,'Occupancy Raw Data'!$B$8:$BE$45,'Occupancy Raw Data'!AN$3,FALSE))/100</f>
        <v>0.64013885988724095</v>
      </c>
      <c r="I101" s="53">
        <f>(VLOOKUP($A101,'Occupancy Raw Data'!$B$8:$BE$45,'Occupancy Raw Data'!AO$3,FALSE))/100</f>
        <v>0.63423992482773006</v>
      </c>
      <c r="J101" s="73">
        <f>(VLOOKUP($A101,'Occupancy Raw Data'!$B$8:$BE$45,'Occupancy Raw Data'!AP$3,FALSE))/100</f>
        <v>0.63718939235748495</v>
      </c>
      <c r="K101" s="74">
        <f>(VLOOKUP($A101,'Occupancy Raw Data'!$B$8:$BE$45,'Occupancy Raw Data'!AR$3,FALSE))/100</f>
        <v>0.57054484980461095</v>
      </c>
      <c r="M101" s="75">
        <f>VLOOKUP($A101,'ADR Raw Data'!$B$6:$BE$43,'ADR Raw Data'!AG$1,FALSE)</f>
        <v>137.93321598259701</v>
      </c>
      <c r="N101" s="76">
        <f>VLOOKUP($A101,'ADR Raw Data'!$B$6:$BE$43,'ADR Raw Data'!AH$1,FALSE)</f>
        <v>127.88907297530299</v>
      </c>
      <c r="O101" s="76">
        <f>VLOOKUP($A101,'ADR Raw Data'!$B$6:$BE$43,'ADR Raw Data'!AI$1,FALSE)</f>
        <v>127.631421490609</v>
      </c>
      <c r="P101" s="76">
        <f>VLOOKUP($A101,'ADR Raw Data'!$B$6:$BE$43,'ADR Raw Data'!AJ$1,FALSE)</f>
        <v>125.62770630798499</v>
      </c>
      <c r="Q101" s="76">
        <f>VLOOKUP($A101,'ADR Raw Data'!$B$6:$BE$43,'ADR Raw Data'!AK$1,FALSE)</f>
        <v>131.83578666429401</v>
      </c>
      <c r="R101" s="77">
        <f>VLOOKUP($A101,'ADR Raw Data'!$B$6:$BE$43,'ADR Raw Data'!AL$1,FALSE)</f>
        <v>129.881446149711</v>
      </c>
      <c r="S101" s="76">
        <f>VLOOKUP($A101,'ADR Raw Data'!$B$6:$BE$43,'ADR Raw Data'!AN$1,FALSE)</f>
        <v>159.36009867482099</v>
      </c>
      <c r="T101" s="76">
        <f>VLOOKUP($A101,'ADR Raw Data'!$B$6:$BE$43,'ADR Raw Data'!AO$1,FALSE)</f>
        <v>160.942821926828</v>
      </c>
      <c r="U101" s="77">
        <f>VLOOKUP($A101,'ADR Raw Data'!$B$6:$BE$43,'ADR Raw Data'!AP$1,FALSE)</f>
        <v>160.14779718990599</v>
      </c>
      <c r="V101" s="78">
        <f>VLOOKUP($A101,'ADR Raw Data'!$B$6:$BE$43,'ADR Raw Data'!AR$1,FALSE)</f>
        <v>139.53908071968601</v>
      </c>
      <c r="X101" s="75">
        <f>VLOOKUP($A101,'RevPAR Raw Data'!$B$6:$BE$43,'RevPAR Raw Data'!AG$1,FALSE)</f>
        <v>62.892966955523001</v>
      </c>
      <c r="Y101" s="76">
        <f>VLOOKUP($A101,'RevPAR Raw Data'!$B$6:$BE$43,'RevPAR Raw Data'!AH$1,FALSE)</f>
        <v>65.823883639590704</v>
      </c>
      <c r="Z101" s="76">
        <f>VLOOKUP($A101,'RevPAR Raw Data'!$B$6:$BE$43,'RevPAR Raw Data'!AI$1,FALSE)</f>
        <v>73.2601427751096</v>
      </c>
      <c r="AA101" s="76">
        <f>VLOOKUP($A101,'RevPAR Raw Data'!$B$6:$BE$43,'RevPAR Raw Data'!AJ$1,FALSE)</f>
        <v>73.867596053455799</v>
      </c>
      <c r="AB101" s="76">
        <f>VLOOKUP($A101,'RevPAR Raw Data'!$B$6:$BE$43,'RevPAR Raw Data'!AK$1,FALSE)</f>
        <v>77.359582376278894</v>
      </c>
      <c r="AC101" s="77">
        <f>VLOOKUP($A101,'RevPAR Raw Data'!$B$6:$BE$43,'RevPAR Raw Data'!AL$1,FALSE)</f>
        <v>70.640834359991601</v>
      </c>
      <c r="AD101" s="76">
        <f>VLOOKUP($A101,'RevPAR Raw Data'!$B$6:$BE$43,'RevPAR Raw Data'!AN$1,FALSE)</f>
        <v>102.012591877218</v>
      </c>
      <c r="AE101" s="76">
        <f>VLOOKUP($A101,'RevPAR Raw Data'!$B$6:$BE$43,'RevPAR Raw Data'!AO$1,FALSE)</f>
        <v>102.07636328043399</v>
      </c>
      <c r="AF101" s="77">
        <f>VLOOKUP($A101,'RevPAR Raw Data'!$B$6:$BE$43,'RevPAR Raw Data'!AP$1,FALSE)</f>
        <v>102.044477578826</v>
      </c>
      <c r="AG101" s="78">
        <f>VLOOKUP($A101,'RevPAR Raw Data'!$B$6:$BE$43,'RevPAR Raw Data'!AR$1,FALSE)</f>
        <v>79.613303851087295</v>
      </c>
    </row>
    <row r="102" spans="1:33" x14ac:dyDescent="0.2">
      <c r="A102" s="55" t="s">
        <v>126</v>
      </c>
      <c r="B102" s="43">
        <f>(VLOOKUP($A101,'Occupancy Raw Data'!$B$8:$BE$51,'Occupancy Raw Data'!AT$3,FALSE))/100</f>
        <v>-4.4032428485483097E-3</v>
      </c>
      <c r="C102" s="44">
        <f>(VLOOKUP($A101,'Occupancy Raw Data'!$B$8:$BE$51,'Occupancy Raw Data'!AU$3,FALSE))/100</f>
        <v>1.49733334745051E-2</v>
      </c>
      <c r="D102" s="44">
        <f>(VLOOKUP($A101,'Occupancy Raw Data'!$B$8:$BE$51,'Occupancy Raw Data'!AV$3,FALSE))/100</f>
        <v>2.5128755875503801E-2</v>
      </c>
      <c r="E102" s="44">
        <f>(VLOOKUP($A101,'Occupancy Raw Data'!$B$8:$BE$51,'Occupancy Raw Data'!AW$3,FALSE))/100</f>
        <v>6.45906252229552E-3</v>
      </c>
      <c r="F102" s="44">
        <f>(VLOOKUP($A101,'Occupancy Raw Data'!$B$8:$BE$51,'Occupancy Raw Data'!AX$3,FALSE))/100</f>
        <v>9.3748453323063592E-3</v>
      </c>
      <c r="G102" s="44">
        <f>(VLOOKUP($A101,'Occupancy Raw Data'!$B$8:$BE$51,'Occupancy Raw Data'!AY$3,FALSE))/100</f>
        <v>1.0730126817689801E-2</v>
      </c>
      <c r="H102" s="45">
        <f>(VLOOKUP($A101,'Occupancy Raw Data'!$B$8:$BE$51,'Occupancy Raw Data'!BA$3,FALSE))/100</f>
        <v>-3.8894878017987897E-2</v>
      </c>
      <c r="I102" s="45">
        <f>(VLOOKUP($A101,'Occupancy Raw Data'!$B$8:$BE$51,'Occupancy Raw Data'!BB$3,FALSE))/100</f>
        <v>-2.1788746307914303E-2</v>
      </c>
      <c r="J102" s="44">
        <f>(VLOOKUP($A101,'Occupancy Raw Data'!$B$8:$BE$51,'Occupancy Raw Data'!BC$3,FALSE))/100</f>
        <v>-3.04568425497217E-2</v>
      </c>
      <c r="K102" s="46">
        <f>(VLOOKUP($A101,'Occupancy Raw Data'!$B$8:$BE$51,'Occupancy Raw Data'!BE$3,FALSE))/100</f>
        <v>-2.7872130434305896E-3</v>
      </c>
      <c r="M102" s="43">
        <f>(VLOOKUP($A101,'ADR Raw Data'!$B$6:$BE$49,'ADR Raw Data'!AT$1,FALSE))/100</f>
        <v>5.5825760479731396E-2</v>
      </c>
      <c r="N102" s="44">
        <f>(VLOOKUP($A101,'ADR Raw Data'!$B$6:$BE$49,'ADR Raw Data'!AU$1,FALSE))/100</f>
        <v>6.0199803583736403E-2</v>
      </c>
      <c r="O102" s="44">
        <f>(VLOOKUP($A101,'ADR Raw Data'!$B$6:$BE$49,'ADR Raw Data'!AV$1,FALSE))/100</f>
        <v>7.8904574624163906E-2</v>
      </c>
      <c r="P102" s="44">
        <f>(VLOOKUP($A101,'ADR Raw Data'!$B$6:$BE$49,'ADR Raw Data'!AW$1,FALSE))/100</f>
        <v>4.7779251748561E-2</v>
      </c>
      <c r="Q102" s="44">
        <f>(VLOOKUP($A101,'ADR Raw Data'!$B$6:$BE$49,'ADR Raw Data'!AX$1,FALSE))/100</f>
        <v>6.01024164946765E-2</v>
      </c>
      <c r="R102" s="44">
        <f>(VLOOKUP($A101,'ADR Raw Data'!$B$6:$BE$49,'ADR Raw Data'!AY$1,FALSE))/100</f>
        <v>6.0296217516466202E-2</v>
      </c>
      <c r="S102" s="45">
        <f>(VLOOKUP($A101,'ADR Raw Data'!$B$6:$BE$49,'ADR Raw Data'!BA$1,FALSE))/100</f>
        <v>3.3535690480019503E-2</v>
      </c>
      <c r="T102" s="45">
        <f>(VLOOKUP($A101,'ADR Raw Data'!$B$6:$BE$49,'ADR Raw Data'!BB$1,FALSE))/100</f>
        <v>2.9983971503757801E-2</v>
      </c>
      <c r="U102" s="44">
        <f>(VLOOKUP($A101,'ADR Raw Data'!$B$6:$BE$49,'ADR Raw Data'!BC$1,FALSE))/100</f>
        <v>3.1816855057737403E-2</v>
      </c>
      <c r="V102" s="46">
        <f>(VLOOKUP($A101,'ADR Raw Data'!$B$6:$BE$49,'ADR Raw Data'!BE$1,FALSE))/100</f>
        <v>4.7338929657545693E-2</v>
      </c>
      <c r="X102" s="43">
        <f>(VLOOKUP($A101,'RevPAR Raw Data'!$B$6:$BE$49,'RevPAR Raw Data'!AT$1,FALSE))/100</f>
        <v>5.1176703250585903E-2</v>
      </c>
      <c r="Y102" s="44">
        <f>(VLOOKUP($A101,'RevPAR Raw Data'!$B$6:$BE$49,'RevPAR Raw Data'!AU$1,FALSE))/100</f>
        <v>7.6074528792400495E-2</v>
      </c>
      <c r="Z102" s="44">
        <f>(VLOOKUP($A101,'RevPAR Raw Data'!$B$6:$BE$49,'RevPAR Raw Data'!AV$1,FALSE))/100</f>
        <v>0.106016104292858</v>
      </c>
      <c r="AA102" s="44">
        <f>(VLOOKUP($A101,'RevPAR Raw Data'!$B$6:$BE$49,'RevPAR Raw Data'!AW$1,FALSE))/100</f>
        <v>5.4546923445168899E-2</v>
      </c>
      <c r="AB102" s="44">
        <f>(VLOOKUP($A101,'RevPAR Raw Data'!$B$6:$BE$49,'RevPAR Raw Data'!AX$1,FALSE))/100</f>
        <v>7.0040712685718307E-2</v>
      </c>
      <c r="AC102" s="44">
        <f>(VLOOKUP($A101,'RevPAR Raw Data'!$B$6:$BE$49,'RevPAR Raw Data'!AY$1,FALSE))/100</f>
        <v>7.1673330394734697E-2</v>
      </c>
      <c r="AD102" s="45">
        <f>(VLOOKUP($A101,'RevPAR Raw Data'!$B$6:$BE$49,'RevPAR Raw Data'!BA$1,FALSE))/100</f>
        <v>-6.6635541284377599E-3</v>
      </c>
      <c r="AE102" s="45">
        <f>(VLOOKUP($A101,'RevPAR Raw Data'!$B$6:$BE$49,'RevPAR Raw Data'!BB$1,FALSE))/100</f>
        <v>7.54191204744441E-3</v>
      </c>
      <c r="AF102" s="44">
        <f>(VLOOKUP($A101,'RevPAR Raw Data'!$B$6:$BE$49,'RevPAR Raw Data'!BC$1,FALSE))/100</f>
        <v>3.90971563094892E-4</v>
      </c>
      <c r="AG102" s="46">
        <f>(VLOOKUP($A101,'RevPAR Raw Data'!$B$6:$BE$49,'RevPAR Raw Data'!BE$1,FALSE))/100</f>
        <v>4.44197729319116E-2</v>
      </c>
    </row>
    <row r="103" spans="1:33" x14ac:dyDescent="0.2">
      <c r="A103" s="93"/>
      <c r="B103" s="71"/>
      <c r="C103" s="72"/>
      <c r="D103" s="72"/>
      <c r="E103" s="72"/>
      <c r="F103" s="72"/>
      <c r="G103" s="73"/>
      <c r="H103" s="53"/>
      <c r="I103" s="53"/>
      <c r="J103" s="73"/>
      <c r="K103" s="74"/>
      <c r="M103" s="75"/>
      <c r="N103" s="76"/>
      <c r="O103" s="76"/>
      <c r="P103" s="76"/>
      <c r="Q103" s="76"/>
      <c r="R103" s="77"/>
      <c r="S103" s="76"/>
      <c r="T103" s="76"/>
      <c r="U103" s="77"/>
      <c r="V103" s="78"/>
      <c r="X103" s="75"/>
      <c r="Y103" s="76"/>
      <c r="Z103" s="76"/>
      <c r="AA103" s="76"/>
      <c r="AB103" s="76"/>
      <c r="AC103" s="77"/>
      <c r="AD103" s="76"/>
      <c r="AE103" s="76"/>
      <c r="AF103" s="77"/>
      <c r="AG103" s="78"/>
    </row>
    <row r="104" spans="1:33" x14ac:dyDescent="0.2">
      <c r="A104" s="70" t="s">
        <v>52</v>
      </c>
      <c r="B104" s="71">
        <f>(VLOOKUP($A104,'Occupancy Raw Data'!$B$8:$BE$54,'Occupancy Raw Data'!AG$3,FALSE))/100</f>
        <v>0.485565178769709</v>
      </c>
      <c r="C104" s="72">
        <f>(VLOOKUP($A104,'Occupancy Raw Data'!$B$8:$BE$54,'Occupancy Raw Data'!AH$3,FALSE))/100</f>
        <v>0.50869645837196298</v>
      </c>
      <c r="D104" s="72">
        <f>(VLOOKUP($A104,'Occupancy Raw Data'!$B$8:$BE$54,'Occupancy Raw Data'!AI$3,FALSE))/100</f>
        <v>0.572890784350083</v>
      </c>
      <c r="E104" s="72">
        <f>(VLOOKUP($A104,'Occupancy Raw Data'!$B$8:$BE$54,'Occupancy Raw Data'!AJ$3,FALSE))/100</f>
        <v>0.62644168366400799</v>
      </c>
      <c r="F104" s="72">
        <f>(VLOOKUP($A104,'Occupancy Raw Data'!$B$8:$BE$54,'Occupancy Raw Data'!AK$3,FALSE))/100</f>
        <v>0.63652883367328006</v>
      </c>
      <c r="G104" s="73">
        <f>(VLOOKUP($A104,'Occupancy Raw Data'!$B$8:$BE$54,'Occupancy Raw Data'!AL$3,FALSE))/100</f>
        <v>0.565992971426029</v>
      </c>
      <c r="H104" s="53">
        <f>(VLOOKUP($A104,'Occupancy Raw Data'!$B$8:$BE$54,'Occupancy Raw Data'!AN$3,FALSE))/100</f>
        <v>0.70658260708325604</v>
      </c>
      <c r="I104" s="53">
        <f>(VLOOKUP($A104,'Occupancy Raw Data'!$B$8:$BE$54,'Occupancy Raw Data'!AO$3,FALSE))/100</f>
        <v>0.70454292601520396</v>
      </c>
      <c r="J104" s="73">
        <f>(VLOOKUP($A104,'Occupancy Raw Data'!$B$8:$BE$54,'Occupancy Raw Data'!AP$3,FALSE))/100</f>
        <v>0.70556276654923</v>
      </c>
      <c r="K104" s="74">
        <f>(VLOOKUP($A104,'Occupancy Raw Data'!$B$8:$BE$54,'Occupancy Raw Data'!AR$3,FALSE))/100</f>
        <v>0.60585886191263005</v>
      </c>
      <c r="M104" s="75">
        <f>VLOOKUP($A104,'ADR Raw Data'!$B$6:$BE$54,'ADR Raw Data'!AG$1,FALSE)</f>
        <v>97.801167009680597</v>
      </c>
      <c r="N104" s="76">
        <f>VLOOKUP($A104,'ADR Raw Data'!$B$6:$BE$54,'ADR Raw Data'!AH$1,FALSE)</f>
        <v>99.140613107822404</v>
      </c>
      <c r="O104" s="76">
        <f>VLOOKUP($A104,'ADR Raw Data'!$B$6:$BE$54,'ADR Raw Data'!AI$1,FALSE)</f>
        <v>106.173722164681</v>
      </c>
      <c r="P104" s="76">
        <f>VLOOKUP($A104,'ADR Raw Data'!$B$6:$BE$54,'ADR Raw Data'!AJ$1,FALSE)</f>
        <v>108.334096613781</v>
      </c>
      <c r="Q104" s="76">
        <f>VLOOKUP($A104,'ADR Raw Data'!$B$6:$BE$54,'ADR Raw Data'!AK$1,FALSE)</f>
        <v>108.15421288743801</v>
      </c>
      <c r="R104" s="77">
        <f>VLOOKUP($A104,'ADR Raw Data'!$B$6:$BE$54,'ADR Raw Data'!AL$1,FALSE)</f>
        <v>104.394490830495</v>
      </c>
      <c r="S104" s="76">
        <f>VLOOKUP($A104,'ADR Raw Data'!$B$6:$BE$54,'ADR Raw Data'!AN$1,FALSE)</f>
        <v>123.202128798614</v>
      </c>
      <c r="T104" s="76">
        <f>VLOOKUP($A104,'ADR Raw Data'!$B$6:$BE$54,'ADR Raw Data'!AO$1,FALSE)</f>
        <v>122.90317717654401</v>
      </c>
      <c r="U104" s="77">
        <f>VLOOKUP($A104,'ADR Raw Data'!$B$6:$BE$54,'ADR Raw Data'!AP$1,FALSE)</f>
        <v>123.052869044177</v>
      </c>
      <c r="V104" s="78">
        <f>VLOOKUP($A104,'ADR Raw Data'!$B$6:$BE$54,'ADR Raw Data'!AR$1,FALSE)</f>
        <v>110.601010131915</v>
      </c>
      <c r="X104" s="75">
        <f>VLOOKUP($A104,'RevPAR Raw Data'!$B$6:$BE$54,'RevPAR Raw Data'!AG$1,FALSE)</f>
        <v>47.488841142941702</v>
      </c>
      <c r="Y104" s="76">
        <f>VLOOKUP($A104,'RevPAR Raw Data'!$B$6:$BE$54,'RevPAR Raw Data'!AH$1,FALSE)</f>
        <v>50.432478768774303</v>
      </c>
      <c r="Z104" s="76">
        <f>VLOOKUP($A104,'RevPAR Raw Data'!$B$6:$BE$54,'RevPAR Raw Data'!AI$1,FALSE)</f>
        <v>60.8259469682922</v>
      </c>
      <c r="AA104" s="76">
        <f>VLOOKUP($A104,'RevPAR Raw Data'!$B$6:$BE$54,'RevPAR Raw Data'!AJ$1,FALSE)</f>
        <v>67.864993880956703</v>
      </c>
      <c r="AB104" s="76">
        <f>VLOOKUP($A104,'RevPAR Raw Data'!$B$6:$BE$54,'RevPAR Raw Data'!AK$1,FALSE)</f>
        <v>68.843274986092993</v>
      </c>
      <c r="AC104" s="77">
        <f>VLOOKUP($A104,'RevPAR Raw Data'!$B$6:$BE$54,'RevPAR Raw Data'!AL$1,FALSE)</f>
        <v>59.086548065659301</v>
      </c>
      <c r="AD104" s="76">
        <f>VLOOKUP($A104,'RevPAR Raw Data'!$B$6:$BE$54,'RevPAR Raw Data'!AN$1,FALSE)</f>
        <v>87.052481364732003</v>
      </c>
      <c r="AE104" s="76">
        <f>VLOOKUP($A104,'RevPAR Raw Data'!$B$6:$BE$54,'RevPAR Raw Data'!AO$1,FALSE)</f>
        <v>86.590564064527996</v>
      </c>
      <c r="AF104" s="77">
        <f>VLOOKUP($A104,'RevPAR Raw Data'!$B$6:$BE$54,'RevPAR Raw Data'!AP$1,FALSE)</f>
        <v>86.821522714630007</v>
      </c>
      <c r="AG104" s="78">
        <f>VLOOKUP($A104,'RevPAR Raw Data'!$B$6:$BE$54,'RevPAR Raw Data'!AR$1,FALSE)</f>
        <v>67.008602124909899</v>
      </c>
    </row>
    <row r="105" spans="1:33" x14ac:dyDescent="0.2">
      <c r="A105" s="55" t="s">
        <v>126</v>
      </c>
      <c r="B105" s="43">
        <f>(VLOOKUP($A104,'Occupancy Raw Data'!$B$8:$BE$54,'Occupancy Raw Data'!AT$3,FALSE))/100</f>
        <v>-8.880423617783309E-3</v>
      </c>
      <c r="C105" s="44">
        <f>(VLOOKUP($A104,'Occupancy Raw Data'!$B$8:$BE$54,'Occupancy Raw Data'!AU$3,FALSE))/100</f>
        <v>-1.44403100304328E-2</v>
      </c>
      <c r="D105" s="44">
        <f>(VLOOKUP($A104,'Occupancy Raw Data'!$B$8:$BE$54,'Occupancy Raw Data'!AV$3,FALSE))/100</f>
        <v>-7.8969859777769796E-3</v>
      </c>
      <c r="E105" s="44">
        <f>(VLOOKUP($A104,'Occupancy Raw Data'!$B$8:$BE$54,'Occupancy Raw Data'!AW$3,FALSE))/100</f>
        <v>2.3809091182727799E-2</v>
      </c>
      <c r="F105" s="44">
        <f>(VLOOKUP($A104,'Occupancy Raw Data'!$B$8:$BE$54,'Occupancy Raw Data'!AX$3,FALSE))/100</f>
        <v>1.3237437368522301E-2</v>
      </c>
      <c r="G105" s="44">
        <f>(VLOOKUP($A104,'Occupancy Raw Data'!$B$8:$BE$54,'Occupancy Raw Data'!AY$3,FALSE))/100</f>
        <v>2.2530981240722302E-3</v>
      </c>
      <c r="H105" s="45">
        <f>(VLOOKUP($A104,'Occupancy Raw Data'!$B$8:$BE$54,'Occupancy Raw Data'!BA$3,FALSE))/100</f>
        <v>-2.9915369299842301E-2</v>
      </c>
      <c r="I105" s="45">
        <f>(VLOOKUP($A104,'Occupancy Raw Data'!$B$8:$BE$54,'Occupancy Raw Data'!BB$3,FALSE))/100</f>
        <v>-2.3003190914253201E-2</v>
      </c>
      <c r="J105" s="44">
        <f>(VLOOKUP($A104,'Occupancy Raw Data'!$B$8:$BE$54,'Occupancy Raw Data'!BC$3,FALSE))/100</f>
        <v>-2.6476544734635697E-2</v>
      </c>
      <c r="K105" s="46">
        <f>(VLOOKUP($A104,'Occupancy Raw Data'!$B$8:$BE$54,'Occupancy Raw Data'!BE$3,FALSE))/100</f>
        <v>-7.5107756066607103E-3</v>
      </c>
      <c r="M105" s="43">
        <f>(VLOOKUP($A104,'ADR Raw Data'!$B$6:$BE$52,'ADR Raw Data'!AT$1,FALSE))/100</f>
        <v>-5.4975899044069102E-3</v>
      </c>
      <c r="N105" s="44">
        <f>(VLOOKUP($A104,'ADR Raw Data'!$B$6:$BE$52,'ADR Raw Data'!AU$1,FALSE))/100</f>
        <v>4.5081264562105696E-3</v>
      </c>
      <c r="O105" s="44">
        <f>(VLOOKUP($A104,'ADR Raw Data'!$B$6:$BE$52,'ADR Raw Data'!AV$1,FALSE))/100</f>
        <v>3.2881396009644299E-2</v>
      </c>
      <c r="P105" s="44">
        <f>(VLOOKUP($A104,'ADR Raw Data'!$B$6:$BE$52,'ADR Raw Data'!AW$1,FALSE))/100</f>
        <v>3.5461722895633797E-2</v>
      </c>
      <c r="Q105" s="44">
        <f>(VLOOKUP($A104,'ADR Raw Data'!$B$6:$BE$52,'ADR Raw Data'!AX$1,FALSE))/100</f>
        <v>2.9320632670317603E-2</v>
      </c>
      <c r="R105" s="44">
        <f>(VLOOKUP($A104,'ADR Raw Data'!$B$6:$BE$52,'ADR Raw Data'!AY$1,FALSE))/100</f>
        <v>2.1712714809035E-2</v>
      </c>
      <c r="S105" s="45">
        <f>(VLOOKUP($A104,'ADR Raw Data'!$B$6:$BE$52,'ADR Raw Data'!BA$1,FALSE))/100</f>
        <v>2.6295337111733801E-2</v>
      </c>
      <c r="T105" s="45">
        <f>(VLOOKUP($A104,'ADR Raw Data'!$B$6:$BE$52,'ADR Raw Data'!BB$1,FALSE))/100</f>
        <v>2.4222012536590797E-2</v>
      </c>
      <c r="U105" s="44">
        <f>(VLOOKUP($A104,'ADR Raw Data'!$B$6:$BE$52,'ADR Raw Data'!BC$1,FALSE))/100</f>
        <v>2.5259643252470897E-2</v>
      </c>
      <c r="V105" s="46">
        <f>(VLOOKUP($A104,'ADR Raw Data'!$B$6:$BE$52,'ADR Raw Data'!BE$1,FALSE))/100</f>
        <v>2.1913369930282197E-2</v>
      </c>
      <c r="X105" s="43">
        <f>(VLOOKUP($A104,'RevPAR Raw Data'!$B$6:$BE$52,'RevPAR Raw Data'!AT$1,FALSE))/100</f>
        <v>-1.4329192594962199E-2</v>
      </c>
      <c r="Y105" s="44">
        <f>(VLOOKUP($A104,'RevPAR Raw Data'!$B$6:$BE$52,'RevPAR Raw Data'!AU$1,FALSE))/100</f>
        <v>-9.9972823179062999E-3</v>
      </c>
      <c r="Z105" s="44">
        <f>(VLOOKUP($A104,'RevPAR Raw Data'!$B$6:$BE$52,'RevPAR Raw Data'!AV$1,FALSE))/100</f>
        <v>2.4724746108649401E-2</v>
      </c>
      <c r="AA105" s="44">
        <f>(VLOOKUP($A104,'RevPAR Raw Data'!$B$6:$BE$52,'RevPAR Raw Data'!AW$1,FALSE))/100</f>
        <v>6.0115125472280297E-2</v>
      </c>
      <c r="AB105" s="44">
        <f>(VLOOKUP($A104,'RevPAR Raw Data'!$B$6:$BE$52,'RevPAR Raw Data'!AX$1,FALSE))/100</f>
        <v>4.29462000774187E-2</v>
      </c>
      <c r="AC105" s="44">
        <f>(VLOOKUP($A104,'RevPAR Raw Data'!$B$6:$BE$52,'RevPAR Raw Data'!AY$1,FALSE))/100</f>
        <v>2.4014733810112002E-2</v>
      </c>
      <c r="AD105" s="45">
        <f>(VLOOKUP($A104,'RevPAR Raw Data'!$B$6:$BE$52,'RevPAR Raw Data'!BA$1,FALSE))/100</f>
        <v>-4.4066669086698504E-3</v>
      </c>
      <c r="AE105" s="45">
        <f>(VLOOKUP($A104,'RevPAR Raw Data'!$B$6:$BE$52,'RevPAR Raw Data'!BB$1,FALSE))/100</f>
        <v>6.6163804363094303E-4</v>
      </c>
      <c r="AF105" s="44">
        <f>(VLOOKUP($A104,'RevPAR Raw Data'!$B$6:$BE$52,'RevPAR Raw Data'!BC$1,FALSE))/100</f>
        <v>-1.8856895567197602E-3</v>
      </c>
      <c r="AG105" s="46">
        <f>(VLOOKUP($A104,'RevPAR Raw Data'!$B$6:$BE$52,'RevPAR Raw Data'!BE$1,FALSE))/100</f>
        <v>1.4238007919289399E-2</v>
      </c>
    </row>
    <row r="106" spans="1:33" x14ac:dyDescent="0.2">
      <c r="A106" s="93"/>
      <c r="B106" s="71"/>
      <c r="C106" s="72"/>
      <c r="D106" s="72"/>
      <c r="E106" s="72"/>
      <c r="F106" s="72"/>
      <c r="G106" s="73"/>
      <c r="H106" s="53"/>
      <c r="I106" s="53"/>
      <c r="J106" s="73"/>
      <c r="K106" s="74"/>
      <c r="M106" s="75"/>
      <c r="N106" s="76"/>
      <c r="O106" s="76"/>
      <c r="P106" s="76"/>
      <c r="Q106" s="76"/>
      <c r="R106" s="77"/>
      <c r="S106" s="76"/>
      <c r="T106" s="76"/>
      <c r="U106" s="77"/>
      <c r="V106" s="78"/>
      <c r="X106" s="75"/>
      <c r="Y106" s="76"/>
      <c r="Z106" s="76"/>
      <c r="AA106" s="76"/>
      <c r="AB106" s="76"/>
      <c r="AC106" s="77"/>
      <c r="AD106" s="76"/>
      <c r="AE106" s="76"/>
      <c r="AF106" s="77"/>
      <c r="AG106" s="78"/>
    </row>
    <row r="107" spans="1:33" x14ac:dyDescent="0.2">
      <c r="A107" s="70" t="s">
        <v>51</v>
      </c>
      <c r="B107" s="71">
        <f>(VLOOKUP($A107,'Occupancy Raw Data'!$B$8:$BE$45,'Occupancy Raw Data'!AG$3,FALSE))/100</f>
        <v>0.49098871483914402</v>
      </c>
      <c r="C107" s="72">
        <f>(VLOOKUP($A107,'Occupancy Raw Data'!$B$8:$BE$45,'Occupancy Raw Data'!AH$3,FALSE))/100</f>
        <v>0.51869631126831695</v>
      </c>
      <c r="D107" s="72">
        <f>(VLOOKUP($A107,'Occupancy Raw Data'!$B$8:$BE$45,'Occupancy Raw Data'!AI$3,FALSE))/100</f>
        <v>0.56750042108809096</v>
      </c>
      <c r="E107" s="72">
        <f>(VLOOKUP($A107,'Occupancy Raw Data'!$B$8:$BE$45,'Occupancy Raw Data'!AJ$3,FALSE))/100</f>
        <v>0.62396833417550901</v>
      </c>
      <c r="F107" s="72">
        <f>(VLOOKUP($A107,'Occupancy Raw Data'!$B$8:$BE$45,'Occupancy Raw Data'!AK$3,FALSE))/100</f>
        <v>0.69871147043961501</v>
      </c>
      <c r="G107" s="73">
        <f>(VLOOKUP($A107,'Occupancy Raw Data'!$B$8:$BE$45,'Occupancy Raw Data'!AL$3,FALSE))/100</f>
        <v>0.57997305036213498</v>
      </c>
      <c r="H107" s="53">
        <f>(VLOOKUP($A107,'Occupancy Raw Data'!$B$8:$BE$45,'Occupancy Raw Data'!AN$3,FALSE))/100</f>
        <v>0.77854977261242997</v>
      </c>
      <c r="I107" s="53">
        <f>(VLOOKUP($A107,'Occupancy Raw Data'!$B$8:$BE$45,'Occupancy Raw Data'!AO$3,FALSE))/100</f>
        <v>0.67226713828532891</v>
      </c>
      <c r="J107" s="73">
        <f>(VLOOKUP($A107,'Occupancy Raw Data'!$B$8:$BE$45,'Occupancy Raw Data'!AP$3,FALSE))/100</f>
        <v>0.725408455448879</v>
      </c>
      <c r="K107" s="74">
        <f>(VLOOKUP($A107,'Occupancy Raw Data'!$B$8:$BE$45,'Occupancy Raw Data'!AR$3,FALSE))/100</f>
        <v>0.62152602324406203</v>
      </c>
      <c r="M107" s="75">
        <f>VLOOKUP($A107,'ADR Raw Data'!$B$6:$BE$43,'ADR Raw Data'!AG$1,FALSE)</f>
        <v>98.840774442538503</v>
      </c>
      <c r="N107" s="76">
        <f>VLOOKUP($A107,'ADR Raw Data'!$B$6:$BE$43,'ADR Raw Data'!AH$1,FALSE)</f>
        <v>99.903861016398693</v>
      </c>
      <c r="O107" s="76">
        <f>VLOOKUP($A107,'ADR Raw Data'!$B$6:$BE$43,'ADR Raw Data'!AI$1,FALSE)</f>
        <v>101.218067819247</v>
      </c>
      <c r="P107" s="76">
        <f>VLOOKUP($A107,'ADR Raw Data'!$B$6:$BE$43,'ADR Raw Data'!AJ$1,FALSE)</f>
        <v>106.709125388041</v>
      </c>
      <c r="Q107" s="76">
        <f>VLOOKUP($A107,'ADR Raw Data'!$B$6:$BE$43,'ADR Raw Data'!AK$1,FALSE)</f>
        <v>111.003881757367</v>
      </c>
      <c r="R107" s="77">
        <f>VLOOKUP($A107,'ADR Raw Data'!$B$6:$BE$43,'ADR Raw Data'!AL$1,FALSE)</f>
        <v>104.119860598844</v>
      </c>
      <c r="S107" s="76">
        <f>VLOOKUP($A107,'ADR Raw Data'!$B$6:$BE$43,'ADR Raw Data'!AN$1,FALSE)</f>
        <v>129.42931256422699</v>
      </c>
      <c r="T107" s="76">
        <f>VLOOKUP($A107,'ADR Raw Data'!$B$6:$BE$43,'ADR Raw Data'!AO$1,FALSE)</f>
        <v>120.028523019104</v>
      </c>
      <c r="U107" s="77">
        <f>VLOOKUP($A107,'ADR Raw Data'!$B$6:$BE$43,'ADR Raw Data'!AP$1,FALSE)</f>
        <v>125.073255064723</v>
      </c>
      <c r="V107" s="78">
        <f>VLOOKUP($A107,'ADR Raw Data'!$B$6:$BE$43,'ADR Raw Data'!AR$1,FALSE)</f>
        <v>111.107164634146</v>
      </c>
      <c r="X107" s="75">
        <f>VLOOKUP($A107,'RevPAR Raw Data'!$B$6:$BE$43,'RevPAR Raw Data'!AG$1,FALSE)</f>
        <v>48.529704817247698</v>
      </c>
      <c r="Y107" s="76">
        <f>VLOOKUP($A107,'RevPAR Raw Data'!$B$6:$BE$43,'RevPAR Raw Data'!AH$1,FALSE)</f>
        <v>51.8197641906686</v>
      </c>
      <c r="Z107" s="76">
        <f>VLOOKUP($A107,'RevPAR Raw Data'!$B$6:$BE$43,'RevPAR Raw Data'!AI$1,FALSE)</f>
        <v>57.441296109146002</v>
      </c>
      <c r="AA107" s="76">
        <f>VLOOKUP($A107,'RevPAR Raw Data'!$B$6:$BE$43,'RevPAR Raw Data'!AJ$1,FALSE)</f>
        <v>66.583115209701802</v>
      </c>
      <c r="AB107" s="76">
        <f>VLOOKUP($A107,'RevPAR Raw Data'!$B$6:$BE$43,'RevPAR Raw Data'!AK$1,FALSE)</f>
        <v>77.559685447195506</v>
      </c>
      <c r="AC107" s="77">
        <f>VLOOKUP($A107,'RevPAR Raw Data'!$B$6:$BE$43,'RevPAR Raw Data'!AL$1,FALSE)</f>
        <v>60.386713154791899</v>
      </c>
      <c r="AD107" s="76">
        <f>VLOOKUP($A107,'RevPAR Raw Data'!$B$6:$BE$43,'RevPAR Raw Data'!AN$1,FALSE)</f>
        <v>100.767161866262</v>
      </c>
      <c r="AE107" s="76">
        <f>VLOOKUP($A107,'RevPAR Raw Data'!$B$6:$BE$43,'RevPAR Raw Data'!AO$1,FALSE)</f>
        <v>80.691231682668004</v>
      </c>
      <c r="AF107" s="77">
        <f>VLOOKUP($A107,'RevPAR Raw Data'!$B$6:$BE$43,'RevPAR Raw Data'!AP$1,FALSE)</f>
        <v>90.729196774465194</v>
      </c>
      <c r="AG107" s="78">
        <f>VLOOKUP($A107,'RevPAR Raw Data'!$B$6:$BE$43,'RevPAR Raw Data'!AR$1,FALSE)</f>
        <v>69.0559941889843</v>
      </c>
    </row>
    <row r="108" spans="1:33" x14ac:dyDescent="0.2">
      <c r="A108" s="55" t="s">
        <v>126</v>
      </c>
      <c r="B108" s="43">
        <f>(VLOOKUP($A107,'Occupancy Raw Data'!$B$8:$BE$51,'Occupancy Raw Data'!AT$3,FALSE))/100</f>
        <v>2.0999940492940298E-2</v>
      </c>
      <c r="C108" s="44">
        <f>(VLOOKUP($A107,'Occupancy Raw Data'!$B$8:$BE$51,'Occupancy Raw Data'!AU$3,FALSE))/100</f>
        <v>-9.7026693652783602E-3</v>
      </c>
      <c r="D108" s="44">
        <f>(VLOOKUP($A107,'Occupancy Raw Data'!$B$8:$BE$51,'Occupancy Raw Data'!AV$3,FALSE))/100</f>
        <v>-3.1920984568393804E-2</v>
      </c>
      <c r="E108" s="44">
        <f>(VLOOKUP($A107,'Occupancy Raw Data'!$B$8:$BE$51,'Occupancy Raw Data'!AW$3,FALSE))/100</f>
        <v>-2.49298275514639E-2</v>
      </c>
      <c r="F108" s="44">
        <f>(VLOOKUP($A107,'Occupancy Raw Data'!$B$8:$BE$51,'Occupancy Raw Data'!AX$3,FALSE))/100</f>
        <v>1.71790461430384E-2</v>
      </c>
      <c r="G108" s="44">
        <f>(VLOOKUP($A107,'Occupancy Raw Data'!$B$8:$BE$51,'Occupancy Raw Data'!AY$3,FALSE))/100</f>
        <v>-6.1173016194521306E-3</v>
      </c>
      <c r="H108" s="45">
        <f>(VLOOKUP($A107,'Occupancy Raw Data'!$B$8:$BE$51,'Occupancy Raw Data'!BA$3,FALSE))/100</f>
        <v>1.1423242974028E-3</v>
      </c>
      <c r="I108" s="45">
        <f>(VLOOKUP($A107,'Occupancy Raw Data'!$B$8:$BE$51,'Occupancy Raw Data'!BB$3,FALSE))/100</f>
        <v>-8.6045269025461307E-2</v>
      </c>
      <c r="J108" s="44">
        <f>(VLOOKUP($A107,'Occupancy Raw Data'!$B$8:$BE$51,'Occupancy Raw Data'!BC$3,FALSE))/100</f>
        <v>-4.1238543442705201E-2</v>
      </c>
      <c r="K108" s="46">
        <f>(VLOOKUP($A107,'Occupancy Raw Data'!$B$8:$BE$51,'Occupancy Raw Data'!BE$3,FALSE))/100</f>
        <v>-1.8111649918002501E-2</v>
      </c>
      <c r="M108" s="43">
        <f>(VLOOKUP($A107,'ADR Raw Data'!$B$6:$BE$49,'ADR Raw Data'!AT$1,FALSE))/100</f>
        <v>4.0540404718742797E-2</v>
      </c>
      <c r="N108" s="44">
        <f>(VLOOKUP($A107,'ADR Raw Data'!$B$6:$BE$49,'ADR Raw Data'!AU$1,FALSE))/100</f>
        <v>4.80213378720169E-2</v>
      </c>
      <c r="O108" s="44">
        <f>(VLOOKUP($A107,'ADR Raw Data'!$B$6:$BE$49,'ADR Raw Data'!AV$1,FALSE))/100</f>
        <v>2.8087936360951301E-2</v>
      </c>
      <c r="P108" s="44">
        <f>(VLOOKUP($A107,'ADR Raw Data'!$B$6:$BE$49,'ADR Raw Data'!AW$1,FALSE))/100</f>
        <v>8.0455464762344095E-2</v>
      </c>
      <c r="Q108" s="44">
        <f>(VLOOKUP($A107,'ADR Raw Data'!$B$6:$BE$49,'ADR Raw Data'!AX$1,FALSE))/100</f>
        <v>7.7918562880275793E-2</v>
      </c>
      <c r="R108" s="44">
        <f>(VLOOKUP($A107,'ADR Raw Data'!$B$6:$BE$49,'ADR Raw Data'!AY$1,FALSE))/100</f>
        <v>5.7541904504354202E-2</v>
      </c>
      <c r="S108" s="45">
        <f>(VLOOKUP($A107,'ADR Raw Data'!$B$6:$BE$49,'ADR Raw Data'!BA$1,FALSE))/100</f>
        <v>4.9528461834868899E-2</v>
      </c>
      <c r="T108" s="45">
        <f>(VLOOKUP($A107,'ADR Raw Data'!$B$6:$BE$49,'ADR Raw Data'!BB$1,FALSE))/100</f>
        <v>-9.4887101340661393E-3</v>
      </c>
      <c r="U108" s="44">
        <f>(VLOOKUP($A107,'ADR Raw Data'!$B$6:$BE$49,'ADR Raw Data'!BC$1,FALSE))/100</f>
        <v>2.2845742593335099E-2</v>
      </c>
      <c r="V108" s="46">
        <f>(VLOOKUP($A107,'ADR Raw Data'!$B$6:$BE$49,'ADR Raw Data'!BE$1,FALSE))/100</f>
        <v>4.2367485843941503E-2</v>
      </c>
      <c r="X108" s="43">
        <f>(VLOOKUP($A107,'RevPAR Raw Data'!$B$6:$BE$49,'RevPAR Raw Data'!AT$1,FALSE))/100</f>
        <v>6.2391691298336403E-2</v>
      </c>
      <c r="Y108" s="44">
        <f>(VLOOKUP($A107,'RevPAR Raw Data'!$B$6:$BE$49,'RevPAR Raw Data'!AU$1,FALSE))/100</f>
        <v>3.7852733342887995E-2</v>
      </c>
      <c r="Z108" s="44">
        <f>(VLOOKUP($A107,'RevPAR Raw Data'!$B$6:$BE$49,'RevPAR Raw Data'!AV$1,FALSE))/100</f>
        <v>-4.7296427905784803E-3</v>
      </c>
      <c r="AA108" s="44">
        <f>(VLOOKUP($A107,'RevPAR Raw Data'!$B$6:$BE$49,'RevPAR Raw Data'!AW$1,FALSE))/100</f>
        <v>5.3519896348782001E-2</v>
      </c>
      <c r="AB108" s="44">
        <f>(VLOOKUP($A107,'RevPAR Raw Data'!$B$6:$BE$49,'RevPAR Raw Data'!AX$1,FALSE))/100</f>
        <v>9.64361756104338E-2</v>
      </c>
      <c r="AC108" s="44">
        <f>(VLOOKUP($A107,'RevPAR Raw Data'!$B$6:$BE$49,'RevPAR Raw Data'!AY$1,FALSE))/100</f>
        <v>5.1072601699291197E-2</v>
      </c>
      <c r="AD108" s="45">
        <f>(VLOOKUP($A107,'RevPAR Raw Data'!$B$6:$BE$49,'RevPAR Raw Data'!BA$1,FALSE))/100</f>
        <v>5.0727363697638604E-2</v>
      </c>
      <c r="AE108" s="45">
        <f>(VLOOKUP($A107,'RevPAR Raw Data'!$B$6:$BE$49,'RevPAR Raw Data'!BB$1,FALSE))/100</f>
        <v>-9.4717520543337097E-2</v>
      </c>
      <c r="AF108" s="44">
        <f>(VLOOKUP($A107,'RevPAR Raw Data'!$B$6:$BE$49,'RevPAR Raw Data'!BC$1,FALSE))/100</f>
        <v>-1.93349259977862E-2</v>
      </c>
      <c r="AG108" s="46">
        <f>(VLOOKUP($A107,'RevPAR Raw Data'!$B$6:$BE$49,'RevPAR Raw Data'!BE$1,FALSE))/100</f>
        <v>2.3488490854427502E-2</v>
      </c>
    </row>
    <row r="109" spans="1:33" x14ac:dyDescent="0.2">
      <c r="A109" s="88"/>
      <c r="B109" s="71"/>
      <c r="C109" s="72"/>
      <c r="D109" s="72"/>
      <c r="E109" s="72"/>
      <c r="F109" s="72"/>
      <c r="G109" s="73"/>
      <c r="H109" s="53"/>
      <c r="I109" s="53"/>
      <c r="J109" s="73"/>
      <c r="K109" s="74"/>
      <c r="M109" s="75"/>
      <c r="N109" s="76"/>
      <c r="O109" s="76"/>
      <c r="P109" s="76"/>
      <c r="Q109" s="76"/>
      <c r="R109" s="77"/>
      <c r="S109" s="76"/>
      <c r="T109" s="76"/>
      <c r="U109" s="77"/>
      <c r="V109" s="78"/>
      <c r="X109" s="75"/>
      <c r="Y109" s="76"/>
      <c r="Z109" s="76"/>
      <c r="AA109" s="76"/>
      <c r="AB109" s="76"/>
      <c r="AC109" s="77"/>
      <c r="AD109" s="76"/>
      <c r="AE109" s="76"/>
      <c r="AF109" s="77"/>
      <c r="AG109" s="78"/>
    </row>
    <row r="110" spans="1:33" x14ac:dyDescent="0.2">
      <c r="A110" s="70" t="s">
        <v>54</v>
      </c>
      <c r="B110" s="71">
        <f>(VLOOKUP($A110,'Occupancy Raw Data'!$B$8:$BE$45,'Occupancy Raw Data'!AG$3,FALSE))/100</f>
        <v>0.57320493642483106</v>
      </c>
      <c r="C110" s="72">
        <f>(VLOOKUP($A110,'Occupancy Raw Data'!$B$8:$BE$45,'Occupancy Raw Data'!AH$3,FALSE))/100</f>
        <v>0.59008040388930394</v>
      </c>
      <c r="D110" s="72">
        <f>(VLOOKUP($A110,'Occupancy Raw Data'!$B$8:$BE$45,'Occupancy Raw Data'!AI$3,FALSE))/100</f>
        <v>0.644306282722513</v>
      </c>
      <c r="E110" s="72">
        <f>(VLOOKUP($A110,'Occupancy Raw Data'!$B$8:$BE$45,'Occupancy Raw Data'!AJ$3,FALSE))/100</f>
        <v>0.66973635003739707</v>
      </c>
      <c r="F110" s="72">
        <f>(VLOOKUP($A110,'Occupancy Raw Data'!$B$8:$BE$45,'Occupancy Raw Data'!AK$3,FALSE))/100</f>
        <v>0.67913238593866798</v>
      </c>
      <c r="G110" s="73">
        <f>(VLOOKUP($A110,'Occupancy Raw Data'!$B$8:$BE$45,'Occupancy Raw Data'!AL$3,FALSE))/100</f>
        <v>0.63129207180254299</v>
      </c>
      <c r="H110" s="53">
        <f>(VLOOKUP($A110,'Occupancy Raw Data'!$B$8:$BE$45,'Occupancy Raw Data'!AN$3,FALSE))/100</f>
        <v>0.71545437546746404</v>
      </c>
      <c r="I110" s="53">
        <f>(VLOOKUP($A110,'Occupancy Raw Data'!$B$8:$BE$45,'Occupancy Raw Data'!AO$3,FALSE))/100</f>
        <v>0.7169502617801039</v>
      </c>
      <c r="J110" s="73">
        <f>(VLOOKUP($A110,'Occupancy Raw Data'!$B$8:$BE$45,'Occupancy Raw Data'!AP$3,FALSE))/100</f>
        <v>0.71620231862378403</v>
      </c>
      <c r="K110" s="74">
        <f>(VLOOKUP($A110,'Occupancy Raw Data'!$B$8:$BE$45,'Occupancy Raw Data'!AR$3,FALSE))/100</f>
        <v>0.65555214232289705</v>
      </c>
      <c r="M110" s="75">
        <f>VLOOKUP($A110,'ADR Raw Data'!$B$6:$BE$43,'ADR Raw Data'!AG$1,FALSE)</f>
        <v>202.79407356059301</v>
      </c>
      <c r="N110" s="76">
        <f>VLOOKUP($A110,'ADR Raw Data'!$B$6:$BE$43,'ADR Raw Data'!AH$1,FALSE)</f>
        <v>150.26372890754899</v>
      </c>
      <c r="O110" s="76">
        <f>VLOOKUP($A110,'ADR Raw Data'!$B$6:$BE$43,'ADR Raw Data'!AI$1,FALSE)</f>
        <v>148.824063701661</v>
      </c>
      <c r="P110" s="76">
        <f>VLOOKUP($A110,'ADR Raw Data'!$B$6:$BE$43,'ADR Raw Data'!AJ$1,FALSE)</f>
        <v>142.97180707754501</v>
      </c>
      <c r="Q110" s="76">
        <f>VLOOKUP($A110,'ADR Raw Data'!$B$6:$BE$43,'ADR Raw Data'!AK$1,FALSE)</f>
        <v>157.386780011013</v>
      </c>
      <c r="R110" s="77">
        <f>VLOOKUP($A110,'ADR Raw Data'!$B$6:$BE$43,'ADR Raw Data'!AL$1,FALSE)</f>
        <v>159.49460583800999</v>
      </c>
      <c r="S110" s="76">
        <f>VLOOKUP($A110,'ADR Raw Data'!$B$6:$BE$43,'ADR Raw Data'!AN$1,FALSE)</f>
        <v>226.801300228683</v>
      </c>
      <c r="T110" s="76">
        <f>VLOOKUP($A110,'ADR Raw Data'!$B$6:$BE$43,'ADR Raw Data'!AO$1,FALSE)</f>
        <v>227.72393362456799</v>
      </c>
      <c r="U110" s="77">
        <f>VLOOKUP($A110,'ADR Raw Data'!$B$6:$BE$43,'ADR Raw Data'!AP$1,FALSE)</f>
        <v>227.26309868807499</v>
      </c>
      <c r="V110" s="78">
        <f>VLOOKUP($A110,'ADR Raw Data'!$B$6:$BE$43,'ADR Raw Data'!AR$1,FALSE)</f>
        <v>180.648399531401</v>
      </c>
      <c r="X110" s="75">
        <f>VLOOKUP($A110,'RevPAR Raw Data'!$B$6:$BE$43,'RevPAR Raw Data'!AG$1,FALSE)</f>
        <v>116.242564042632</v>
      </c>
      <c r="Y110" s="76">
        <f>VLOOKUP($A110,'RevPAR Raw Data'!$B$6:$BE$43,'RevPAR Raw Data'!AH$1,FALSE)</f>
        <v>88.667681843679802</v>
      </c>
      <c r="Z110" s="76">
        <f>VLOOKUP($A110,'RevPAR Raw Data'!$B$6:$BE$43,'RevPAR Raw Data'!AI$1,FALSE)</f>
        <v>95.888279263275905</v>
      </c>
      <c r="AA110" s="76">
        <f>VLOOKUP($A110,'RevPAR Raw Data'!$B$6:$BE$43,'RevPAR Raw Data'!AJ$1,FALSE)</f>
        <v>95.753416230366398</v>
      </c>
      <c r="AB110" s="76">
        <f>VLOOKUP($A110,'RevPAR Raw Data'!$B$6:$BE$43,'RevPAR Raw Data'!AK$1,FALSE)</f>
        <v>106.886459424083</v>
      </c>
      <c r="AC110" s="77">
        <f>VLOOKUP($A110,'RevPAR Raw Data'!$B$6:$BE$43,'RevPAR Raw Data'!AL$1,FALSE)</f>
        <v>100.68768016080701</v>
      </c>
      <c r="AD110" s="76">
        <f>VLOOKUP($A110,'RevPAR Raw Data'!$B$6:$BE$43,'RevPAR Raw Data'!AN$1,FALSE)</f>
        <v>162.265982610321</v>
      </c>
      <c r="AE110" s="76">
        <f>VLOOKUP($A110,'RevPAR Raw Data'!$B$6:$BE$43,'RevPAR Raw Data'!AO$1,FALSE)</f>
        <v>163.26673382572901</v>
      </c>
      <c r="AF110" s="77">
        <f>VLOOKUP($A110,'RevPAR Raw Data'!$B$6:$BE$43,'RevPAR Raw Data'!AP$1,FALSE)</f>
        <v>162.766358218025</v>
      </c>
      <c r="AG110" s="78">
        <f>VLOOKUP($A110,'RevPAR Raw Data'!$B$6:$BE$43,'RevPAR Raw Data'!AR$1,FALSE)</f>
        <v>118.424445320012</v>
      </c>
    </row>
    <row r="111" spans="1:33" x14ac:dyDescent="0.2">
      <c r="A111" s="55" t="s">
        <v>126</v>
      </c>
      <c r="B111" s="43">
        <f>(VLOOKUP($A110,'Occupancy Raw Data'!$B$8:$BE$51,'Occupancy Raw Data'!AT$3,FALSE))/100</f>
        <v>8.3283436020556698E-2</v>
      </c>
      <c r="C111" s="44">
        <f>(VLOOKUP($A110,'Occupancy Raw Data'!$B$8:$BE$51,'Occupancy Raw Data'!AU$3,FALSE))/100</f>
        <v>0.10520261082534001</v>
      </c>
      <c r="D111" s="44">
        <f>(VLOOKUP($A110,'Occupancy Raw Data'!$B$8:$BE$51,'Occupancy Raw Data'!AV$3,FALSE))/100</f>
        <v>8.4446625110452492E-2</v>
      </c>
      <c r="E111" s="44">
        <f>(VLOOKUP($A110,'Occupancy Raw Data'!$B$8:$BE$51,'Occupancy Raw Data'!AW$3,FALSE))/100</f>
        <v>6.8371587763682504E-2</v>
      </c>
      <c r="F111" s="44">
        <f>(VLOOKUP($A110,'Occupancy Raw Data'!$B$8:$BE$51,'Occupancy Raw Data'!AX$3,FALSE))/100</f>
        <v>-6.0248813374288203E-3</v>
      </c>
      <c r="G111" s="44">
        <f>(VLOOKUP($A110,'Occupancy Raw Data'!$B$8:$BE$51,'Occupancy Raw Data'!AY$3,FALSE))/100</f>
        <v>6.3745955047978906E-2</v>
      </c>
      <c r="H111" s="45">
        <f>(VLOOKUP($A110,'Occupancy Raw Data'!$B$8:$BE$51,'Occupancy Raw Data'!BA$3,FALSE))/100</f>
        <v>-0.13643933179873899</v>
      </c>
      <c r="I111" s="45">
        <f>(VLOOKUP($A110,'Occupancy Raw Data'!$B$8:$BE$51,'Occupancy Raw Data'!BB$3,FALSE))/100</f>
        <v>-0.137929159717917</v>
      </c>
      <c r="J111" s="44">
        <f>(VLOOKUP($A110,'Occupancy Raw Data'!$B$8:$BE$51,'Occupancy Raw Data'!BC$3,FALSE))/100</f>
        <v>-0.13718566680746799</v>
      </c>
      <c r="K111" s="46">
        <f>(VLOOKUP($A110,'Occupancy Raw Data'!$B$8:$BE$51,'Occupancy Raw Data'!BE$3,FALSE))/100</f>
        <v>-8.3405439041624695E-3</v>
      </c>
      <c r="M111" s="43">
        <f>(VLOOKUP($A110,'ADR Raw Data'!$B$6:$BE$49,'ADR Raw Data'!AT$1,FALSE))/100</f>
        <v>0.24793702574773899</v>
      </c>
      <c r="N111" s="44">
        <f>(VLOOKUP($A110,'ADR Raw Data'!$B$6:$BE$49,'ADR Raw Data'!AU$1,FALSE))/100</f>
        <v>3.4197800958284799E-2</v>
      </c>
      <c r="O111" s="44">
        <f>(VLOOKUP($A110,'ADR Raw Data'!$B$6:$BE$49,'ADR Raw Data'!AV$1,FALSE))/100</f>
        <v>4.4833617074105402E-2</v>
      </c>
      <c r="P111" s="44">
        <f>(VLOOKUP($A110,'ADR Raw Data'!$B$6:$BE$49,'ADR Raw Data'!AW$1,FALSE))/100</f>
        <v>-2.7873552135221101E-2</v>
      </c>
      <c r="Q111" s="44">
        <f>(VLOOKUP($A110,'ADR Raw Data'!$B$6:$BE$49,'ADR Raw Data'!AX$1,FALSE))/100</f>
        <v>-2.3053373990888703E-2</v>
      </c>
      <c r="R111" s="44">
        <f>(VLOOKUP($A110,'ADR Raw Data'!$B$6:$BE$49,'ADR Raw Data'!AY$1,FALSE))/100</f>
        <v>5.0645848752119298E-2</v>
      </c>
      <c r="S111" s="45">
        <f>(VLOOKUP($A110,'ADR Raw Data'!$B$6:$BE$49,'ADR Raw Data'!BA$1,FALSE))/100</f>
        <v>-4.51462492090835E-2</v>
      </c>
      <c r="T111" s="45">
        <f>(VLOOKUP($A110,'ADR Raw Data'!$B$6:$BE$49,'ADR Raw Data'!BB$1,FALSE))/100</f>
        <v>-6.3270401361679302E-2</v>
      </c>
      <c r="U111" s="44">
        <f>(VLOOKUP($A110,'ADR Raw Data'!$B$6:$BE$49,'ADR Raw Data'!BC$1,FALSE))/100</f>
        <v>-5.4332488231264103E-2</v>
      </c>
      <c r="V111" s="46">
        <f>(VLOOKUP($A110,'ADR Raw Data'!$B$6:$BE$49,'ADR Raw Data'!BE$1,FALSE))/100</f>
        <v>-1.58707929634016E-2</v>
      </c>
      <c r="X111" s="43">
        <f>(VLOOKUP($A110,'RevPAR Raw Data'!$B$6:$BE$49,'RevPAR Raw Data'!AT$1,FALSE))/100</f>
        <v>0.35186950918928406</v>
      </c>
      <c r="Y111" s="44">
        <f>(VLOOKUP($A110,'RevPAR Raw Data'!$B$6:$BE$49,'RevPAR Raw Data'!AU$1,FALSE))/100</f>
        <v>0.14299810972892199</v>
      </c>
      <c r="Z111" s="44">
        <f>(VLOOKUP($A110,'RevPAR Raw Data'!$B$6:$BE$49,'RevPAR Raw Data'!AV$1,FALSE))/100</f>
        <v>0.13306628983795998</v>
      </c>
      <c r="AA111" s="44">
        <f>(VLOOKUP($A110,'RevPAR Raw Data'!$B$6:$BE$49,'RevPAR Raw Data'!AW$1,FALSE))/100</f>
        <v>3.8592276612362503E-2</v>
      </c>
      <c r="AB111" s="44">
        <f>(VLOOKUP($A110,'RevPAR Raw Data'!$B$6:$BE$49,'RevPAR Raw Data'!AX$1,FALSE))/100</f>
        <v>-2.8939361485595103E-2</v>
      </c>
      <c r="AC111" s="44">
        <f>(VLOOKUP($A110,'RevPAR Raw Data'!$B$6:$BE$49,'RevPAR Raw Data'!AY$1,FALSE))/100</f>
        <v>0.117620271798017</v>
      </c>
      <c r="AD111" s="45">
        <f>(VLOOKUP($A110,'RevPAR Raw Data'!$B$6:$BE$49,'RevPAR Raw Data'!BA$1,FALSE))/100</f>
        <v>-0.175425856932515</v>
      </c>
      <c r="AE111" s="45">
        <f>(VLOOKUP($A110,'RevPAR Raw Data'!$B$6:$BE$49,'RevPAR Raw Data'!BB$1,FALSE))/100</f>
        <v>-0.19247272778476401</v>
      </c>
      <c r="AF111" s="44">
        <f>(VLOOKUP($A110,'RevPAR Raw Data'!$B$6:$BE$49,'RevPAR Raw Data'!BC$1,FALSE))/100</f>
        <v>-0.18406451641141799</v>
      </c>
      <c r="AG111" s="46">
        <f>(VLOOKUP($A110,'RevPAR Raw Data'!$B$6:$BE$49,'RevPAR Raw Data'!BE$1,FALSE))/100</f>
        <v>-2.4078965822058901E-2</v>
      </c>
    </row>
    <row r="112" spans="1:33" x14ac:dyDescent="0.2">
      <c r="A112" s="93"/>
      <c r="B112" s="71"/>
      <c r="C112" s="72"/>
      <c r="D112" s="72"/>
      <c r="E112" s="72"/>
      <c r="F112" s="72"/>
      <c r="G112" s="73"/>
      <c r="H112" s="53"/>
      <c r="I112" s="53"/>
      <c r="J112" s="73"/>
      <c r="K112" s="74"/>
      <c r="M112" s="75"/>
      <c r="N112" s="76"/>
      <c r="O112" s="76"/>
      <c r="P112" s="76"/>
      <c r="Q112" s="76"/>
      <c r="R112" s="77"/>
      <c r="S112" s="76"/>
      <c r="T112" s="76"/>
      <c r="U112" s="77"/>
      <c r="V112" s="78"/>
      <c r="X112" s="75"/>
      <c r="Y112" s="76"/>
      <c r="Z112" s="76"/>
      <c r="AA112" s="76"/>
      <c r="AB112" s="76"/>
      <c r="AC112" s="77"/>
      <c r="AD112" s="76"/>
      <c r="AE112" s="76"/>
      <c r="AF112" s="77"/>
      <c r="AG112" s="78"/>
    </row>
    <row r="113" spans="1:33" x14ac:dyDescent="0.2">
      <c r="A113" s="70" t="s">
        <v>53</v>
      </c>
      <c r="B113" s="71">
        <f>(VLOOKUP($A113,'Occupancy Raw Data'!$B$8:$BE$45,'Occupancy Raw Data'!AG$3,FALSE))/100</f>
        <v>0.51174092551178296</v>
      </c>
      <c r="C113" s="72">
        <f>(VLOOKUP($A113,'Occupancy Raw Data'!$B$8:$BE$45,'Occupancy Raw Data'!AH$3,FALSE))/100</f>
        <v>0.60399105453294299</v>
      </c>
      <c r="D113" s="72">
        <f>(VLOOKUP($A113,'Occupancy Raw Data'!$B$8:$BE$45,'Occupancy Raw Data'!AI$3,FALSE))/100</f>
        <v>0.69404782384311003</v>
      </c>
      <c r="E113" s="72">
        <f>(VLOOKUP($A113,'Occupancy Raw Data'!$B$8:$BE$45,'Occupancy Raw Data'!AJ$3,FALSE))/100</f>
        <v>0.70101496645449801</v>
      </c>
      <c r="F113" s="72">
        <f>(VLOOKUP($A113,'Occupancy Raw Data'!$B$8:$BE$45,'Occupancy Raw Data'!AK$3,FALSE))/100</f>
        <v>0.71236882848787209</v>
      </c>
      <c r="G113" s="73">
        <f>(VLOOKUP($A113,'Occupancy Raw Data'!$B$8:$BE$45,'Occupancy Raw Data'!AL$3,FALSE))/100</f>
        <v>0.64463271976604108</v>
      </c>
      <c r="H113" s="53">
        <f>(VLOOKUP($A113,'Occupancy Raw Data'!$B$8:$BE$45,'Occupancy Raw Data'!AN$3,FALSE))/100</f>
        <v>0.70944434887321506</v>
      </c>
      <c r="I113" s="53">
        <f>(VLOOKUP($A113,'Occupancy Raw Data'!$B$8:$BE$45,'Occupancy Raw Data'!AO$3,FALSE))/100</f>
        <v>0.69142439360054997</v>
      </c>
      <c r="J113" s="73">
        <f>(VLOOKUP($A113,'Occupancy Raw Data'!$B$8:$BE$45,'Occupancy Raw Data'!AP$3,FALSE))/100</f>
        <v>0.7004343712368819</v>
      </c>
      <c r="K113" s="74">
        <f>(VLOOKUP($A113,'Occupancy Raw Data'!$B$8:$BE$45,'Occupancy Raw Data'!AR$3,FALSE))/100</f>
        <v>0.66057604875771003</v>
      </c>
      <c r="M113" s="75">
        <f>VLOOKUP($A113,'ADR Raw Data'!$B$6:$BE$43,'ADR Raw Data'!AG$1,FALSE)</f>
        <v>97.6387461131187</v>
      </c>
      <c r="N113" s="76">
        <f>VLOOKUP($A113,'ADR Raw Data'!$B$6:$BE$43,'ADR Raw Data'!AH$1,FALSE)</f>
        <v>107.682057818285</v>
      </c>
      <c r="O113" s="76">
        <f>VLOOKUP($A113,'ADR Raw Data'!$B$6:$BE$43,'ADR Raw Data'!AI$1,FALSE)</f>
        <v>113.53317449498</v>
      </c>
      <c r="P113" s="76">
        <f>VLOOKUP($A113,'ADR Raw Data'!$B$6:$BE$43,'ADR Raw Data'!AJ$1,FALSE)</f>
        <v>110.26896196318999</v>
      </c>
      <c r="Q113" s="76">
        <f>VLOOKUP($A113,'ADR Raw Data'!$B$6:$BE$43,'ADR Raw Data'!AK$1,FALSE)</f>
        <v>107.753077155276</v>
      </c>
      <c r="R113" s="77">
        <f>VLOOKUP($A113,'ADR Raw Data'!$B$6:$BE$43,'ADR Raw Data'!AL$1,FALSE)</f>
        <v>107.92574127693599</v>
      </c>
      <c r="S113" s="76">
        <f>VLOOKUP($A113,'ADR Raw Data'!$B$6:$BE$43,'ADR Raw Data'!AN$1,FALSE)</f>
        <v>113.12600569835099</v>
      </c>
      <c r="T113" s="76">
        <f>VLOOKUP($A113,'ADR Raw Data'!$B$6:$BE$43,'ADR Raw Data'!AO$1,FALSE)</f>
        <v>111.77149841388299</v>
      </c>
      <c r="U113" s="77">
        <f>VLOOKUP($A113,'ADR Raw Data'!$B$6:$BE$43,'ADR Raw Data'!AP$1,FALSE)</f>
        <v>112.457463850428</v>
      </c>
      <c r="V113" s="78">
        <f>VLOOKUP($A113,'ADR Raw Data'!$B$6:$BE$43,'ADR Raw Data'!AR$1,FALSE)</f>
        <v>109.298644413028</v>
      </c>
      <c r="X113" s="75">
        <f>VLOOKUP($A113,'RevPAR Raw Data'!$B$6:$BE$43,'RevPAR Raw Data'!AG$1,FALSE)</f>
        <v>49.9657423017374</v>
      </c>
      <c r="Y113" s="76">
        <f>VLOOKUP($A113,'RevPAR Raw Data'!$B$6:$BE$43,'RevPAR Raw Data'!AH$1,FALSE)</f>
        <v>65.038999655943499</v>
      </c>
      <c r="Z113" s="76">
        <f>VLOOKUP($A113,'RevPAR Raw Data'!$B$6:$BE$43,'RevPAR Raw Data'!AI$1,FALSE)</f>
        <v>78.797452692241507</v>
      </c>
      <c r="AA113" s="76">
        <f>VLOOKUP($A113,'RevPAR Raw Data'!$B$6:$BE$43,'RevPAR Raw Data'!AJ$1,FALSE)</f>
        <v>77.300192671598097</v>
      </c>
      <c r="AB113" s="76">
        <f>VLOOKUP($A113,'RevPAR Raw Data'!$B$6:$BE$43,'RevPAR Raw Data'!AK$1,FALSE)</f>
        <v>76.759933339067601</v>
      </c>
      <c r="AC113" s="77">
        <f>VLOOKUP($A113,'RevPAR Raw Data'!$B$6:$BE$43,'RevPAR Raw Data'!AL$1,FALSE)</f>
        <v>69.572464132117602</v>
      </c>
      <c r="AD113" s="76">
        <f>VLOOKUP($A113,'RevPAR Raw Data'!$B$6:$BE$43,'RevPAR Raw Data'!AN$1,FALSE)</f>
        <v>80.256605453294299</v>
      </c>
      <c r="AE113" s="76">
        <f>VLOOKUP($A113,'RevPAR Raw Data'!$B$6:$BE$43,'RevPAR Raw Data'!AO$1,FALSE)</f>
        <v>77.281540512644</v>
      </c>
      <c r="AF113" s="77">
        <f>VLOOKUP($A113,'RevPAR Raw Data'!$B$6:$BE$43,'RevPAR Raw Data'!AP$1,FALSE)</f>
        <v>78.769072982969206</v>
      </c>
      <c r="AG113" s="78">
        <f>VLOOKUP($A113,'RevPAR Raw Data'!$B$6:$BE$43,'RevPAR Raw Data'!AR$1,FALSE)</f>
        <v>72.200066660932293</v>
      </c>
    </row>
    <row r="114" spans="1:33" x14ac:dyDescent="0.2">
      <c r="A114" s="55" t="s">
        <v>126</v>
      </c>
      <c r="B114" s="43">
        <f>(VLOOKUP($A113,'Occupancy Raw Data'!$B$8:$BE$51,'Occupancy Raw Data'!AT$3,FALSE))/100</f>
        <v>6.8995218495432997E-2</v>
      </c>
      <c r="C114" s="44">
        <f>(VLOOKUP($A113,'Occupancy Raw Data'!$B$8:$BE$51,'Occupancy Raw Data'!AU$3,FALSE))/100</f>
        <v>5.3026389670517801E-2</v>
      </c>
      <c r="D114" s="44">
        <f>(VLOOKUP($A113,'Occupancy Raw Data'!$B$8:$BE$51,'Occupancy Raw Data'!AV$3,FALSE))/100</f>
        <v>6.0328635545392598E-2</v>
      </c>
      <c r="E114" s="44">
        <f>(VLOOKUP($A113,'Occupancy Raw Data'!$B$8:$BE$51,'Occupancy Raw Data'!AW$3,FALSE))/100</f>
        <v>-2.4110300449710801E-2</v>
      </c>
      <c r="F114" s="44">
        <f>(VLOOKUP($A113,'Occupancy Raw Data'!$B$8:$BE$51,'Occupancy Raw Data'!AX$3,FALSE))/100</f>
        <v>-1.2207592107217301E-2</v>
      </c>
      <c r="G114" s="44">
        <f>(VLOOKUP($A113,'Occupancy Raw Data'!$B$8:$BE$51,'Occupancy Raw Data'!AY$3,FALSE))/100</f>
        <v>2.4412111333213901E-2</v>
      </c>
      <c r="H114" s="45">
        <f>(VLOOKUP($A113,'Occupancy Raw Data'!$B$8:$BE$51,'Occupancy Raw Data'!BA$3,FALSE))/100</f>
        <v>-5.0537085802869301E-2</v>
      </c>
      <c r="I114" s="45">
        <f>(VLOOKUP($A113,'Occupancy Raw Data'!$B$8:$BE$51,'Occupancy Raw Data'!BB$3,FALSE))/100</f>
        <v>-2.3535185587798199E-2</v>
      </c>
      <c r="J114" s="44">
        <f>(VLOOKUP($A113,'Occupancy Raw Data'!$B$8:$BE$51,'Occupancy Raw Data'!BC$3,FALSE))/100</f>
        <v>-3.7399024645015204E-2</v>
      </c>
      <c r="K114" s="46">
        <f>(VLOOKUP($A113,'Occupancy Raw Data'!$B$8:$BE$51,'Occupancy Raw Data'!BE$3,FALSE))/100</f>
        <v>4.8640223570423705E-3</v>
      </c>
      <c r="M114" s="43">
        <f>(VLOOKUP($A113,'ADR Raw Data'!$B$6:$BE$49,'ADR Raw Data'!AT$1,FALSE))/100</f>
        <v>1.2382996175311501E-3</v>
      </c>
      <c r="N114" s="44">
        <f>(VLOOKUP($A113,'ADR Raw Data'!$B$6:$BE$49,'ADR Raw Data'!AU$1,FALSE))/100</f>
        <v>2.4635797021809302E-2</v>
      </c>
      <c r="O114" s="44">
        <f>(VLOOKUP($A113,'ADR Raw Data'!$B$6:$BE$49,'ADR Raw Data'!AV$1,FALSE))/100</f>
        <v>3.4780940264359496E-2</v>
      </c>
      <c r="P114" s="44">
        <f>(VLOOKUP($A113,'ADR Raw Data'!$B$6:$BE$49,'ADR Raw Data'!AW$1,FALSE))/100</f>
        <v>-2.3867402905102902E-2</v>
      </c>
      <c r="Q114" s="44">
        <f>(VLOOKUP($A113,'ADR Raw Data'!$B$6:$BE$49,'ADR Raw Data'!AX$1,FALSE))/100</f>
        <v>-3.5139014319916201E-2</v>
      </c>
      <c r="R114" s="44">
        <f>(VLOOKUP($A113,'ADR Raw Data'!$B$6:$BE$49,'ADR Raw Data'!AY$1,FALSE))/100</f>
        <v>-2.6168900255366602E-3</v>
      </c>
      <c r="S114" s="45">
        <f>(VLOOKUP($A113,'ADR Raw Data'!$B$6:$BE$49,'ADR Raw Data'!BA$1,FALSE))/100</f>
        <v>-8.4694577174502003E-2</v>
      </c>
      <c r="T114" s="45">
        <f>(VLOOKUP($A113,'ADR Raw Data'!$B$6:$BE$49,'ADR Raw Data'!BB$1,FALSE))/100</f>
        <v>-6.5358594797998298E-2</v>
      </c>
      <c r="U114" s="44">
        <f>(VLOOKUP($A113,'ADR Raw Data'!$B$6:$BE$49,'ADR Raw Data'!BC$1,FALSE))/100</f>
        <v>-7.5523564192551393E-2</v>
      </c>
      <c r="V114" s="46">
        <f>(VLOOKUP($A113,'ADR Raw Data'!$B$6:$BE$49,'ADR Raw Data'!BE$1,FALSE))/100</f>
        <v>-2.8093496307950397E-2</v>
      </c>
      <c r="X114" s="43">
        <f>(VLOOKUP($A113,'RevPAR Raw Data'!$B$6:$BE$49,'RevPAR Raw Data'!AT$1,FALSE))/100</f>
        <v>7.0318954865638494E-2</v>
      </c>
      <c r="Y114" s="44">
        <f>(VLOOKUP($A113,'RevPAR Raw Data'!$B$6:$BE$49,'RevPAR Raw Data'!AU$1,FALSE))/100</f>
        <v>7.8968534065049403E-2</v>
      </c>
      <c r="Z114" s="44">
        <f>(VLOOKUP($A113,'RevPAR Raw Data'!$B$6:$BE$49,'RevPAR Raw Data'!AV$1,FALSE))/100</f>
        <v>9.7207862478886811E-2</v>
      </c>
      <c r="AA114" s="44">
        <f>(VLOOKUP($A113,'RevPAR Raw Data'!$B$6:$BE$49,'RevPAR Raw Data'!AW$1,FALSE))/100</f>
        <v>-4.7402253099817403E-2</v>
      </c>
      <c r="AB114" s="44">
        <f>(VLOOKUP($A113,'RevPAR Raw Data'!$B$6:$BE$49,'RevPAR Raw Data'!AX$1,FALSE))/100</f>
        <v>-4.6917643673266403E-2</v>
      </c>
      <c r="AC114" s="44">
        <f>(VLOOKUP($A113,'RevPAR Raw Data'!$B$6:$BE$49,'RevPAR Raw Data'!AY$1,FALSE))/100</f>
        <v>2.17313374970271E-2</v>
      </c>
      <c r="AD114" s="45">
        <f>(VLOOKUP($A113,'RevPAR Raw Data'!$B$6:$BE$49,'RevPAR Raw Data'!BA$1,FALSE))/100</f>
        <v>-0.130951445863665</v>
      </c>
      <c r="AE114" s="45">
        <f>(VLOOKUP($A113,'RevPAR Raw Data'!$B$6:$BE$49,'RevPAR Raw Data'!BB$1,FALSE))/100</f>
        <v>-8.7355553727468005E-2</v>
      </c>
      <c r="AF114" s="44">
        <f>(VLOOKUP($A113,'RevPAR Raw Data'!$B$6:$BE$49,'RevPAR Raw Data'!BC$1,FALSE))/100</f>
        <v>-0.11009808119905</v>
      </c>
      <c r="AG114" s="46">
        <f>(VLOOKUP($A113,'RevPAR Raw Data'!$B$6:$BE$49,'RevPAR Raw Data'!BE$1,FALSE))/100</f>
        <v>-2.3366121345037398E-2</v>
      </c>
    </row>
    <row r="115" spans="1:33" x14ac:dyDescent="0.2">
      <c r="A115" s="93"/>
      <c r="B115" s="71"/>
      <c r="C115" s="72"/>
      <c r="D115" s="72"/>
      <c r="E115" s="72"/>
      <c r="F115" s="72"/>
      <c r="G115" s="73"/>
      <c r="H115" s="53"/>
      <c r="I115" s="53"/>
      <c r="J115" s="73"/>
      <c r="K115" s="74"/>
      <c r="M115" s="75"/>
      <c r="N115" s="76"/>
      <c r="O115" s="76"/>
      <c r="P115" s="76"/>
      <c r="Q115" s="76"/>
      <c r="R115" s="77"/>
      <c r="S115" s="76"/>
      <c r="T115" s="76"/>
      <c r="U115" s="77"/>
      <c r="V115" s="78"/>
      <c r="X115" s="75"/>
      <c r="Y115" s="76"/>
      <c r="Z115" s="76"/>
      <c r="AA115" s="76"/>
      <c r="AB115" s="76"/>
      <c r="AC115" s="77"/>
      <c r="AD115" s="76"/>
      <c r="AE115" s="76"/>
      <c r="AF115" s="77"/>
      <c r="AG115" s="78"/>
    </row>
    <row r="116" spans="1:33" x14ac:dyDescent="0.2">
      <c r="A116" s="70" t="s">
        <v>49</v>
      </c>
      <c r="B116" s="71">
        <f>(VLOOKUP($A116,'Occupancy Raw Data'!$B$8:$BE$45,'Occupancy Raw Data'!AG$3,FALSE))/100</f>
        <v>0.44374034003091095</v>
      </c>
      <c r="C116" s="72">
        <f>(VLOOKUP($A116,'Occupancy Raw Data'!$B$8:$BE$45,'Occupancy Raw Data'!AH$3,FALSE))/100</f>
        <v>0.54064914992272006</v>
      </c>
      <c r="D116" s="72">
        <f>(VLOOKUP($A116,'Occupancy Raw Data'!$B$8:$BE$45,'Occupancy Raw Data'!AI$3,FALSE))/100</f>
        <v>0.61846986089644507</v>
      </c>
      <c r="E116" s="72">
        <f>(VLOOKUP($A116,'Occupancy Raw Data'!$B$8:$BE$45,'Occupancy Raw Data'!AJ$3,FALSE))/100</f>
        <v>0.64428129829984504</v>
      </c>
      <c r="F116" s="72">
        <f>(VLOOKUP($A116,'Occupancy Raw Data'!$B$8:$BE$45,'Occupancy Raw Data'!AK$3,FALSE))/100</f>
        <v>0.60448222565687704</v>
      </c>
      <c r="G116" s="73">
        <f>(VLOOKUP($A116,'Occupancy Raw Data'!$B$8:$BE$45,'Occupancy Raw Data'!AL$3,FALSE))/100</f>
        <v>0.57032457496136002</v>
      </c>
      <c r="H116" s="53">
        <f>(VLOOKUP($A116,'Occupancy Raw Data'!$B$8:$BE$45,'Occupancy Raw Data'!AN$3,FALSE))/100</f>
        <v>0.69791344667697008</v>
      </c>
      <c r="I116" s="53">
        <f>(VLOOKUP($A116,'Occupancy Raw Data'!$B$8:$BE$45,'Occupancy Raw Data'!AO$3,FALSE))/100</f>
        <v>0.6433539412673871</v>
      </c>
      <c r="J116" s="73">
        <f>(VLOOKUP($A116,'Occupancy Raw Data'!$B$8:$BE$45,'Occupancy Raw Data'!AP$3,FALSE))/100</f>
        <v>0.67063369397217898</v>
      </c>
      <c r="K116" s="74">
        <f>(VLOOKUP($A116,'Occupancy Raw Data'!$B$8:$BE$45,'Occupancy Raw Data'!AR$3,FALSE))/100</f>
        <v>0.59898432325016504</v>
      </c>
      <c r="M116" s="75">
        <f>VLOOKUP($A116,'ADR Raw Data'!$B$6:$BE$43,'ADR Raw Data'!AG$1,FALSE)</f>
        <v>107.024496691048</v>
      </c>
      <c r="N116" s="76">
        <f>VLOOKUP($A116,'ADR Raw Data'!$B$6:$BE$43,'ADR Raw Data'!AH$1,FALSE)</f>
        <v>111.12793882218401</v>
      </c>
      <c r="O116" s="76">
        <f>VLOOKUP($A116,'ADR Raw Data'!$B$6:$BE$43,'ADR Raw Data'!AI$1,FALSE)</f>
        <v>113.31896663751</v>
      </c>
      <c r="P116" s="76">
        <f>VLOOKUP($A116,'ADR Raw Data'!$B$6:$BE$43,'ADR Raw Data'!AJ$1,FALSE)</f>
        <v>113.344230538563</v>
      </c>
      <c r="Q116" s="76">
        <f>VLOOKUP($A116,'ADR Raw Data'!$B$6:$BE$43,'ADR Raw Data'!AK$1,FALSE)</f>
        <v>112.423864740475</v>
      </c>
      <c r="R116" s="77">
        <f>VLOOKUP($A116,'ADR Raw Data'!$B$6:$BE$43,'ADR Raw Data'!AL$1,FALSE)</f>
        <v>111.740046883468</v>
      </c>
      <c r="S116" s="76">
        <f>VLOOKUP($A116,'ADR Raw Data'!$B$6:$BE$43,'ADR Raw Data'!AN$1,FALSE)</f>
        <v>131.19889602480299</v>
      </c>
      <c r="T116" s="76">
        <f>VLOOKUP($A116,'ADR Raw Data'!$B$6:$BE$43,'ADR Raw Data'!AO$1,FALSE)</f>
        <v>126.256303903903</v>
      </c>
      <c r="U116" s="77">
        <f>VLOOKUP($A116,'ADR Raw Data'!$B$6:$BE$43,'ADR Raw Data'!AP$1,FALSE)</f>
        <v>128.82812629638099</v>
      </c>
      <c r="V116" s="78">
        <f>VLOOKUP($A116,'ADR Raw Data'!$B$6:$BE$43,'ADR Raw Data'!AR$1,FALSE)</f>
        <v>117.206367774992</v>
      </c>
      <c r="X116" s="75">
        <f>VLOOKUP($A116,'RevPAR Raw Data'!$B$6:$BE$43,'RevPAR Raw Data'!AG$1,FALSE)</f>
        <v>47.491086553323001</v>
      </c>
      <c r="Y116" s="76">
        <f>VLOOKUP($A116,'RevPAR Raw Data'!$B$6:$BE$43,'RevPAR Raw Data'!AH$1,FALSE)</f>
        <v>60.081225656877798</v>
      </c>
      <c r="Z116" s="76">
        <f>VLOOKUP($A116,'RevPAR Raw Data'!$B$6:$BE$43,'RevPAR Raw Data'!AI$1,FALSE)</f>
        <v>70.084365533230198</v>
      </c>
      <c r="AA116" s="76">
        <f>VLOOKUP($A116,'RevPAR Raw Data'!$B$6:$BE$43,'RevPAR Raw Data'!AJ$1,FALSE)</f>
        <v>73.025568006182297</v>
      </c>
      <c r="AB116" s="76">
        <f>VLOOKUP($A116,'RevPAR Raw Data'!$B$6:$BE$43,'RevPAR Raw Data'!AK$1,FALSE)</f>
        <v>67.958227975270404</v>
      </c>
      <c r="AC116" s="77">
        <f>VLOOKUP($A116,'RevPAR Raw Data'!$B$6:$BE$43,'RevPAR Raw Data'!AL$1,FALSE)</f>
        <v>63.728094744976801</v>
      </c>
      <c r="AD116" s="76">
        <f>VLOOKUP($A116,'RevPAR Raw Data'!$B$6:$BE$43,'RevPAR Raw Data'!AN$1,FALSE)</f>
        <v>91.565473724884001</v>
      </c>
      <c r="AE116" s="76">
        <f>VLOOKUP($A116,'RevPAR Raw Data'!$B$6:$BE$43,'RevPAR Raw Data'!AO$1,FALSE)</f>
        <v>81.227490726429593</v>
      </c>
      <c r="AF116" s="77">
        <f>VLOOKUP($A116,'RevPAR Raw Data'!$B$6:$BE$43,'RevPAR Raw Data'!AP$1,FALSE)</f>
        <v>86.396482225656797</v>
      </c>
      <c r="AG116" s="78">
        <f>VLOOKUP($A116,'RevPAR Raw Data'!$B$6:$BE$43,'RevPAR Raw Data'!AR$1,FALSE)</f>
        <v>70.204776882313894</v>
      </c>
    </row>
    <row r="117" spans="1:33" x14ac:dyDescent="0.2">
      <c r="A117" s="55" t="s">
        <v>126</v>
      </c>
      <c r="B117" s="43">
        <f>(VLOOKUP($A116,'Occupancy Raw Data'!$B$8:$BE$51,'Occupancy Raw Data'!AT$3,FALSE))/100</f>
        <v>2.98200853443007E-3</v>
      </c>
      <c r="C117" s="44">
        <f>(VLOOKUP($A116,'Occupancy Raw Data'!$B$8:$BE$51,'Occupancy Raw Data'!AU$3,FALSE))/100</f>
        <v>3.7851878456234299E-2</v>
      </c>
      <c r="D117" s="44">
        <f>(VLOOKUP($A116,'Occupancy Raw Data'!$B$8:$BE$51,'Occupancy Raw Data'!AV$3,FALSE))/100</f>
        <v>1.7380999267067102E-2</v>
      </c>
      <c r="E117" s="44">
        <f>(VLOOKUP($A116,'Occupancy Raw Data'!$B$8:$BE$51,'Occupancy Raw Data'!AW$3,FALSE))/100</f>
        <v>2.8100190860676898E-2</v>
      </c>
      <c r="F117" s="44">
        <f>(VLOOKUP($A116,'Occupancy Raw Data'!$B$8:$BE$51,'Occupancy Raw Data'!AX$3,FALSE))/100</f>
        <v>-3.3894184691609798E-2</v>
      </c>
      <c r="G117" s="44">
        <f>(VLOOKUP($A116,'Occupancy Raw Data'!$B$8:$BE$51,'Occupancy Raw Data'!AY$3,FALSE))/100</f>
        <v>9.9151107694378203E-3</v>
      </c>
      <c r="H117" s="45">
        <f>(VLOOKUP($A116,'Occupancy Raw Data'!$B$8:$BE$51,'Occupancy Raw Data'!BA$3,FALSE))/100</f>
        <v>2.0405704057458899E-4</v>
      </c>
      <c r="I117" s="45">
        <f>(VLOOKUP($A116,'Occupancy Raw Data'!$B$8:$BE$51,'Occupancy Raw Data'!BB$3,FALSE))/100</f>
        <v>1.1137562364787901E-2</v>
      </c>
      <c r="J117" s="44">
        <f>(VLOOKUP($A116,'Occupancy Raw Data'!$B$8:$BE$51,'Occupancy Raw Data'!BC$3,FALSE))/100</f>
        <v>5.4187743228129607E-3</v>
      </c>
      <c r="K117" s="46">
        <f>(VLOOKUP($A116,'Occupancy Raw Data'!$B$8:$BE$51,'Occupancy Raw Data'!BE$3,FALSE))/100</f>
        <v>8.4707982651856598E-3</v>
      </c>
      <c r="M117" s="43">
        <f>(VLOOKUP($A116,'ADR Raw Data'!$B$6:$BE$49,'ADR Raw Data'!AT$1,FALSE))/100</f>
        <v>6.0059505999305006E-2</v>
      </c>
      <c r="N117" s="44">
        <f>(VLOOKUP($A116,'ADR Raw Data'!$B$6:$BE$49,'ADR Raw Data'!AU$1,FALSE))/100</f>
        <v>5.1856325936645298E-2</v>
      </c>
      <c r="O117" s="44">
        <f>(VLOOKUP($A116,'ADR Raw Data'!$B$6:$BE$49,'ADR Raw Data'!AV$1,FALSE))/100</f>
        <v>3.7077382339920702E-2</v>
      </c>
      <c r="P117" s="44">
        <f>(VLOOKUP($A116,'ADR Raw Data'!$B$6:$BE$49,'ADR Raw Data'!AW$1,FALSE))/100</f>
        <v>4.4230173729044198E-2</v>
      </c>
      <c r="Q117" s="44">
        <f>(VLOOKUP($A116,'ADR Raw Data'!$B$6:$BE$49,'ADR Raw Data'!AX$1,FALSE))/100</f>
        <v>-1.3565894994551401E-3</v>
      </c>
      <c r="R117" s="44">
        <f>(VLOOKUP($A116,'ADR Raw Data'!$B$6:$BE$49,'ADR Raw Data'!AY$1,FALSE))/100</f>
        <v>3.58663164483796E-2</v>
      </c>
      <c r="S117" s="45">
        <f>(VLOOKUP($A116,'ADR Raw Data'!$B$6:$BE$49,'ADR Raw Data'!BA$1,FALSE))/100</f>
        <v>-6.0412311366637397E-2</v>
      </c>
      <c r="T117" s="45">
        <f>(VLOOKUP($A116,'ADR Raw Data'!$B$6:$BE$49,'ADR Raw Data'!BB$1,FALSE))/100</f>
        <v>-6.3532841092216796E-2</v>
      </c>
      <c r="U117" s="44">
        <f>(VLOOKUP($A116,'ADR Raw Data'!$B$6:$BE$49,'ADR Raw Data'!BC$1,FALSE))/100</f>
        <v>-6.1970994904026397E-2</v>
      </c>
      <c r="V117" s="46">
        <f>(VLOOKUP($A116,'ADR Raw Data'!$B$6:$BE$49,'ADR Raw Data'!BE$1,FALSE))/100</f>
        <v>-1.0247134333068401E-3</v>
      </c>
      <c r="X117" s="43">
        <f>(VLOOKUP($A116,'RevPAR Raw Data'!$B$6:$BE$49,'RevPAR Raw Data'!AT$1,FALSE))/100</f>
        <v>6.32206124931987E-2</v>
      </c>
      <c r="Y117" s="44">
        <f>(VLOOKUP($A116,'RevPAR Raw Data'!$B$6:$BE$49,'RevPAR Raw Data'!AU$1,FALSE))/100</f>
        <v>9.1671063739420411E-2</v>
      </c>
      <c r="Z117" s="44">
        <f>(VLOOKUP($A116,'RevPAR Raw Data'!$B$6:$BE$49,'RevPAR Raw Data'!AV$1,FALSE))/100</f>
        <v>5.5102823562262697E-2</v>
      </c>
      <c r="AA117" s="44">
        <f>(VLOOKUP($A116,'RevPAR Raw Data'!$B$6:$BE$49,'RevPAR Raw Data'!AW$1,FALSE))/100</f>
        <v>7.3573240913308094E-2</v>
      </c>
      <c r="AB117" s="44">
        <f>(VLOOKUP($A116,'RevPAR Raw Data'!$B$6:$BE$49,'RevPAR Raw Data'!AX$1,FALSE))/100</f>
        <v>-3.5204793696019698E-2</v>
      </c>
      <c r="AC117" s="44">
        <f>(VLOOKUP($A116,'RevPAR Raw Data'!$B$6:$BE$49,'RevPAR Raw Data'!AY$1,FALSE))/100</f>
        <v>4.61370457182948E-2</v>
      </c>
      <c r="AD117" s="45">
        <f>(VLOOKUP($A116,'RevPAR Raw Data'!$B$6:$BE$49,'RevPAR Raw Data'!BA$1,FALSE))/100</f>
        <v>-6.0220581883534602E-2</v>
      </c>
      <c r="AE117" s="45">
        <f>(VLOOKUP($A116,'RevPAR Raw Data'!$B$6:$BE$49,'RevPAR Raw Data'!BB$1,FALSE))/100</f>
        <v>-5.3102879707305498E-2</v>
      </c>
      <c r="AF117" s="44">
        <f>(VLOOKUP($A116,'RevPAR Raw Data'!$B$6:$BE$49,'RevPAR Raw Data'!BC$1,FALSE))/100</f>
        <v>-5.6888027417158503E-2</v>
      </c>
      <c r="AG117" s="46">
        <f>(VLOOKUP($A116,'RevPAR Raw Data'!$B$6:$BE$49,'RevPAR Raw Data'!BE$1,FALSE))/100</f>
        <v>7.43740469110565E-3</v>
      </c>
    </row>
    <row r="118" spans="1:33" x14ac:dyDescent="0.2">
      <c r="A118" s="93"/>
      <c r="B118" s="71"/>
      <c r="C118" s="72"/>
      <c r="D118" s="72"/>
      <c r="E118" s="72"/>
      <c r="F118" s="72"/>
      <c r="G118" s="73"/>
      <c r="H118" s="53"/>
      <c r="I118" s="53"/>
      <c r="J118" s="73"/>
      <c r="K118" s="74"/>
      <c r="M118" s="75"/>
      <c r="N118" s="76"/>
      <c r="O118" s="76"/>
      <c r="P118" s="76"/>
      <c r="Q118" s="76"/>
      <c r="R118" s="77"/>
      <c r="S118" s="76"/>
      <c r="T118" s="76"/>
      <c r="U118" s="77"/>
      <c r="V118" s="78"/>
      <c r="X118" s="75"/>
      <c r="Y118" s="76"/>
      <c r="Z118" s="76"/>
      <c r="AA118" s="76"/>
      <c r="AB118" s="76"/>
      <c r="AC118" s="77"/>
      <c r="AD118" s="76"/>
      <c r="AE118" s="76"/>
      <c r="AF118" s="77"/>
      <c r="AG118" s="78"/>
    </row>
    <row r="119" spans="1:33" x14ac:dyDescent="0.2">
      <c r="A119" s="70" t="s">
        <v>50</v>
      </c>
      <c r="B119" s="71">
        <f>(VLOOKUP($A119,'Occupancy Raw Data'!$B$8:$BE$45,'Occupancy Raw Data'!AG$3,FALSE))/100</f>
        <v>0.42896202028236202</v>
      </c>
      <c r="C119" s="72">
        <f>(VLOOKUP($A119,'Occupancy Raw Data'!$B$8:$BE$45,'Occupancy Raw Data'!AH$3,FALSE))/100</f>
        <v>0.50775502087890201</v>
      </c>
      <c r="D119" s="72">
        <f>(VLOOKUP($A119,'Occupancy Raw Data'!$B$8:$BE$45,'Occupancy Raw Data'!AI$3,FALSE))/100</f>
        <v>0.57556174189699705</v>
      </c>
      <c r="E119" s="72">
        <f>(VLOOKUP($A119,'Occupancy Raw Data'!$B$8:$BE$45,'Occupancy Raw Data'!AJ$3,FALSE))/100</f>
        <v>0.60613442036190002</v>
      </c>
      <c r="F119" s="72">
        <f>(VLOOKUP($A119,'Occupancy Raw Data'!$B$8:$BE$45,'Occupancy Raw Data'!AK$3,FALSE))/100</f>
        <v>0.62313581228872506</v>
      </c>
      <c r="G119" s="73">
        <f>(VLOOKUP($A119,'Occupancy Raw Data'!$B$8:$BE$45,'Occupancy Raw Data'!AL$3,FALSE))/100</f>
        <v>0.54830980314177702</v>
      </c>
      <c r="H119" s="53">
        <f>(VLOOKUP($A119,'Occupancy Raw Data'!$B$8:$BE$45,'Occupancy Raw Data'!AN$3,FALSE))/100</f>
        <v>0.71574865778484709</v>
      </c>
      <c r="I119" s="53">
        <f>(VLOOKUP($A119,'Occupancy Raw Data'!$B$8:$BE$45,'Occupancy Raw Data'!AO$3,FALSE))/100</f>
        <v>0.67503479817061007</v>
      </c>
      <c r="J119" s="73">
        <f>(VLOOKUP($A119,'Occupancy Raw Data'!$B$8:$BE$45,'Occupancy Raw Data'!AP$3,FALSE))/100</f>
        <v>0.69539172797772908</v>
      </c>
      <c r="K119" s="74">
        <f>(VLOOKUP($A119,'Occupancy Raw Data'!$B$8:$BE$45,'Occupancy Raw Data'!AR$3,FALSE))/100</f>
        <v>0.59033321023776297</v>
      </c>
      <c r="M119" s="75">
        <f>VLOOKUP($A119,'ADR Raw Data'!$B$6:$BE$43,'ADR Raw Data'!AG$1,FALSE)</f>
        <v>96.404007416850106</v>
      </c>
      <c r="N119" s="76">
        <f>VLOOKUP($A119,'ADR Raw Data'!$B$6:$BE$43,'ADR Raw Data'!AH$1,FALSE)</f>
        <v>98.068263168200502</v>
      </c>
      <c r="O119" s="76">
        <f>VLOOKUP($A119,'ADR Raw Data'!$B$6:$BE$43,'ADR Raw Data'!AI$1,FALSE)</f>
        <v>100.592094489549</v>
      </c>
      <c r="P119" s="76">
        <f>VLOOKUP($A119,'ADR Raw Data'!$B$6:$BE$43,'ADR Raw Data'!AJ$1,FALSE)</f>
        <v>100.121980644632</v>
      </c>
      <c r="Q119" s="76">
        <f>VLOOKUP($A119,'ADR Raw Data'!$B$6:$BE$43,'ADR Raw Data'!AK$1,FALSE)</f>
        <v>104.15580853609799</v>
      </c>
      <c r="R119" s="77">
        <f>VLOOKUP($A119,'ADR Raw Data'!$B$6:$BE$43,'ADR Raw Data'!AL$1,FALSE)</f>
        <v>100.175434912691</v>
      </c>
      <c r="S119" s="76">
        <f>VLOOKUP($A119,'ADR Raw Data'!$B$6:$BE$43,'ADR Raw Data'!AN$1,FALSE)</f>
        <v>121.95094735379899</v>
      </c>
      <c r="T119" s="76">
        <f>VLOOKUP($A119,'ADR Raw Data'!$B$6:$BE$43,'ADR Raw Data'!AO$1,FALSE)</f>
        <v>119.144429633993</v>
      </c>
      <c r="U119" s="77">
        <f>VLOOKUP($A119,'ADR Raw Data'!$B$6:$BE$43,'ADR Raw Data'!AP$1,FALSE)</f>
        <v>120.588767559066</v>
      </c>
      <c r="V119" s="78">
        <f>VLOOKUP($A119,'ADR Raw Data'!$B$6:$BE$43,'ADR Raw Data'!AR$1,FALSE)</f>
        <v>107.045774005726</v>
      </c>
      <c r="X119" s="75">
        <f>VLOOKUP($A119,'RevPAR Raw Data'!$B$6:$BE$43,'RevPAR Raw Data'!AG$1,FALSE)</f>
        <v>41.353657784847798</v>
      </c>
      <c r="Y119" s="76">
        <f>VLOOKUP($A119,'RevPAR Raw Data'!$B$6:$BE$43,'RevPAR Raw Data'!AH$1,FALSE)</f>
        <v>49.794653012527299</v>
      </c>
      <c r="Z119" s="76">
        <f>VLOOKUP($A119,'RevPAR Raw Data'!$B$6:$BE$43,'RevPAR Raw Data'!AI$1,FALSE)</f>
        <v>57.896961125472203</v>
      </c>
      <c r="AA119" s="76">
        <f>VLOOKUP($A119,'RevPAR Raw Data'!$B$6:$BE$43,'RevPAR Raw Data'!AJ$1,FALSE)</f>
        <v>60.687378703519499</v>
      </c>
      <c r="AB119" s="76">
        <f>VLOOKUP($A119,'RevPAR Raw Data'!$B$6:$BE$43,'RevPAR Raw Data'!AK$1,FALSE)</f>
        <v>64.903214356730899</v>
      </c>
      <c r="AC119" s="77">
        <f>VLOOKUP($A119,'RevPAR Raw Data'!$B$6:$BE$43,'RevPAR Raw Data'!AL$1,FALSE)</f>
        <v>54.927172996619603</v>
      </c>
      <c r="AD119" s="76">
        <f>VLOOKUP($A119,'RevPAR Raw Data'!$B$6:$BE$43,'RevPAR Raw Data'!AN$1,FALSE)</f>
        <v>87.286226884072306</v>
      </c>
      <c r="AE119" s="76">
        <f>VLOOKUP($A119,'RevPAR Raw Data'!$B$6:$BE$43,'RevPAR Raw Data'!AO$1,FALSE)</f>
        <v>80.4266360111354</v>
      </c>
      <c r="AF119" s="77">
        <f>VLOOKUP($A119,'RevPAR Raw Data'!$B$6:$BE$43,'RevPAR Raw Data'!AP$1,FALSE)</f>
        <v>83.856431447603796</v>
      </c>
      <c r="AG119" s="78">
        <f>VLOOKUP($A119,'RevPAR Raw Data'!$B$6:$BE$43,'RevPAR Raw Data'!AR$1,FALSE)</f>
        <v>63.192675411186499</v>
      </c>
    </row>
    <row r="120" spans="1:33" x14ac:dyDescent="0.2">
      <c r="A120" s="55" t="s">
        <v>126</v>
      </c>
      <c r="B120" s="43">
        <f>(VLOOKUP($A119,'Occupancy Raw Data'!$B$8:$BE$51,'Occupancy Raw Data'!AT$3,FALSE))/100</f>
        <v>3.3110036649903599E-2</v>
      </c>
      <c r="C120" s="44">
        <f>(VLOOKUP($A119,'Occupancy Raw Data'!$B$8:$BE$51,'Occupancy Raw Data'!AU$3,FALSE))/100</f>
        <v>5.8339719051978295E-2</v>
      </c>
      <c r="D120" s="44">
        <f>(VLOOKUP($A119,'Occupancy Raw Data'!$B$8:$BE$51,'Occupancy Raw Data'!AV$3,FALSE))/100</f>
        <v>3.8362261046638896E-2</v>
      </c>
      <c r="E120" s="44">
        <f>(VLOOKUP($A119,'Occupancy Raw Data'!$B$8:$BE$51,'Occupancy Raw Data'!AW$3,FALSE))/100</f>
        <v>3.43112262047384E-2</v>
      </c>
      <c r="F120" s="44">
        <f>(VLOOKUP($A119,'Occupancy Raw Data'!$B$8:$BE$51,'Occupancy Raw Data'!AX$3,FALSE))/100</f>
        <v>0.105710546115988</v>
      </c>
      <c r="G120" s="44">
        <f>(VLOOKUP($A119,'Occupancy Raw Data'!$B$8:$BE$51,'Occupancy Raw Data'!AY$3,FALSE))/100</f>
        <v>5.4902887339182999E-2</v>
      </c>
      <c r="H120" s="45">
        <f>(VLOOKUP($A119,'Occupancy Raw Data'!$B$8:$BE$51,'Occupancy Raw Data'!BA$3,FALSE))/100</f>
        <v>2.9994745638935699E-2</v>
      </c>
      <c r="I120" s="45">
        <f>(VLOOKUP($A119,'Occupancy Raw Data'!$B$8:$BE$51,'Occupancy Raw Data'!BB$3,FALSE))/100</f>
        <v>4.8180335072847004E-2</v>
      </c>
      <c r="J120" s="44">
        <f>(VLOOKUP($A119,'Occupancy Raw Data'!$B$8:$BE$51,'Occupancy Raw Data'!BC$3,FALSE))/100</f>
        <v>3.874187724033E-2</v>
      </c>
      <c r="K120" s="46">
        <f>(VLOOKUP($A119,'Occupancy Raw Data'!$B$8:$BE$51,'Occupancy Raw Data'!BE$3,FALSE))/100</f>
        <v>4.94101290931711E-2</v>
      </c>
      <c r="M120" s="43">
        <f>(VLOOKUP($A119,'ADR Raw Data'!$B$6:$BE$49,'ADR Raw Data'!AT$1,FALSE))/100</f>
        <v>1.8862362709099502E-2</v>
      </c>
      <c r="N120" s="44">
        <f>(VLOOKUP($A119,'ADR Raw Data'!$B$6:$BE$49,'ADR Raw Data'!AU$1,FALSE))/100</f>
        <v>2.1838923477018702E-2</v>
      </c>
      <c r="O120" s="44">
        <f>(VLOOKUP($A119,'ADR Raw Data'!$B$6:$BE$49,'ADR Raw Data'!AV$1,FALSE))/100</f>
        <v>1.3312050069080501E-2</v>
      </c>
      <c r="P120" s="44">
        <f>(VLOOKUP($A119,'ADR Raw Data'!$B$6:$BE$49,'ADR Raw Data'!AW$1,FALSE))/100</f>
        <v>1.0573934639857301E-2</v>
      </c>
      <c r="Q120" s="44">
        <f>(VLOOKUP($A119,'ADR Raw Data'!$B$6:$BE$49,'ADR Raw Data'!AX$1,FALSE))/100</f>
        <v>2.6162305288204499E-2</v>
      </c>
      <c r="R120" s="44">
        <f>(VLOOKUP($A119,'ADR Raw Data'!$B$6:$BE$49,'ADR Raw Data'!AY$1,FALSE))/100</f>
        <v>1.8479610424440501E-2</v>
      </c>
      <c r="S120" s="45">
        <f>(VLOOKUP($A119,'ADR Raw Data'!$B$6:$BE$49,'ADR Raw Data'!BA$1,FALSE))/100</f>
        <v>-9.3828885761758195E-3</v>
      </c>
      <c r="T120" s="45">
        <f>(VLOOKUP($A119,'ADR Raw Data'!$B$6:$BE$49,'ADR Raw Data'!BB$1,FALSE))/100</f>
        <v>-5.6229038449313595E-3</v>
      </c>
      <c r="U120" s="44">
        <f>(VLOOKUP($A119,'ADR Raw Data'!$B$6:$BE$49,'ADR Raw Data'!BC$1,FALSE))/100</f>
        <v>-7.7006928288752699E-3</v>
      </c>
      <c r="V120" s="46">
        <f>(VLOOKUP($A119,'ADR Raw Data'!$B$6:$BE$49,'ADR Raw Data'!BE$1,FALSE))/100</f>
        <v>7.6345905481626499E-3</v>
      </c>
      <c r="X120" s="43">
        <f>(VLOOKUP($A119,'RevPAR Raw Data'!$B$6:$BE$49,'RevPAR Raw Data'!AT$1,FALSE))/100</f>
        <v>5.25969328796052E-2</v>
      </c>
      <c r="Y120" s="44">
        <f>(VLOOKUP($A119,'RevPAR Raw Data'!$B$6:$BE$49,'RevPAR Raw Data'!AU$1,FALSE))/100</f>
        <v>8.1452719189043898E-2</v>
      </c>
      <c r="Z120" s="44">
        <f>(VLOOKUP($A119,'RevPAR Raw Data'!$B$6:$BE$49,'RevPAR Raw Data'!AV$1,FALSE))/100</f>
        <v>5.2184991455535401E-2</v>
      </c>
      <c r="AA120" s="44">
        <f>(VLOOKUP($A119,'RevPAR Raw Data'!$B$6:$BE$49,'RevPAR Raw Data'!AW$1,FALSE))/100</f>
        <v>4.5247965507897996E-2</v>
      </c>
      <c r="AB120" s="44">
        <f>(VLOOKUP($A119,'RevPAR Raw Data'!$B$6:$BE$49,'RevPAR Raw Data'!AX$1,FALSE))/100</f>
        <v>0.134638482983862</v>
      </c>
      <c r="AC120" s="44">
        <f>(VLOOKUP($A119,'RevPAR Raw Data'!$B$6:$BE$49,'RevPAR Raw Data'!AY$1,FALSE))/100</f>
        <v>7.4397081732828704E-2</v>
      </c>
      <c r="AD120" s="45">
        <f>(VLOOKUP($A119,'RevPAR Raw Data'!$B$6:$BE$49,'RevPAR Raw Data'!BA$1,FALSE))/100</f>
        <v>2.0330419706559001E-2</v>
      </c>
      <c r="AE120" s="45">
        <f>(VLOOKUP($A119,'RevPAR Raw Data'!$B$6:$BE$49,'RevPAR Raw Data'!BB$1,FALSE))/100</f>
        <v>4.2286517836584395E-2</v>
      </c>
      <c r="AF120" s="44">
        <f>(VLOOKUP($A119,'RevPAR Raw Data'!$B$6:$BE$49,'RevPAR Raw Data'!BC$1,FALSE))/100</f>
        <v>3.0742845115213E-2</v>
      </c>
      <c r="AG120" s="46">
        <f>(VLOOKUP($A119,'RevPAR Raw Data'!$B$6:$BE$49,'RevPAR Raw Data'!BE$1,FALSE))/100</f>
        <v>5.7421945745891996E-2</v>
      </c>
    </row>
    <row r="121" spans="1:33" x14ac:dyDescent="0.2">
      <c r="A121" s="93"/>
      <c r="B121" s="71"/>
      <c r="C121" s="72"/>
      <c r="D121" s="72"/>
      <c r="E121" s="72"/>
      <c r="F121" s="72"/>
      <c r="G121" s="73"/>
      <c r="H121" s="53"/>
      <c r="I121" s="53"/>
      <c r="J121" s="73"/>
      <c r="K121" s="74"/>
      <c r="M121" s="75"/>
      <c r="N121" s="76"/>
      <c r="O121" s="76"/>
      <c r="P121" s="76"/>
      <c r="Q121" s="76"/>
      <c r="R121" s="77"/>
      <c r="S121" s="76"/>
      <c r="T121" s="76"/>
      <c r="U121" s="77"/>
      <c r="V121" s="78"/>
      <c r="X121" s="75"/>
      <c r="Y121" s="76"/>
      <c r="Z121" s="76"/>
      <c r="AA121" s="76"/>
      <c r="AB121" s="76"/>
      <c r="AC121" s="77"/>
      <c r="AD121" s="76"/>
      <c r="AE121" s="76"/>
      <c r="AF121" s="77"/>
      <c r="AG121" s="78"/>
    </row>
    <row r="122" spans="1:33" x14ac:dyDescent="0.2">
      <c r="A122" s="70" t="s">
        <v>47</v>
      </c>
      <c r="B122" s="71">
        <f>(VLOOKUP($A122,'Occupancy Raw Data'!$B$8:$BE$54,'Occupancy Raw Data'!AG$3,FALSE))/100</f>
        <v>0.47974561039679203</v>
      </c>
      <c r="C122" s="72">
        <f>(VLOOKUP($A122,'Occupancy Raw Data'!$B$8:$BE$54,'Occupancy Raw Data'!AH$3,FALSE))/100</f>
        <v>0.57717518802180301</v>
      </c>
      <c r="D122" s="72">
        <f>(VLOOKUP($A122,'Occupancy Raw Data'!$B$8:$BE$54,'Occupancy Raw Data'!AI$3,FALSE))/100</f>
        <v>0.66459670185606801</v>
      </c>
      <c r="E122" s="72">
        <f>(VLOOKUP($A122,'Occupancy Raw Data'!$B$8:$BE$54,'Occupancy Raw Data'!AJ$3,FALSE))/100</f>
        <v>0.66659766783964602</v>
      </c>
      <c r="F122" s="72">
        <f>(VLOOKUP($A122,'Occupancy Raw Data'!$B$8:$BE$54,'Occupancy Raw Data'!AK$3,FALSE))/100</f>
        <v>0.65755882150003397</v>
      </c>
      <c r="G122" s="73">
        <f>(VLOOKUP($A122,'Occupancy Raw Data'!$B$8:$BE$54,'Occupancy Raw Data'!AL$3,FALSE))/100</f>
        <v>0.60918302548386205</v>
      </c>
      <c r="H122" s="53">
        <f>(VLOOKUP($A122,'Occupancy Raw Data'!$B$8:$BE$54,'Occupancy Raw Data'!AN$3,FALSE))/100</f>
        <v>0.67163458221210204</v>
      </c>
      <c r="I122" s="53">
        <f>(VLOOKUP($A122,'Occupancy Raw Data'!$B$8:$BE$54,'Occupancy Raw Data'!AO$3,FALSE))/100</f>
        <v>0.67708548954667702</v>
      </c>
      <c r="J122" s="73">
        <f>(VLOOKUP($A122,'Occupancy Raw Data'!$B$8:$BE$54,'Occupancy Raw Data'!AP$3,FALSE))/100</f>
        <v>0.67436003587938997</v>
      </c>
      <c r="K122" s="74">
        <f>(VLOOKUP($A122,'Occupancy Raw Data'!$B$8:$BE$54,'Occupancy Raw Data'!AR$3,FALSE))/100</f>
        <v>0.62780998580217595</v>
      </c>
      <c r="M122" s="75">
        <f>VLOOKUP($A122,'ADR Raw Data'!$B$6:$BE$54,'ADR Raw Data'!AG$1,FALSE)</f>
        <v>122.411541786743</v>
      </c>
      <c r="N122" s="76">
        <f>VLOOKUP($A122,'ADR Raw Data'!$B$6:$BE$54,'ADR Raw Data'!AH$1,FALSE)</f>
        <v>127.92211835026799</v>
      </c>
      <c r="O122" s="76">
        <f>VLOOKUP($A122,'ADR Raw Data'!$B$6:$BE$54,'ADR Raw Data'!AI$1,FALSE)</f>
        <v>133.52891196013201</v>
      </c>
      <c r="P122" s="76">
        <f>VLOOKUP($A122,'ADR Raw Data'!$B$6:$BE$54,'ADR Raw Data'!AJ$1,FALSE)</f>
        <v>131.60538660594099</v>
      </c>
      <c r="Q122" s="76">
        <f>VLOOKUP($A122,'ADR Raw Data'!$B$6:$BE$54,'ADR Raw Data'!AK$1,FALSE)</f>
        <v>133.08682056663099</v>
      </c>
      <c r="R122" s="77">
        <f>VLOOKUP($A122,'ADR Raw Data'!$B$6:$BE$54,'ADR Raw Data'!AL$1,FALSE)</f>
        <v>130.201054659173</v>
      </c>
      <c r="S122" s="76">
        <f>VLOOKUP($A122,'ADR Raw Data'!$B$6:$BE$54,'ADR Raw Data'!AN$1,FALSE)</f>
        <v>146.39954386685801</v>
      </c>
      <c r="T122" s="76">
        <f>VLOOKUP($A122,'ADR Raw Data'!$B$6:$BE$54,'ADR Raw Data'!AO$1,FALSE)</f>
        <v>144.84698970753001</v>
      </c>
      <c r="U122" s="77">
        <f>VLOOKUP($A122,'ADR Raw Data'!$B$6:$BE$54,'ADR Raw Data'!AP$1,FALSE)</f>
        <v>145.620129431626</v>
      </c>
      <c r="V122" s="78">
        <f>VLOOKUP($A122,'ADR Raw Data'!$B$6:$BE$54,'ADR Raw Data'!AR$1,FALSE)</f>
        <v>134.93441397722799</v>
      </c>
      <c r="X122" s="75">
        <f>VLOOKUP($A122,'RevPAR Raw Data'!$B$6:$BE$54,'RevPAR Raw Data'!AG$1,FALSE)</f>
        <v>58.726399834093698</v>
      </c>
      <c r="Y122" s="76">
        <f>VLOOKUP($A122,'RevPAR Raw Data'!$B$6:$BE$54,'RevPAR Raw Data'!AH$1,FALSE)</f>
        <v>73.833472710963903</v>
      </c>
      <c r="Z122" s="76">
        <f>VLOOKUP($A122,'RevPAR Raw Data'!$B$6:$BE$54,'RevPAR Raw Data'!AI$1,FALSE)</f>
        <v>88.742874491133605</v>
      </c>
      <c r="AA122" s="76">
        <f>VLOOKUP($A122,'RevPAR Raw Data'!$B$6:$BE$54,'RevPAR Raw Data'!AJ$1,FALSE)</f>
        <v>87.727843786655598</v>
      </c>
      <c r="AB122" s="76">
        <f>VLOOKUP($A122,'RevPAR Raw Data'!$B$6:$BE$54,'RevPAR Raw Data'!AK$1,FALSE)</f>
        <v>87.512412888980805</v>
      </c>
      <c r="AC122" s="77">
        <f>VLOOKUP($A122,'RevPAR Raw Data'!$B$6:$BE$54,'RevPAR Raw Data'!AL$1,FALSE)</f>
        <v>79.316272398464804</v>
      </c>
      <c r="AD122" s="76">
        <f>VLOOKUP($A122,'RevPAR Raw Data'!$B$6:$BE$54,'RevPAR Raw Data'!AN$1,FALSE)</f>
        <v>98.326996481059794</v>
      </c>
      <c r="AE122" s="76">
        <f>VLOOKUP($A122,'RevPAR Raw Data'!$B$6:$BE$54,'RevPAR Raw Data'!AO$1,FALSE)</f>
        <v>98.073794935486006</v>
      </c>
      <c r="AF122" s="77">
        <f>VLOOKUP($A122,'RevPAR Raw Data'!$B$6:$BE$54,'RevPAR Raw Data'!AP$1,FALSE)</f>
        <v>98.200395708272893</v>
      </c>
      <c r="AG122" s="78">
        <f>VLOOKUP($A122,'RevPAR Raw Data'!$B$6:$BE$54,'RevPAR Raw Data'!AR$1,FALSE)</f>
        <v>84.713172523268597</v>
      </c>
    </row>
    <row r="123" spans="1:33" x14ac:dyDescent="0.2">
      <c r="A123" s="55" t="s">
        <v>126</v>
      </c>
      <c r="B123" s="43">
        <f>(VLOOKUP($A122,'Occupancy Raw Data'!$B$8:$BE$54,'Occupancy Raw Data'!AT$3,FALSE))/100</f>
        <v>-1.2843059025736401E-2</v>
      </c>
      <c r="C123" s="44">
        <f>(VLOOKUP($A122,'Occupancy Raw Data'!$B$8:$BE$54,'Occupancy Raw Data'!AU$3,FALSE))/100</f>
        <v>-3.9001637030208702E-2</v>
      </c>
      <c r="D123" s="44">
        <f>(VLOOKUP($A122,'Occupancy Raw Data'!$B$8:$BE$54,'Occupancy Raw Data'!AV$3,FALSE))/100</f>
        <v>-1.4475851191621401E-2</v>
      </c>
      <c r="E123" s="44">
        <f>(VLOOKUP($A122,'Occupancy Raw Data'!$B$8:$BE$54,'Occupancy Raw Data'!AW$3,FALSE))/100</f>
        <v>-1.6794144216771899E-2</v>
      </c>
      <c r="F123" s="44">
        <f>(VLOOKUP($A122,'Occupancy Raw Data'!$B$8:$BE$54,'Occupancy Raw Data'!AX$3,FALSE))/100</f>
        <v>2.3995628661002501E-2</v>
      </c>
      <c r="G123" s="44">
        <f>(VLOOKUP($A122,'Occupancy Raw Data'!$B$8:$BE$54,'Occupancy Raw Data'!AY$3,FALSE))/100</f>
        <v>-1.1412906715633199E-2</v>
      </c>
      <c r="H123" s="45">
        <f>(VLOOKUP($A122,'Occupancy Raw Data'!$B$8:$BE$54,'Occupancy Raw Data'!BA$3,FALSE))/100</f>
        <v>2.1516959733898399E-2</v>
      </c>
      <c r="I123" s="45">
        <f>(VLOOKUP($A122,'Occupancy Raw Data'!$B$8:$BE$54,'Occupancy Raw Data'!BB$3,FALSE))/100</f>
        <v>1.85751716893072E-2</v>
      </c>
      <c r="J123" s="44">
        <f>(VLOOKUP($A122,'Occupancy Raw Data'!$B$8:$BE$54,'Occupancy Raw Data'!BC$3,FALSE))/100</f>
        <v>2.0038000068962402E-2</v>
      </c>
      <c r="K123" s="46">
        <f>(VLOOKUP($A122,'Occupancy Raw Data'!$B$8:$BE$54,'Occupancy Raw Data'!BE$3,FALSE))/100</f>
        <v>-1.9609402253766002E-3</v>
      </c>
      <c r="M123" s="43">
        <f>(VLOOKUP($A122,'ADR Raw Data'!$B$6:$BE$52,'ADR Raw Data'!AT$1,FALSE))/100</f>
        <v>-1.9901823235831699E-4</v>
      </c>
      <c r="N123" s="44">
        <f>(VLOOKUP($A122,'ADR Raw Data'!$B$6:$BE$52,'ADR Raw Data'!AU$1,FALSE))/100</f>
        <v>1.6057155472466798E-2</v>
      </c>
      <c r="O123" s="44">
        <f>(VLOOKUP($A122,'ADR Raw Data'!$B$6:$BE$52,'ADR Raw Data'!AV$1,FALSE))/100</f>
        <v>4.6400760094044806E-2</v>
      </c>
      <c r="P123" s="44">
        <f>(VLOOKUP($A122,'ADR Raw Data'!$B$6:$BE$52,'ADR Raw Data'!AW$1,FALSE))/100</f>
        <v>6.2583459436210007E-2</v>
      </c>
      <c r="Q123" s="44">
        <f>(VLOOKUP($A122,'ADR Raw Data'!$B$6:$BE$52,'ADR Raw Data'!AX$1,FALSE))/100</f>
        <v>8.3341502819198998E-2</v>
      </c>
      <c r="R123" s="44">
        <f>(VLOOKUP($A122,'ADR Raw Data'!$B$6:$BE$52,'ADR Raw Data'!AY$1,FALSE))/100</f>
        <v>4.4605933230612196E-2</v>
      </c>
      <c r="S123" s="45">
        <f>(VLOOKUP($A122,'ADR Raw Data'!$B$6:$BE$52,'ADR Raw Data'!BA$1,FALSE))/100</f>
        <v>4.2099323236614306E-2</v>
      </c>
      <c r="T123" s="45">
        <f>(VLOOKUP($A122,'ADR Raw Data'!$B$6:$BE$52,'ADR Raw Data'!BB$1,FALSE))/100</f>
        <v>2.3635216357998999E-2</v>
      </c>
      <c r="U123" s="44">
        <f>(VLOOKUP($A122,'ADR Raw Data'!$B$6:$BE$52,'ADR Raw Data'!BC$1,FALSE))/100</f>
        <v>3.27912796849563E-2</v>
      </c>
      <c r="V123" s="46">
        <f>(VLOOKUP($A122,'ADR Raw Data'!$B$6:$BE$52,'ADR Raw Data'!BE$1,FALSE))/100</f>
        <v>4.1542318481749801E-2</v>
      </c>
      <c r="X123" s="43">
        <f>(VLOOKUP($A122,'RevPAR Raw Data'!$B$6:$BE$52,'RevPAR Raw Data'!AT$1,FALSE))/100</f>
        <v>-1.3039521255189299E-2</v>
      </c>
      <c r="Y123" s="44">
        <f>(VLOOKUP($A122,'RevPAR Raw Data'!$B$6:$BE$52,'RevPAR Raw Data'!AU$1,FALSE))/100</f>
        <v>-2.3570736907216699E-2</v>
      </c>
      <c r="Z123" s="44">
        <f>(VLOOKUP($A122,'RevPAR Raw Data'!$B$6:$BE$52,'RevPAR Raw Data'!AV$1,FALSE))/100</f>
        <v>3.1253218404123803E-2</v>
      </c>
      <c r="AA123" s="44">
        <f>(VLOOKUP($A122,'RevPAR Raw Data'!$B$6:$BE$52,'RevPAR Raw Data'!AW$1,FALSE))/100</f>
        <v>4.4738279576081806E-2</v>
      </c>
      <c r="AB123" s="44">
        <f>(VLOOKUP($A122,'RevPAR Raw Data'!$B$6:$BE$52,'RevPAR Raw Data'!AX$1,FALSE))/100</f>
        <v>0.10933696323390101</v>
      </c>
      <c r="AC123" s="44">
        <f>(VLOOKUP($A122,'RevPAR Raw Data'!$B$6:$BE$52,'RevPAR Raw Data'!AY$1,FALSE))/100</f>
        <v>3.2683943160054199E-2</v>
      </c>
      <c r="AD123" s="45">
        <f>(VLOOKUP($A122,'RevPAR Raw Data'!$B$6:$BE$52,'RevPAR Raw Data'!BA$1,FALSE))/100</f>
        <v>6.4522132413419503E-2</v>
      </c>
      <c r="AE123" s="45">
        <f>(VLOOKUP($A122,'RevPAR Raw Data'!$B$6:$BE$52,'RevPAR Raw Data'!BB$1,FALSE))/100</f>
        <v>4.26494162490701E-2</v>
      </c>
      <c r="AF123" s="44">
        <f>(VLOOKUP($A122,'RevPAR Raw Data'!$B$6:$BE$52,'RevPAR Raw Data'!BC$1,FALSE))/100</f>
        <v>5.34863514185073E-2</v>
      </c>
      <c r="AG123" s="46">
        <f>(VLOOKUP($A122,'RevPAR Raw Data'!$B$6:$BE$52,'RevPAR Raw Data'!BE$1,FALSE))/100</f>
        <v>3.9499916253006903E-2</v>
      </c>
    </row>
    <row r="124" spans="1:33" x14ac:dyDescent="0.2">
      <c r="A124" s="83"/>
      <c r="B124" s="84"/>
      <c r="C124" s="85"/>
      <c r="D124" s="85"/>
      <c r="E124" s="85"/>
      <c r="F124" s="85"/>
      <c r="G124" s="86"/>
      <c r="H124" s="85"/>
      <c r="I124" s="85"/>
      <c r="J124" s="86"/>
      <c r="K124" s="87"/>
      <c r="M124" s="84"/>
      <c r="N124" s="85"/>
      <c r="O124" s="85"/>
      <c r="P124" s="85"/>
      <c r="Q124" s="85"/>
      <c r="R124" s="86"/>
      <c r="S124" s="85"/>
      <c r="T124" s="85"/>
      <c r="U124" s="86"/>
      <c r="V124" s="87"/>
      <c r="X124" s="84"/>
      <c r="Y124" s="85"/>
      <c r="Z124" s="85"/>
      <c r="AA124" s="85"/>
      <c r="AB124" s="85"/>
      <c r="AC124" s="86"/>
      <c r="AD124" s="85"/>
      <c r="AE124" s="85"/>
      <c r="AF124" s="86"/>
      <c r="AG124" s="87"/>
    </row>
    <row r="125" spans="1:33" x14ac:dyDescent="0.2">
      <c r="A125" s="70" t="s">
        <v>55</v>
      </c>
      <c r="B125" s="71">
        <f>(VLOOKUP($A125,'Occupancy Raw Data'!$B$8:$BE$45,'Occupancy Raw Data'!AG$3,FALSE))/100</f>
        <v>0.496414287684457</v>
      </c>
      <c r="C125" s="72">
        <f>(VLOOKUP($A125,'Occupancy Raw Data'!$B$8:$BE$45,'Occupancy Raw Data'!AH$3,FALSE))/100</f>
        <v>0.54882085229623501</v>
      </c>
      <c r="D125" s="72">
        <f>(VLOOKUP($A125,'Occupancy Raw Data'!$B$8:$BE$45,'Occupancy Raw Data'!AI$3,FALSE))/100</f>
        <v>0.61294993793959396</v>
      </c>
      <c r="E125" s="72">
        <f>(VLOOKUP($A125,'Occupancy Raw Data'!$B$8:$BE$45,'Occupancy Raw Data'!AJ$3,FALSE))/100</f>
        <v>0.63077506550820506</v>
      </c>
      <c r="F125" s="72">
        <f>(VLOOKUP($A125,'Occupancy Raw Data'!$B$8:$BE$45,'Occupancy Raw Data'!AK$3,FALSE))/100</f>
        <v>0.66001241208109207</v>
      </c>
      <c r="G125" s="73">
        <f>(VLOOKUP($A125,'Occupancy Raw Data'!$B$8:$BE$45,'Occupancy Raw Data'!AL$3,FALSE))/100</f>
        <v>0.58979451110191594</v>
      </c>
      <c r="H125" s="53">
        <f>(VLOOKUP($A125,'Occupancy Raw Data'!$B$8:$BE$45,'Occupancy Raw Data'!AN$3,FALSE))/100</f>
        <v>0.721659081505999</v>
      </c>
      <c r="I125" s="53">
        <f>(VLOOKUP($A125,'Occupancy Raw Data'!$B$8:$BE$45,'Occupancy Raw Data'!AO$3,FALSE))/100</f>
        <v>0.71524617294166304</v>
      </c>
      <c r="J125" s="73">
        <f>(VLOOKUP($A125,'Occupancy Raw Data'!$B$8:$BE$45,'Occupancy Raw Data'!AP$3,FALSE))/100</f>
        <v>0.71845262722383096</v>
      </c>
      <c r="K125" s="74">
        <f>(VLOOKUP($A125,'Occupancy Raw Data'!$B$8:$BE$45,'Occupancy Raw Data'!AR$3,FALSE))/100</f>
        <v>0.62655397285103498</v>
      </c>
      <c r="M125" s="75">
        <f>VLOOKUP($A125,'ADR Raw Data'!$B$6:$BE$43,'ADR Raw Data'!AG$1,FALSE)</f>
        <v>103.83278580358299</v>
      </c>
      <c r="N125" s="76">
        <f>VLOOKUP($A125,'ADR Raw Data'!$B$6:$BE$43,'ADR Raw Data'!AH$1,FALSE)</f>
        <v>106.078719688403</v>
      </c>
      <c r="O125" s="76">
        <f>VLOOKUP($A125,'ADR Raw Data'!$B$6:$BE$43,'ADR Raw Data'!AI$1,FALSE)</f>
        <v>109.813513893576</v>
      </c>
      <c r="P125" s="76">
        <f>VLOOKUP($A125,'ADR Raw Data'!$B$6:$BE$43,'ADR Raw Data'!AJ$1,FALSE)</f>
        <v>109.732578846679</v>
      </c>
      <c r="Q125" s="76">
        <f>VLOOKUP($A125,'ADR Raw Data'!$B$6:$BE$43,'ADR Raw Data'!AK$1,FALSE)</f>
        <v>113.162028940082</v>
      </c>
      <c r="R125" s="77">
        <f>VLOOKUP($A125,'ADR Raw Data'!$B$6:$BE$43,'ADR Raw Data'!AL$1,FALSE)</f>
        <v>108.843805943974</v>
      </c>
      <c r="S125" s="76">
        <f>VLOOKUP($A125,'ADR Raw Data'!$B$6:$BE$43,'ADR Raw Data'!AN$1,FALSE)</f>
        <v>131.88129759686501</v>
      </c>
      <c r="T125" s="76">
        <f>VLOOKUP($A125,'ADR Raw Data'!$B$6:$BE$43,'ADR Raw Data'!AO$1,FALSE)</f>
        <v>131.51167028199501</v>
      </c>
      <c r="U125" s="77">
        <f>VLOOKUP($A125,'ADR Raw Data'!$B$6:$BE$43,'ADR Raw Data'!AP$1,FALSE)</f>
        <v>131.697308762837</v>
      </c>
      <c r="V125" s="78">
        <f>VLOOKUP($A125,'ADR Raw Data'!$B$6:$BE$43,'ADR Raw Data'!AR$1,FALSE)</f>
        <v>116.331091204955</v>
      </c>
      <c r="X125" s="75">
        <f>VLOOKUP($A125,'RevPAR Raw Data'!$B$6:$BE$43,'RevPAR Raw Data'!AG$1,FALSE)</f>
        <v>51.544078402978798</v>
      </c>
      <c r="Y125" s="76">
        <f>VLOOKUP($A125,'RevPAR Raw Data'!$B$6:$BE$43,'RevPAR Raw Data'!AH$1,FALSE)</f>
        <v>58.218213349882703</v>
      </c>
      <c r="Z125" s="76">
        <f>VLOOKUP($A125,'RevPAR Raw Data'!$B$6:$BE$43,'RevPAR Raw Data'!AI$1,FALSE)</f>
        <v>67.3101865259964</v>
      </c>
      <c r="AA125" s="76">
        <f>VLOOKUP($A125,'RevPAR Raw Data'!$B$6:$BE$43,'RevPAR Raw Data'!AJ$1,FALSE)</f>
        <v>69.216574610398496</v>
      </c>
      <c r="AB125" s="76">
        <f>VLOOKUP($A125,'RevPAR Raw Data'!$B$6:$BE$43,'RevPAR Raw Data'!AK$1,FALSE)</f>
        <v>74.688343676734206</v>
      </c>
      <c r="AC125" s="77">
        <f>VLOOKUP($A125,'RevPAR Raw Data'!$B$6:$BE$43,'RevPAR Raw Data'!AL$1,FALSE)</f>
        <v>64.195479313198106</v>
      </c>
      <c r="AD125" s="76">
        <f>VLOOKUP($A125,'RevPAR Raw Data'!$B$6:$BE$43,'RevPAR Raw Data'!AN$1,FALSE)</f>
        <v>95.173336091573503</v>
      </c>
      <c r="AE125" s="76">
        <f>VLOOKUP($A125,'RevPAR Raw Data'!$B$6:$BE$43,'RevPAR Raw Data'!AO$1,FALSE)</f>
        <v>94.063218866363201</v>
      </c>
      <c r="AF125" s="77">
        <f>VLOOKUP($A125,'RevPAR Raw Data'!$B$6:$BE$43,'RevPAR Raw Data'!AP$1,FALSE)</f>
        <v>94.618277478968395</v>
      </c>
      <c r="AG125" s="78">
        <f>VLOOKUP($A125,'RevPAR Raw Data'!$B$6:$BE$43,'RevPAR Raw Data'!AR$1,FALSE)</f>
        <v>72.887707360561095</v>
      </c>
    </row>
    <row r="126" spans="1:33" x14ac:dyDescent="0.2">
      <c r="A126" s="55" t="s">
        <v>126</v>
      </c>
      <c r="B126" s="43">
        <f>(VLOOKUP($A125,'Occupancy Raw Data'!$B$8:$BE$51,'Occupancy Raw Data'!AT$3,FALSE))/100</f>
        <v>-6.2012398570170796E-2</v>
      </c>
      <c r="C126" s="44">
        <f>(VLOOKUP($A125,'Occupancy Raw Data'!$B$8:$BE$51,'Occupancy Raw Data'!AU$3,FALSE))/100</f>
        <v>-4.2048541825068494E-2</v>
      </c>
      <c r="D126" s="44">
        <f>(VLOOKUP($A125,'Occupancy Raw Data'!$B$8:$BE$51,'Occupancy Raw Data'!AV$3,FALSE))/100</f>
        <v>-4.7084420400248704E-2</v>
      </c>
      <c r="E126" s="44">
        <f>(VLOOKUP($A125,'Occupancy Raw Data'!$B$8:$BE$51,'Occupancy Raw Data'!AW$3,FALSE))/100</f>
        <v>-5.8672543458070096E-2</v>
      </c>
      <c r="F126" s="44">
        <f>(VLOOKUP($A125,'Occupancy Raw Data'!$B$8:$BE$51,'Occupancy Raw Data'!AX$3,FALSE))/100</f>
        <v>-7.1681533667168104E-2</v>
      </c>
      <c r="G126" s="44">
        <f>(VLOOKUP($A125,'Occupancy Raw Data'!$B$8:$BE$51,'Occupancy Raw Data'!AY$3,FALSE))/100</f>
        <v>-5.6765801942596401E-2</v>
      </c>
      <c r="H126" s="45">
        <f>(VLOOKUP($A125,'Occupancy Raw Data'!$B$8:$BE$51,'Occupancy Raw Data'!BA$3,FALSE))/100</f>
        <v>-4.9927991452935201E-2</v>
      </c>
      <c r="I126" s="45">
        <f>(VLOOKUP($A125,'Occupancy Raw Data'!$B$8:$BE$51,'Occupancy Raw Data'!BB$3,FALSE))/100</f>
        <v>-7.7954804697726102E-2</v>
      </c>
      <c r="J126" s="44">
        <f>(VLOOKUP($A125,'Occupancy Raw Data'!$B$8:$BE$51,'Occupancy Raw Data'!BC$3,FALSE))/100</f>
        <v>-6.4088655895954E-2</v>
      </c>
      <c r="K126" s="46">
        <f>(VLOOKUP($A125,'Occupancy Raw Data'!$B$8:$BE$51,'Occupancy Raw Data'!BE$3,FALSE))/100</f>
        <v>-5.9177511231107198E-2</v>
      </c>
      <c r="M126" s="43">
        <f>(VLOOKUP($A125,'ADR Raw Data'!$B$6:$BE$49,'ADR Raw Data'!AT$1,FALSE))/100</f>
        <v>-2.3317369665497297E-2</v>
      </c>
      <c r="N126" s="44">
        <f>(VLOOKUP($A125,'ADR Raw Data'!$B$6:$BE$49,'ADR Raw Data'!AU$1,FALSE))/100</f>
        <v>-1.8071018028793698E-2</v>
      </c>
      <c r="O126" s="44">
        <f>(VLOOKUP($A125,'ADR Raw Data'!$B$6:$BE$49,'ADR Raw Data'!AV$1,FALSE))/100</f>
        <v>-1.9676333428774898E-2</v>
      </c>
      <c r="P126" s="44">
        <f>(VLOOKUP($A125,'ADR Raw Data'!$B$6:$BE$49,'ADR Raw Data'!AW$1,FALSE))/100</f>
        <v>-2.7738599387540898E-2</v>
      </c>
      <c r="Q126" s="44">
        <f>(VLOOKUP($A125,'ADR Raw Data'!$B$6:$BE$49,'ADR Raw Data'!AX$1,FALSE))/100</f>
        <v>-1.8469423161691902E-2</v>
      </c>
      <c r="R126" s="44">
        <f>(VLOOKUP($A125,'ADR Raw Data'!$B$6:$BE$49,'ADR Raw Data'!AY$1,FALSE))/100</f>
        <v>-2.1601614676295702E-2</v>
      </c>
      <c r="S126" s="45">
        <f>(VLOOKUP($A125,'ADR Raw Data'!$B$6:$BE$49,'ADR Raw Data'!BA$1,FALSE))/100</f>
        <v>-7.0028129265532601E-3</v>
      </c>
      <c r="T126" s="45">
        <f>(VLOOKUP($A125,'ADR Raw Data'!$B$6:$BE$49,'ADR Raw Data'!BB$1,FALSE))/100</f>
        <v>-1.27112531719147E-2</v>
      </c>
      <c r="U126" s="44">
        <f>(VLOOKUP($A125,'ADR Raw Data'!$B$6:$BE$49,'ADR Raw Data'!BC$1,FALSE))/100</f>
        <v>-9.8704456995077298E-3</v>
      </c>
      <c r="V126" s="46">
        <f>(VLOOKUP($A125,'ADR Raw Data'!$B$6:$BE$49,'ADR Raw Data'!BE$1,FALSE))/100</f>
        <v>-1.7593644097589001E-2</v>
      </c>
      <c r="X126" s="43">
        <f>(VLOOKUP($A125,'RevPAR Raw Data'!$B$6:$BE$49,'RevPAR Raw Data'!AT$1,FALSE))/100</f>
        <v>-8.3883802214363298E-2</v>
      </c>
      <c r="Y126" s="44">
        <f>(VLOOKUP($A125,'RevPAR Raw Data'!$B$6:$BE$49,'RevPAR Raw Data'!AU$1,FALSE))/100</f>
        <v>-5.9359699896456994E-2</v>
      </c>
      <c r="Z126" s="44">
        <f>(VLOOKUP($A125,'RevPAR Raw Data'!$B$6:$BE$49,'RevPAR Raw Data'!AV$1,FALSE))/100</f>
        <v>-6.5834305073927707E-2</v>
      </c>
      <c r="AA126" s="44">
        <f>(VLOOKUP($A125,'RevPAR Raw Data'!$B$6:$BE$49,'RevPAR Raw Data'!AW$1,FALSE))/100</f>
        <v>-8.4783648667579495E-2</v>
      </c>
      <c r="AB126" s="44">
        <f>(VLOOKUP($A125,'RevPAR Raw Data'!$B$6:$BE$49,'RevPAR Raw Data'!AX$1,FALSE))/100</f>
        <v>-8.8827040250681999E-2</v>
      </c>
      <c r="AC126" s="44">
        <f>(VLOOKUP($A125,'RevPAR Raw Data'!$B$6:$BE$49,'RevPAR Raw Data'!AY$1,FALSE))/100</f>
        <v>-7.7141183638537308E-2</v>
      </c>
      <c r="AD126" s="45">
        <f>(VLOOKUP($A125,'RevPAR Raw Data'!$B$6:$BE$49,'RevPAR Raw Data'!BA$1,FALSE))/100</f>
        <v>-5.6581167995544995E-2</v>
      </c>
      <c r="AE126" s="45">
        <f>(VLOOKUP($A125,'RevPAR Raw Data'!$B$6:$BE$49,'RevPAR Raw Data'!BB$1,FALSE))/100</f>
        <v>-8.9675154611160796E-2</v>
      </c>
      <c r="AF126" s="44">
        <f>(VLOOKUP($A125,'RevPAR Raw Data'!$B$6:$BE$49,'RevPAR Raw Data'!BC$1,FALSE))/100</f>
        <v>-7.3326517997486296E-2</v>
      </c>
      <c r="AG126" s="46">
        <f>(VLOOKUP($A125,'RevPAR Raw Data'!$B$6:$BE$49,'RevPAR Raw Data'!BE$1,FALSE))/100</f>
        <v>-7.5730007257515095E-2</v>
      </c>
    </row>
    <row r="127" spans="1:33" x14ac:dyDescent="0.2">
      <c r="A127" s="83"/>
      <c r="B127" s="84"/>
      <c r="C127" s="85"/>
      <c r="D127" s="85"/>
      <c r="E127" s="85"/>
      <c r="F127" s="85"/>
      <c r="G127" s="86"/>
      <c r="H127" s="85"/>
      <c r="I127" s="85"/>
      <c r="J127" s="86"/>
      <c r="K127" s="87"/>
      <c r="M127" s="84"/>
      <c r="N127" s="85"/>
      <c r="O127" s="85"/>
      <c r="P127" s="85"/>
      <c r="Q127" s="85"/>
      <c r="R127" s="86"/>
      <c r="S127" s="85"/>
      <c r="T127" s="85"/>
      <c r="U127" s="86"/>
      <c r="V127" s="87"/>
      <c r="X127" s="84"/>
      <c r="Y127" s="85"/>
      <c r="Z127" s="85"/>
      <c r="AA127" s="85"/>
      <c r="AB127" s="85"/>
      <c r="AC127" s="86"/>
      <c r="AD127" s="85"/>
      <c r="AE127" s="85"/>
      <c r="AF127" s="86"/>
      <c r="AG127" s="87"/>
    </row>
    <row r="128" spans="1:33" x14ac:dyDescent="0.2">
      <c r="A128" s="88" t="s">
        <v>56</v>
      </c>
      <c r="B128" s="71">
        <f>(VLOOKUP($A128,'Occupancy Raw Data'!$B$8:$BE$45,'Occupancy Raw Data'!AG$3,FALSE))/100</f>
        <v>0.60222231435797502</v>
      </c>
      <c r="C128" s="72">
        <f>(VLOOKUP($A128,'Occupancy Raw Data'!$B$8:$BE$45,'Occupancy Raw Data'!AH$3,FALSE))/100</f>
        <v>0.63429246652017002</v>
      </c>
      <c r="D128" s="72">
        <f>(VLOOKUP($A128,'Occupancy Raw Data'!$B$8:$BE$45,'Occupancy Raw Data'!AI$3,FALSE))/100</f>
        <v>0.70775115054521298</v>
      </c>
      <c r="E128" s="72">
        <f>(VLOOKUP($A128,'Occupancy Raw Data'!$B$8:$BE$45,'Occupancy Raw Data'!AJ$3,FALSE))/100</f>
        <v>0.71479953563580489</v>
      </c>
      <c r="F128" s="72">
        <f>(VLOOKUP($A128,'Occupancy Raw Data'!$B$8:$BE$45,'Occupancy Raw Data'!AK$3,FALSE))/100</f>
        <v>0.69309465566565709</v>
      </c>
      <c r="G128" s="73">
        <f>(VLOOKUP($A128,'Occupancy Raw Data'!$B$8:$BE$45,'Occupancy Raw Data'!AL$3,FALSE))/100</f>
        <v>0.67043202454496398</v>
      </c>
      <c r="H128" s="53">
        <f>(VLOOKUP($A128,'Occupancy Raw Data'!$B$8:$BE$45,'Occupancy Raw Data'!AN$3,FALSE))/100</f>
        <v>0.74739831667979606</v>
      </c>
      <c r="I128" s="53">
        <f>(VLOOKUP($A128,'Occupancy Raw Data'!$B$8:$BE$45,'Occupancy Raw Data'!AO$3,FALSE))/100</f>
        <v>0.73731290683693307</v>
      </c>
      <c r="J128" s="73">
        <f>(VLOOKUP($A128,'Occupancy Raw Data'!$B$8:$BE$45,'Occupancy Raw Data'!AP$3,FALSE))/100</f>
        <v>0.74235561175836395</v>
      </c>
      <c r="K128" s="74">
        <f>(VLOOKUP($A128,'Occupancy Raw Data'!$B$8:$BE$45,'Occupancy Raw Data'!AR$3,FALSE))/100</f>
        <v>0.69098162089165005</v>
      </c>
      <c r="M128" s="75">
        <f>VLOOKUP($A128,'ADR Raw Data'!$B$6:$BE$43,'ADR Raw Data'!AG$1,FALSE)</f>
        <v>115.773447259896</v>
      </c>
      <c r="N128" s="76">
        <f>VLOOKUP($A128,'ADR Raw Data'!$B$6:$BE$43,'ADR Raw Data'!AH$1,FALSE)</f>
        <v>115.938102467562</v>
      </c>
      <c r="O128" s="76">
        <f>VLOOKUP($A128,'ADR Raw Data'!$B$6:$BE$43,'ADR Raw Data'!AI$1,FALSE)</f>
        <v>119.54778339069399</v>
      </c>
      <c r="P128" s="76">
        <f>VLOOKUP($A128,'ADR Raw Data'!$B$6:$BE$43,'ADR Raw Data'!AJ$1,FALSE)</f>
        <v>119.52990942126701</v>
      </c>
      <c r="Q128" s="76">
        <f>VLOOKUP($A128,'ADR Raw Data'!$B$6:$BE$43,'ADR Raw Data'!AK$1,FALSE)</f>
        <v>115.849792094755</v>
      </c>
      <c r="R128" s="77">
        <f>VLOOKUP($A128,'ADR Raw Data'!$B$6:$BE$43,'ADR Raw Data'!AL$1,FALSE)</f>
        <v>117.418285722457</v>
      </c>
      <c r="S128" s="76">
        <f>VLOOKUP($A128,'ADR Raw Data'!$B$6:$BE$43,'ADR Raw Data'!AN$1,FALSE)</f>
        <v>126.17280971763699</v>
      </c>
      <c r="T128" s="76">
        <f>VLOOKUP($A128,'ADR Raw Data'!$B$6:$BE$43,'ADR Raw Data'!AO$1,FALSE)</f>
        <v>124.92860222822</v>
      </c>
      <c r="U128" s="77">
        <f>VLOOKUP($A128,'ADR Raw Data'!$B$6:$BE$43,'ADR Raw Data'!AP$1,FALSE)</f>
        <v>125.554931825829</v>
      </c>
      <c r="V128" s="78">
        <f>VLOOKUP($A128,'ADR Raw Data'!$B$6:$BE$43,'ADR Raw Data'!AR$1,FALSE)</f>
        <v>119.91588570531501</v>
      </c>
      <c r="X128" s="75">
        <f>VLOOKUP($A128,'RevPAR Raw Data'!$B$6:$BE$43,'RevPAR Raw Data'!AG$1,FALSE)</f>
        <v>69.721353350055907</v>
      </c>
      <c r="Y128" s="76">
        <f>VLOOKUP($A128,'RevPAR Raw Data'!$B$6:$BE$43,'RevPAR Raw Data'!AH$1,FALSE)</f>
        <v>73.5386649778183</v>
      </c>
      <c r="Z128" s="76">
        <f>VLOOKUP($A128,'RevPAR Raw Data'!$B$6:$BE$43,'RevPAR Raw Data'!AI$1,FALSE)</f>
        <v>84.610081239893802</v>
      </c>
      <c r="AA128" s="76">
        <f>VLOOKUP($A128,'RevPAR Raw Data'!$B$6:$BE$43,'RevPAR Raw Data'!AJ$1,FALSE)</f>
        <v>85.439923748911596</v>
      </c>
      <c r="AB128" s="76">
        <f>VLOOKUP($A128,'RevPAR Raw Data'!$B$6:$BE$43,'RevPAR Raw Data'!AK$1,FALSE)</f>
        <v>80.294871760852402</v>
      </c>
      <c r="AC128" s="77">
        <f>VLOOKUP($A128,'RevPAR Raw Data'!$B$6:$BE$43,'RevPAR Raw Data'!AL$1,FALSE)</f>
        <v>78.720979015506401</v>
      </c>
      <c r="AD128" s="76">
        <f>VLOOKUP($A128,'RevPAR Raw Data'!$B$6:$BE$43,'RevPAR Raw Data'!AN$1,FALSE)</f>
        <v>94.301345593722701</v>
      </c>
      <c r="AE128" s="76">
        <f>VLOOKUP($A128,'RevPAR Raw Data'!$B$6:$BE$43,'RevPAR Raw Data'!AO$1,FALSE)</f>
        <v>92.1114708559641</v>
      </c>
      <c r="AF128" s="77">
        <f>VLOOKUP($A128,'RevPAR Raw Data'!$B$6:$BE$43,'RevPAR Raw Data'!AP$1,FALSE)</f>
        <v>93.2064082248434</v>
      </c>
      <c r="AG128" s="78">
        <f>VLOOKUP($A128,'RevPAR Raw Data'!$B$6:$BE$43,'RevPAR Raw Data'!AR$1,FALSE)</f>
        <v>82.859673075317005</v>
      </c>
    </row>
    <row r="129" spans="1:33" x14ac:dyDescent="0.2">
      <c r="A129" s="55" t="s">
        <v>126</v>
      </c>
      <c r="B129" s="43">
        <f>(VLOOKUP($A128,'Occupancy Raw Data'!$B$8:$BE$51,'Occupancy Raw Data'!AT$3,FALSE))/100</f>
        <v>0.10347088494246799</v>
      </c>
      <c r="C129" s="44">
        <f>(VLOOKUP($A128,'Occupancy Raw Data'!$B$8:$BE$51,'Occupancy Raw Data'!AU$3,FALSE))/100</f>
        <v>9.6350485142336198E-2</v>
      </c>
      <c r="D129" s="44">
        <f>(VLOOKUP($A128,'Occupancy Raw Data'!$B$8:$BE$51,'Occupancy Raw Data'!AV$3,FALSE))/100</f>
        <v>6.1490160231607603E-2</v>
      </c>
      <c r="E129" s="44">
        <f>(VLOOKUP($A128,'Occupancy Raw Data'!$B$8:$BE$51,'Occupancy Raw Data'!AW$3,FALSE))/100</f>
        <v>5.6684318683865802E-2</v>
      </c>
      <c r="F129" s="44">
        <f>(VLOOKUP($A128,'Occupancy Raw Data'!$B$8:$BE$51,'Occupancy Raw Data'!AX$3,FALSE))/100</f>
        <v>3.90905379394502E-2</v>
      </c>
      <c r="G129" s="44">
        <f>(VLOOKUP($A128,'Occupancy Raw Data'!$B$8:$BE$51,'Occupancy Raw Data'!AY$3,FALSE))/100</f>
        <v>6.94299668803674E-2</v>
      </c>
      <c r="H129" s="45">
        <f>(VLOOKUP($A128,'Occupancy Raw Data'!$B$8:$BE$51,'Occupancy Raw Data'!BA$3,FALSE))/100</f>
        <v>6.0334688670680399E-3</v>
      </c>
      <c r="I129" s="45">
        <f>(VLOOKUP($A128,'Occupancy Raw Data'!$B$8:$BE$51,'Occupancy Raw Data'!BB$3,FALSE))/100</f>
        <v>-1.12803099746779E-2</v>
      </c>
      <c r="J129" s="44">
        <f>(VLOOKUP($A128,'Occupancy Raw Data'!$B$8:$BE$51,'Occupancy Raw Data'!BC$3,FALSE))/100</f>
        <v>-2.6397554837888698E-3</v>
      </c>
      <c r="K129" s="46">
        <f>(VLOOKUP($A128,'Occupancy Raw Data'!$B$8:$BE$51,'Occupancy Raw Data'!BE$3,FALSE))/100</f>
        <v>4.6223829482576695E-2</v>
      </c>
      <c r="M129" s="43">
        <f>(VLOOKUP($A128,'ADR Raw Data'!$B$6:$BE$49,'ADR Raw Data'!AT$1,FALSE))/100</f>
        <v>8.0583859407069192E-2</v>
      </c>
      <c r="N129" s="44">
        <f>(VLOOKUP($A128,'ADR Raw Data'!$B$6:$BE$49,'ADR Raw Data'!AU$1,FALSE))/100</f>
        <v>8.5616031775256396E-2</v>
      </c>
      <c r="O129" s="44">
        <f>(VLOOKUP($A128,'ADR Raw Data'!$B$6:$BE$49,'ADR Raw Data'!AV$1,FALSE))/100</f>
        <v>5.3835802304682004E-2</v>
      </c>
      <c r="P129" s="44">
        <f>(VLOOKUP($A128,'ADR Raw Data'!$B$6:$BE$49,'ADR Raw Data'!AW$1,FALSE))/100</f>
        <v>6.03952308220254E-2</v>
      </c>
      <c r="Q129" s="44">
        <f>(VLOOKUP($A128,'ADR Raw Data'!$B$6:$BE$49,'ADR Raw Data'!AX$1,FALSE))/100</f>
        <v>5.3091562001144406E-2</v>
      </c>
      <c r="R129" s="44">
        <f>(VLOOKUP($A128,'ADR Raw Data'!$B$6:$BE$49,'ADR Raw Data'!AY$1,FALSE))/100</f>
        <v>6.5195692213476902E-2</v>
      </c>
      <c r="S129" s="45">
        <f>(VLOOKUP($A128,'ADR Raw Data'!$B$6:$BE$49,'ADR Raw Data'!BA$1,FALSE))/100</f>
        <v>2.1765148463431999E-2</v>
      </c>
      <c r="T129" s="45">
        <f>(VLOOKUP($A128,'ADR Raw Data'!$B$6:$BE$49,'ADR Raw Data'!BB$1,FALSE))/100</f>
        <v>5.55347914466588E-3</v>
      </c>
      <c r="U129" s="44">
        <f>(VLOOKUP($A128,'ADR Raw Data'!$B$6:$BE$49,'ADR Raw Data'!BC$1,FALSE))/100</f>
        <v>1.3662957585855E-2</v>
      </c>
      <c r="V129" s="46">
        <f>(VLOOKUP($A128,'ADR Raw Data'!$B$6:$BE$49,'ADR Raw Data'!BE$1,FALSE))/100</f>
        <v>4.6196899660016298E-2</v>
      </c>
      <c r="X129" s="43">
        <f>(VLOOKUP($A128,'RevPAR Raw Data'!$B$6:$BE$49,'RevPAR Raw Data'!AT$1,FALSE))/100</f>
        <v>0.19239282759446599</v>
      </c>
      <c r="Y129" s="44">
        <f>(VLOOKUP($A128,'RevPAR Raw Data'!$B$6:$BE$49,'RevPAR Raw Data'!AU$1,FALSE))/100</f>
        <v>0.19021566311509999</v>
      </c>
      <c r="Z129" s="44">
        <f>(VLOOKUP($A128,'RevPAR Raw Data'!$B$6:$BE$49,'RevPAR Raw Data'!AV$1,FALSE))/100</f>
        <v>0.11863633464620101</v>
      </c>
      <c r="AA129" s="44">
        <f>(VLOOKUP($A128,'RevPAR Raw Data'!$B$6:$BE$49,'RevPAR Raw Data'!AW$1,FALSE))/100</f>
        <v>0.120503012016792</v>
      </c>
      <c r="AB129" s="44">
        <f>(VLOOKUP($A128,'RevPAR Raw Data'!$B$6:$BE$49,'RevPAR Raw Data'!AX$1,FALSE))/100</f>
        <v>9.425747765926501E-2</v>
      </c>
      <c r="AC129" s="44">
        <f>(VLOOKUP($A128,'RevPAR Raw Data'!$B$6:$BE$49,'RevPAR Raw Data'!AY$1,FALSE))/100</f>
        <v>0.13915219384496799</v>
      </c>
      <c r="AD129" s="45">
        <f>(VLOOKUP($A128,'RevPAR Raw Data'!$B$6:$BE$49,'RevPAR Raw Data'!BA$1,FALSE))/100</f>
        <v>2.7929936676141298E-2</v>
      </c>
      <c r="AE129" s="45">
        <f>(VLOOKUP($A128,'RevPAR Raw Data'!$B$6:$BE$49,'RevPAR Raw Data'!BB$1,FALSE))/100</f>
        <v>-5.7894757962017795E-3</v>
      </c>
      <c r="AF129" s="44">
        <f>(VLOOKUP($A128,'RevPAR Raw Data'!$B$6:$BE$49,'RevPAR Raw Data'!BC$1,FALSE))/100</f>
        <v>1.09871352348541E-2</v>
      </c>
      <c r="AG129" s="46">
        <f>(VLOOKUP($A128,'RevPAR Raw Data'!$B$6:$BE$49,'RevPAR Raw Data'!BE$1,FALSE))/100</f>
        <v>9.4556126755101402E-2</v>
      </c>
    </row>
    <row r="130" spans="1:33" x14ac:dyDescent="0.2">
      <c r="A130" s="88"/>
      <c r="B130" s="71"/>
      <c r="C130" s="72"/>
      <c r="D130" s="72"/>
      <c r="E130" s="72"/>
      <c r="F130" s="72"/>
      <c r="G130" s="73"/>
      <c r="H130" s="53"/>
      <c r="I130" s="53"/>
      <c r="J130" s="73"/>
      <c r="K130" s="74"/>
      <c r="M130" s="75"/>
      <c r="N130" s="76"/>
      <c r="O130" s="76"/>
      <c r="P130" s="76"/>
      <c r="Q130" s="76"/>
      <c r="R130" s="77"/>
      <c r="S130" s="76"/>
      <c r="T130" s="76"/>
      <c r="U130" s="77"/>
      <c r="V130" s="78"/>
      <c r="X130" s="75"/>
      <c r="Y130" s="76"/>
      <c r="Z130" s="76"/>
      <c r="AA130" s="76"/>
      <c r="AB130" s="76"/>
      <c r="AC130" s="77"/>
      <c r="AD130" s="76"/>
      <c r="AE130" s="76"/>
      <c r="AF130" s="77"/>
      <c r="AG130" s="78"/>
    </row>
    <row r="131" spans="1:33" x14ac:dyDescent="0.2">
      <c r="A131" s="70" t="s">
        <v>58</v>
      </c>
      <c r="B131" s="71">
        <f>(VLOOKUP($A131,'Occupancy Raw Data'!$B$8:$BE$45,'Occupancy Raw Data'!AG$3,FALSE))/100</f>
        <v>0.57125930941096792</v>
      </c>
      <c r="C131" s="72">
        <f>(VLOOKUP($A131,'Occupancy Raw Data'!$B$8:$BE$45,'Occupancy Raw Data'!AH$3,FALSE))/100</f>
        <v>0.63507109004739304</v>
      </c>
      <c r="D131" s="72">
        <f>(VLOOKUP($A131,'Occupancy Raw Data'!$B$8:$BE$45,'Occupancy Raw Data'!AI$3,FALSE))/100</f>
        <v>0.71724779959377105</v>
      </c>
      <c r="E131" s="72">
        <f>(VLOOKUP($A131,'Occupancy Raw Data'!$B$8:$BE$45,'Occupancy Raw Data'!AJ$3,FALSE))/100</f>
        <v>0.71403182125930897</v>
      </c>
      <c r="F131" s="72">
        <f>(VLOOKUP($A131,'Occupancy Raw Data'!$B$8:$BE$45,'Occupancy Raw Data'!AK$3,FALSE))/100</f>
        <v>0.6932125930941091</v>
      </c>
      <c r="G131" s="73">
        <f>(VLOOKUP($A131,'Occupancy Raw Data'!$B$8:$BE$45,'Occupancy Raw Data'!AL$3,FALSE))/100</f>
        <v>0.66616452268111004</v>
      </c>
      <c r="H131" s="53">
        <f>(VLOOKUP($A131,'Occupancy Raw Data'!$B$8:$BE$45,'Occupancy Raw Data'!AN$3,FALSE))/100</f>
        <v>0.77885917400135396</v>
      </c>
      <c r="I131" s="53">
        <f>(VLOOKUP($A131,'Occupancy Raw Data'!$B$8:$BE$45,'Occupancy Raw Data'!AO$3,FALSE))/100</f>
        <v>0.73781313473256604</v>
      </c>
      <c r="J131" s="73">
        <f>(VLOOKUP($A131,'Occupancy Raw Data'!$B$8:$BE$45,'Occupancy Raw Data'!AP$3,FALSE))/100</f>
        <v>0.75833615436695989</v>
      </c>
      <c r="K131" s="74">
        <f>(VLOOKUP($A131,'Occupancy Raw Data'!$B$8:$BE$45,'Occupancy Raw Data'!AR$3,FALSE))/100</f>
        <v>0.69249927459135308</v>
      </c>
      <c r="M131" s="75">
        <f>VLOOKUP($A131,'ADR Raw Data'!$B$6:$BE$43,'ADR Raw Data'!AG$1,FALSE)</f>
        <v>179.75483555555499</v>
      </c>
      <c r="N131" s="76">
        <f>VLOOKUP($A131,'ADR Raw Data'!$B$6:$BE$43,'ADR Raw Data'!AH$1,FALSE)</f>
        <v>183.91077025586301</v>
      </c>
      <c r="O131" s="76">
        <f>VLOOKUP($A131,'ADR Raw Data'!$B$6:$BE$43,'ADR Raw Data'!AI$1,FALSE)</f>
        <v>186.09557050147399</v>
      </c>
      <c r="P131" s="76">
        <f>VLOOKUP($A131,'ADR Raw Data'!$B$6:$BE$43,'ADR Raw Data'!AJ$1,FALSE)</f>
        <v>184.90587886689499</v>
      </c>
      <c r="Q131" s="76">
        <f>VLOOKUP($A131,'ADR Raw Data'!$B$6:$BE$43,'ADR Raw Data'!AK$1,FALSE)</f>
        <v>176.452418508118</v>
      </c>
      <c r="R131" s="77">
        <f>VLOOKUP($A131,'ADR Raw Data'!$B$6:$BE$43,'ADR Raw Data'!AL$1,FALSE)</f>
        <v>182.32955204919</v>
      </c>
      <c r="S131" s="76">
        <f>VLOOKUP($A131,'ADR Raw Data'!$B$6:$BE$43,'ADR Raw Data'!AN$1,FALSE)</f>
        <v>193.66595566663</v>
      </c>
      <c r="T131" s="76">
        <f>VLOOKUP($A131,'ADR Raw Data'!$B$6:$BE$43,'ADR Raw Data'!AO$1,FALSE)</f>
        <v>191.15463523743901</v>
      </c>
      <c r="U131" s="77">
        <f>VLOOKUP($A131,'ADR Raw Data'!$B$6:$BE$43,'ADR Raw Data'!AP$1,FALSE)</f>
        <v>192.44427766307601</v>
      </c>
      <c r="V131" s="78">
        <f>VLOOKUP($A131,'ADR Raw Data'!$B$6:$BE$43,'ADR Raw Data'!AR$1,FALSE)</f>
        <v>185.49422256363599</v>
      </c>
      <c r="X131" s="75">
        <f>VLOOKUP($A131,'RevPAR Raw Data'!$B$6:$BE$43,'RevPAR Raw Data'!AG$1,FALSE)</f>
        <v>102.686623222748</v>
      </c>
      <c r="Y131" s="76">
        <f>VLOOKUP($A131,'RevPAR Raw Data'!$B$6:$BE$43,'RevPAR Raw Data'!AH$1,FALSE)</f>
        <v>116.796413337846</v>
      </c>
      <c r="Z131" s="76">
        <f>VLOOKUP($A131,'RevPAR Raw Data'!$B$6:$BE$43,'RevPAR Raw Data'!AI$1,FALSE)</f>
        <v>133.47663845632999</v>
      </c>
      <c r="AA131" s="76">
        <f>VLOOKUP($A131,'RevPAR Raw Data'!$B$6:$BE$43,'RevPAR Raw Data'!AJ$1,FALSE)</f>
        <v>132.028681448882</v>
      </c>
      <c r="AB131" s="76">
        <f>VLOOKUP($A131,'RevPAR Raw Data'!$B$6:$BE$43,'RevPAR Raw Data'!AK$1,FALSE)</f>
        <v>122.31903859174</v>
      </c>
      <c r="AC131" s="77">
        <f>VLOOKUP($A131,'RevPAR Raw Data'!$B$6:$BE$43,'RevPAR Raw Data'!AL$1,FALSE)</f>
        <v>121.461479011509</v>
      </c>
      <c r="AD131" s="76">
        <f>VLOOKUP($A131,'RevPAR Raw Data'!$B$6:$BE$43,'RevPAR Raw Data'!AN$1,FALSE)</f>
        <v>150.83850626269401</v>
      </c>
      <c r="AE131" s="76">
        <f>VLOOKUP($A131,'RevPAR Raw Data'!$B$6:$BE$43,'RevPAR Raw Data'!AO$1,FALSE)</f>
        <v>141.03640064319501</v>
      </c>
      <c r="AF131" s="77">
        <f>VLOOKUP($A131,'RevPAR Raw Data'!$B$6:$BE$43,'RevPAR Raw Data'!AP$1,FALSE)</f>
        <v>145.93745345294499</v>
      </c>
      <c r="AG131" s="78">
        <f>VLOOKUP($A131,'RevPAR Raw Data'!$B$6:$BE$43,'RevPAR Raw Data'!AR$1,FALSE)</f>
        <v>128.45461456620501</v>
      </c>
    </row>
    <row r="132" spans="1:33" x14ac:dyDescent="0.2">
      <c r="A132" s="55" t="s">
        <v>126</v>
      </c>
      <c r="B132" s="43">
        <f>(VLOOKUP($A131,'Occupancy Raw Data'!$B$8:$BE$51,'Occupancy Raw Data'!AT$3,FALSE))/100</f>
        <v>0.18192960952547702</v>
      </c>
      <c r="C132" s="44">
        <f>(VLOOKUP($A131,'Occupancy Raw Data'!$B$8:$BE$51,'Occupancy Raw Data'!AU$3,FALSE))/100</f>
        <v>0.18546603475513401</v>
      </c>
      <c r="D132" s="44">
        <f>(VLOOKUP($A131,'Occupancy Raw Data'!$B$8:$BE$51,'Occupancy Raw Data'!AV$3,FALSE))/100</f>
        <v>5.0706669972725001E-2</v>
      </c>
      <c r="E132" s="44">
        <f>(VLOOKUP($A131,'Occupancy Raw Data'!$B$8:$BE$51,'Occupancy Raw Data'!AW$3,FALSE))/100</f>
        <v>4.1476360943093399E-2</v>
      </c>
      <c r="F132" s="44">
        <f>(VLOOKUP($A131,'Occupancy Raw Data'!$B$8:$BE$51,'Occupancy Raw Data'!AX$3,FALSE))/100</f>
        <v>7.21204188481675E-2</v>
      </c>
      <c r="G132" s="44">
        <f>(VLOOKUP($A131,'Occupancy Raw Data'!$B$8:$BE$51,'Occupancy Raw Data'!AY$3,FALSE))/100</f>
        <v>9.7885516625753108E-2</v>
      </c>
      <c r="H132" s="45">
        <f>(VLOOKUP($A131,'Occupancy Raw Data'!$B$8:$BE$51,'Occupancy Raw Data'!BA$3,FALSE))/100</f>
        <v>5.6844281120808401E-2</v>
      </c>
      <c r="I132" s="45">
        <f>(VLOOKUP($A131,'Occupancy Raw Data'!$B$8:$BE$51,'Occupancy Raw Data'!BB$3,FALSE))/100</f>
        <v>-1.11161524500907E-2</v>
      </c>
      <c r="J132" s="44">
        <f>(VLOOKUP($A131,'Occupancy Raw Data'!$B$8:$BE$51,'Occupancy Raw Data'!BC$3,FALSE))/100</f>
        <v>2.2654645058205799E-2</v>
      </c>
      <c r="K132" s="46">
        <f>(VLOOKUP($A131,'Occupancy Raw Data'!$B$8:$BE$51,'Occupancy Raw Data'!BE$3,FALSE))/100</f>
        <v>7.3184441280071899E-2</v>
      </c>
      <c r="M132" s="43">
        <f>(VLOOKUP($A131,'ADR Raw Data'!$B$6:$BE$49,'ADR Raw Data'!AT$1,FALSE))/100</f>
        <v>6.9675063163517098E-2</v>
      </c>
      <c r="N132" s="44">
        <f>(VLOOKUP($A131,'ADR Raw Data'!$B$6:$BE$49,'ADR Raw Data'!AU$1,FALSE))/100</f>
        <v>9.9972693056813305E-2</v>
      </c>
      <c r="O132" s="44">
        <f>(VLOOKUP($A131,'ADR Raw Data'!$B$6:$BE$49,'ADR Raw Data'!AV$1,FALSE))/100</f>
        <v>3.2785272196677699E-2</v>
      </c>
      <c r="P132" s="44">
        <f>(VLOOKUP($A131,'ADR Raw Data'!$B$6:$BE$49,'ADR Raw Data'!AW$1,FALSE))/100</f>
        <v>1.08257238225434E-2</v>
      </c>
      <c r="Q132" s="44">
        <f>(VLOOKUP($A131,'ADR Raw Data'!$B$6:$BE$49,'ADR Raw Data'!AX$1,FALSE))/100</f>
        <v>-1.20932549162309E-2</v>
      </c>
      <c r="R132" s="44">
        <f>(VLOOKUP($A131,'ADR Raw Data'!$B$6:$BE$49,'ADR Raw Data'!AY$1,FALSE))/100</f>
        <v>3.4538626235506902E-2</v>
      </c>
      <c r="S132" s="45">
        <f>(VLOOKUP($A131,'ADR Raw Data'!$B$6:$BE$49,'ADR Raw Data'!BA$1,FALSE))/100</f>
        <v>-2.6725716443398899E-3</v>
      </c>
      <c r="T132" s="45">
        <f>(VLOOKUP($A131,'ADR Raw Data'!$B$6:$BE$49,'ADR Raw Data'!BB$1,FALSE))/100</f>
        <v>-2.2534376949862399E-2</v>
      </c>
      <c r="U132" s="44">
        <f>(VLOOKUP($A131,'ADR Raw Data'!$B$6:$BE$49,'ADR Raw Data'!BC$1,FALSE))/100</f>
        <v>-1.2485664076933699E-2</v>
      </c>
      <c r="V132" s="46">
        <f>(VLOOKUP($A131,'ADR Raw Data'!$B$6:$BE$49,'ADR Raw Data'!BE$1,FALSE))/100</f>
        <v>1.7181627719722401E-2</v>
      </c>
      <c r="X132" s="43">
        <f>(VLOOKUP($A131,'RevPAR Raw Data'!$B$6:$BE$49,'RevPAR Raw Data'!AT$1,FALSE))/100</f>
        <v>0.26428062972399496</v>
      </c>
      <c r="Y132" s="44">
        <f>(VLOOKUP($A131,'RevPAR Raw Data'!$B$6:$BE$49,'RevPAR Raw Data'!AU$1,FALSE))/100</f>
        <v>0.30398026677698597</v>
      </c>
      <c r="Z132" s="44">
        <f>(VLOOKUP($A131,'RevPAR Raw Data'!$B$6:$BE$49,'RevPAR Raw Data'!AV$1,FALSE))/100</f>
        <v>8.5154374146645603E-2</v>
      </c>
      <c r="AA132" s="44">
        <f>(VLOOKUP($A131,'RevPAR Raw Data'!$B$6:$BE$49,'RevPAR Raw Data'!AW$1,FALSE))/100</f>
        <v>5.2751096394370901E-2</v>
      </c>
      <c r="AB132" s="44">
        <f>(VLOOKUP($A131,'RevPAR Raw Data'!$B$6:$BE$49,'RevPAR Raw Data'!AX$1,FALSE))/100</f>
        <v>5.9154993322140303E-2</v>
      </c>
      <c r="AC132" s="44">
        <f>(VLOOKUP($A131,'RevPAR Raw Data'!$B$6:$BE$49,'RevPAR Raw Data'!AY$1,FALSE))/100</f>
        <v>0.135804974133866</v>
      </c>
      <c r="AD132" s="45">
        <f>(VLOOKUP($A131,'RevPAR Raw Data'!$B$6:$BE$49,'RevPAR Raw Data'!BA$1,FALSE))/100</f>
        <v>5.4019789062602096E-2</v>
      </c>
      <c r="AE132" s="45">
        <f>(VLOOKUP($A131,'RevPAR Raw Data'!$B$6:$BE$49,'RevPAR Raw Data'!BB$1,FALSE))/100</f>
        <v>-3.3400033830410701E-2</v>
      </c>
      <c r="AF132" s="44">
        <f>(VLOOKUP($A131,'RevPAR Raw Data'!$B$6:$BE$49,'RevPAR Raw Data'!BC$1,FALSE))/100</f>
        <v>9.8861226932931597E-3</v>
      </c>
      <c r="AG132" s="46">
        <f>(VLOOKUP($A131,'RevPAR Raw Data'!$B$6:$BE$49,'RevPAR Raw Data'!BE$1,FALSE))/100</f>
        <v>9.162349682474441E-2</v>
      </c>
    </row>
    <row r="133" spans="1:33" x14ac:dyDescent="0.2">
      <c r="A133" s="93"/>
      <c r="B133" s="71"/>
      <c r="C133" s="72"/>
      <c r="D133" s="72"/>
      <c r="E133" s="72"/>
      <c r="F133" s="72"/>
      <c r="G133" s="73"/>
      <c r="H133" s="53"/>
      <c r="I133" s="53"/>
      <c r="J133" s="73"/>
      <c r="K133" s="74"/>
      <c r="M133" s="75"/>
      <c r="N133" s="76"/>
      <c r="O133" s="76"/>
      <c r="P133" s="76"/>
      <c r="Q133" s="76"/>
      <c r="R133" s="77"/>
      <c r="S133" s="76"/>
      <c r="T133" s="76"/>
      <c r="U133" s="77"/>
      <c r="V133" s="78"/>
      <c r="X133" s="75"/>
      <c r="Y133" s="76"/>
      <c r="Z133" s="76"/>
      <c r="AA133" s="76"/>
      <c r="AB133" s="76"/>
      <c r="AC133" s="77"/>
      <c r="AD133" s="76"/>
      <c r="AE133" s="76"/>
      <c r="AF133" s="77"/>
      <c r="AG133" s="78"/>
    </row>
    <row r="134" spans="1:33" x14ac:dyDescent="0.2">
      <c r="A134" s="70" t="s">
        <v>60</v>
      </c>
      <c r="B134" s="71">
        <f>(VLOOKUP($A134,'Occupancy Raw Data'!$B$8:$BE$45,'Occupancy Raw Data'!AG$3,FALSE))/100</f>
        <v>0.62143814951391196</v>
      </c>
      <c r="C134" s="72">
        <f>(VLOOKUP($A134,'Occupancy Raw Data'!$B$8:$BE$45,'Occupancy Raw Data'!AH$3,FALSE))/100</f>
        <v>0.64202704212761208</v>
      </c>
      <c r="D134" s="72">
        <f>(VLOOKUP($A134,'Occupancy Raw Data'!$B$8:$BE$45,'Occupancy Raw Data'!AI$3,FALSE))/100</f>
        <v>0.72267851156553808</v>
      </c>
      <c r="E134" s="72">
        <f>(VLOOKUP($A134,'Occupancy Raw Data'!$B$8:$BE$45,'Occupancy Raw Data'!AJ$3,FALSE))/100</f>
        <v>0.7303888702648339</v>
      </c>
      <c r="F134" s="72">
        <f>(VLOOKUP($A134,'Occupancy Raw Data'!$B$8:$BE$45,'Occupancy Raw Data'!AK$3,FALSE))/100</f>
        <v>0.70147502514247406</v>
      </c>
      <c r="G134" s="73">
        <f>(VLOOKUP($A134,'Occupancy Raw Data'!$B$8:$BE$45,'Occupancy Raw Data'!AL$3,FALSE))/100</f>
        <v>0.68360151972287397</v>
      </c>
      <c r="H134" s="53">
        <f>(VLOOKUP($A134,'Occupancy Raw Data'!$B$8:$BE$45,'Occupancy Raw Data'!AN$3,FALSE))/100</f>
        <v>0.76494580400044598</v>
      </c>
      <c r="I134" s="53">
        <f>(VLOOKUP($A134,'Occupancy Raw Data'!$B$8:$BE$45,'Occupancy Raw Data'!AO$3,FALSE))/100</f>
        <v>0.76209632361157598</v>
      </c>
      <c r="J134" s="73">
        <f>(VLOOKUP($A134,'Occupancy Raw Data'!$B$8:$BE$45,'Occupancy Raw Data'!AP$3,FALSE))/100</f>
        <v>0.76352106380601104</v>
      </c>
      <c r="K134" s="74">
        <f>(VLOOKUP($A134,'Occupancy Raw Data'!$B$8:$BE$45,'Occupancy Raw Data'!AR$3,FALSE))/100</f>
        <v>0.70643567517519901</v>
      </c>
      <c r="M134" s="75">
        <f>VLOOKUP($A134,'ADR Raw Data'!$B$6:$BE$43,'ADR Raw Data'!AG$1,FALSE)</f>
        <v>115.79772488199499</v>
      </c>
      <c r="N134" s="76">
        <f>VLOOKUP($A134,'ADR Raw Data'!$B$6:$BE$43,'ADR Raw Data'!AH$1,FALSE)</f>
        <v>113.74659864241499</v>
      </c>
      <c r="O134" s="76">
        <f>VLOOKUP($A134,'ADR Raw Data'!$B$6:$BE$43,'ADR Raw Data'!AI$1,FALSE)</f>
        <v>119.24089450693801</v>
      </c>
      <c r="P134" s="76">
        <f>VLOOKUP($A134,'ADR Raw Data'!$B$6:$BE$43,'ADR Raw Data'!AJ$1,FALSE)</f>
        <v>119.279739912029</v>
      </c>
      <c r="Q134" s="76">
        <f>VLOOKUP($A134,'ADR Raw Data'!$B$6:$BE$43,'ADR Raw Data'!AK$1,FALSE)</f>
        <v>114.718148148148</v>
      </c>
      <c r="R134" s="77">
        <f>VLOOKUP($A134,'ADR Raw Data'!$B$6:$BE$43,'ADR Raw Data'!AL$1,FALSE)</f>
        <v>116.662952652614</v>
      </c>
      <c r="S134" s="76">
        <f>VLOOKUP($A134,'ADR Raw Data'!$B$6:$BE$43,'ADR Raw Data'!AN$1,FALSE)</f>
        <v>126.528892703235</v>
      </c>
      <c r="T134" s="76">
        <f>VLOOKUP($A134,'ADR Raw Data'!$B$6:$BE$43,'ADR Raw Data'!AO$1,FALSE)</f>
        <v>126.14430718475001</v>
      </c>
      <c r="U134" s="77">
        <f>VLOOKUP($A134,'ADR Raw Data'!$B$6:$BE$43,'ADR Raw Data'!AP$1,FALSE)</f>
        <v>126.33695876477201</v>
      </c>
      <c r="V134" s="78">
        <f>VLOOKUP($A134,'ADR Raw Data'!$B$6:$BE$43,'ADR Raw Data'!AR$1,FALSE)</f>
        <v>119.650306813623</v>
      </c>
      <c r="X134" s="75">
        <f>VLOOKUP($A134,'RevPAR Raw Data'!$B$6:$BE$43,'RevPAR Raw Data'!AG$1,FALSE)</f>
        <v>71.961123868588601</v>
      </c>
      <c r="Y134" s="76">
        <f>VLOOKUP($A134,'RevPAR Raw Data'!$B$6:$BE$43,'RevPAR Raw Data'!AH$1,FALSE)</f>
        <v>73.028392278466796</v>
      </c>
      <c r="Z134" s="76">
        <f>VLOOKUP($A134,'RevPAR Raw Data'!$B$6:$BE$43,'RevPAR Raw Data'!AI$1,FALSE)</f>
        <v>86.172832160017805</v>
      </c>
      <c r="AA134" s="76">
        <f>VLOOKUP($A134,'RevPAR Raw Data'!$B$6:$BE$43,'RevPAR Raw Data'!AJ$1,FALSE)</f>
        <v>87.120594479830103</v>
      </c>
      <c r="AB134" s="76">
        <f>VLOOKUP($A134,'RevPAR Raw Data'!$B$6:$BE$43,'RevPAR Raw Data'!AK$1,FALSE)</f>
        <v>80.471915856520198</v>
      </c>
      <c r="AC134" s="77">
        <f>VLOOKUP($A134,'RevPAR Raw Data'!$B$6:$BE$43,'RevPAR Raw Data'!AL$1,FALSE)</f>
        <v>79.750971728684704</v>
      </c>
      <c r="AD134" s="76">
        <f>VLOOKUP($A134,'RevPAR Raw Data'!$B$6:$BE$43,'RevPAR Raw Data'!AN$1,FALSE)</f>
        <v>96.787745558162896</v>
      </c>
      <c r="AE134" s="76">
        <f>VLOOKUP($A134,'RevPAR Raw Data'!$B$6:$BE$43,'RevPAR Raw Data'!AO$1,FALSE)</f>
        <v>96.134112750027896</v>
      </c>
      <c r="AF134" s="77">
        <f>VLOOKUP($A134,'RevPAR Raw Data'!$B$6:$BE$43,'RevPAR Raw Data'!AP$1,FALSE)</f>
        <v>96.460929154095396</v>
      </c>
      <c r="AG134" s="78">
        <f>VLOOKUP($A134,'RevPAR Raw Data'!$B$6:$BE$43,'RevPAR Raw Data'!AR$1,FALSE)</f>
        <v>84.525245278802103</v>
      </c>
    </row>
    <row r="135" spans="1:33" x14ac:dyDescent="0.2">
      <c r="A135" s="55" t="s">
        <v>126</v>
      </c>
      <c r="B135" s="43">
        <f>(VLOOKUP($A134,'Occupancy Raw Data'!$B$8:$BE$51,'Occupancy Raw Data'!AT$3,FALSE))/100</f>
        <v>0.147341384185248</v>
      </c>
      <c r="C135" s="44">
        <f>(VLOOKUP($A134,'Occupancy Raw Data'!$B$8:$BE$51,'Occupancy Raw Data'!AU$3,FALSE))/100</f>
        <v>0.12341829899620499</v>
      </c>
      <c r="D135" s="44">
        <f>(VLOOKUP($A134,'Occupancy Raw Data'!$B$8:$BE$51,'Occupancy Raw Data'!AV$3,FALSE))/100</f>
        <v>7.4698855713260404E-2</v>
      </c>
      <c r="E135" s="44">
        <f>(VLOOKUP($A134,'Occupancy Raw Data'!$B$8:$BE$51,'Occupancy Raw Data'!AW$3,FALSE))/100</f>
        <v>7.2156434864015809E-2</v>
      </c>
      <c r="F135" s="44">
        <f>(VLOOKUP($A134,'Occupancy Raw Data'!$B$8:$BE$51,'Occupancy Raw Data'!AX$3,FALSE))/100</f>
        <v>5.6246094927024801E-2</v>
      </c>
      <c r="G135" s="44">
        <f>(VLOOKUP($A134,'Occupancy Raw Data'!$B$8:$BE$51,'Occupancy Raw Data'!AY$3,FALSE))/100</f>
        <v>9.16911397650607E-2</v>
      </c>
      <c r="H135" s="45">
        <f>(VLOOKUP($A134,'Occupancy Raw Data'!$B$8:$BE$51,'Occupancy Raw Data'!BA$3,FALSE))/100</f>
        <v>1.5263612733034799E-2</v>
      </c>
      <c r="I135" s="45">
        <f>(VLOOKUP($A134,'Occupancy Raw Data'!$B$8:$BE$51,'Occupancy Raw Data'!BB$3,FALSE))/100</f>
        <v>1.02881683443968E-2</v>
      </c>
      <c r="J135" s="44">
        <f>(VLOOKUP($A134,'Occupancy Raw Data'!$B$8:$BE$51,'Occupancy Raw Data'!BC$3,FALSE))/100</f>
        <v>1.27744219616392E-2</v>
      </c>
      <c r="K135" s="46">
        <f>(VLOOKUP($A134,'Occupancy Raw Data'!$B$8:$BE$51,'Occupancy Raw Data'!BE$3,FALSE))/100</f>
        <v>6.6039799358819803E-2</v>
      </c>
      <c r="M135" s="43">
        <f>(VLOOKUP($A134,'ADR Raw Data'!$B$6:$BE$49,'ADR Raw Data'!AT$1,FALSE))/100</f>
        <v>8.6775577531900405E-2</v>
      </c>
      <c r="N135" s="44">
        <f>(VLOOKUP($A134,'ADR Raw Data'!$B$6:$BE$49,'ADR Raw Data'!AU$1,FALSE))/100</f>
        <v>8.1906195093896503E-2</v>
      </c>
      <c r="O135" s="44">
        <f>(VLOOKUP($A134,'ADR Raw Data'!$B$6:$BE$49,'ADR Raw Data'!AV$1,FALSE))/100</f>
        <v>6.6915798703717208E-2</v>
      </c>
      <c r="P135" s="44">
        <f>(VLOOKUP($A134,'ADR Raw Data'!$B$6:$BE$49,'ADR Raw Data'!AW$1,FALSE))/100</f>
        <v>8.8087763853163498E-2</v>
      </c>
      <c r="Q135" s="44">
        <f>(VLOOKUP($A134,'ADR Raw Data'!$B$6:$BE$49,'ADR Raw Data'!AX$1,FALSE))/100</f>
        <v>7.7026381067131E-2</v>
      </c>
      <c r="R135" s="44">
        <f>(VLOOKUP($A134,'ADR Raw Data'!$B$6:$BE$49,'ADR Raw Data'!AY$1,FALSE))/100</f>
        <v>7.94875285132641E-2</v>
      </c>
      <c r="S135" s="45">
        <f>(VLOOKUP($A134,'ADR Raw Data'!$B$6:$BE$49,'ADR Raw Data'!BA$1,FALSE))/100</f>
        <v>3.1087219586753999E-2</v>
      </c>
      <c r="T135" s="45">
        <f>(VLOOKUP($A134,'ADR Raw Data'!$B$6:$BE$49,'ADR Raw Data'!BB$1,FALSE))/100</f>
        <v>2.97088348627116E-2</v>
      </c>
      <c r="U135" s="44">
        <f>(VLOOKUP($A134,'ADR Raw Data'!$B$6:$BE$49,'ADR Raw Data'!BC$1,FALSE))/100</f>
        <v>3.0402060770119102E-2</v>
      </c>
      <c r="V135" s="46">
        <f>(VLOOKUP($A134,'ADR Raw Data'!$B$6:$BE$49,'ADR Raw Data'!BE$1,FALSE))/100</f>
        <v>6.0751892792325998E-2</v>
      </c>
      <c r="X135" s="43">
        <f>(VLOOKUP($A134,'RevPAR Raw Data'!$B$6:$BE$49,'RevPAR Raw Data'!AT$1,FALSE))/100</f>
        <v>0.246902595424173</v>
      </c>
      <c r="Y135" s="44">
        <f>(VLOOKUP($A134,'RevPAR Raw Data'!$B$6:$BE$49,'RevPAR Raw Data'!AU$1,FALSE))/100</f>
        <v>0.21543321736584101</v>
      </c>
      <c r="Z135" s="44">
        <f>(VLOOKUP($A134,'RevPAR Raw Data'!$B$6:$BE$49,'RevPAR Raw Data'!AV$1,FALSE))/100</f>
        <v>0.146613188009284</v>
      </c>
      <c r="AA135" s="44">
        <f>(VLOOKUP($A134,'RevPAR Raw Data'!$B$6:$BE$49,'RevPAR Raw Data'!AW$1,FALSE))/100</f>
        <v>0.16660029771196702</v>
      </c>
      <c r="AB135" s="44">
        <f>(VLOOKUP($A134,'RevPAR Raw Data'!$B$6:$BE$49,'RevPAR Raw Data'!AX$1,FALSE))/100</f>
        <v>0.13760490913554199</v>
      </c>
      <c r="AC135" s="44">
        <f>(VLOOKUP($A134,'RevPAR Raw Data'!$B$6:$BE$49,'RevPAR Raw Data'!AY$1,FALSE))/100</f>
        <v>0.17846697036481299</v>
      </c>
      <c r="AD135" s="45">
        <f>(VLOOKUP($A134,'RevPAR Raw Data'!$B$6:$BE$49,'RevPAR Raw Data'!BA$1,FALSE))/100</f>
        <v>4.6825335600507806E-2</v>
      </c>
      <c r="AE135" s="45">
        <f>(VLOOKUP($A134,'RevPAR Raw Data'!$B$6:$BE$49,'RevPAR Raw Data'!BB$1,FALSE))/100</f>
        <v>4.0302652701491901E-2</v>
      </c>
      <c r="AF135" s="44">
        <f>(VLOOKUP($A134,'RevPAR Raw Data'!$B$6:$BE$49,'RevPAR Raw Data'!BC$1,FALSE))/100</f>
        <v>4.3564851484539202E-2</v>
      </c>
      <c r="AG135" s="46">
        <f>(VLOOKUP($A134,'RevPAR Raw Data'!$B$6:$BE$49,'RevPAR Raw Data'!BE$1,FALSE))/100</f>
        <v>0.13080373496181902</v>
      </c>
    </row>
    <row r="136" spans="1:33" x14ac:dyDescent="0.2">
      <c r="A136" s="93"/>
      <c r="B136" s="71"/>
      <c r="C136" s="72"/>
      <c r="D136" s="72"/>
      <c r="E136" s="72"/>
      <c r="F136" s="72"/>
      <c r="G136" s="73"/>
      <c r="H136" s="53"/>
      <c r="I136" s="53"/>
      <c r="J136" s="73"/>
      <c r="K136" s="74"/>
      <c r="M136" s="75"/>
      <c r="N136" s="76"/>
      <c r="O136" s="76"/>
      <c r="P136" s="76"/>
      <c r="Q136" s="76"/>
      <c r="R136" s="77"/>
      <c r="S136" s="76"/>
      <c r="T136" s="76"/>
      <c r="U136" s="77"/>
      <c r="V136" s="78"/>
      <c r="X136" s="75"/>
      <c r="Y136" s="76"/>
      <c r="Z136" s="76"/>
      <c r="AA136" s="76"/>
      <c r="AB136" s="76"/>
      <c r="AC136" s="77"/>
      <c r="AD136" s="76"/>
      <c r="AE136" s="76"/>
      <c r="AF136" s="77"/>
      <c r="AG136" s="78"/>
    </row>
    <row r="137" spans="1:33" x14ac:dyDescent="0.2">
      <c r="A137" s="70" t="s">
        <v>59</v>
      </c>
      <c r="B137" s="71">
        <f>(VLOOKUP($A137,'Occupancy Raw Data'!$B$8:$BE$54,'Occupancy Raw Data'!AG$3,FALSE))/100</f>
        <v>0.65565232240437099</v>
      </c>
      <c r="C137" s="72">
        <f>(VLOOKUP($A137,'Occupancy Raw Data'!$B$8:$BE$54,'Occupancy Raw Data'!AH$3,FALSE))/100</f>
        <v>0.68391393442622894</v>
      </c>
      <c r="D137" s="72">
        <f>(VLOOKUP($A137,'Occupancy Raw Data'!$B$8:$BE$54,'Occupancy Raw Data'!AI$3,FALSE))/100</f>
        <v>0.75623292349726701</v>
      </c>
      <c r="E137" s="72">
        <f>(VLOOKUP($A137,'Occupancy Raw Data'!$B$8:$BE$54,'Occupancy Raw Data'!AJ$3,FALSE))/100</f>
        <v>0.77834699453551903</v>
      </c>
      <c r="F137" s="72">
        <f>(VLOOKUP($A137,'Occupancy Raw Data'!$B$8:$BE$54,'Occupancy Raw Data'!AK$3,FALSE))/100</f>
        <v>0.74948770491803207</v>
      </c>
      <c r="G137" s="73">
        <f>(VLOOKUP($A137,'Occupancy Raw Data'!$B$8:$BE$54,'Occupancy Raw Data'!AL$3,FALSE))/100</f>
        <v>0.72472677595628399</v>
      </c>
      <c r="H137" s="53">
        <f>(VLOOKUP($A137,'Occupancy Raw Data'!$B$8:$BE$54,'Occupancy Raw Data'!AN$3,FALSE))/100</f>
        <v>0.75759904371584597</v>
      </c>
      <c r="I137" s="53">
        <f>(VLOOKUP($A137,'Occupancy Raw Data'!$B$8:$BE$54,'Occupancy Raw Data'!AO$3,FALSE))/100</f>
        <v>0.71883538251366108</v>
      </c>
      <c r="J137" s="73">
        <f>(VLOOKUP($A137,'Occupancy Raw Data'!$B$8:$BE$54,'Occupancy Raw Data'!AP$3,FALSE))/100</f>
        <v>0.73821721311475397</v>
      </c>
      <c r="K137" s="74">
        <f>(VLOOKUP($A137,'Occupancy Raw Data'!$B$8:$BE$54,'Occupancy Raw Data'!AR$3,FALSE))/100</f>
        <v>0.72858118657298898</v>
      </c>
      <c r="M137" s="75">
        <f>VLOOKUP($A137,'ADR Raw Data'!$B$6:$BE$54,'ADR Raw Data'!AG$1,FALSE)</f>
        <v>112.164451100403</v>
      </c>
      <c r="N137" s="76">
        <f>VLOOKUP($A137,'ADR Raw Data'!$B$6:$BE$54,'ADR Raw Data'!AH$1,FALSE)</f>
        <v>113.998661672908</v>
      </c>
      <c r="O137" s="76">
        <f>VLOOKUP($A137,'ADR Raw Data'!$B$6:$BE$54,'ADR Raw Data'!AI$1,FALSE)</f>
        <v>116.003599412893</v>
      </c>
      <c r="P137" s="76">
        <f>VLOOKUP($A137,'ADR Raw Data'!$B$6:$BE$54,'ADR Raw Data'!AJ$1,FALSE)</f>
        <v>117.512025010969</v>
      </c>
      <c r="Q137" s="76">
        <f>VLOOKUP($A137,'ADR Raw Data'!$B$6:$BE$54,'ADR Raw Data'!AK$1,FALSE)</f>
        <v>114.65960925039801</v>
      </c>
      <c r="R137" s="77">
        <f>VLOOKUP($A137,'ADR Raw Data'!$B$6:$BE$54,'ADR Raw Data'!AL$1,FALSE)</f>
        <v>114.976570452403</v>
      </c>
      <c r="S137" s="76">
        <f>VLOOKUP($A137,'ADR Raw Data'!$B$6:$BE$54,'ADR Raw Data'!AN$1,FALSE)</f>
        <v>114.374016679815</v>
      </c>
      <c r="T137" s="76">
        <f>VLOOKUP($A137,'ADR Raw Data'!$B$6:$BE$54,'ADR Raw Data'!AO$1,FALSE)</f>
        <v>111.305082551371</v>
      </c>
      <c r="U137" s="77">
        <f>VLOOKUP($A137,'ADR Raw Data'!$B$6:$BE$54,'ADR Raw Data'!AP$1,FALSE)</f>
        <v>112.87983691880601</v>
      </c>
      <c r="V137" s="78">
        <f>VLOOKUP($A137,'ADR Raw Data'!$B$6:$BE$54,'ADR Raw Data'!AR$1,FALSE)</f>
        <v>114.36958062679901</v>
      </c>
      <c r="X137" s="75">
        <f>VLOOKUP($A137,'RevPAR Raw Data'!$B$6:$BE$54,'RevPAR Raw Data'!AG$1,FALSE)</f>
        <v>73.540882855191199</v>
      </c>
      <c r="Y137" s="76">
        <f>VLOOKUP($A137,'RevPAR Raw Data'!$B$6:$BE$54,'RevPAR Raw Data'!AH$1,FALSE)</f>
        <v>77.965273224043699</v>
      </c>
      <c r="Z137" s="76">
        <f>VLOOKUP($A137,'RevPAR Raw Data'!$B$6:$BE$54,'RevPAR Raw Data'!AI$1,FALSE)</f>
        <v>87.725741120218501</v>
      </c>
      <c r="AA137" s="76">
        <f>VLOOKUP($A137,'RevPAR Raw Data'!$B$6:$BE$54,'RevPAR Raw Data'!AJ$1,FALSE)</f>
        <v>91.465131489070998</v>
      </c>
      <c r="AB137" s="76">
        <f>VLOOKUP($A137,'RevPAR Raw Data'!$B$6:$BE$54,'RevPAR Raw Data'!AK$1,FALSE)</f>
        <v>85.935967383879699</v>
      </c>
      <c r="AC137" s="77">
        <f>VLOOKUP($A137,'RevPAR Raw Data'!$B$6:$BE$54,'RevPAR Raw Data'!AL$1,FALSE)</f>
        <v>83.326599214480794</v>
      </c>
      <c r="AD137" s="76">
        <f>VLOOKUP($A137,'RevPAR Raw Data'!$B$6:$BE$54,'RevPAR Raw Data'!AN$1,FALSE)</f>
        <v>86.649645662568304</v>
      </c>
      <c r="AE137" s="76">
        <f>VLOOKUP($A137,'RevPAR Raw Data'!$B$6:$BE$54,'RevPAR Raw Data'!AO$1,FALSE)</f>
        <v>80.010031591529994</v>
      </c>
      <c r="AF137" s="77">
        <f>VLOOKUP($A137,'RevPAR Raw Data'!$B$6:$BE$54,'RevPAR Raw Data'!AP$1,FALSE)</f>
        <v>83.329838627049099</v>
      </c>
      <c r="AG137" s="78">
        <f>VLOOKUP($A137,'RevPAR Raw Data'!$B$6:$BE$54,'RevPAR Raw Data'!AR$1,FALSE)</f>
        <v>83.327524760928895</v>
      </c>
    </row>
    <row r="138" spans="1:33" x14ac:dyDescent="0.2">
      <c r="A138" s="55" t="s">
        <v>126</v>
      </c>
      <c r="B138" s="43">
        <f>(VLOOKUP($A137,'Occupancy Raw Data'!$B$8:$BE$54,'Occupancy Raw Data'!AT$3,FALSE))/100</f>
        <v>6.6047188086223493E-2</v>
      </c>
      <c r="C138" s="44">
        <f>(VLOOKUP($A137,'Occupancy Raw Data'!$B$8:$BE$54,'Occupancy Raw Data'!AU$3,FALSE))/100</f>
        <v>5.07791166424452E-2</v>
      </c>
      <c r="D138" s="44">
        <f>(VLOOKUP($A137,'Occupancy Raw Data'!$B$8:$BE$54,'Occupancy Raw Data'!AV$3,FALSE))/100</f>
        <v>3.89849961303032E-2</v>
      </c>
      <c r="E138" s="44">
        <f>(VLOOKUP($A137,'Occupancy Raw Data'!$B$8:$BE$54,'Occupancy Raw Data'!AW$3,FALSE))/100</f>
        <v>1.88248573090306E-2</v>
      </c>
      <c r="F138" s="44">
        <f>(VLOOKUP($A137,'Occupancy Raw Data'!$B$8:$BE$54,'Occupancy Raw Data'!AX$3,FALSE))/100</f>
        <v>-1.1939900638581699E-2</v>
      </c>
      <c r="G138" s="44">
        <f>(VLOOKUP($A137,'Occupancy Raw Data'!$B$8:$BE$54,'Occupancy Raw Data'!AY$3,FALSE))/100</f>
        <v>3.0535683612682801E-2</v>
      </c>
      <c r="H138" s="45">
        <f>(VLOOKUP($A137,'Occupancy Raw Data'!$B$8:$BE$54,'Occupancy Raw Data'!BA$3,FALSE))/100</f>
        <v>-4.8718505791038397E-2</v>
      </c>
      <c r="I138" s="45">
        <f>(VLOOKUP($A137,'Occupancy Raw Data'!$B$8:$BE$54,'Occupancy Raw Data'!BB$3,FALSE))/100</f>
        <v>-5.3152087222717102E-2</v>
      </c>
      <c r="J138" s="44">
        <f>(VLOOKUP($A137,'Occupancy Raw Data'!$B$8:$BE$54,'Occupancy Raw Data'!BC$3,FALSE))/100</f>
        <v>-5.0882269500799202E-2</v>
      </c>
      <c r="K138" s="46">
        <f>(VLOOKUP($A137,'Occupancy Raw Data'!$B$8:$BE$54,'Occupancy Raw Data'!BE$3,FALSE))/100</f>
        <v>5.5639912072560907E-3</v>
      </c>
      <c r="M138" s="43">
        <f>(VLOOKUP($A137,'ADR Raw Data'!$B$6:$BE$52,'ADR Raw Data'!AT$1,FALSE))/100</f>
        <v>0.120939410977475</v>
      </c>
      <c r="N138" s="44">
        <f>(VLOOKUP($A137,'ADR Raw Data'!$B$6:$BE$52,'ADR Raw Data'!AU$1,FALSE))/100</f>
        <v>0.13850795461214699</v>
      </c>
      <c r="O138" s="44">
        <f>(VLOOKUP($A137,'ADR Raw Data'!$B$6:$BE$52,'ADR Raw Data'!AV$1,FALSE))/100</f>
        <v>0.11770058033356699</v>
      </c>
      <c r="P138" s="44">
        <f>(VLOOKUP($A137,'ADR Raw Data'!$B$6:$BE$52,'ADR Raw Data'!AW$1,FALSE))/100</f>
        <v>0.12106684268588501</v>
      </c>
      <c r="Q138" s="44">
        <f>(VLOOKUP($A137,'ADR Raw Data'!$B$6:$BE$52,'ADR Raw Data'!AX$1,FALSE))/100</f>
        <v>0.109460594613631</v>
      </c>
      <c r="R138" s="44">
        <f>(VLOOKUP($A137,'ADR Raw Data'!$B$6:$BE$52,'ADR Raw Data'!AY$1,FALSE))/100</f>
        <v>0.12075243988055201</v>
      </c>
      <c r="S138" s="45">
        <f>(VLOOKUP($A137,'ADR Raw Data'!$B$6:$BE$52,'ADR Raw Data'!BA$1,FALSE))/100</f>
        <v>8.2004743431791094E-2</v>
      </c>
      <c r="T138" s="45">
        <f>(VLOOKUP($A137,'ADR Raw Data'!$B$6:$BE$52,'ADR Raw Data'!BB$1,FALSE))/100</f>
        <v>7.0532757262624396E-2</v>
      </c>
      <c r="U138" s="44">
        <f>(VLOOKUP($A137,'ADR Raw Data'!$B$6:$BE$52,'ADR Raw Data'!BC$1,FALSE))/100</f>
        <v>7.6487516621245394E-2</v>
      </c>
      <c r="V138" s="46">
        <f>(VLOOKUP($A137,'ADR Raw Data'!$B$6:$BE$52,'ADR Raw Data'!BE$1,FALSE))/100</f>
        <v>0.10731853101269601</v>
      </c>
      <c r="X138" s="43">
        <f>(VLOOKUP($A137,'RevPAR Raw Data'!$B$6:$BE$52,'RevPAR Raw Data'!AT$1,FALSE))/100</f>
        <v>0.194974307087565</v>
      </c>
      <c r="Y138" s="44">
        <f>(VLOOKUP($A137,'RevPAR Raw Data'!$B$6:$BE$52,'RevPAR Raw Data'!AU$1,FALSE))/100</f>
        <v>0.196320382837749</v>
      </c>
      <c r="Z138" s="44">
        <f>(VLOOKUP($A137,'RevPAR Raw Data'!$B$6:$BE$52,'RevPAR Raw Data'!AV$1,FALSE))/100</f>
        <v>0.161274133132709</v>
      </c>
      <c r="AA138" s="44">
        <f>(VLOOKUP($A137,'RevPAR Raw Data'!$B$6:$BE$52,'RevPAR Raw Data'!AW$1,FALSE))/100</f>
        <v>0.14217076603333301</v>
      </c>
      <c r="AB138" s="44">
        <f>(VLOOKUP($A137,'RevPAR Raw Data'!$B$6:$BE$52,'RevPAR Raw Data'!AX$1,FALSE))/100</f>
        <v>9.6213745351522509E-2</v>
      </c>
      <c r="AC138" s="44">
        <f>(VLOOKUP($A137,'RevPAR Raw Data'!$B$6:$BE$52,'RevPAR Raw Data'!AY$1,FALSE))/100</f>
        <v>0.154975381792887</v>
      </c>
      <c r="AD138" s="45">
        <f>(VLOOKUP($A137,'RevPAR Raw Data'!$B$6:$BE$52,'RevPAR Raw Data'!BA$1,FALSE))/100</f>
        <v>2.92910890729783E-2</v>
      </c>
      <c r="AE138" s="45">
        <f>(VLOOKUP($A137,'RevPAR Raw Data'!$B$6:$BE$52,'RevPAR Raw Data'!BB$1,FALSE))/100</f>
        <v>1.3631706773825601E-2</v>
      </c>
      <c r="AF138" s="44">
        <f>(VLOOKUP($A137,'RevPAR Raw Data'!$B$6:$BE$52,'RevPAR Raw Data'!BC$1,FALSE))/100</f>
        <v>2.1713388686277101E-2</v>
      </c>
      <c r="AG138" s="46">
        <f>(VLOOKUP($A137,'RevPAR Raw Data'!$B$6:$BE$52,'RevPAR Raw Data'!BE$1,FALSE))/100</f>
        <v>0.113479641582882</v>
      </c>
    </row>
    <row r="139" spans="1:33" x14ac:dyDescent="0.2">
      <c r="A139" s="93"/>
      <c r="B139" s="71"/>
      <c r="C139" s="72"/>
      <c r="D139" s="72"/>
      <c r="E139" s="72"/>
      <c r="F139" s="72"/>
      <c r="G139" s="73"/>
      <c r="H139" s="53"/>
      <c r="I139" s="53"/>
      <c r="J139" s="73"/>
      <c r="K139" s="74"/>
      <c r="M139" s="75"/>
      <c r="N139" s="76"/>
      <c r="O139" s="76"/>
      <c r="P139" s="76"/>
      <c r="Q139" s="76"/>
      <c r="R139" s="77"/>
      <c r="S139" s="76"/>
      <c r="T139" s="76"/>
      <c r="U139" s="77"/>
      <c r="V139" s="78"/>
      <c r="X139" s="75"/>
      <c r="Y139" s="76"/>
      <c r="Z139" s="76"/>
      <c r="AA139" s="76"/>
      <c r="AB139" s="76"/>
      <c r="AC139" s="77"/>
      <c r="AD139" s="76"/>
      <c r="AE139" s="76"/>
      <c r="AF139" s="77"/>
      <c r="AG139" s="78"/>
    </row>
    <row r="140" spans="1:33" x14ac:dyDescent="0.2">
      <c r="A140" s="70" t="s">
        <v>61</v>
      </c>
      <c r="B140" s="71">
        <f>(VLOOKUP($A140,'Occupancy Raw Data'!$B$8:$BE$45,'Occupancy Raw Data'!AG$3,FALSE))/100</f>
        <v>0.60358366647629902</v>
      </c>
      <c r="C140" s="72">
        <f>(VLOOKUP($A140,'Occupancy Raw Data'!$B$8:$BE$45,'Occupancy Raw Data'!AH$3,FALSE))/100</f>
        <v>0.58923472301541902</v>
      </c>
      <c r="D140" s="72">
        <f>(VLOOKUP($A140,'Occupancy Raw Data'!$B$8:$BE$45,'Occupancy Raw Data'!AI$3,FALSE))/100</f>
        <v>0.65077098800685307</v>
      </c>
      <c r="E140" s="72">
        <f>(VLOOKUP($A140,'Occupancy Raw Data'!$B$8:$BE$45,'Occupancy Raw Data'!AJ$3,FALSE))/100</f>
        <v>0.65034266133637897</v>
      </c>
      <c r="F140" s="72">
        <f>(VLOOKUP($A140,'Occupancy Raw Data'!$B$8:$BE$45,'Occupancy Raw Data'!AK$3,FALSE))/100</f>
        <v>0.6494146202170179</v>
      </c>
      <c r="G140" s="73">
        <f>(VLOOKUP($A140,'Occupancy Raw Data'!$B$8:$BE$45,'Occupancy Raw Data'!AL$3,FALSE))/100</f>
        <v>0.62866933181039397</v>
      </c>
      <c r="H140" s="53">
        <f>(VLOOKUP($A140,'Occupancy Raw Data'!$B$8:$BE$45,'Occupancy Raw Data'!AN$3,FALSE))/100</f>
        <v>0.70930896630496809</v>
      </c>
      <c r="I140" s="53">
        <f>(VLOOKUP($A140,'Occupancy Raw Data'!$B$8:$BE$45,'Occupancy Raw Data'!AO$3,FALSE))/100</f>
        <v>0.72501427755568204</v>
      </c>
      <c r="J140" s="73">
        <f>(VLOOKUP($A140,'Occupancy Raw Data'!$B$8:$BE$45,'Occupancy Raw Data'!AP$3,FALSE))/100</f>
        <v>0.71716162193032507</v>
      </c>
      <c r="K140" s="74">
        <f>(VLOOKUP($A140,'Occupancy Raw Data'!$B$8:$BE$45,'Occupancy Raw Data'!AR$3,FALSE))/100</f>
        <v>0.653952843273231</v>
      </c>
      <c r="M140" s="75">
        <f>VLOOKUP($A140,'ADR Raw Data'!$B$6:$BE$43,'ADR Raw Data'!AG$1,FALSE)</f>
        <v>101.485149946777</v>
      </c>
      <c r="N140" s="76">
        <f>VLOOKUP($A140,'ADR Raw Data'!$B$6:$BE$43,'ADR Raw Data'!AH$1,FALSE)</f>
        <v>95.780181548340096</v>
      </c>
      <c r="O140" s="76">
        <f>VLOOKUP($A140,'ADR Raw Data'!$B$6:$BE$43,'ADR Raw Data'!AI$1,FALSE)</f>
        <v>97.712957733655102</v>
      </c>
      <c r="P140" s="76">
        <f>VLOOKUP($A140,'ADR Raw Data'!$B$6:$BE$43,'ADR Raw Data'!AJ$1,FALSE)</f>
        <v>97.691101240395099</v>
      </c>
      <c r="Q140" s="76">
        <f>VLOOKUP($A140,'ADR Raw Data'!$B$6:$BE$43,'ADR Raw Data'!AK$1,FALSE)</f>
        <v>97.224074123337303</v>
      </c>
      <c r="R140" s="77">
        <f>VLOOKUP($A140,'ADR Raw Data'!$B$6:$BE$43,'ADR Raw Data'!AL$1,FALSE)</f>
        <v>97.9694589980014</v>
      </c>
      <c r="S140" s="76">
        <f>VLOOKUP($A140,'ADR Raw Data'!$B$6:$BE$43,'ADR Raw Data'!AN$1,FALSE)</f>
        <v>109.205382175925</v>
      </c>
      <c r="T140" s="76">
        <f>VLOOKUP($A140,'ADR Raw Data'!$B$6:$BE$43,'ADR Raw Data'!AO$1,FALSE)</f>
        <v>108.829955356439</v>
      </c>
      <c r="U140" s="77">
        <f>VLOOKUP($A140,'ADR Raw Data'!$B$6:$BE$43,'ADR Raw Data'!AP$1,FALSE)</f>
        <v>109.015613373481</v>
      </c>
      <c r="V140" s="78">
        <f>VLOOKUP($A140,'ADR Raw Data'!$B$6:$BE$43,'ADR Raw Data'!AR$1,FALSE)</f>
        <v>101.43055521333601</v>
      </c>
      <c r="X140" s="75">
        <f>VLOOKUP($A140,'RevPAR Raw Data'!$B$6:$BE$43,'RevPAR Raw Data'!AG$1,FALSE)</f>
        <v>61.254778897772702</v>
      </c>
      <c r="Y140" s="76">
        <f>VLOOKUP($A140,'RevPAR Raw Data'!$B$6:$BE$43,'RevPAR Raw Data'!AH$1,FALSE)</f>
        <v>56.4370087450028</v>
      </c>
      <c r="Z140" s="76">
        <f>VLOOKUP($A140,'RevPAR Raw Data'!$B$6:$BE$43,'RevPAR Raw Data'!AI$1,FALSE)</f>
        <v>63.588758045402599</v>
      </c>
      <c r="AA140" s="76">
        <f>VLOOKUP($A140,'RevPAR Raw Data'!$B$6:$BE$43,'RevPAR Raw Data'!AJ$1,FALSE)</f>
        <v>63.532690769560197</v>
      </c>
      <c r="AB140" s="76">
        <f>VLOOKUP($A140,'RevPAR Raw Data'!$B$6:$BE$43,'RevPAR Raw Data'!AK$1,FALSE)</f>
        <v>63.138735172758402</v>
      </c>
      <c r="AC140" s="77">
        <f>VLOOKUP($A140,'RevPAR Raw Data'!$B$6:$BE$43,'RevPAR Raw Data'!AL$1,FALSE)</f>
        <v>61.5903943260993</v>
      </c>
      <c r="AD140" s="76">
        <f>VLOOKUP($A140,'RevPAR Raw Data'!$B$6:$BE$43,'RevPAR Raw Data'!AN$1,FALSE)</f>
        <v>77.460356746144996</v>
      </c>
      <c r="AE140" s="76">
        <f>VLOOKUP($A140,'RevPAR Raw Data'!$B$6:$BE$43,'RevPAR Raw Data'!AO$1,FALSE)</f>
        <v>78.903271459166106</v>
      </c>
      <c r="AF140" s="77">
        <f>VLOOKUP($A140,'RevPAR Raw Data'!$B$6:$BE$43,'RevPAR Raw Data'!AP$1,FALSE)</f>
        <v>78.181814102655594</v>
      </c>
      <c r="AG140" s="78">
        <f>VLOOKUP($A140,'RevPAR Raw Data'!$B$6:$BE$43,'RevPAR Raw Data'!AR$1,FALSE)</f>
        <v>66.330799976544</v>
      </c>
    </row>
    <row r="141" spans="1:33" x14ac:dyDescent="0.2">
      <c r="A141" s="55" t="s">
        <v>126</v>
      </c>
      <c r="B141" s="43">
        <f>(VLOOKUP($A140,'Occupancy Raw Data'!$B$8:$BE$51,'Occupancy Raw Data'!AT$3,FALSE))/100</f>
        <v>0.11411286608727</v>
      </c>
      <c r="C141" s="44">
        <f>(VLOOKUP($A140,'Occupancy Raw Data'!$B$8:$BE$51,'Occupancy Raw Data'!AU$3,FALSE))/100</f>
        <v>0.10109756736614299</v>
      </c>
      <c r="D141" s="44">
        <f>(VLOOKUP($A140,'Occupancy Raw Data'!$B$8:$BE$51,'Occupancy Raw Data'!AV$3,FALSE))/100</f>
        <v>8.0920750912898201E-2</v>
      </c>
      <c r="E141" s="44">
        <f>(VLOOKUP($A140,'Occupancy Raw Data'!$B$8:$BE$51,'Occupancy Raw Data'!AW$3,FALSE))/100</f>
        <v>7.1206505912909099E-2</v>
      </c>
      <c r="F141" s="44">
        <f>(VLOOKUP($A140,'Occupancy Raw Data'!$B$8:$BE$51,'Occupancy Raw Data'!AX$3,FALSE))/100</f>
        <v>3.0485802429628901E-2</v>
      </c>
      <c r="G141" s="44">
        <f>(VLOOKUP($A140,'Occupancy Raw Data'!$B$8:$BE$51,'Occupancy Raw Data'!AY$3,FALSE))/100</f>
        <v>7.7868095105624105E-2</v>
      </c>
      <c r="H141" s="45">
        <f>(VLOOKUP($A140,'Occupancy Raw Data'!$B$8:$BE$51,'Occupancy Raw Data'!BA$3,FALSE))/100</f>
        <v>-4.1001185519992699E-3</v>
      </c>
      <c r="I141" s="45">
        <f>(VLOOKUP($A140,'Occupancy Raw Data'!$B$8:$BE$51,'Occupancy Raw Data'!BB$3,FALSE))/100</f>
        <v>-9.4271406645032104E-4</v>
      </c>
      <c r="J141" s="44">
        <f>(VLOOKUP($A140,'Occupancy Raw Data'!$B$8:$BE$51,'Occupancy Raw Data'!BC$3,FALSE))/100</f>
        <v>-2.5066284456234499E-3</v>
      </c>
      <c r="K141" s="46">
        <f>(VLOOKUP($A140,'Occupancy Raw Data'!$B$8:$BE$51,'Occupancy Raw Data'!BE$3,FALSE))/100</f>
        <v>5.13251510306377E-2</v>
      </c>
      <c r="M141" s="43">
        <f>(VLOOKUP($A140,'ADR Raw Data'!$B$6:$BE$49,'ADR Raw Data'!AT$1,FALSE))/100</f>
        <v>9.0377865269056099E-2</v>
      </c>
      <c r="N141" s="44">
        <f>(VLOOKUP($A140,'ADR Raw Data'!$B$6:$BE$49,'ADR Raw Data'!AU$1,FALSE))/100</f>
        <v>0.106991936006694</v>
      </c>
      <c r="O141" s="44">
        <f>(VLOOKUP($A140,'ADR Raw Data'!$B$6:$BE$49,'ADR Raw Data'!AV$1,FALSE))/100</f>
        <v>9.7059841579747397E-2</v>
      </c>
      <c r="P141" s="44">
        <f>(VLOOKUP($A140,'ADR Raw Data'!$B$6:$BE$49,'ADR Raw Data'!AW$1,FALSE))/100</f>
        <v>0.103317281213976</v>
      </c>
      <c r="Q141" s="44">
        <f>(VLOOKUP($A140,'ADR Raw Data'!$B$6:$BE$49,'ADR Raw Data'!AX$1,FALSE))/100</f>
        <v>9.4723449377032393E-2</v>
      </c>
      <c r="R141" s="44">
        <f>(VLOOKUP($A140,'ADR Raw Data'!$B$6:$BE$49,'ADR Raw Data'!AY$1,FALSE))/100</f>
        <v>9.8554041016235092E-2</v>
      </c>
      <c r="S141" s="45">
        <f>(VLOOKUP($A140,'ADR Raw Data'!$B$6:$BE$49,'ADR Raw Data'!BA$1,FALSE))/100</f>
        <v>4.1734342505836096E-3</v>
      </c>
      <c r="T141" s="45">
        <f>(VLOOKUP($A140,'ADR Raw Data'!$B$6:$BE$49,'ADR Raw Data'!BB$1,FALSE))/100</f>
        <v>-8.9194246802304106E-3</v>
      </c>
      <c r="U141" s="44">
        <f>(VLOOKUP($A140,'ADR Raw Data'!$B$6:$BE$49,'ADR Raw Data'!BC$1,FALSE))/100</f>
        <v>-2.4687162743466601E-3</v>
      </c>
      <c r="V141" s="46">
        <f>(VLOOKUP($A140,'ADR Raw Data'!$B$6:$BE$49,'ADR Raw Data'!BE$1,FALSE))/100</f>
        <v>5.8554633374406598E-2</v>
      </c>
      <c r="X141" s="43">
        <f>(VLOOKUP($A140,'RevPAR Raw Data'!$B$6:$BE$49,'RevPAR Raw Data'!AT$1,FALSE))/100</f>
        <v>0.21480400859302701</v>
      </c>
      <c r="Y141" s="44">
        <f>(VLOOKUP($A140,'RevPAR Raw Data'!$B$6:$BE$49,'RevPAR Raw Data'!AU$1,FALSE))/100</f>
        <v>0.21890612783090799</v>
      </c>
      <c r="Z141" s="44">
        <f>(VLOOKUP($A140,'RevPAR Raw Data'!$B$6:$BE$49,'RevPAR Raw Data'!AV$1,FALSE))/100</f>
        <v>0.18583474775676501</v>
      </c>
      <c r="AA141" s="44">
        <f>(VLOOKUP($A140,'RevPAR Raw Data'!$B$6:$BE$49,'RevPAR Raw Data'!AW$1,FALSE))/100</f>
        <v>0.18188064972255302</v>
      </c>
      <c r="AB141" s="44">
        <f>(VLOOKUP($A140,'RevPAR Raw Data'!$B$6:$BE$49,'RevPAR Raw Data'!AX$1,FALSE))/100</f>
        <v>0.12809697216982199</v>
      </c>
      <c r="AC141" s="44">
        <f>(VLOOKUP($A140,'RevPAR Raw Data'!$B$6:$BE$49,'RevPAR Raw Data'!AY$1,FALSE))/100</f>
        <v>0.18409635156075499</v>
      </c>
      <c r="AD141" s="45">
        <f>(VLOOKUP($A140,'RevPAR Raw Data'!$B$6:$BE$49,'RevPAR Raw Data'!BA$1,FALSE))/100</f>
        <v>5.6204123387977196E-5</v>
      </c>
      <c r="AE141" s="45">
        <f>(VLOOKUP($A140,'RevPAR Raw Data'!$B$6:$BE$49,'RevPAR Raw Data'!BB$1,FALSE))/100</f>
        <v>-9.8537302795700301E-3</v>
      </c>
      <c r="AF141" s="44">
        <f>(VLOOKUP($A140,'RevPAR Raw Data'!$B$6:$BE$49,'RevPAR Raw Data'!BC$1,FALSE))/100</f>
        <v>-4.9691565655326604E-3</v>
      </c>
      <c r="AG141" s="46">
        <f>(VLOOKUP($A140,'RevPAR Raw Data'!$B$6:$BE$49,'RevPAR Raw Data'!BE$1,FALSE))/100</f>
        <v>0.11288510980652899</v>
      </c>
    </row>
    <row r="142" spans="1:33" x14ac:dyDescent="0.2">
      <c r="A142" s="93"/>
      <c r="B142" s="71"/>
      <c r="C142" s="72"/>
      <c r="D142" s="72"/>
      <c r="E142" s="72"/>
      <c r="F142" s="72"/>
      <c r="G142" s="73"/>
      <c r="H142" s="53"/>
      <c r="I142" s="53"/>
      <c r="J142" s="73"/>
      <c r="K142" s="74"/>
      <c r="M142" s="75"/>
      <c r="N142" s="76"/>
      <c r="O142" s="76"/>
      <c r="P142" s="76"/>
      <c r="Q142" s="76"/>
      <c r="R142" s="77"/>
      <c r="S142" s="76"/>
      <c r="T142" s="76"/>
      <c r="U142" s="77"/>
      <c r="V142" s="78"/>
      <c r="X142" s="75"/>
      <c r="Y142" s="76"/>
      <c r="Z142" s="76"/>
      <c r="AA142" s="76"/>
      <c r="AB142" s="76"/>
      <c r="AC142" s="77"/>
      <c r="AD142" s="76"/>
      <c r="AE142" s="76"/>
      <c r="AF142" s="77"/>
      <c r="AG142" s="78"/>
    </row>
    <row r="143" spans="1:33" x14ac:dyDescent="0.2">
      <c r="A143" s="70" t="s">
        <v>57</v>
      </c>
      <c r="B143" s="71">
        <f>(VLOOKUP($A143,'Occupancy Raw Data'!$B$8:$BE$45,'Occupancy Raw Data'!AG$3,FALSE))/100</f>
        <v>0.56044763221569294</v>
      </c>
      <c r="C143" s="72">
        <f>(VLOOKUP($A143,'Occupancy Raw Data'!$B$8:$BE$45,'Occupancy Raw Data'!AH$3,FALSE))/100</f>
        <v>0.62409263740062204</v>
      </c>
      <c r="D143" s="72">
        <f>(VLOOKUP($A143,'Occupancy Raw Data'!$B$8:$BE$45,'Occupancy Raw Data'!AI$3,FALSE))/100</f>
        <v>0.68976840649844406</v>
      </c>
      <c r="E143" s="72">
        <f>(VLOOKUP($A143,'Occupancy Raw Data'!$B$8:$BE$45,'Occupancy Raw Data'!AJ$3,FALSE))/100</f>
        <v>0.69793466989284392</v>
      </c>
      <c r="F143" s="72">
        <f>(VLOOKUP($A143,'Occupancy Raw Data'!$B$8:$BE$45,'Occupancy Raw Data'!AK$3,FALSE))/100</f>
        <v>0.67797269270653304</v>
      </c>
      <c r="G143" s="73">
        <f>(VLOOKUP($A143,'Occupancy Raw Data'!$B$8:$BE$45,'Occupancy Raw Data'!AL$3,FALSE))/100</f>
        <v>0.65004320774282709</v>
      </c>
      <c r="H143" s="53">
        <f>(VLOOKUP($A143,'Occupancy Raw Data'!$B$8:$BE$45,'Occupancy Raw Data'!AN$3,FALSE))/100</f>
        <v>0.72208779813342505</v>
      </c>
      <c r="I143" s="53">
        <f>(VLOOKUP($A143,'Occupancy Raw Data'!$B$8:$BE$45,'Occupancy Raw Data'!AO$3,FALSE))/100</f>
        <v>0.71552022122364312</v>
      </c>
      <c r="J143" s="73">
        <f>(VLOOKUP($A143,'Occupancy Raw Data'!$B$8:$BE$45,'Occupancy Raw Data'!AP$3,FALSE))/100</f>
        <v>0.71880400967853408</v>
      </c>
      <c r="K143" s="74">
        <f>(VLOOKUP($A143,'Occupancy Raw Data'!$B$8:$BE$45,'Occupancy Raw Data'!AR$3,FALSE))/100</f>
        <v>0.66968915115302907</v>
      </c>
      <c r="M143" s="75">
        <f>VLOOKUP($A143,'ADR Raw Data'!$B$6:$BE$43,'ADR Raw Data'!AG$1,FALSE)</f>
        <v>93.886669724770599</v>
      </c>
      <c r="N143" s="76">
        <f>VLOOKUP($A143,'ADR Raw Data'!$B$6:$BE$43,'ADR Raw Data'!AH$1,FALSE)</f>
        <v>96.706355157850993</v>
      </c>
      <c r="O143" s="76">
        <f>VLOOKUP($A143,'ADR Raw Data'!$B$6:$BE$43,'ADR Raw Data'!AI$1,FALSE)</f>
        <v>99.150860373339995</v>
      </c>
      <c r="P143" s="76">
        <f>VLOOKUP($A143,'ADR Raw Data'!$B$6:$BE$43,'ADR Raw Data'!AJ$1,FALSE)</f>
        <v>99.243288014610201</v>
      </c>
      <c r="Q143" s="76">
        <f>VLOOKUP($A143,'ADR Raw Data'!$B$6:$BE$43,'ADR Raw Data'!AK$1,FALSE)</f>
        <v>97.489270008285004</v>
      </c>
      <c r="R143" s="77">
        <f>VLOOKUP($A143,'ADR Raw Data'!$B$6:$BE$43,'ADR Raw Data'!AL$1,FALSE)</f>
        <v>97.447002763782294</v>
      </c>
      <c r="S143" s="76">
        <f>VLOOKUP($A143,'ADR Raw Data'!$B$6:$BE$43,'ADR Raw Data'!AN$1,FALSE)</f>
        <v>104.77437531115299</v>
      </c>
      <c r="T143" s="76">
        <f>VLOOKUP($A143,'ADR Raw Data'!$B$6:$BE$43,'ADR Raw Data'!AO$1,FALSE)</f>
        <v>104.860442977053</v>
      </c>
      <c r="U143" s="77">
        <f>VLOOKUP($A143,'ADR Raw Data'!$B$6:$BE$43,'ADR Raw Data'!AP$1,FALSE)</f>
        <v>104.81721254808799</v>
      </c>
      <c r="V143" s="78">
        <f>VLOOKUP($A143,'ADR Raw Data'!$B$6:$BE$43,'ADR Raw Data'!AR$1,FALSE)</f>
        <v>99.707214017235799</v>
      </c>
      <c r="X143" s="75">
        <f>VLOOKUP($A143,'RevPAR Raw Data'!$B$6:$BE$43,'RevPAR Raw Data'!AG$1,FALSE)</f>
        <v>52.618561743864497</v>
      </c>
      <c r="Y143" s="76">
        <f>VLOOKUP($A143,'RevPAR Raw Data'!$B$6:$BE$43,'RevPAR Raw Data'!AH$1,FALSE)</f>
        <v>60.353724243864498</v>
      </c>
      <c r="Z143" s="76">
        <f>VLOOKUP($A143,'RevPAR Raw Data'!$B$6:$BE$43,'RevPAR Raw Data'!AI$1,FALSE)</f>
        <v>68.391130962668498</v>
      </c>
      <c r="AA143" s="76">
        <f>VLOOKUP($A143,'RevPAR Raw Data'!$B$6:$BE$43,'RevPAR Raw Data'!AJ$1,FALSE)</f>
        <v>69.265331459557501</v>
      </c>
      <c r="AB143" s="76">
        <f>VLOOKUP($A143,'RevPAR Raw Data'!$B$6:$BE$43,'RevPAR Raw Data'!AK$1,FALSE)</f>
        <v>66.095062897511198</v>
      </c>
      <c r="AC143" s="77">
        <f>VLOOKUP($A143,'RevPAR Raw Data'!$B$6:$BE$43,'RevPAR Raw Data'!AL$1,FALSE)</f>
        <v>63.344762261493202</v>
      </c>
      <c r="AD143" s="76">
        <f>VLOOKUP($A143,'RevPAR Raw Data'!$B$6:$BE$43,'RevPAR Raw Data'!AN$1,FALSE)</f>
        <v>75.656297969235993</v>
      </c>
      <c r="AE143" s="76">
        <f>VLOOKUP($A143,'RevPAR Raw Data'!$B$6:$BE$43,'RevPAR Raw Data'!AO$1,FALSE)</f>
        <v>75.029767356550195</v>
      </c>
      <c r="AF143" s="77">
        <f>VLOOKUP($A143,'RevPAR Raw Data'!$B$6:$BE$43,'RevPAR Raw Data'!AP$1,FALSE)</f>
        <v>75.343032662893094</v>
      </c>
      <c r="AG143" s="78">
        <f>VLOOKUP($A143,'RevPAR Raw Data'!$B$6:$BE$43,'RevPAR Raw Data'!AR$1,FALSE)</f>
        <v>66.772839519035998</v>
      </c>
    </row>
    <row r="144" spans="1:33" ht="17.25" thickBot="1" x14ac:dyDescent="0.25">
      <c r="A144" s="59" t="s">
        <v>126</v>
      </c>
      <c r="B144" s="49">
        <f>(VLOOKUP($A143,'Occupancy Raw Data'!$B$8:$BE$51,'Occupancy Raw Data'!AT$3,FALSE))/100</f>
        <v>1.1302205459930399E-2</v>
      </c>
      <c r="C144" s="50">
        <f>(VLOOKUP($A143,'Occupancy Raw Data'!$B$8:$BE$51,'Occupancy Raw Data'!AU$3,FALSE))/100</f>
        <v>3.1586741464655101E-2</v>
      </c>
      <c r="D144" s="50">
        <f>(VLOOKUP($A143,'Occupancy Raw Data'!$B$8:$BE$51,'Occupancy Raw Data'!AV$3,FALSE))/100</f>
        <v>4.4854291216738201E-2</v>
      </c>
      <c r="E144" s="50">
        <f>(VLOOKUP($A143,'Occupancy Raw Data'!$B$8:$BE$51,'Occupancy Raw Data'!AW$3,FALSE))/100</f>
        <v>4.9899922916955698E-2</v>
      </c>
      <c r="F144" s="50">
        <f>(VLOOKUP($A143,'Occupancy Raw Data'!$B$8:$BE$51,'Occupancy Raw Data'!AX$3,FALSE))/100</f>
        <v>2.6127218509476503E-2</v>
      </c>
      <c r="G144" s="50">
        <f>(VLOOKUP($A143,'Occupancy Raw Data'!$B$8:$BE$51,'Occupancy Raw Data'!AY$3,FALSE))/100</f>
        <v>3.3521386708259202E-2</v>
      </c>
      <c r="H144" s="51">
        <f>(VLOOKUP($A143,'Occupancy Raw Data'!$B$8:$BE$51,'Occupancy Raw Data'!BA$3,FALSE))/100</f>
        <v>-2.7466933169239898E-4</v>
      </c>
      <c r="I144" s="51">
        <f>(VLOOKUP($A143,'Occupancy Raw Data'!$B$8:$BE$51,'Occupancy Raw Data'!BB$3,FALSE))/100</f>
        <v>-3.0327639281677202E-2</v>
      </c>
      <c r="J144" s="50">
        <f>(VLOOKUP($A143,'Occupancy Raw Data'!$B$8:$BE$51,'Occupancy Raw Data'!BC$3,FALSE))/100</f>
        <v>-1.54618222898585E-2</v>
      </c>
      <c r="K144" s="52">
        <f>(VLOOKUP($A143,'Occupancy Raw Data'!$B$8:$BE$51,'Occupancy Raw Data'!BE$3,FALSE))/100</f>
        <v>1.7989396456575799E-2</v>
      </c>
      <c r="M144" s="49">
        <f>(VLOOKUP($A143,'ADR Raw Data'!$B$6:$BE$49,'ADR Raw Data'!AT$1,FALSE))/100</f>
        <v>2.0749691394481903E-2</v>
      </c>
      <c r="N144" s="50">
        <f>(VLOOKUP($A143,'ADR Raw Data'!$B$6:$BE$49,'ADR Raw Data'!AU$1,FALSE))/100</f>
        <v>1.3849521990332202E-2</v>
      </c>
      <c r="O144" s="50">
        <f>(VLOOKUP($A143,'ADR Raw Data'!$B$6:$BE$49,'ADR Raw Data'!AV$1,FALSE))/100</f>
        <v>8.4279561318332599E-3</v>
      </c>
      <c r="P144" s="50">
        <f>(VLOOKUP($A143,'ADR Raw Data'!$B$6:$BE$49,'ADR Raw Data'!AW$1,FALSE))/100</f>
        <v>2.0643072039877301E-2</v>
      </c>
      <c r="Q144" s="50">
        <f>(VLOOKUP($A143,'ADR Raw Data'!$B$6:$BE$49,'ADR Raw Data'!AX$1,FALSE))/100</f>
        <v>1.54018837524766E-2</v>
      </c>
      <c r="R144" s="50">
        <f>(VLOOKUP($A143,'ADR Raw Data'!$B$6:$BE$49,'ADR Raw Data'!AY$1,FALSE))/100</f>
        <v>1.58774040127506E-2</v>
      </c>
      <c r="S144" s="51">
        <f>(VLOOKUP($A143,'ADR Raw Data'!$B$6:$BE$49,'ADR Raw Data'!BA$1,FALSE))/100</f>
        <v>3.7654609080941702E-4</v>
      </c>
      <c r="T144" s="51">
        <f>(VLOOKUP($A143,'ADR Raw Data'!$B$6:$BE$49,'ADR Raw Data'!BB$1,FALSE))/100</f>
        <v>-2.4188143236894701E-2</v>
      </c>
      <c r="U144" s="50">
        <f>(VLOOKUP($A143,'ADR Raw Data'!$B$6:$BE$49,'ADR Raw Data'!BC$1,FALSE))/100</f>
        <v>-1.2200990187888601E-2</v>
      </c>
      <c r="V144" s="52">
        <f>(VLOOKUP($A143,'ADR Raw Data'!$B$6:$BE$49,'ADR Raw Data'!BE$1,FALSE))/100</f>
        <v>5.5748640704819993E-3</v>
      </c>
      <c r="X144" s="49">
        <f>(VLOOKUP($A143,'RevPAR Raw Data'!$B$6:$BE$49,'RevPAR Raw Data'!AT$1,FALSE))/100</f>
        <v>3.2286414129782899E-2</v>
      </c>
      <c r="Y144" s="50">
        <f>(VLOOKUP($A143,'RevPAR Raw Data'!$B$6:$BE$49,'RevPAR Raw Data'!AU$1,FALSE))/100</f>
        <v>4.5873724725505001E-2</v>
      </c>
      <c r="Z144" s="50">
        <f>(VLOOKUP($A143,'RevPAR Raw Data'!$B$6:$BE$49,'RevPAR Raw Data'!AV$1,FALSE))/100</f>
        <v>5.3660277347270607E-2</v>
      </c>
      <c r="AA144" s="50">
        <f>(VLOOKUP($A143,'RevPAR Raw Data'!$B$6:$BE$49,'RevPAR Raw Data'!AW$1,FALSE))/100</f>
        <v>7.1573082660392098E-2</v>
      </c>
      <c r="AB144" s="50">
        <f>(VLOOKUP($A143,'RevPAR Raw Data'!$B$6:$BE$49,'RevPAR Raw Data'!AX$1,FALSE))/100</f>
        <v>4.1931510644211703E-2</v>
      </c>
      <c r="AC144" s="50">
        <f>(VLOOKUP($A143,'RevPAR Raw Data'!$B$6:$BE$49,'RevPAR Raw Data'!AY$1,FALSE))/100</f>
        <v>4.9931023320844502E-2</v>
      </c>
      <c r="AD144" s="51">
        <f>(VLOOKUP($A143,'RevPAR Raw Data'!$B$6:$BE$49,'RevPAR Raw Data'!BA$1,FALSE))/100</f>
        <v>1.01773333453904E-4</v>
      </c>
      <c r="AE144" s="51">
        <f>(VLOOKUP($A143,'RevPAR Raw Data'!$B$6:$BE$49,'RevPAR Raw Data'!BB$1,FALSE))/100</f>
        <v>-5.3782213235589904E-2</v>
      </c>
      <c r="AF144" s="50">
        <f>(VLOOKUP($A143,'RevPAR Raw Data'!$B$6:$BE$49,'RevPAR Raw Data'!BC$1,FALSE))/100</f>
        <v>-2.7474162935701697E-2</v>
      </c>
      <c r="AG144" s="52">
        <f>(VLOOKUP($A143,'RevPAR Raw Data'!$B$6:$BE$49,'RevPAR Raw Data'!BE$1,FALSE))/100</f>
        <v>2.3664548967013199E-2</v>
      </c>
    </row>
    <row r="145" spans="1:33" ht="14.25" customHeight="1" x14ac:dyDescent="0.2">
      <c r="A145" s="245" t="s">
        <v>125</v>
      </c>
      <c r="B145" s="246"/>
      <c r="C145" s="246"/>
      <c r="D145" s="246"/>
      <c r="E145" s="246"/>
      <c r="F145" s="246"/>
      <c r="G145" s="246"/>
      <c r="H145" s="246"/>
      <c r="I145" s="246"/>
      <c r="J145" s="246"/>
      <c r="K145" s="246"/>
      <c r="M145" s="103"/>
      <c r="N145" s="103"/>
      <c r="O145" s="103"/>
      <c r="P145" s="103"/>
      <c r="Q145" s="103"/>
      <c r="R145" s="102"/>
      <c r="S145" s="103"/>
      <c r="T145" s="103"/>
      <c r="U145" s="103"/>
      <c r="V145" s="103"/>
      <c r="W145" s="103"/>
      <c r="X145" s="103"/>
      <c r="Y145" s="103"/>
      <c r="Z145" s="103"/>
      <c r="AA145" s="103"/>
      <c r="AB145" s="102"/>
      <c r="AC145" s="103"/>
      <c r="AD145" s="103"/>
      <c r="AE145" s="103"/>
      <c r="AF145" s="103"/>
      <c r="AG145" s="106"/>
    </row>
    <row r="146" spans="1:33" ht="16.5" customHeight="1" x14ac:dyDescent="0.2">
      <c r="A146" s="245"/>
      <c r="B146" s="246"/>
      <c r="C146" s="246"/>
      <c r="D146" s="246"/>
      <c r="E146" s="246"/>
      <c r="F146" s="246"/>
      <c r="G146" s="246"/>
      <c r="H146" s="246"/>
      <c r="I146" s="246"/>
      <c r="J146" s="246"/>
      <c r="K146" s="246"/>
      <c r="M146" s="103"/>
      <c r="N146" s="103"/>
      <c r="O146" s="103"/>
      <c r="P146" s="103"/>
      <c r="Q146" s="103"/>
      <c r="R146" s="102"/>
      <c r="S146" s="103"/>
      <c r="T146" s="103"/>
      <c r="U146" s="103"/>
      <c r="V146" s="103"/>
      <c r="W146" s="103"/>
      <c r="X146" s="103"/>
      <c r="Y146" s="103"/>
      <c r="Z146" s="103"/>
      <c r="AA146" s="103"/>
      <c r="AB146" s="102"/>
      <c r="AC146" s="103"/>
      <c r="AD146" s="103"/>
      <c r="AE146" s="103"/>
      <c r="AF146" s="103"/>
      <c r="AG146" s="106"/>
    </row>
    <row r="147" spans="1:33" ht="17.25" thickBot="1" x14ac:dyDescent="0.25">
      <c r="A147" s="247"/>
      <c r="B147" s="248"/>
      <c r="C147" s="248"/>
      <c r="D147" s="248"/>
      <c r="E147" s="248"/>
      <c r="F147" s="248"/>
      <c r="G147" s="248"/>
      <c r="H147" s="248"/>
      <c r="I147" s="248"/>
      <c r="J147" s="248"/>
      <c r="K147" s="248"/>
      <c r="L147" s="99"/>
      <c r="M147" s="104"/>
      <c r="N147" s="104"/>
      <c r="O147" s="104"/>
      <c r="P147" s="104"/>
      <c r="Q147" s="104"/>
      <c r="R147" s="105"/>
      <c r="S147" s="104"/>
      <c r="T147" s="104"/>
      <c r="U147" s="104"/>
      <c r="V147" s="104"/>
      <c r="W147" s="104"/>
      <c r="X147" s="104"/>
      <c r="Y147" s="104"/>
      <c r="Z147" s="104"/>
      <c r="AA147" s="104"/>
      <c r="AB147" s="105"/>
      <c r="AC147" s="104"/>
      <c r="AD147" s="104"/>
      <c r="AE147" s="104"/>
      <c r="AF147" s="104"/>
      <c r="AG147" s="107"/>
    </row>
  </sheetData>
  <sheetProtection algorithmName="SHA-512" hashValue="sMZLpPreV+Essr4+wEnBrihREZTmCrBMo07MIeoXdRL7TtfDQjshorOCcCQHO5R+2aW+7pL+MXVAp+aBotdN1w==" saltValue="Ebji1TB8u3acZApNgY6I0Q==" spinCount="100000" sheet="1" formatColumns="0" formatRows="0"/>
  <mergeCells count="14">
    <mergeCell ref="A145:K147"/>
    <mergeCell ref="R2:R3"/>
    <mergeCell ref="U2:U3"/>
    <mergeCell ref="V2:V3"/>
    <mergeCell ref="AG2:AG3"/>
    <mergeCell ref="A1:A3"/>
    <mergeCell ref="AC2:AC3"/>
    <mergeCell ref="AF2:AF3"/>
    <mergeCell ref="B1:K1"/>
    <mergeCell ref="M1:V1"/>
    <mergeCell ref="X1:AG1"/>
    <mergeCell ref="G2:G3"/>
    <mergeCell ref="J2:J3"/>
    <mergeCell ref="K2:K3"/>
  </mergeCells>
  <pageMargins left="0.25" right="0.25" top="0.75" bottom="0.75" header="0.3" footer="0.3"/>
  <pageSetup scale="37" orientation="landscape" r:id="rId1"/>
  <rowBreaks count="1" manualBreakCount="1">
    <brk id="57" max="3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sheetPr>
  <dimension ref="A1:BE54"/>
  <sheetViews>
    <sheetView topLeftCell="AA33" zoomScale="67" zoomScaleNormal="50" workbookViewId="0">
      <selection activeCell="AG42" sqref="AG42:BE54"/>
    </sheetView>
  </sheetViews>
  <sheetFormatPr defaultRowHeight="12.75" x14ac:dyDescent="0.2"/>
  <cols>
    <col min="1" max="1" width="28" customWidth="1"/>
    <col min="2" max="2" width="19.5703125" customWidth="1"/>
    <col min="3" max="3" width="11.140625" customWidth="1"/>
    <col min="4" max="4" width="10" customWidth="1"/>
    <col min="5" max="5" width="5.42578125" customWidth="1"/>
    <col min="6" max="6" width="4.42578125" customWidth="1"/>
  </cols>
  <sheetData>
    <row r="1" spans="1:57" ht="36" x14ac:dyDescent="0.2">
      <c r="A1" s="42" t="s">
        <v>75</v>
      </c>
      <c r="B1" s="42" t="s">
        <v>139</v>
      </c>
    </row>
    <row r="2" spans="1:57" ht="72" x14ac:dyDescent="0.2">
      <c r="A2" s="42" t="s">
        <v>76</v>
      </c>
      <c r="B2" s="42" t="s">
        <v>140</v>
      </c>
    </row>
    <row r="3" spans="1:57" x14ac:dyDescent="0.2">
      <c r="B3">
        <v>1</v>
      </c>
      <c r="C3">
        <v>2</v>
      </c>
      <c r="D3">
        <v>3</v>
      </c>
      <c r="E3">
        <v>4</v>
      </c>
      <c r="F3">
        <v>5</v>
      </c>
      <c r="G3">
        <v>6</v>
      </c>
      <c r="H3">
        <v>7</v>
      </c>
      <c r="I3">
        <v>8</v>
      </c>
      <c r="J3">
        <v>9</v>
      </c>
      <c r="K3">
        <v>10</v>
      </c>
      <c r="L3">
        <v>11</v>
      </c>
      <c r="M3">
        <v>12</v>
      </c>
      <c r="N3">
        <v>13</v>
      </c>
      <c r="O3">
        <v>14</v>
      </c>
      <c r="P3">
        <v>15</v>
      </c>
      <c r="Q3">
        <v>16</v>
      </c>
      <c r="R3">
        <v>17</v>
      </c>
      <c r="S3">
        <v>18</v>
      </c>
      <c r="T3">
        <v>19</v>
      </c>
      <c r="U3">
        <v>20</v>
      </c>
      <c r="V3">
        <v>21</v>
      </c>
      <c r="W3">
        <v>22</v>
      </c>
      <c r="X3">
        <v>23</v>
      </c>
      <c r="Y3">
        <v>24</v>
      </c>
      <c r="Z3">
        <v>25</v>
      </c>
      <c r="AA3">
        <v>26</v>
      </c>
      <c r="AB3">
        <v>27</v>
      </c>
      <c r="AC3">
        <v>28</v>
      </c>
      <c r="AD3">
        <v>29</v>
      </c>
      <c r="AE3">
        <v>30</v>
      </c>
      <c r="AF3">
        <v>31</v>
      </c>
      <c r="AG3">
        <v>32</v>
      </c>
      <c r="AH3">
        <v>33</v>
      </c>
      <c r="AI3">
        <v>34</v>
      </c>
      <c r="AJ3">
        <v>35</v>
      </c>
      <c r="AK3">
        <v>36</v>
      </c>
      <c r="AL3">
        <v>37</v>
      </c>
      <c r="AM3">
        <v>38</v>
      </c>
      <c r="AN3">
        <v>39</v>
      </c>
      <c r="AO3">
        <v>40</v>
      </c>
      <c r="AP3">
        <v>41</v>
      </c>
      <c r="AQ3">
        <v>42</v>
      </c>
      <c r="AR3">
        <v>43</v>
      </c>
      <c r="AS3">
        <v>44</v>
      </c>
      <c r="AT3">
        <v>45</v>
      </c>
      <c r="AU3">
        <v>46</v>
      </c>
      <c r="AV3">
        <v>47</v>
      </c>
      <c r="AW3">
        <v>48</v>
      </c>
      <c r="AX3">
        <v>49</v>
      </c>
      <c r="AY3">
        <v>50</v>
      </c>
      <c r="AZ3">
        <v>51</v>
      </c>
      <c r="BA3">
        <v>52</v>
      </c>
      <c r="BB3">
        <v>53</v>
      </c>
      <c r="BC3">
        <v>54</v>
      </c>
      <c r="BD3">
        <v>55</v>
      </c>
      <c r="BE3">
        <v>56</v>
      </c>
    </row>
    <row r="4" spans="1:57" ht="15" x14ac:dyDescent="0.25">
      <c r="C4" s="2"/>
      <c r="D4" s="273" t="s">
        <v>77</v>
      </c>
      <c r="E4" s="274"/>
      <c r="G4" s="267" t="s">
        <v>78</v>
      </c>
      <c r="H4" s="268"/>
      <c r="I4" s="268"/>
      <c r="J4" s="268"/>
      <c r="K4" s="268"/>
      <c r="L4" s="268"/>
      <c r="M4" s="268"/>
      <c r="N4" s="268"/>
      <c r="O4" s="268"/>
      <c r="P4" s="268"/>
      <c r="Q4" s="268"/>
      <c r="R4" s="268"/>
      <c r="T4" s="267" t="s">
        <v>79</v>
      </c>
      <c r="U4" s="268"/>
      <c r="V4" s="268"/>
      <c r="W4" s="268"/>
      <c r="X4" s="268"/>
      <c r="Y4" s="268"/>
      <c r="Z4" s="268"/>
      <c r="AA4" s="268"/>
      <c r="AB4" s="268"/>
      <c r="AC4" s="268"/>
      <c r="AD4" s="268"/>
      <c r="AE4" s="268"/>
      <c r="AF4" s="3"/>
      <c r="AG4" s="267" t="s">
        <v>80</v>
      </c>
      <c r="AH4" s="268"/>
      <c r="AI4" s="268"/>
      <c r="AJ4" s="268"/>
      <c r="AK4" s="268"/>
      <c r="AL4" s="268"/>
      <c r="AM4" s="268"/>
      <c r="AN4" s="268"/>
      <c r="AO4" s="268"/>
      <c r="AP4" s="268"/>
      <c r="AQ4" s="268"/>
      <c r="AR4" s="268"/>
      <c r="AT4" s="267" t="s">
        <v>81</v>
      </c>
      <c r="AU4" s="268"/>
      <c r="AV4" s="268"/>
      <c r="AW4" s="268"/>
      <c r="AX4" s="268"/>
      <c r="AY4" s="268"/>
      <c r="AZ4" s="268"/>
      <c r="BA4" s="268"/>
      <c r="BB4" s="268"/>
      <c r="BC4" s="268"/>
      <c r="BD4" s="268"/>
      <c r="BE4" s="268"/>
    </row>
    <row r="5" spans="1:57" x14ac:dyDescent="0.2">
      <c r="A5" s="31"/>
      <c r="B5" s="31"/>
      <c r="C5" s="2"/>
      <c r="D5" s="275" t="s">
        <v>82</v>
      </c>
      <c r="E5" s="277" t="s">
        <v>83</v>
      </c>
      <c r="F5" s="4"/>
      <c r="G5" s="265" t="s">
        <v>63</v>
      </c>
      <c r="H5" s="261" t="s">
        <v>64</v>
      </c>
      <c r="I5" s="261" t="s">
        <v>84</v>
      </c>
      <c r="J5" s="261" t="s">
        <v>66</v>
      </c>
      <c r="K5" s="261" t="s">
        <v>85</v>
      </c>
      <c r="L5" s="263" t="s">
        <v>86</v>
      </c>
      <c r="M5" s="4"/>
      <c r="N5" s="265" t="s">
        <v>68</v>
      </c>
      <c r="O5" s="261" t="s">
        <v>69</v>
      </c>
      <c r="P5" s="263" t="s">
        <v>87</v>
      </c>
      <c r="Q5" s="2"/>
      <c r="R5" s="269" t="s">
        <v>88</v>
      </c>
      <c r="S5" s="2"/>
      <c r="T5" s="265" t="s">
        <v>63</v>
      </c>
      <c r="U5" s="261" t="s">
        <v>64</v>
      </c>
      <c r="V5" s="261" t="s">
        <v>84</v>
      </c>
      <c r="W5" s="261" t="s">
        <v>66</v>
      </c>
      <c r="X5" s="261" t="s">
        <v>85</v>
      </c>
      <c r="Y5" s="263" t="s">
        <v>86</v>
      </c>
      <c r="Z5" s="2"/>
      <c r="AA5" s="265" t="s">
        <v>68</v>
      </c>
      <c r="AB5" s="261" t="s">
        <v>69</v>
      </c>
      <c r="AC5" s="263" t="s">
        <v>87</v>
      </c>
      <c r="AD5" s="1"/>
      <c r="AE5" s="271" t="s">
        <v>88</v>
      </c>
      <c r="AF5" s="36"/>
      <c r="AG5" s="265" t="s">
        <v>63</v>
      </c>
      <c r="AH5" s="261" t="s">
        <v>64</v>
      </c>
      <c r="AI5" s="261" t="s">
        <v>84</v>
      </c>
      <c r="AJ5" s="261" t="s">
        <v>66</v>
      </c>
      <c r="AK5" s="261" t="s">
        <v>85</v>
      </c>
      <c r="AL5" s="263" t="s">
        <v>86</v>
      </c>
      <c r="AM5" s="4"/>
      <c r="AN5" s="265" t="s">
        <v>68</v>
      </c>
      <c r="AO5" s="261" t="s">
        <v>69</v>
      </c>
      <c r="AP5" s="263" t="s">
        <v>87</v>
      </c>
      <c r="AQ5" s="2"/>
      <c r="AR5" s="269" t="s">
        <v>88</v>
      </c>
      <c r="AS5" s="2"/>
      <c r="AT5" s="265" t="s">
        <v>63</v>
      </c>
      <c r="AU5" s="261" t="s">
        <v>64</v>
      </c>
      <c r="AV5" s="261" t="s">
        <v>84</v>
      </c>
      <c r="AW5" s="261" t="s">
        <v>66</v>
      </c>
      <c r="AX5" s="261" t="s">
        <v>85</v>
      </c>
      <c r="AY5" s="263" t="s">
        <v>86</v>
      </c>
      <c r="AZ5" s="2"/>
      <c r="BA5" s="265" t="s">
        <v>68</v>
      </c>
      <c r="BB5" s="261" t="s">
        <v>69</v>
      </c>
      <c r="BC5" s="263" t="s">
        <v>87</v>
      </c>
      <c r="BD5" s="1"/>
      <c r="BE5" s="271" t="s">
        <v>88</v>
      </c>
    </row>
    <row r="6" spans="1:57" x14ac:dyDescent="0.2">
      <c r="A6" s="31"/>
      <c r="B6" s="31"/>
      <c r="C6" s="2"/>
      <c r="D6" s="276"/>
      <c r="E6" s="278"/>
      <c r="F6" s="4"/>
      <c r="G6" s="266"/>
      <c r="H6" s="262"/>
      <c r="I6" s="262"/>
      <c r="J6" s="262"/>
      <c r="K6" s="262"/>
      <c r="L6" s="264"/>
      <c r="M6" s="4"/>
      <c r="N6" s="266"/>
      <c r="O6" s="262"/>
      <c r="P6" s="264"/>
      <c r="Q6" s="2"/>
      <c r="R6" s="270"/>
      <c r="S6" s="2"/>
      <c r="T6" s="266"/>
      <c r="U6" s="262"/>
      <c r="V6" s="262"/>
      <c r="W6" s="262"/>
      <c r="X6" s="262"/>
      <c r="Y6" s="264"/>
      <c r="Z6" s="2"/>
      <c r="AA6" s="266"/>
      <c r="AB6" s="262"/>
      <c r="AC6" s="264"/>
      <c r="AD6" s="1"/>
      <c r="AE6" s="272"/>
      <c r="AF6" s="37"/>
      <c r="AG6" s="266"/>
      <c r="AH6" s="262"/>
      <c r="AI6" s="262"/>
      <c r="AJ6" s="262"/>
      <c r="AK6" s="262"/>
      <c r="AL6" s="264"/>
      <c r="AM6" s="4"/>
      <c r="AN6" s="266"/>
      <c r="AO6" s="262"/>
      <c r="AP6" s="264"/>
      <c r="AQ6" s="2"/>
      <c r="AR6" s="270"/>
      <c r="AS6" s="2"/>
      <c r="AT6" s="266"/>
      <c r="AU6" s="262"/>
      <c r="AV6" s="262"/>
      <c r="AW6" s="262"/>
      <c r="AX6" s="262"/>
      <c r="AY6" s="264"/>
      <c r="AZ6" s="2"/>
      <c r="BA6" s="266"/>
      <c r="BB6" s="262"/>
      <c r="BC6" s="264"/>
      <c r="BD6" s="1"/>
      <c r="BE6" s="272"/>
    </row>
    <row r="7" spans="1:57" ht="14.25" x14ac:dyDescent="0.2">
      <c r="A7" s="32"/>
      <c r="B7" s="32"/>
      <c r="C7" s="2"/>
      <c r="D7" s="2"/>
      <c r="E7" s="5"/>
      <c r="F7" s="6"/>
      <c r="G7" s="7"/>
      <c r="H7" s="7"/>
      <c r="I7" s="7"/>
      <c r="J7" s="7"/>
      <c r="K7" s="7"/>
      <c r="L7" s="7"/>
      <c r="M7" s="6"/>
      <c r="N7" s="7"/>
      <c r="O7" s="7"/>
      <c r="P7" s="7"/>
      <c r="Q7" s="6"/>
      <c r="R7" s="7"/>
      <c r="S7" s="6"/>
      <c r="T7" s="7"/>
      <c r="U7" s="7"/>
      <c r="V7" s="7"/>
      <c r="W7" s="7"/>
      <c r="X7" s="7"/>
      <c r="Y7" s="7"/>
      <c r="Z7" s="6"/>
      <c r="AA7" s="7"/>
      <c r="AB7" s="7"/>
      <c r="AC7" s="7"/>
      <c r="AD7" s="6"/>
      <c r="AE7" s="7"/>
      <c r="AF7" s="7"/>
      <c r="AG7" s="7"/>
      <c r="AH7" s="7"/>
      <c r="AI7" s="7"/>
      <c r="AJ7" s="7"/>
      <c r="AK7" s="7"/>
      <c r="AL7" s="7"/>
      <c r="AM7" s="6"/>
      <c r="AN7" s="7"/>
      <c r="AO7" s="7"/>
      <c r="AP7" s="7"/>
      <c r="AQ7" s="6"/>
      <c r="AR7" s="7"/>
      <c r="AS7" s="6"/>
      <c r="AT7" s="7"/>
      <c r="AU7" s="7"/>
      <c r="AV7" s="7"/>
      <c r="AW7" s="7"/>
      <c r="AX7" s="7"/>
      <c r="AY7" s="7"/>
      <c r="AZ7" s="6"/>
      <c r="BA7" s="7"/>
      <c r="BB7" s="7"/>
      <c r="BC7" s="7"/>
      <c r="BD7" s="6"/>
      <c r="BE7" s="7"/>
    </row>
    <row r="8" spans="1:57" x14ac:dyDescent="0.2">
      <c r="A8" s="18" t="s">
        <v>13</v>
      </c>
      <c r="B8" s="2" t="str">
        <f>TRIM(A8)</f>
        <v>United States</v>
      </c>
      <c r="C8" s="8"/>
      <c r="D8" s="22" t="s">
        <v>89</v>
      </c>
      <c r="E8" s="25" t="s">
        <v>90</v>
      </c>
      <c r="F8" s="2"/>
      <c r="G8" s="28">
        <v>58.011692529014702</v>
      </c>
      <c r="H8" s="206">
        <v>68.041386511491993</v>
      </c>
      <c r="I8" s="206">
        <v>73.006007194351596</v>
      </c>
      <c r="J8" s="206">
        <v>72.821792705369802</v>
      </c>
      <c r="K8" s="206">
        <v>71.269831435424095</v>
      </c>
      <c r="L8" s="207">
        <v>68.630120557724396</v>
      </c>
      <c r="M8" s="208"/>
      <c r="N8" s="209">
        <v>78.5216832461915</v>
      </c>
      <c r="O8" s="210">
        <v>77.109089528033905</v>
      </c>
      <c r="P8" s="211">
        <v>77.815386387112696</v>
      </c>
      <c r="Q8" s="208"/>
      <c r="R8" s="212">
        <v>71.254485504071297</v>
      </c>
      <c r="S8" s="38"/>
      <c r="T8" s="28">
        <v>8.8945518881767907</v>
      </c>
      <c r="U8" s="206">
        <v>3.8981276758272201</v>
      </c>
      <c r="V8" s="206">
        <v>4.0293143780549299</v>
      </c>
      <c r="W8" s="206">
        <v>4.5753193549361599</v>
      </c>
      <c r="X8" s="206">
        <v>-2.2524237581015401</v>
      </c>
      <c r="Y8" s="207">
        <v>3.5182388603215098</v>
      </c>
      <c r="Z8" s="208"/>
      <c r="AA8" s="209">
        <v>-2.3282960406556801</v>
      </c>
      <c r="AB8" s="210">
        <v>-5.0669540943306703</v>
      </c>
      <c r="AC8" s="211">
        <v>-3.70466777663108</v>
      </c>
      <c r="AD8" s="208"/>
      <c r="AE8" s="212">
        <v>1.15087489843345</v>
      </c>
      <c r="AF8" s="28"/>
      <c r="AG8" s="28">
        <v>57.854958251874301</v>
      </c>
      <c r="AH8" s="206">
        <v>61.333652955777197</v>
      </c>
      <c r="AI8" s="206">
        <v>67.986732019869294</v>
      </c>
      <c r="AJ8" s="206">
        <v>69.429316362448802</v>
      </c>
      <c r="AK8" s="206">
        <v>68.441414659158099</v>
      </c>
      <c r="AL8" s="207">
        <v>65.009851946158605</v>
      </c>
      <c r="AM8" s="208"/>
      <c r="AN8" s="209">
        <v>74.142276627582206</v>
      </c>
      <c r="AO8" s="210">
        <v>75.494065120267393</v>
      </c>
      <c r="AP8" s="211">
        <v>74.8181769836672</v>
      </c>
      <c r="AQ8" s="208"/>
      <c r="AR8" s="212">
        <v>67.812440955512201</v>
      </c>
      <c r="AS8" s="38"/>
      <c r="AT8" s="28">
        <v>2.2242140750650101</v>
      </c>
      <c r="AU8" s="206">
        <v>2.2821245442360798</v>
      </c>
      <c r="AV8" s="206">
        <v>2.2470744837657701</v>
      </c>
      <c r="AW8" s="206">
        <v>2.5382318109583299</v>
      </c>
      <c r="AX8" s="206">
        <v>1.1665550090175201</v>
      </c>
      <c r="AY8" s="207">
        <v>2.0829291944524999</v>
      </c>
      <c r="AZ8" s="208"/>
      <c r="BA8" s="209">
        <v>0.64817679420618601</v>
      </c>
      <c r="BB8" s="210">
        <v>0.17546403074324601</v>
      </c>
      <c r="BC8" s="211">
        <v>0.40913188663453198</v>
      </c>
      <c r="BD8" s="208"/>
      <c r="BE8" s="212">
        <v>1.5495484840553599</v>
      </c>
    </row>
    <row r="9" spans="1:57" x14ac:dyDescent="0.2">
      <c r="A9" s="19" t="s">
        <v>91</v>
      </c>
      <c r="B9" s="2" t="str">
        <f>TRIM(A9)</f>
        <v>Virginia</v>
      </c>
      <c r="C9" s="9"/>
      <c r="D9" s="23" t="s">
        <v>89</v>
      </c>
      <c r="E9" s="26" t="s">
        <v>90</v>
      </c>
      <c r="F9" s="2"/>
      <c r="G9" s="29">
        <v>63.624131519718098</v>
      </c>
      <c r="H9" s="208">
        <v>73.405543595263694</v>
      </c>
      <c r="I9" s="208">
        <v>77.215847930325793</v>
      </c>
      <c r="J9" s="208">
        <v>76.7332909286622</v>
      </c>
      <c r="K9" s="208">
        <v>75.892332909286594</v>
      </c>
      <c r="L9" s="213">
        <v>73.3742293766513</v>
      </c>
      <c r="M9" s="208"/>
      <c r="N9" s="214">
        <v>83.669512672472806</v>
      </c>
      <c r="O9" s="215">
        <v>79.062285937958706</v>
      </c>
      <c r="P9" s="216">
        <v>81.365899305215706</v>
      </c>
      <c r="Q9" s="208"/>
      <c r="R9" s="217">
        <v>75.657563641955406</v>
      </c>
      <c r="S9" s="38"/>
      <c r="T9" s="29">
        <v>18.718856414558299</v>
      </c>
      <c r="U9" s="208">
        <v>11.7511179202978</v>
      </c>
      <c r="V9" s="208">
        <v>10.8665384570714</v>
      </c>
      <c r="W9" s="208">
        <v>12.5335326862362</v>
      </c>
      <c r="X9" s="208">
        <v>4.9090408665529699</v>
      </c>
      <c r="Y9" s="213">
        <v>11.357119566590599</v>
      </c>
      <c r="Z9" s="208"/>
      <c r="AA9" s="214">
        <v>1.2754604910440801</v>
      </c>
      <c r="AB9" s="215">
        <v>-4.6497162959967397</v>
      </c>
      <c r="AC9" s="216">
        <v>-1.6925318563554099</v>
      </c>
      <c r="AD9" s="208"/>
      <c r="AE9" s="217">
        <v>6.9930660697901299</v>
      </c>
      <c r="AF9" s="29"/>
      <c r="AG9" s="29">
        <v>60.368784783805197</v>
      </c>
      <c r="AH9" s="208">
        <v>64.915416465350106</v>
      </c>
      <c r="AI9" s="208">
        <v>71.866800809751197</v>
      </c>
      <c r="AJ9" s="208">
        <v>73.719626682649604</v>
      </c>
      <c r="AK9" s="208">
        <v>72.262196725522401</v>
      </c>
      <c r="AL9" s="213">
        <v>68.626534791043298</v>
      </c>
      <c r="AM9" s="208"/>
      <c r="AN9" s="214">
        <v>77.483532815108802</v>
      </c>
      <c r="AO9" s="215">
        <v>77.212596402600497</v>
      </c>
      <c r="AP9" s="216">
        <v>77.3480646088546</v>
      </c>
      <c r="AQ9" s="208"/>
      <c r="AR9" s="217">
        <v>71.118393921813905</v>
      </c>
      <c r="AS9" s="38"/>
      <c r="AT9" s="29">
        <v>4.7348967456471902</v>
      </c>
      <c r="AU9" s="208">
        <v>5.8369838549863697</v>
      </c>
      <c r="AV9" s="208">
        <v>4.8984388600520097</v>
      </c>
      <c r="AW9" s="208">
        <v>5.0631092606063204</v>
      </c>
      <c r="AX9" s="208">
        <v>4.27784115796186</v>
      </c>
      <c r="AY9" s="213">
        <v>4.9494309952491697</v>
      </c>
      <c r="AZ9" s="208"/>
      <c r="BA9" s="214">
        <v>0.91830985553748901</v>
      </c>
      <c r="BB9" s="215">
        <v>0.52978213371146399</v>
      </c>
      <c r="BC9" s="216">
        <v>0.72401155857694799</v>
      </c>
      <c r="BD9" s="208"/>
      <c r="BE9" s="217">
        <v>3.5989320037219401</v>
      </c>
    </row>
    <row r="10" spans="1:57" x14ac:dyDescent="0.2">
      <c r="A10" s="20" t="s">
        <v>40</v>
      </c>
      <c r="B10" s="2" t="str">
        <f t="shared" ref="B10:B45" si="0">TRIM(A10)</f>
        <v>Norfolk/Virginia Beach, VA</v>
      </c>
      <c r="C10" s="2"/>
      <c r="D10" s="23" t="s">
        <v>89</v>
      </c>
      <c r="E10" s="26" t="s">
        <v>90</v>
      </c>
      <c r="F10" s="2"/>
      <c r="G10" s="29">
        <v>65.734842819196899</v>
      </c>
      <c r="H10" s="208">
        <v>73.3372875673724</v>
      </c>
      <c r="I10" s="208">
        <v>76.235913041235705</v>
      </c>
      <c r="J10" s="208">
        <v>77.239085024627997</v>
      </c>
      <c r="K10" s="208">
        <v>82.675297212264994</v>
      </c>
      <c r="L10" s="213">
        <v>75.044485132939599</v>
      </c>
      <c r="M10" s="208"/>
      <c r="N10" s="214">
        <v>93.101580833999506</v>
      </c>
      <c r="O10" s="215">
        <v>92.869484488227499</v>
      </c>
      <c r="P10" s="216">
        <v>92.985532661113496</v>
      </c>
      <c r="Q10" s="208"/>
      <c r="R10" s="217">
        <v>80.170498712417796</v>
      </c>
      <c r="S10" s="38"/>
      <c r="T10" s="29">
        <v>16.484987830038101</v>
      </c>
      <c r="U10" s="208">
        <v>11.4323421591591</v>
      </c>
      <c r="V10" s="208">
        <v>9.9664718606871201</v>
      </c>
      <c r="W10" s="208">
        <v>6.7792389987244297</v>
      </c>
      <c r="X10" s="208">
        <v>2.92278795585568</v>
      </c>
      <c r="Y10" s="213">
        <v>9.0019433514329901</v>
      </c>
      <c r="Z10" s="208"/>
      <c r="AA10" s="214">
        <v>1.5412602422347501</v>
      </c>
      <c r="AB10" s="215">
        <v>1.1511010890109401</v>
      </c>
      <c r="AC10" s="216">
        <v>1.34604862386116</v>
      </c>
      <c r="AD10" s="208"/>
      <c r="AE10" s="217">
        <v>6.3398820008222296</v>
      </c>
      <c r="AF10" s="29"/>
      <c r="AG10" s="29">
        <v>65.308072785504805</v>
      </c>
      <c r="AH10" s="208">
        <v>64.866085542658396</v>
      </c>
      <c r="AI10" s="208">
        <v>69.784562576216004</v>
      </c>
      <c r="AJ10" s="208">
        <v>72.883532167214</v>
      </c>
      <c r="AK10" s="208">
        <v>74.621097253317998</v>
      </c>
      <c r="AL10" s="213">
        <v>69.493323558944397</v>
      </c>
      <c r="AM10" s="208"/>
      <c r="AN10" s="214">
        <v>84.238678082677893</v>
      </c>
      <c r="AO10" s="215">
        <v>86.4866085542658</v>
      </c>
      <c r="AP10" s="216">
        <v>85.362643318471797</v>
      </c>
      <c r="AQ10" s="208"/>
      <c r="AR10" s="217">
        <v>74.027920662839094</v>
      </c>
      <c r="AS10" s="38"/>
      <c r="AT10" s="29">
        <v>3.6735352424257099</v>
      </c>
      <c r="AU10" s="208">
        <v>4.0034927807446401</v>
      </c>
      <c r="AV10" s="208">
        <v>4.6079025075727698</v>
      </c>
      <c r="AW10" s="208">
        <v>5.1885212192705401</v>
      </c>
      <c r="AX10" s="208">
        <v>4.6665270962410199</v>
      </c>
      <c r="AY10" s="213">
        <v>4.45212765999936</v>
      </c>
      <c r="AZ10" s="208"/>
      <c r="BA10" s="214">
        <v>2.2192174781146901</v>
      </c>
      <c r="BB10" s="215">
        <v>2.6862949559274898</v>
      </c>
      <c r="BC10" s="216">
        <v>2.4552989388156501</v>
      </c>
      <c r="BD10" s="208"/>
      <c r="BE10" s="217">
        <v>3.7864119126167401</v>
      </c>
    </row>
    <row r="11" spans="1:57" x14ac:dyDescent="0.2">
      <c r="A11" s="20" t="s">
        <v>92</v>
      </c>
      <c r="B11" s="2" t="s">
        <v>56</v>
      </c>
      <c r="C11" s="2"/>
      <c r="D11" s="23" t="s">
        <v>89</v>
      </c>
      <c r="E11" s="26" t="s">
        <v>90</v>
      </c>
      <c r="F11" s="2"/>
      <c r="G11" s="29">
        <v>67.569136365520905</v>
      </c>
      <c r="H11" s="208">
        <v>81.392263360835798</v>
      </c>
      <c r="I11" s="208">
        <v>86.467100626062404</v>
      </c>
      <c r="J11" s="208">
        <v>86.089804718271907</v>
      </c>
      <c r="K11" s="208">
        <v>83.971143082217296</v>
      </c>
      <c r="L11" s="213">
        <v>81.097889630581605</v>
      </c>
      <c r="M11" s="208"/>
      <c r="N11" s="214">
        <v>87.445582320991704</v>
      </c>
      <c r="O11" s="215">
        <v>71.192835523860794</v>
      </c>
      <c r="P11" s="216">
        <v>79.319208922426299</v>
      </c>
      <c r="Q11" s="208"/>
      <c r="R11" s="217">
        <v>80.589695142537295</v>
      </c>
      <c r="S11" s="38"/>
      <c r="T11" s="29">
        <v>35.457049751122803</v>
      </c>
      <c r="U11" s="208">
        <v>27.170650287878999</v>
      </c>
      <c r="V11" s="208">
        <v>25.618363195854101</v>
      </c>
      <c r="W11" s="208">
        <v>29.748167025906501</v>
      </c>
      <c r="X11" s="208">
        <v>16.061836002986599</v>
      </c>
      <c r="Y11" s="213">
        <v>26.1557514447959</v>
      </c>
      <c r="Z11" s="208"/>
      <c r="AA11" s="214">
        <v>0.52091409295647795</v>
      </c>
      <c r="AB11" s="215">
        <v>-18.442833242088501</v>
      </c>
      <c r="AC11" s="216">
        <v>-8.9772546535389797</v>
      </c>
      <c r="AD11" s="208"/>
      <c r="AE11" s="217">
        <v>13.803353930770299</v>
      </c>
      <c r="AF11" s="29"/>
      <c r="AG11" s="29">
        <v>60.222231435797497</v>
      </c>
      <c r="AH11" s="208">
        <v>63.429246652017</v>
      </c>
      <c r="AI11" s="208">
        <v>70.775115054521294</v>
      </c>
      <c r="AJ11" s="208">
        <v>71.479953563580494</v>
      </c>
      <c r="AK11" s="208">
        <v>69.309465566565706</v>
      </c>
      <c r="AL11" s="213">
        <v>67.043202454496395</v>
      </c>
      <c r="AM11" s="208"/>
      <c r="AN11" s="214">
        <v>74.739831667979601</v>
      </c>
      <c r="AO11" s="215">
        <v>73.731290683693302</v>
      </c>
      <c r="AP11" s="216">
        <v>74.235561175836395</v>
      </c>
      <c r="AQ11" s="208"/>
      <c r="AR11" s="217">
        <v>69.098162089165001</v>
      </c>
      <c r="AS11" s="38"/>
      <c r="AT11" s="29">
        <v>10.347088494246799</v>
      </c>
      <c r="AU11" s="208">
        <v>9.6350485142336204</v>
      </c>
      <c r="AV11" s="208">
        <v>6.14901602316076</v>
      </c>
      <c r="AW11" s="208">
        <v>5.6684318683865804</v>
      </c>
      <c r="AX11" s="208">
        <v>3.9090537939450201</v>
      </c>
      <c r="AY11" s="213">
        <v>6.9429966880367404</v>
      </c>
      <c r="AZ11" s="208"/>
      <c r="BA11" s="214">
        <v>0.60334688670680403</v>
      </c>
      <c r="BB11" s="215">
        <v>-1.12803099746779</v>
      </c>
      <c r="BC11" s="216">
        <v>-0.26397554837888698</v>
      </c>
      <c r="BD11" s="208"/>
      <c r="BE11" s="217">
        <v>4.6223829482576697</v>
      </c>
    </row>
    <row r="12" spans="1:57" x14ac:dyDescent="0.2">
      <c r="A12" s="20" t="s">
        <v>93</v>
      </c>
      <c r="B12" s="2" t="str">
        <f t="shared" si="0"/>
        <v>Virginia Area</v>
      </c>
      <c r="C12" s="2"/>
      <c r="D12" s="23" t="s">
        <v>89</v>
      </c>
      <c r="E12" s="26" t="s">
        <v>90</v>
      </c>
      <c r="F12" s="2"/>
      <c r="G12" s="29">
        <v>47.439180537772003</v>
      </c>
      <c r="H12" s="208">
        <v>59.263102123713999</v>
      </c>
      <c r="I12" s="208">
        <v>63.563512737869203</v>
      </c>
      <c r="J12" s="208">
        <v>66.364960925427098</v>
      </c>
      <c r="K12" s="208">
        <v>68.3760872444699</v>
      </c>
      <c r="L12" s="213">
        <v>61.001368713850503</v>
      </c>
      <c r="M12" s="208"/>
      <c r="N12" s="214">
        <v>77.672303412954193</v>
      </c>
      <c r="O12" s="215">
        <v>71.811117488630799</v>
      </c>
      <c r="P12" s="216">
        <v>74.741710450792496</v>
      </c>
      <c r="Q12" s="208"/>
      <c r="R12" s="217">
        <v>64.927180638690999</v>
      </c>
      <c r="S12" s="38"/>
      <c r="T12" s="29">
        <v>7.7203463364551403</v>
      </c>
      <c r="U12" s="208">
        <v>1.54455239477933</v>
      </c>
      <c r="V12" s="208">
        <v>1.9260346338793399</v>
      </c>
      <c r="W12" s="208">
        <v>2.09572247699532</v>
      </c>
      <c r="X12" s="208">
        <v>8.6428567172145403E-3</v>
      </c>
      <c r="Y12" s="213">
        <v>2.30455523214752</v>
      </c>
      <c r="Z12" s="208"/>
      <c r="AA12" s="214">
        <v>-3.3297896312414701</v>
      </c>
      <c r="AB12" s="215">
        <v>-8.8864847035575192</v>
      </c>
      <c r="AC12" s="216">
        <v>-6.0813821020674004</v>
      </c>
      <c r="AD12" s="208"/>
      <c r="AE12" s="217">
        <v>-0.61416751609449005</v>
      </c>
      <c r="AF12" s="29"/>
      <c r="AG12" s="29">
        <v>48.398843547924301</v>
      </c>
      <c r="AH12" s="208">
        <v>54.076305885728701</v>
      </c>
      <c r="AI12" s="208">
        <v>60.727963005882401</v>
      </c>
      <c r="AJ12" s="208">
        <v>63.489829928594197</v>
      </c>
      <c r="AK12" s="208">
        <v>64.682868147755698</v>
      </c>
      <c r="AL12" s="213">
        <v>58.274878713100698</v>
      </c>
      <c r="AM12" s="208"/>
      <c r="AN12" s="214">
        <v>70.098444966835501</v>
      </c>
      <c r="AO12" s="215">
        <v>67.539096557736997</v>
      </c>
      <c r="AP12" s="216">
        <v>68.818770762286306</v>
      </c>
      <c r="AQ12" s="208"/>
      <c r="AR12" s="217">
        <v>61.287357554124704</v>
      </c>
      <c r="AS12" s="38"/>
      <c r="AT12" s="29">
        <v>2.3879437834730299</v>
      </c>
      <c r="AU12" s="208">
        <v>2.51524036760717</v>
      </c>
      <c r="AV12" s="208">
        <v>2.2589437379551498</v>
      </c>
      <c r="AW12" s="208">
        <v>1.07458730893775</v>
      </c>
      <c r="AX12" s="208">
        <v>1.49202588396279</v>
      </c>
      <c r="AY12" s="213">
        <v>1.89594728177225</v>
      </c>
      <c r="AZ12" s="208"/>
      <c r="BA12" s="214">
        <v>-3.0966082487554401</v>
      </c>
      <c r="BB12" s="215">
        <v>-3.35182600071112</v>
      </c>
      <c r="BC12" s="216">
        <v>-3.2220124692215002</v>
      </c>
      <c r="BD12" s="208"/>
      <c r="BE12" s="217">
        <v>0.19589371064352801</v>
      </c>
    </row>
    <row r="13" spans="1:57" x14ac:dyDescent="0.2">
      <c r="A13" s="33" t="s">
        <v>94</v>
      </c>
      <c r="B13" s="2" t="s">
        <v>33</v>
      </c>
      <c r="C13" s="2"/>
      <c r="D13" s="23" t="s">
        <v>89</v>
      </c>
      <c r="E13" s="26" t="s">
        <v>90</v>
      </c>
      <c r="F13" s="2"/>
      <c r="G13" s="29">
        <v>77.018513981731004</v>
      </c>
      <c r="H13" s="208">
        <v>80.814055226962495</v>
      </c>
      <c r="I13" s="208">
        <v>84.480103594302307</v>
      </c>
      <c r="J13" s="208">
        <v>78.123578203198804</v>
      </c>
      <c r="K13" s="208">
        <v>69.578798166100796</v>
      </c>
      <c r="L13" s="213">
        <v>78.003009834459107</v>
      </c>
      <c r="M13" s="208"/>
      <c r="N13" s="214">
        <v>79.490253036083004</v>
      </c>
      <c r="O13" s="215">
        <v>80.511321877296695</v>
      </c>
      <c r="P13" s="216">
        <v>80.000787456689807</v>
      </c>
      <c r="Q13" s="208"/>
      <c r="R13" s="217">
        <v>78.573803440810707</v>
      </c>
      <c r="S13" s="38"/>
      <c r="T13" s="29">
        <v>29.282906667750598</v>
      </c>
      <c r="U13" s="208">
        <v>15.299835917437001</v>
      </c>
      <c r="V13" s="208">
        <v>13.927603039771901</v>
      </c>
      <c r="W13" s="208">
        <v>16.586327817281401</v>
      </c>
      <c r="X13" s="208">
        <v>5.7383205178683196</v>
      </c>
      <c r="Y13" s="213">
        <v>15.8592060680445</v>
      </c>
      <c r="Z13" s="208"/>
      <c r="AA13" s="214">
        <v>4.21343687193243</v>
      </c>
      <c r="AB13" s="215">
        <v>0.29537559953898401</v>
      </c>
      <c r="AC13" s="216">
        <v>2.2043786790183</v>
      </c>
      <c r="AD13" s="208"/>
      <c r="AE13" s="217">
        <v>11.5247326455859</v>
      </c>
      <c r="AF13" s="29"/>
      <c r="AG13" s="29">
        <v>68.408877021732906</v>
      </c>
      <c r="AH13" s="208">
        <v>73.445154571054104</v>
      </c>
      <c r="AI13" s="208">
        <v>82.674345077772301</v>
      </c>
      <c r="AJ13" s="208">
        <v>82.223836477849801</v>
      </c>
      <c r="AK13" s="208">
        <v>75.334271254750604</v>
      </c>
      <c r="AL13" s="213">
        <v>76.417748984055606</v>
      </c>
      <c r="AM13" s="208"/>
      <c r="AN13" s="214">
        <v>78.104056765396294</v>
      </c>
      <c r="AO13" s="215">
        <v>80.532514730690295</v>
      </c>
      <c r="AP13" s="216">
        <v>79.318285748043294</v>
      </c>
      <c r="AQ13" s="208"/>
      <c r="AR13" s="217">
        <v>77.246507190673498</v>
      </c>
      <c r="AS13" s="38"/>
      <c r="AT13" s="29">
        <v>6.6609899489487603</v>
      </c>
      <c r="AU13" s="208">
        <v>7.17312925065771</v>
      </c>
      <c r="AV13" s="208">
        <v>7.2515145841601596</v>
      </c>
      <c r="AW13" s="208">
        <v>7.8309269797435404</v>
      </c>
      <c r="AX13" s="208">
        <v>7.1770271865674102</v>
      </c>
      <c r="AY13" s="213">
        <v>7.24008020920897</v>
      </c>
      <c r="AZ13" s="208"/>
      <c r="BA13" s="214">
        <v>3.42410129194195</v>
      </c>
      <c r="BB13" s="215">
        <v>3.191627330537</v>
      </c>
      <c r="BC13" s="216">
        <v>3.3059541681018598</v>
      </c>
      <c r="BD13" s="208"/>
      <c r="BE13" s="217">
        <v>6.0552268581492097</v>
      </c>
    </row>
    <row r="14" spans="1:57" x14ac:dyDescent="0.2">
      <c r="A14" s="20" t="s">
        <v>95</v>
      </c>
      <c r="B14" s="2" t="str">
        <f t="shared" si="0"/>
        <v>Arlington, VA</v>
      </c>
      <c r="C14" s="2"/>
      <c r="D14" s="23" t="s">
        <v>89</v>
      </c>
      <c r="E14" s="26" t="s">
        <v>90</v>
      </c>
      <c r="F14" s="2"/>
      <c r="G14" s="29">
        <v>88.018532485723497</v>
      </c>
      <c r="H14" s="208">
        <v>93.050317853679502</v>
      </c>
      <c r="I14" s="208">
        <v>93.621377006787995</v>
      </c>
      <c r="J14" s="208">
        <v>83.105268828790003</v>
      </c>
      <c r="K14" s="208">
        <v>79.4203210860898</v>
      </c>
      <c r="L14" s="213">
        <v>87.443163452214193</v>
      </c>
      <c r="M14" s="208"/>
      <c r="N14" s="214">
        <v>82.652731386704005</v>
      </c>
      <c r="O14" s="215">
        <v>82.448012067665104</v>
      </c>
      <c r="P14" s="216">
        <v>82.550371727184498</v>
      </c>
      <c r="Q14" s="208"/>
      <c r="R14" s="217">
        <v>86.045222959348493</v>
      </c>
      <c r="S14" s="38"/>
      <c r="T14" s="29">
        <v>30.374351030043101</v>
      </c>
      <c r="U14" s="208">
        <v>29.134952703361101</v>
      </c>
      <c r="V14" s="208">
        <v>22.710274170692401</v>
      </c>
      <c r="W14" s="208">
        <v>22.273682733324598</v>
      </c>
      <c r="X14" s="208">
        <v>10.2192839713379</v>
      </c>
      <c r="Y14" s="213">
        <v>22.852529040929301</v>
      </c>
      <c r="Z14" s="208"/>
      <c r="AA14" s="214">
        <v>11.675017047121701</v>
      </c>
      <c r="AB14" s="215">
        <v>7.6923095229496603</v>
      </c>
      <c r="AC14" s="216">
        <v>9.6499778595662793</v>
      </c>
      <c r="AD14" s="208"/>
      <c r="AE14" s="217">
        <v>18.927386688288902</v>
      </c>
      <c r="AF14" s="29"/>
      <c r="AG14" s="29">
        <v>73.852370689655103</v>
      </c>
      <c r="AH14" s="208">
        <v>83.516513118905195</v>
      </c>
      <c r="AI14" s="208">
        <v>90.040946069716</v>
      </c>
      <c r="AJ14" s="208">
        <v>90.558159581919</v>
      </c>
      <c r="AK14" s="208">
        <v>83.826302462151801</v>
      </c>
      <c r="AL14" s="213">
        <v>84.358971596051802</v>
      </c>
      <c r="AM14" s="208"/>
      <c r="AN14" s="214">
        <v>81.773611335596101</v>
      </c>
      <c r="AO14" s="215">
        <v>80.863100048488704</v>
      </c>
      <c r="AP14" s="216">
        <v>81.318355692042402</v>
      </c>
      <c r="AQ14" s="208"/>
      <c r="AR14" s="217">
        <v>83.490217508427804</v>
      </c>
      <c r="AS14" s="38"/>
      <c r="AT14" s="29">
        <v>10.106536116838701</v>
      </c>
      <c r="AU14" s="208">
        <v>14.826103913263699</v>
      </c>
      <c r="AV14" s="208">
        <v>10.6558991735108</v>
      </c>
      <c r="AW14" s="208">
        <v>11.683183676772501</v>
      </c>
      <c r="AX14" s="208">
        <v>9.9250881985836799</v>
      </c>
      <c r="AY14" s="213">
        <v>11.4328418201397</v>
      </c>
      <c r="AZ14" s="208"/>
      <c r="BA14" s="214">
        <v>0.66244850808699596</v>
      </c>
      <c r="BB14" s="215">
        <v>3.1793746421415499</v>
      </c>
      <c r="BC14" s="216">
        <v>1.8983289045299501</v>
      </c>
      <c r="BD14" s="208"/>
      <c r="BE14" s="217">
        <v>8.60492102819682</v>
      </c>
    </row>
    <row r="15" spans="1:57" x14ac:dyDescent="0.2">
      <c r="A15" s="20" t="s">
        <v>37</v>
      </c>
      <c r="B15" s="2" t="str">
        <f t="shared" si="0"/>
        <v>Suburban Virginia Area</v>
      </c>
      <c r="C15" s="2"/>
      <c r="D15" s="23" t="s">
        <v>89</v>
      </c>
      <c r="E15" s="26" t="s">
        <v>90</v>
      </c>
      <c r="F15" s="2"/>
      <c r="G15" s="29">
        <v>62.0930989583333</v>
      </c>
      <c r="H15" s="208">
        <v>76.9205729166666</v>
      </c>
      <c r="I15" s="208">
        <v>80.76171875</v>
      </c>
      <c r="J15" s="208">
        <v>80.1106770833333</v>
      </c>
      <c r="K15" s="208">
        <v>71.2239583333333</v>
      </c>
      <c r="L15" s="213">
        <v>74.2220052083333</v>
      </c>
      <c r="M15" s="208"/>
      <c r="N15" s="214">
        <v>80.7779947916666</v>
      </c>
      <c r="O15" s="215">
        <v>74.9837239583333</v>
      </c>
      <c r="P15" s="216">
        <v>77.880859375</v>
      </c>
      <c r="Q15" s="208"/>
      <c r="R15" s="217">
        <v>75.267392113095198</v>
      </c>
      <c r="S15" s="38"/>
      <c r="T15" s="29">
        <v>16.215300715826601</v>
      </c>
      <c r="U15" s="208">
        <v>8.2487399096790206</v>
      </c>
      <c r="V15" s="208">
        <v>7.5590450934706697</v>
      </c>
      <c r="W15" s="208">
        <v>18.240185141841799</v>
      </c>
      <c r="X15" s="208">
        <v>6.35716486392894</v>
      </c>
      <c r="Y15" s="213">
        <v>11.013179369725799</v>
      </c>
      <c r="Z15" s="208"/>
      <c r="AA15" s="214">
        <v>7.8157680101139704</v>
      </c>
      <c r="AB15" s="215">
        <v>-5.1210501943955302</v>
      </c>
      <c r="AC15" s="216">
        <v>1.1747304459064301</v>
      </c>
      <c r="AD15" s="208"/>
      <c r="AE15" s="217">
        <v>7.91093602884271</v>
      </c>
      <c r="AF15" s="29"/>
      <c r="AG15" s="29">
        <v>61.4420572916666</v>
      </c>
      <c r="AH15" s="208">
        <v>69.4539388020833</v>
      </c>
      <c r="AI15" s="208">
        <v>77.587890625</v>
      </c>
      <c r="AJ15" s="208">
        <v>80.82275390625</v>
      </c>
      <c r="AK15" s="208">
        <v>74.1373697916666</v>
      </c>
      <c r="AL15" s="213">
        <v>72.6888020833333</v>
      </c>
      <c r="AM15" s="208"/>
      <c r="AN15" s="214">
        <v>80.2408854166666</v>
      </c>
      <c r="AO15" s="215">
        <v>79.9967447916666</v>
      </c>
      <c r="AP15" s="216">
        <v>80.1188151041666</v>
      </c>
      <c r="AQ15" s="208"/>
      <c r="AR15" s="217">
        <v>74.811662946428498</v>
      </c>
      <c r="AS15" s="38"/>
      <c r="AT15" s="29">
        <v>5.6504195326976703</v>
      </c>
      <c r="AU15" s="208">
        <v>7.4094328566361796</v>
      </c>
      <c r="AV15" s="208">
        <v>4.0980450948498301</v>
      </c>
      <c r="AW15" s="208">
        <v>8.3727400380336299</v>
      </c>
      <c r="AX15" s="208">
        <v>5.0093188169004499</v>
      </c>
      <c r="AY15" s="213">
        <v>6.1052775778266204</v>
      </c>
      <c r="AZ15" s="208"/>
      <c r="BA15" s="214">
        <v>5.9530031363701799</v>
      </c>
      <c r="BB15" s="215">
        <v>2.7436379548600098</v>
      </c>
      <c r="BC15" s="216">
        <v>4.3260879188647898</v>
      </c>
      <c r="BD15" s="208"/>
      <c r="BE15" s="217">
        <v>5.5544659483185201</v>
      </c>
    </row>
    <row r="16" spans="1:57" x14ac:dyDescent="0.2">
      <c r="A16" s="20" t="s">
        <v>96</v>
      </c>
      <c r="B16" s="2" t="str">
        <f t="shared" si="0"/>
        <v>Alexandria, VA</v>
      </c>
      <c r="C16" s="2"/>
      <c r="D16" s="23" t="s">
        <v>89</v>
      </c>
      <c r="E16" s="26" t="s">
        <v>90</v>
      </c>
      <c r="F16" s="2"/>
      <c r="G16" s="29">
        <v>74.240667748666795</v>
      </c>
      <c r="H16" s="208">
        <v>79.561789937398501</v>
      </c>
      <c r="I16" s="208">
        <v>82.517968931138398</v>
      </c>
      <c r="J16" s="208">
        <v>76.814282402040305</v>
      </c>
      <c r="K16" s="208">
        <v>69.696267099466695</v>
      </c>
      <c r="L16" s="213">
        <v>76.566195223742099</v>
      </c>
      <c r="M16" s="208"/>
      <c r="N16" s="214">
        <v>78.703918386273997</v>
      </c>
      <c r="O16" s="215">
        <v>77.254811036401506</v>
      </c>
      <c r="P16" s="216">
        <v>77.979364711337794</v>
      </c>
      <c r="Q16" s="208"/>
      <c r="R16" s="217">
        <v>76.969957934483702</v>
      </c>
      <c r="S16" s="38"/>
      <c r="T16" s="29">
        <v>28.909613236582899</v>
      </c>
      <c r="U16" s="208">
        <v>22.168960557212099</v>
      </c>
      <c r="V16" s="208">
        <v>19.558627041545002</v>
      </c>
      <c r="W16" s="208">
        <v>26.243113722267999</v>
      </c>
      <c r="X16" s="208">
        <v>12.7142864428676</v>
      </c>
      <c r="Y16" s="213">
        <v>21.759670804301901</v>
      </c>
      <c r="Z16" s="208"/>
      <c r="AA16" s="214">
        <v>9.2305753402273893</v>
      </c>
      <c r="AB16" s="215">
        <v>0.53644244101760297</v>
      </c>
      <c r="AC16" s="216">
        <v>4.7436750854041003</v>
      </c>
      <c r="AD16" s="208"/>
      <c r="AE16" s="217">
        <v>16.291189016585701</v>
      </c>
      <c r="AF16" s="29"/>
      <c r="AG16" s="29">
        <v>70.090424298632001</v>
      </c>
      <c r="AH16" s="208">
        <v>75.318803616971906</v>
      </c>
      <c r="AI16" s="208">
        <v>84.346742406677393</v>
      </c>
      <c r="AJ16" s="208">
        <v>82.955599350799901</v>
      </c>
      <c r="AK16" s="208">
        <v>77.706932529561698</v>
      </c>
      <c r="AL16" s="213">
        <v>78.083700440528602</v>
      </c>
      <c r="AM16" s="208"/>
      <c r="AN16" s="214">
        <v>79.248782749826105</v>
      </c>
      <c r="AO16" s="215">
        <v>80.086366798052296</v>
      </c>
      <c r="AP16" s="216">
        <v>79.667574773939194</v>
      </c>
      <c r="AQ16" s="208"/>
      <c r="AR16" s="217">
        <v>78.536235964360202</v>
      </c>
      <c r="AS16" s="38"/>
      <c r="AT16" s="29">
        <v>10.0968417834892</v>
      </c>
      <c r="AU16" s="208">
        <v>11.045050769250601</v>
      </c>
      <c r="AV16" s="208">
        <v>10.9362299884927</v>
      </c>
      <c r="AW16" s="208">
        <v>12.251701371020999</v>
      </c>
      <c r="AX16" s="208">
        <v>10.645153506193299</v>
      </c>
      <c r="AY16" s="213">
        <v>11.023577640673199</v>
      </c>
      <c r="AZ16" s="208"/>
      <c r="BA16" s="214">
        <v>8.2361019670549993</v>
      </c>
      <c r="BB16" s="215">
        <v>5.3851808470011804</v>
      </c>
      <c r="BC16" s="216">
        <v>6.7841262469255303</v>
      </c>
      <c r="BD16" s="208"/>
      <c r="BE16" s="217">
        <v>9.7606079299513109</v>
      </c>
    </row>
    <row r="17" spans="1:57" x14ac:dyDescent="0.2">
      <c r="A17" s="20" t="s">
        <v>36</v>
      </c>
      <c r="B17" s="2" t="str">
        <f t="shared" si="0"/>
        <v>Fairfax/Tysons Corner, VA</v>
      </c>
      <c r="C17" s="2"/>
      <c r="D17" s="23" t="s">
        <v>89</v>
      </c>
      <c r="E17" s="26" t="s">
        <v>90</v>
      </c>
      <c r="F17" s="2"/>
      <c r="G17" s="29">
        <v>72.841788974921897</v>
      </c>
      <c r="H17" s="208">
        <v>83.312146076505201</v>
      </c>
      <c r="I17" s="208">
        <v>86.062637235640807</v>
      </c>
      <c r="J17" s="208">
        <v>79.972263954697695</v>
      </c>
      <c r="K17" s="208">
        <v>68.242228128972599</v>
      </c>
      <c r="L17" s="213">
        <v>78.086212874147606</v>
      </c>
      <c r="M17" s="208"/>
      <c r="N17" s="214">
        <v>77.314226279902897</v>
      </c>
      <c r="O17" s="215">
        <v>77.337339650988</v>
      </c>
      <c r="P17" s="216">
        <v>77.325782965445498</v>
      </c>
      <c r="Q17" s="208"/>
      <c r="R17" s="217">
        <v>77.868947185946993</v>
      </c>
      <c r="S17" s="38"/>
      <c r="T17" s="29">
        <v>18.477443609022501</v>
      </c>
      <c r="U17" s="208">
        <v>9.7093288692740796</v>
      </c>
      <c r="V17" s="208">
        <v>6.1431014823261103</v>
      </c>
      <c r="W17" s="208">
        <v>15.603073838957499</v>
      </c>
      <c r="X17" s="208">
        <v>-0.35437057036787001</v>
      </c>
      <c r="Y17" s="213">
        <v>9.6206885362925405</v>
      </c>
      <c r="Z17" s="208"/>
      <c r="AA17" s="214">
        <v>-0.80071174377224097</v>
      </c>
      <c r="AB17" s="215">
        <v>-4.6723646723646697</v>
      </c>
      <c r="AC17" s="216">
        <v>-2.7753560011624501</v>
      </c>
      <c r="AD17" s="208"/>
      <c r="AE17" s="217">
        <v>5.7936881771078603</v>
      </c>
      <c r="AF17" s="29"/>
      <c r="AG17" s="29">
        <v>66.806309950306201</v>
      </c>
      <c r="AH17" s="208">
        <v>75.583612619900606</v>
      </c>
      <c r="AI17" s="208">
        <v>85.640818213336402</v>
      </c>
      <c r="AJ17" s="208">
        <v>84.363804460880601</v>
      </c>
      <c r="AK17" s="208">
        <v>75.014445856928205</v>
      </c>
      <c r="AL17" s="213">
        <v>77.481798220270406</v>
      </c>
      <c r="AM17" s="208"/>
      <c r="AN17" s="214">
        <v>76.441696521437606</v>
      </c>
      <c r="AO17" s="215">
        <v>80.032936553796304</v>
      </c>
      <c r="AP17" s="216">
        <v>78.237316537617005</v>
      </c>
      <c r="AQ17" s="208"/>
      <c r="AR17" s="217">
        <v>77.697660596655098</v>
      </c>
      <c r="AS17" s="38"/>
      <c r="AT17" s="29">
        <v>2.2191768710490201</v>
      </c>
      <c r="AU17" s="208">
        <v>3.6202321067849601</v>
      </c>
      <c r="AV17" s="208">
        <v>1.21559789660588</v>
      </c>
      <c r="AW17" s="208">
        <v>2.47052217855137</v>
      </c>
      <c r="AX17" s="208">
        <v>2.1561221277935099</v>
      </c>
      <c r="AY17" s="213">
        <v>2.30723452306471</v>
      </c>
      <c r="AZ17" s="208"/>
      <c r="BA17" s="214">
        <v>1.7576247067420401</v>
      </c>
      <c r="BB17" s="215">
        <v>0.81155833757915397</v>
      </c>
      <c r="BC17" s="216">
        <v>1.27152714149479</v>
      </c>
      <c r="BD17" s="208"/>
      <c r="BE17" s="217">
        <v>2.0070985396515701</v>
      </c>
    </row>
    <row r="18" spans="1:57" x14ac:dyDescent="0.2">
      <c r="A18" s="20" t="s">
        <v>38</v>
      </c>
      <c r="B18" s="2" t="str">
        <f t="shared" si="0"/>
        <v>I-95 Fredericksburg, VA</v>
      </c>
      <c r="C18" s="2"/>
      <c r="D18" s="23" t="s">
        <v>89</v>
      </c>
      <c r="E18" s="26" t="s">
        <v>90</v>
      </c>
      <c r="F18" s="2"/>
      <c r="G18" s="29">
        <v>63.663220088626197</v>
      </c>
      <c r="H18" s="208">
        <v>72.673559822747407</v>
      </c>
      <c r="I18" s="208">
        <v>78.797863879104597</v>
      </c>
      <c r="J18" s="208">
        <v>80.388592205431195</v>
      </c>
      <c r="K18" s="208">
        <v>79.400068174071095</v>
      </c>
      <c r="L18" s="213">
        <v>74.984660833996102</v>
      </c>
      <c r="M18" s="208"/>
      <c r="N18" s="214">
        <v>85.285762981479294</v>
      </c>
      <c r="O18" s="215">
        <v>83.206453812066798</v>
      </c>
      <c r="P18" s="216">
        <v>84.246108396772996</v>
      </c>
      <c r="Q18" s="208"/>
      <c r="R18" s="217">
        <v>77.630788709075205</v>
      </c>
      <c r="S18" s="38"/>
      <c r="T18" s="29">
        <v>13.0584191421411</v>
      </c>
      <c r="U18" s="208">
        <v>13.2055047502881</v>
      </c>
      <c r="V18" s="208">
        <v>17.177401410274701</v>
      </c>
      <c r="W18" s="208">
        <v>25.2675052130759</v>
      </c>
      <c r="X18" s="208">
        <v>22.519177721182601</v>
      </c>
      <c r="Y18" s="213">
        <v>18.3721968041841</v>
      </c>
      <c r="Z18" s="208"/>
      <c r="AA18" s="214">
        <v>17.5251888757705</v>
      </c>
      <c r="AB18" s="215">
        <v>10.7292621696892</v>
      </c>
      <c r="AC18" s="216">
        <v>14.067967786421701</v>
      </c>
      <c r="AD18" s="208"/>
      <c r="AE18" s="217">
        <v>17.003278584416002</v>
      </c>
      <c r="AF18" s="29"/>
      <c r="AG18" s="29">
        <v>61.8026360640836</v>
      </c>
      <c r="AH18" s="208">
        <v>66.628792182706505</v>
      </c>
      <c r="AI18" s="208">
        <v>73.574025678900099</v>
      </c>
      <c r="AJ18" s="208">
        <v>75.715827746846898</v>
      </c>
      <c r="AK18" s="208">
        <v>76.124872173616595</v>
      </c>
      <c r="AL18" s="213">
        <v>70.769230769230703</v>
      </c>
      <c r="AM18" s="208"/>
      <c r="AN18" s="214">
        <v>82.615611862288304</v>
      </c>
      <c r="AO18" s="215">
        <v>82.575843654130196</v>
      </c>
      <c r="AP18" s="216">
        <v>82.595727758209193</v>
      </c>
      <c r="AQ18" s="208"/>
      <c r="AR18" s="217">
        <v>74.148229908938902</v>
      </c>
      <c r="AS18" s="38"/>
      <c r="AT18" s="29">
        <v>6.3094221753384803</v>
      </c>
      <c r="AU18" s="208">
        <v>8.9120346477926606</v>
      </c>
      <c r="AV18" s="208">
        <v>9.6440966930075298</v>
      </c>
      <c r="AW18" s="208">
        <v>10.169454444738101</v>
      </c>
      <c r="AX18" s="208">
        <v>10.1039698682377</v>
      </c>
      <c r="AY18" s="213">
        <v>9.1175635040174008</v>
      </c>
      <c r="AZ18" s="208"/>
      <c r="BA18" s="214">
        <v>9.2041189655188695</v>
      </c>
      <c r="BB18" s="215">
        <v>8.2903718461616407</v>
      </c>
      <c r="BC18" s="216">
        <v>8.7454359551381202</v>
      </c>
      <c r="BD18" s="208"/>
      <c r="BE18" s="217">
        <v>8.9988523680223107</v>
      </c>
    </row>
    <row r="19" spans="1:57" x14ac:dyDescent="0.2">
      <c r="A19" s="20" t="s">
        <v>97</v>
      </c>
      <c r="B19" s="2" t="str">
        <f t="shared" si="0"/>
        <v>Dulles Airport Area, VA</v>
      </c>
      <c r="C19" s="2"/>
      <c r="D19" s="23" t="s">
        <v>89</v>
      </c>
      <c r="E19" s="26" t="s">
        <v>90</v>
      </c>
      <c r="F19" s="2"/>
      <c r="G19" s="29">
        <v>78.831725616291493</v>
      </c>
      <c r="H19" s="208">
        <v>86.441586280814505</v>
      </c>
      <c r="I19" s="208">
        <v>91.2200785994998</v>
      </c>
      <c r="J19" s="208">
        <v>86.745266166487994</v>
      </c>
      <c r="K19" s="208">
        <v>75.428724544480104</v>
      </c>
      <c r="L19" s="213">
        <v>83.733476241514794</v>
      </c>
      <c r="M19" s="208"/>
      <c r="N19" s="214">
        <v>78.938906752411498</v>
      </c>
      <c r="O19" s="215">
        <v>77.402643801357598</v>
      </c>
      <c r="P19" s="216">
        <v>78.170775276884598</v>
      </c>
      <c r="Q19" s="208"/>
      <c r="R19" s="217">
        <v>82.144133108763299</v>
      </c>
      <c r="S19" s="38"/>
      <c r="T19" s="29">
        <v>15.612023476055899</v>
      </c>
      <c r="U19" s="208">
        <v>1.7518911881611099</v>
      </c>
      <c r="V19" s="208">
        <v>3.3165088400954801</v>
      </c>
      <c r="W19" s="208">
        <v>10.4281331596697</v>
      </c>
      <c r="X19" s="208">
        <v>-6.3485132047922699</v>
      </c>
      <c r="Y19" s="213">
        <v>4.5290907893855499</v>
      </c>
      <c r="Z19" s="208"/>
      <c r="AA19" s="214">
        <v>-4.4586524833415702</v>
      </c>
      <c r="AB19" s="215">
        <v>-2.30479894664643</v>
      </c>
      <c r="AC19" s="216">
        <v>-3.4043091173129301</v>
      </c>
      <c r="AD19" s="208"/>
      <c r="AE19" s="217">
        <v>2.2458736907647601</v>
      </c>
      <c r="AF19" s="29"/>
      <c r="AG19" s="29">
        <v>68.476956579707505</v>
      </c>
      <c r="AH19" s="208">
        <v>78.649232619784797</v>
      </c>
      <c r="AI19" s="208">
        <v>89.276724656405193</v>
      </c>
      <c r="AJ19" s="208">
        <v>90.319203439288898</v>
      </c>
      <c r="AK19" s="208">
        <v>82.393691666852206</v>
      </c>
      <c r="AL19" s="213">
        <v>81.816684032880005</v>
      </c>
      <c r="AM19" s="208"/>
      <c r="AN19" s="214">
        <v>81.090593188247595</v>
      </c>
      <c r="AO19" s="215">
        <v>79.482324638584998</v>
      </c>
      <c r="AP19" s="216">
        <v>80.286458913416297</v>
      </c>
      <c r="AQ19" s="208"/>
      <c r="AR19" s="217">
        <v>81.379628451456895</v>
      </c>
      <c r="AS19" s="38"/>
      <c r="AT19" s="29">
        <v>0.50661323081251297</v>
      </c>
      <c r="AU19" s="208">
        <v>3.7224976614024499</v>
      </c>
      <c r="AV19" s="208">
        <v>3.2908442937650699</v>
      </c>
      <c r="AW19" s="208">
        <v>3.8386333700855402</v>
      </c>
      <c r="AX19" s="208">
        <v>2.42963968356888</v>
      </c>
      <c r="AY19" s="213">
        <v>2.83376588673435</v>
      </c>
      <c r="AZ19" s="208"/>
      <c r="BA19" s="214">
        <v>-1.6166922298106701</v>
      </c>
      <c r="BB19" s="215">
        <v>-1.3711327073275701</v>
      </c>
      <c r="BC19" s="216">
        <v>-1.4952952255182199</v>
      </c>
      <c r="BD19" s="208"/>
      <c r="BE19" s="217">
        <v>1.5756530010867</v>
      </c>
    </row>
    <row r="20" spans="1:57" x14ac:dyDescent="0.2">
      <c r="A20" s="20" t="s">
        <v>45</v>
      </c>
      <c r="B20" s="2" t="str">
        <f t="shared" si="0"/>
        <v>Williamsburg, VA</v>
      </c>
      <c r="C20" s="2"/>
      <c r="D20" s="23" t="s">
        <v>89</v>
      </c>
      <c r="E20" s="26" t="s">
        <v>90</v>
      </c>
      <c r="F20" s="2"/>
      <c r="G20" s="29">
        <v>57.530864197530803</v>
      </c>
      <c r="H20" s="208">
        <v>62.674897119341502</v>
      </c>
      <c r="I20" s="208">
        <v>65.939643347050705</v>
      </c>
      <c r="J20" s="208">
        <v>68.449931412894301</v>
      </c>
      <c r="K20" s="208">
        <v>77.613168724279802</v>
      </c>
      <c r="L20" s="213">
        <v>66.441700960219407</v>
      </c>
      <c r="M20" s="208"/>
      <c r="N20" s="214">
        <v>89.657064471879195</v>
      </c>
      <c r="O20" s="215">
        <v>89.135802469135797</v>
      </c>
      <c r="P20" s="216">
        <v>89.396433470507503</v>
      </c>
      <c r="Q20" s="208"/>
      <c r="R20" s="217">
        <v>73.000195963158902</v>
      </c>
      <c r="S20" s="38"/>
      <c r="T20" s="29">
        <v>29.287769977675499</v>
      </c>
      <c r="U20" s="208">
        <v>18.459287913148501</v>
      </c>
      <c r="V20" s="208">
        <v>22.525092749349799</v>
      </c>
      <c r="W20" s="208">
        <v>5.3625879535915599</v>
      </c>
      <c r="X20" s="208">
        <v>2.24518970510172</v>
      </c>
      <c r="Y20" s="213">
        <v>13.7315209765456</v>
      </c>
      <c r="Z20" s="208"/>
      <c r="AA20" s="214">
        <v>6.6835033917733</v>
      </c>
      <c r="AB20" s="215">
        <v>9.5381447468814002</v>
      </c>
      <c r="AC20" s="216">
        <v>8.0878196334986399</v>
      </c>
      <c r="AD20" s="208"/>
      <c r="AE20" s="217">
        <v>11.6910345821876</v>
      </c>
      <c r="AF20" s="29"/>
      <c r="AG20" s="29">
        <v>57.081618655692701</v>
      </c>
      <c r="AH20" s="208">
        <v>54.681069958847701</v>
      </c>
      <c r="AI20" s="208">
        <v>58.1755829903978</v>
      </c>
      <c r="AJ20" s="208">
        <v>61.899862825788702</v>
      </c>
      <c r="AK20" s="208">
        <v>66.3100137174211</v>
      </c>
      <c r="AL20" s="213">
        <v>59.629629629629598</v>
      </c>
      <c r="AM20" s="208"/>
      <c r="AN20" s="214">
        <v>79.753086419753004</v>
      </c>
      <c r="AO20" s="215">
        <v>83.449931412894301</v>
      </c>
      <c r="AP20" s="216">
        <v>81.601508916323695</v>
      </c>
      <c r="AQ20" s="208"/>
      <c r="AR20" s="217">
        <v>65.907309425827904</v>
      </c>
      <c r="AS20" s="38"/>
      <c r="AT20" s="29">
        <v>11.501365166712301</v>
      </c>
      <c r="AU20" s="208">
        <v>14.090566194794301</v>
      </c>
      <c r="AV20" s="208">
        <v>14.4715137613741</v>
      </c>
      <c r="AW20" s="208">
        <v>9.33754332710628</v>
      </c>
      <c r="AX20" s="208">
        <v>11.1836296243338</v>
      </c>
      <c r="AY20" s="213">
        <v>12.0032102755795</v>
      </c>
      <c r="AZ20" s="208"/>
      <c r="BA20" s="214">
        <v>8.7850686616475802</v>
      </c>
      <c r="BB20" s="215">
        <v>10.6097793870946</v>
      </c>
      <c r="BC20" s="216">
        <v>9.7105049207777103</v>
      </c>
      <c r="BD20" s="208"/>
      <c r="BE20" s="217">
        <v>11.1812926135601</v>
      </c>
    </row>
    <row r="21" spans="1:57" x14ac:dyDescent="0.2">
      <c r="A21" s="20" t="s">
        <v>98</v>
      </c>
      <c r="B21" s="2" t="str">
        <f t="shared" si="0"/>
        <v>Virginia Beach, VA</v>
      </c>
      <c r="C21" s="2"/>
      <c r="D21" s="23" t="s">
        <v>89</v>
      </c>
      <c r="E21" s="26" t="s">
        <v>90</v>
      </c>
      <c r="F21" s="2"/>
      <c r="G21" s="29">
        <v>65.725047080979195</v>
      </c>
      <c r="H21" s="208">
        <v>75.3688010043942</v>
      </c>
      <c r="I21" s="208">
        <v>79.096045197740096</v>
      </c>
      <c r="J21" s="208">
        <v>79.456999372253605</v>
      </c>
      <c r="K21" s="208">
        <v>85.5461393596986</v>
      </c>
      <c r="L21" s="213">
        <v>77.038606403013105</v>
      </c>
      <c r="M21" s="208"/>
      <c r="N21" s="214">
        <v>95.229127432517203</v>
      </c>
      <c r="O21" s="215">
        <v>95.5508474576271</v>
      </c>
      <c r="P21" s="216">
        <v>95.389987445072094</v>
      </c>
      <c r="Q21" s="208"/>
      <c r="R21" s="217">
        <v>82.281858129315694</v>
      </c>
      <c r="S21" s="38"/>
      <c r="T21" s="29">
        <v>15.446837120928899</v>
      </c>
      <c r="U21" s="208">
        <v>15.704964775433499</v>
      </c>
      <c r="V21" s="208">
        <v>11.032075024324</v>
      </c>
      <c r="W21" s="208">
        <v>4.7958123715215901</v>
      </c>
      <c r="X21" s="208">
        <v>-7.0697792885560204E-2</v>
      </c>
      <c r="Y21" s="213">
        <v>8.5863393926044207</v>
      </c>
      <c r="Z21" s="208"/>
      <c r="AA21" s="214">
        <v>0.345892615028218</v>
      </c>
      <c r="AB21" s="215">
        <v>-0.30645487004153799</v>
      </c>
      <c r="AC21" s="216">
        <v>1.8105157972837099E-2</v>
      </c>
      <c r="AD21" s="208"/>
      <c r="AE21" s="217">
        <v>5.5901667089438298</v>
      </c>
      <c r="AF21" s="29"/>
      <c r="AG21" s="29">
        <v>66.497959824231003</v>
      </c>
      <c r="AH21" s="208">
        <v>62.527463904582497</v>
      </c>
      <c r="AI21" s="208">
        <v>67.543549905838006</v>
      </c>
      <c r="AJ21" s="208">
        <v>71.290411173885701</v>
      </c>
      <c r="AK21" s="208">
        <v>73.897520401757603</v>
      </c>
      <c r="AL21" s="213">
        <v>68.351381042059003</v>
      </c>
      <c r="AM21" s="208"/>
      <c r="AN21" s="214">
        <v>85.736424984306296</v>
      </c>
      <c r="AO21" s="215">
        <v>89.805006277463903</v>
      </c>
      <c r="AP21" s="216">
        <v>87.770715630885107</v>
      </c>
      <c r="AQ21" s="208"/>
      <c r="AR21" s="217">
        <v>73.899762353152099</v>
      </c>
      <c r="AS21" s="38"/>
      <c r="AT21" s="29">
        <v>-0.34295708071984399</v>
      </c>
      <c r="AU21" s="208">
        <v>-0.21560795560654999</v>
      </c>
      <c r="AV21" s="208">
        <v>-0.69672795702253598</v>
      </c>
      <c r="AW21" s="208">
        <v>0.27574845540427301</v>
      </c>
      <c r="AX21" s="208">
        <v>-0.26513983183961998</v>
      </c>
      <c r="AY21" s="213">
        <v>-0.244678690967958</v>
      </c>
      <c r="AZ21" s="208"/>
      <c r="BA21" s="214">
        <v>0.52172837006140704</v>
      </c>
      <c r="BB21" s="215">
        <v>1.75358889043015</v>
      </c>
      <c r="BC21" s="216">
        <v>1.14818470656961</v>
      </c>
      <c r="BD21" s="208"/>
      <c r="BE21" s="217">
        <v>0.223659140637439</v>
      </c>
    </row>
    <row r="22" spans="1:57" x14ac:dyDescent="0.2">
      <c r="A22" s="33" t="s">
        <v>99</v>
      </c>
      <c r="B22" s="2" t="str">
        <f t="shared" si="0"/>
        <v>Norfolk/Portsmouth, VA</v>
      </c>
      <c r="C22" s="2"/>
      <c r="D22" s="23" t="s">
        <v>89</v>
      </c>
      <c r="E22" s="26" t="s">
        <v>90</v>
      </c>
      <c r="F22" s="2"/>
      <c r="G22" s="29">
        <v>68.073970690858303</v>
      </c>
      <c r="H22" s="208">
        <v>74.0055826936496</v>
      </c>
      <c r="I22" s="208">
        <v>77.390090718771802</v>
      </c>
      <c r="J22" s="208">
        <v>77.4424284717376</v>
      </c>
      <c r="K22" s="208">
        <v>85.694347522679607</v>
      </c>
      <c r="L22" s="213">
        <v>76.521284019539394</v>
      </c>
      <c r="M22" s="208"/>
      <c r="N22" s="214">
        <v>92.445917655268602</v>
      </c>
      <c r="O22" s="215">
        <v>91.678297278436801</v>
      </c>
      <c r="P22" s="216">
        <v>92.062107466852694</v>
      </c>
      <c r="Q22" s="208"/>
      <c r="R22" s="217">
        <v>80.9615192902003</v>
      </c>
      <c r="S22" s="38"/>
      <c r="T22" s="29">
        <v>10.5293388475523</v>
      </c>
      <c r="U22" s="208">
        <v>5.91590135702699</v>
      </c>
      <c r="V22" s="208">
        <v>1.13743330634383</v>
      </c>
      <c r="W22" s="208">
        <v>8.21934987133527</v>
      </c>
      <c r="X22" s="208">
        <v>10.3999082121813</v>
      </c>
      <c r="Y22" s="213">
        <v>7.1237045620406096</v>
      </c>
      <c r="Z22" s="208"/>
      <c r="AA22" s="214">
        <v>-0.93319376599209103</v>
      </c>
      <c r="AB22" s="215">
        <v>-3.1213184657239399</v>
      </c>
      <c r="AC22" s="216">
        <v>-2.0349126898971801</v>
      </c>
      <c r="AD22" s="208"/>
      <c r="AE22" s="217">
        <v>3.9659108088780202</v>
      </c>
      <c r="AF22" s="29"/>
      <c r="AG22" s="29">
        <v>69.042219120725704</v>
      </c>
      <c r="AH22" s="208">
        <v>69.626657362177198</v>
      </c>
      <c r="AI22" s="208">
        <v>75.1700976971388</v>
      </c>
      <c r="AJ22" s="208">
        <v>78.327808792742402</v>
      </c>
      <c r="AK22" s="208">
        <v>79.117236566643399</v>
      </c>
      <c r="AL22" s="213">
        <v>74.256803907885498</v>
      </c>
      <c r="AM22" s="208"/>
      <c r="AN22" s="214">
        <v>84.329204466154906</v>
      </c>
      <c r="AO22" s="215">
        <v>84.9136427076064</v>
      </c>
      <c r="AP22" s="216">
        <v>84.621423586880596</v>
      </c>
      <c r="AQ22" s="208"/>
      <c r="AR22" s="217">
        <v>77.218123816169793</v>
      </c>
      <c r="AS22" s="38"/>
      <c r="AT22" s="29">
        <v>2.1583338216064298</v>
      </c>
      <c r="AU22" s="208">
        <v>2.6115453358504799</v>
      </c>
      <c r="AV22" s="208">
        <v>3.32444897241712</v>
      </c>
      <c r="AW22" s="208">
        <v>8.2333911993047497</v>
      </c>
      <c r="AX22" s="208">
        <v>6.94061455317095</v>
      </c>
      <c r="AY22" s="213">
        <v>4.72232692095458</v>
      </c>
      <c r="AZ22" s="208"/>
      <c r="BA22" s="214">
        <v>-0.34948449347036697</v>
      </c>
      <c r="BB22" s="215">
        <v>-1.1127812310093701</v>
      </c>
      <c r="BC22" s="216">
        <v>-0.73391803590686999</v>
      </c>
      <c r="BD22" s="208"/>
      <c r="BE22" s="217">
        <v>2.95052735001445</v>
      </c>
    </row>
    <row r="23" spans="1:57" x14ac:dyDescent="0.2">
      <c r="A23" s="34" t="s">
        <v>42</v>
      </c>
      <c r="B23" s="2" t="str">
        <f t="shared" si="0"/>
        <v>Newport News/Hampton, VA</v>
      </c>
      <c r="C23" s="2"/>
      <c r="D23" s="23" t="s">
        <v>89</v>
      </c>
      <c r="E23" s="26" t="s">
        <v>90</v>
      </c>
      <c r="F23" s="2"/>
      <c r="G23" s="29">
        <v>65.113945821986505</v>
      </c>
      <c r="H23" s="208">
        <v>70.101762935359005</v>
      </c>
      <c r="I23" s="208">
        <v>72.008026372366302</v>
      </c>
      <c r="J23" s="208">
        <v>74.530600544646603</v>
      </c>
      <c r="K23" s="208">
        <v>76.637523290812595</v>
      </c>
      <c r="L23" s="213">
        <v>71.678371793034202</v>
      </c>
      <c r="M23" s="208"/>
      <c r="N23" s="214">
        <v>92.231618174000204</v>
      </c>
      <c r="O23" s="215">
        <v>92.159954135014999</v>
      </c>
      <c r="P23" s="216">
        <v>92.195786154507601</v>
      </c>
      <c r="Q23" s="208"/>
      <c r="R23" s="217">
        <v>77.540490182026602</v>
      </c>
      <c r="S23" s="38"/>
      <c r="T23" s="29">
        <v>11.4349070358648</v>
      </c>
      <c r="U23" s="208">
        <v>3.61129485858245</v>
      </c>
      <c r="V23" s="208">
        <v>5.3816437867308204</v>
      </c>
      <c r="W23" s="208">
        <v>8.8909986222831794</v>
      </c>
      <c r="X23" s="208">
        <v>2.3248520485239399</v>
      </c>
      <c r="Y23" s="213">
        <v>6.1075460985691103</v>
      </c>
      <c r="Z23" s="208"/>
      <c r="AA23" s="214">
        <v>1.41527306399882E-2</v>
      </c>
      <c r="AB23" s="215">
        <v>-1.24306570234668</v>
      </c>
      <c r="AC23" s="216">
        <v>-0.61818811099173399</v>
      </c>
      <c r="AD23" s="208"/>
      <c r="AE23" s="217">
        <v>3.7229107817034301</v>
      </c>
      <c r="AF23" s="29"/>
      <c r="AG23" s="29">
        <v>64.289809373656198</v>
      </c>
      <c r="AH23" s="208">
        <v>67.084706894080497</v>
      </c>
      <c r="AI23" s="208">
        <v>72.072524007452998</v>
      </c>
      <c r="AJ23" s="208">
        <v>74.727676651856001</v>
      </c>
      <c r="AK23" s="208">
        <v>74.365773254980596</v>
      </c>
      <c r="AL23" s="213">
        <v>70.5080980364053</v>
      </c>
      <c r="AM23" s="208"/>
      <c r="AN23" s="214">
        <v>83.685681525010693</v>
      </c>
      <c r="AO23" s="215">
        <v>83.614017486025503</v>
      </c>
      <c r="AP23" s="216">
        <v>83.649849505518105</v>
      </c>
      <c r="AQ23" s="208"/>
      <c r="AR23" s="217">
        <v>74.262884170437502</v>
      </c>
      <c r="AS23" s="38"/>
      <c r="AT23" s="29">
        <v>2.3687637697827499</v>
      </c>
      <c r="AU23" s="208">
        <v>1.8324146990591901</v>
      </c>
      <c r="AV23" s="208">
        <v>4.3996923773331904</v>
      </c>
      <c r="AW23" s="208">
        <v>5.3109282816360297</v>
      </c>
      <c r="AX23" s="208">
        <v>3.0252406887430698</v>
      </c>
      <c r="AY23" s="213">
        <v>3.42795374854636</v>
      </c>
      <c r="AZ23" s="208"/>
      <c r="BA23" s="214">
        <v>0.30803249744537498</v>
      </c>
      <c r="BB23" s="215">
        <v>-1.35916364414371</v>
      </c>
      <c r="BC23" s="216">
        <v>-0.53219409055963696</v>
      </c>
      <c r="BD23" s="208"/>
      <c r="BE23" s="217">
        <v>2.1194866955259202</v>
      </c>
    </row>
    <row r="24" spans="1:57" x14ac:dyDescent="0.2">
      <c r="A24" s="35" t="s">
        <v>100</v>
      </c>
      <c r="B24" s="2" t="str">
        <f t="shared" si="0"/>
        <v>Chesapeake/Suffolk, VA</v>
      </c>
      <c r="C24" s="2"/>
      <c r="D24" s="24" t="s">
        <v>89</v>
      </c>
      <c r="E24" s="27" t="s">
        <v>90</v>
      </c>
      <c r="F24" s="2"/>
      <c r="G24" s="30">
        <v>74.163075903215102</v>
      </c>
      <c r="H24" s="218">
        <v>85.034802784222705</v>
      </c>
      <c r="I24" s="218">
        <v>86.426914153132202</v>
      </c>
      <c r="J24" s="218">
        <v>86.112031819688397</v>
      </c>
      <c r="K24" s="218">
        <v>86.841233012926693</v>
      </c>
      <c r="L24" s="219">
        <v>83.715611534637006</v>
      </c>
      <c r="M24" s="208"/>
      <c r="N24" s="220">
        <v>94.398409015578295</v>
      </c>
      <c r="O24" s="221">
        <v>93.669207822339999</v>
      </c>
      <c r="P24" s="222">
        <v>94.033808418959197</v>
      </c>
      <c r="Q24" s="208"/>
      <c r="R24" s="223">
        <v>86.663667787300497</v>
      </c>
      <c r="S24" s="38"/>
      <c r="T24" s="30">
        <v>14.6820013707925</v>
      </c>
      <c r="U24" s="218">
        <v>7.5223040921825497</v>
      </c>
      <c r="V24" s="218">
        <v>6.5527521309879804</v>
      </c>
      <c r="W24" s="218">
        <v>7.0485124952496401</v>
      </c>
      <c r="X24" s="218">
        <v>3.1455536104213402</v>
      </c>
      <c r="Y24" s="219">
        <v>7.4652061572702104</v>
      </c>
      <c r="Z24" s="208"/>
      <c r="AA24" s="220">
        <v>1.1568811485796</v>
      </c>
      <c r="AB24" s="221">
        <v>0.39348691942119801</v>
      </c>
      <c r="AC24" s="222">
        <v>0.77521828228345002</v>
      </c>
      <c r="AD24" s="208"/>
      <c r="AE24" s="223">
        <v>5.2981447474368197</v>
      </c>
      <c r="AF24" s="30"/>
      <c r="AG24" s="30">
        <v>70.415166987528195</v>
      </c>
      <c r="AH24" s="218">
        <v>75.073912138246897</v>
      </c>
      <c r="AI24" s="218">
        <v>80.836976889444003</v>
      </c>
      <c r="AJ24" s="218">
        <v>82.261086820737006</v>
      </c>
      <c r="AK24" s="218">
        <v>82.252758692483795</v>
      </c>
      <c r="AL24" s="219">
        <v>78.175800723610706</v>
      </c>
      <c r="AM24" s="208"/>
      <c r="AN24" s="220">
        <v>87.062252758692395</v>
      </c>
      <c r="AO24" s="221">
        <v>87.970018738288502</v>
      </c>
      <c r="AP24" s="222">
        <v>87.516135748490498</v>
      </c>
      <c r="AQ24" s="208"/>
      <c r="AR24" s="223">
        <v>80.846390132393495</v>
      </c>
      <c r="AS24" s="38"/>
      <c r="AT24" s="30">
        <v>4.6003052669656599</v>
      </c>
      <c r="AU24" s="218">
        <v>3.6507694577761298</v>
      </c>
      <c r="AV24" s="218">
        <v>4.3125380258773003</v>
      </c>
      <c r="AW24" s="218">
        <v>5.2857287812776601</v>
      </c>
      <c r="AX24" s="218">
        <v>5.5691972730525698</v>
      </c>
      <c r="AY24" s="219">
        <v>4.7124921603218901</v>
      </c>
      <c r="AZ24" s="208"/>
      <c r="BA24" s="220">
        <v>1.68898366417201</v>
      </c>
      <c r="BB24" s="221">
        <v>2.7040617575014498</v>
      </c>
      <c r="BC24" s="222">
        <v>2.1966343587584198</v>
      </c>
      <c r="BD24" s="208"/>
      <c r="BE24" s="223">
        <v>3.9236952459819898</v>
      </c>
    </row>
    <row r="25" spans="1:57" x14ac:dyDescent="0.2">
      <c r="A25" s="34" t="s">
        <v>58</v>
      </c>
      <c r="B25" s="2" t="s">
        <v>58</v>
      </c>
      <c r="C25" s="8"/>
      <c r="D25" s="22" t="s">
        <v>89</v>
      </c>
      <c r="E25" s="25" t="s">
        <v>90</v>
      </c>
      <c r="F25" s="2"/>
      <c r="G25" s="28">
        <v>72.681110358835397</v>
      </c>
      <c r="H25" s="206">
        <v>90.995260663507096</v>
      </c>
      <c r="I25" s="206">
        <v>93.127962085307999</v>
      </c>
      <c r="J25" s="206">
        <v>91.198375084630996</v>
      </c>
      <c r="K25" s="206">
        <v>87.576167907921402</v>
      </c>
      <c r="L25" s="207">
        <v>87.115775220040604</v>
      </c>
      <c r="M25" s="208"/>
      <c r="N25" s="209">
        <v>93.466486120514503</v>
      </c>
      <c r="O25" s="210">
        <v>65.335138794854402</v>
      </c>
      <c r="P25" s="211">
        <v>79.400812457684395</v>
      </c>
      <c r="Q25" s="208"/>
      <c r="R25" s="212">
        <v>84.911500145081703</v>
      </c>
      <c r="S25" s="38"/>
      <c r="T25" s="28">
        <v>79.815745393634799</v>
      </c>
      <c r="U25" s="206">
        <v>52.553916004540199</v>
      </c>
      <c r="V25" s="206">
        <v>42.097107438016501</v>
      </c>
      <c r="W25" s="206">
        <v>59.881305637982102</v>
      </c>
      <c r="X25" s="206">
        <v>22.374645222327299</v>
      </c>
      <c r="Y25" s="207">
        <v>48.049706593027203</v>
      </c>
      <c r="Z25" s="208"/>
      <c r="AA25" s="209">
        <v>8.2320658565268499</v>
      </c>
      <c r="AB25" s="210">
        <v>-27.443609022556299</v>
      </c>
      <c r="AC25" s="211">
        <v>-9.9788908079063496</v>
      </c>
      <c r="AD25" s="208"/>
      <c r="AE25" s="212">
        <v>26.2983743346281</v>
      </c>
      <c r="AG25" s="28">
        <v>57.125930941096797</v>
      </c>
      <c r="AH25" s="206">
        <v>63.507109004739299</v>
      </c>
      <c r="AI25" s="206">
        <v>71.724779959377102</v>
      </c>
      <c r="AJ25" s="206">
        <v>71.403182125930897</v>
      </c>
      <c r="AK25" s="206">
        <v>69.321259309410905</v>
      </c>
      <c r="AL25" s="207">
        <v>66.616452268111004</v>
      </c>
      <c r="AM25" s="208"/>
      <c r="AN25" s="209">
        <v>77.885917400135398</v>
      </c>
      <c r="AO25" s="210">
        <v>73.781313473256603</v>
      </c>
      <c r="AP25" s="211">
        <v>75.833615436695993</v>
      </c>
      <c r="AQ25" s="208"/>
      <c r="AR25" s="212">
        <v>69.249927459135307</v>
      </c>
      <c r="AS25" s="38"/>
      <c r="AT25" s="28">
        <v>18.192960952547701</v>
      </c>
      <c r="AU25" s="206">
        <v>18.5466034755134</v>
      </c>
      <c r="AV25" s="206">
        <v>5.0706669972725003</v>
      </c>
      <c r="AW25" s="206">
        <v>4.1476360943093402</v>
      </c>
      <c r="AX25" s="206">
        <v>7.2120418848167498</v>
      </c>
      <c r="AY25" s="207">
        <v>9.7885516625753102</v>
      </c>
      <c r="AZ25" s="208"/>
      <c r="BA25" s="209">
        <v>5.6844281120808402</v>
      </c>
      <c r="BB25" s="210">
        <v>-1.1116152450090699</v>
      </c>
      <c r="BC25" s="211">
        <v>2.2654645058205798</v>
      </c>
      <c r="BD25" s="208"/>
      <c r="BE25" s="212">
        <v>7.3184441280071901</v>
      </c>
    </row>
    <row r="26" spans="1:57" x14ac:dyDescent="0.2">
      <c r="A26" s="34" t="s">
        <v>101</v>
      </c>
      <c r="B26" s="2" t="str">
        <f t="shared" si="0"/>
        <v>Richmond North/Glen Allen, VA</v>
      </c>
      <c r="C26" s="9"/>
      <c r="D26" s="23" t="s">
        <v>89</v>
      </c>
      <c r="E26" s="26" t="s">
        <v>90</v>
      </c>
      <c r="F26" s="2"/>
      <c r="G26" s="29">
        <v>68.733936752709695</v>
      </c>
      <c r="H26" s="208">
        <v>84.378142809252395</v>
      </c>
      <c r="I26" s="208">
        <v>88.814392669572001</v>
      </c>
      <c r="J26" s="208">
        <v>89.104927924907798</v>
      </c>
      <c r="K26" s="208">
        <v>88.043356799642396</v>
      </c>
      <c r="L26" s="213">
        <v>83.814951391216795</v>
      </c>
      <c r="M26" s="208"/>
      <c r="N26" s="214">
        <v>89.585428539501606</v>
      </c>
      <c r="O26" s="215">
        <v>73.360151972287397</v>
      </c>
      <c r="P26" s="216">
        <v>81.472790255894495</v>
      </c>
      <c r="Q26" s="208"/>
      <c r="R26" s="217">
        <v>83.145762495410494</v>
      </c>
      <c r="S26" s="38"/>
      <c r="T26" s="29">
        <v>45.082760558992497</v>
      </c>
      <c r="U26" s="208">
        <v>32.901680434182502</v>
      </c>
      <c r="V26" s="208">
        <v>29.6407237173451</v>
      </c>
      <c r="W26" s="208">
        <v>36.207269564988103</v>
      </c>
      <c r="X26" s="208">
        <v>23.206928263337499</v>
      </c>
      <c r="Y26" s="213">
        <v>32.513215747262699</v>
      </c>
      <c r="Z26" s="208"/>
      <c r="AA26" s="214">
        <v>2.6477597438400502</v>
      </c>
      <c r="AB26" s="215">
        <v>-15.7326064349991</v>
      </c>
      <c r="AC26" s="216">
        <v>-6.5309197235557601</v>
      </c>
      <c r="AD26" s="208"/>
      <c r="AE26" s="217">
        <v>18.638676772393101</v>
      </c>
      <c r="AG26" s="29">
        <v>62.143814951391199</v>
      </c>
      <c r="AH26" s="208">
        <v>64.202704212761205</v>
      </c>
      <c r="AI26" s="208">
        <v>72.267851156553803</v>
      </c>
      <c r="AJ26" s="208">
        <v>73.038887026483394</v>
      </c>
      <c r="AK26" s="208">
        <v>70.147502514247407</v>
      </c>
      <c r="AL26" s="213">
        <v>68.360151972287397</v>
      </c>
      <c r="AM26" s="208"/>
      <c r="AN26" s="214">
        <v>76.494580400044597</v>
      </c>
      <c r="AO26" s="215">
        <v>76.209632361157603</v>
      </c>
      <c r="AP26" s="216">
        <v>76.3521063806011</v>
      </c>
      <c r="AQ26" s="208"/>
      <c r="AR26" s="217">
        <v>70.643567517519898</v>
      </c>
      <c r="AS26" s="38"/>
      <c r="AT26" s="29">
        <v>14.7341384185248</v>
      </c>
      <c r="AU26" s="208">
        <v>12.3418298996205</v>
      </c>
      <c r="AV26" s="208">
        <v>7.4698855713260404</v>
      </c>
      <c r="AW26" s="208">
        <v>7.2156434864015804</v>
      </c>
      <c r="AX26" s="208">
        <v>5.6246094927024801</v>
      </c>
      <c r="AY26" s="213">
        <v>9.1691139765060701</v>
      </c>
      <c r="AZ26" s="208"/>
      <c r="BA26" s="214">
        <v>1.5263612733034799</v>
      </c>
      <c r="BB26" s="215">
        <v>1.02881683443968</v>
      </c>
      <c r="BC26" s="216">
        <v>1.27744219616392</v>
      </c>
      <c r="BD26" s="208"/>
      <c r="BE26" s="217">
        <v>6.6039799358819797</v>
      </c>
    </row>
    <row r="27" spans="1:57" x14ac:dyDescent="0.2">
      <c r="A27" s="20" t="s">
        <v>61</v>
      </c>
      <c r="B27" s="2" t="str">
        <f t="shared" si="0"/>
        <v>Richmond West/Midlothian, VA</v>
      </c>
      <c r="C27" s="2"/>
      <c r="D27" s="23" t="s">
        <v>89</v>
      </c>
      <c r="E27" s="26" t="s">
        <v>90</v>
      </c>
      <c r="F27" s="2"/>
      <c r="G27" s="29">
        <v>73.643632210165606</v>
      </c>
      <c r="H27" s="208">
        <v>80.439748715019903</v>
      </c>
      <c r="I27" s="208">
        <v>84.865790976584805</v>
      </c>
      <c r="J27" s="208">
        <v>83.380925185608206</v>
      </c>
      <c r="K27" s="208">
        <v>82.5528269560251</v>
      </c>
      <c r="L27" s="213">
        <v>80.976584808680698</v>
      </c>
      <c r="M27" s="208"/>
      <c r="N27" s="214">
        <v>84.209023415191297</v>
      </c>
      <c r="O27" s="215">
        <v>68.874928612221495</v>
      </c>
      <c r="P27" s="216">
        <v>76.541976013706403</v>
      </c>
      <c r="Q27" s="208"/>
      <c r="R27" s="217">
        <v>79.709553724402298</v>
      </c>
      <c r="S27" s="38"/>
      <c r="T27" s="29">
        <v>57.237895187620801</v>
      </c>
      <c r="U27" s="208">
        <v>37.986620289628398</v>
      </c>
      <c r="V27" s="208">
        <v>34.103240876513198</v>
      </c>
      <c r="W27" s="208">
        <v>36.173317295676704</v>
      </c>
      <c r="X27" s="208">
        <v>23.7058167286356</v>
      </c>
      <c r="Y27" s="213">
        <v>36.609531359455602</v>
      </c>
      <c r="Z27" s="208"/>
      <c r="AA27" s="214">
        <v>-3.0186296321434098</v>
      </c>
      <c r="AB27" s="215">
        <v>-20.860383369907101</v>
      </c>
      <c r="AC27" s="216">
        <v>-11.9497452513257</v>
      </c>
      <c r="AD27" s="208"/>
      <c r="AE27" s="217">
        <v>18.6559045378531</v>
      </c>
      <c r="AG27" s="29">
        <v>60.3583666476299</v>
      </c>
      <c r="AH27" s="208">
        <v>58.923472301541899</v>
      </c>
      <c r="AI27" s="208">
        <v>65.077098800685306</v>
      </c>
      <c r="AJ27" s="208">
        <v>65.0342661336379</v>
      </c>
      <c r="AK27" s="208">
        <v>64.941462021701795</v>
      </c>
      <c r="AL27" s="213">
        <v>62.8669331810394</v>
      </c>
      <c r="AM27" s="208"/>
      <c r="AN27" s="214">
        <v>70.930896630496804</v>
      </c>
      <c r="AO27" s="215">
        <v>72.501427755568201</v>
      </c>
      <c r="AP27" s="216">
        <v>71.716162193032503</v>
      </c>
      <c r="AQ27" s="208"/>
      <c r="AR27" s="217">
        <v>65.395284327323097</v>
      </c>
      <c r="AS27" s="38"/>
      <c r="AT27" s="29">
        <v>11.411286608727</v>
      </c>
      <c r="AU27" s="208">
        <v>10.109756736614299</v>
      </c>
      <c r="AV27" s="208">
        <v>8.0920750912898196</v>
      </c>
      <c r="AW27" s="208">
        <v>7.1206505912909099</v>
      </c>
      <c r="AX27" s="208">
        <v>3.0485802429628901</v>
      </c>
      <c r="AY27" s="213">
        <v>7.78680951056241</v>
      </c>
      <c r="AZ27" s="208"/>
      <c r="BA27" s="214">
        <v>-0.410011855199927</v>
      </c>
      <c r="BB27" s="215">
        <v>-9.4271406645032099E-2</v>
      </c>
      <c r="BC27" s="216">
        <v>-0.250662844562345</v>
      </c>
      <c r="BD27" s="208"/>
      <c r="BE27" s="217">
        <v>5.1325151030637697</v>
      </c>
    </row>
    <row r="28" spans="1:57" x14ac:dyDescent="0.2">
      <c r="A28" s="20" t="s">
        <v>57</v>
      </c>
      <c r="B28" s="2" t="str">
        <f t="shared" si="0"/>
        <v>Petersburg/Chester, VA</v>
      </c>
      <c r="C28" s="2"/>
      <c r="D28" s="23" t="s">
        <v>89</v>
      </c>
      <c r="E28" s="26" t="s">
        <v>90</v>
      </c>
      <c r="F28" s="2"/>
      <c r="G28" s="29">
        <v>54.804701002419598</v>
      </c>
      <c r="H28" s="208">
        <v>69.633598340822601</v>
      </c>
      <c r="I28" s="208">
        <v>78.517110266159605</v>
      </c>
      <c r="J28" s="208">
        <v>78.413411683373596</v>
      </c>
      <c r="K28" s="208">
        <v>74.127203594884193</v>
      </c>
      <c r="L28" s="213">
        <v>71.099204977531897</v>
      </c>
      <c r="M28" s="208"/>
      <c r="N28" s="214">
        <v>81.645350846871693</v>
      </c>
      <c r="O28" s="215">
        <v>73.401313515381901</v>
      </c>
      <c r="P28" s="216">
        <v>77.523332181126804</v>
      </c>
      <c r="Q28" s="208"/>
      <c r="R28" s="217">
        <v>72.934669892844695</v>
      </c>
      <c r="S28" s="38"/>
      <c r="T28" s="29">
        <v>2.62540696763307</v>
      </c>
      <c r="U28" s="208">
        <v>4.9674786870321999</v>
      </c>
      <c r="V28" s="208">
        <v>9.8678277683996107</v>
      </c>
      <c r="W28" s="208">
        <v>11.055273756219901</v>
      </c>
      <c r="X28" s="208">
        <v>4.7082714494045302E-2</v>
      </c>
      <c r="Y28" s="213">
        <v>5.8320413018990598</v>
      </c>
      <c r="Z28" s="208"/>
      <c r="AA28" s="214">
        <v>-4.0527084065814503</v>
      </c>
      <c r="AB28" s="215">
        <v>-14.346902410515501</v>
      </c>
      <c r="AC28" s="216">
        <v>-9.2179502863462606</v>
      </c>
      <c r="AD28" s="208"/>
      <c r="AE28" s="217">
        <v>0.75919918546652498</v>
      </c>
      <c r="AG28" s="29">
        <v>56.044763221569298</v>
      </c>
      <c r="AH28" s="208">
        <v>62.409263740062201</v>
      </c>
      <c r="AI28" s="208">
        <v>68.976840649844405</v>
      </c>
      <c r="AJ28" s="208">
        <v>69.793466989284397</v>
      </c>
      <c r="AK28" s="208">
        <v>67.797269270653302</v>
      </c>
      <c r="AL28" s="213">
        <v>65.004320774282704</v>
      </c>
      <c r="AM28" s="208"/>
      <c r="AN28" s="214">
        <v>72.208779813342503</v>
      </c>
      <c r="AO28" s="215">
        <v>71.552022122364306</v>
      </c>
      <c r="AP28" s="216">
        <v>71.880400967853404</v>
      </c>
      <c r="AQ28" s="208"/>
      <c r="AR28" s="217">
        <v>66.968915115302906</v>
      </c>
      <c r="AS28" s="38"/>
      <c r="AT28" s="29">
        <v>1.1302205459930399</v>
      </c>
      <c r="AU28" s="208">
        <v>3.1586741464655099</v>
      </c>
      <c r="AV28" s="208">
        <v>4.4854291216738202</v>
      </c>
      <c r="AW28" s="208">
        <v>4.9899922916955699</v>
      </c>
      <c r="AX28" s="208">
        <v>2.6127218509476502</v>
      </c>
      <c r="AY28" s="213">
        <v>3.3521386708259202</v>
      </c>
      <c r="AZ28" s="208"/>
      <c r="BA28" s="214">
        <v>-2.7466933169239899E-2</v>
      </c>
      <c r="BB28" s="215">
        <v>-3.0327639281677201</v>
      </c>
      <c r="BC28" s="216">
        <v>-1.54618222898585</v>
      </c>
      <c r="BD28" s="208"/>
      <c r="BE28" s="217">
        <v>1.7989396456575799</v>
      </c>
    </row>
    <row r="29" spans="1:57" x14ac:dyDescent="0.2">
      <c r="A29" s="20" t="s">
        <v>102</v>
      </c>
      <c r="B29" s="41" t="s">
        <v>48</v>
      </c>
      <c r="C29" s="2"/>
      <c r="D29" s="23" t="s">
        <v>89</v>
      </c>
      <c r="E29" s="26" t="s">
        <v>90</v>
      </c>
      <c r="F29" s="2"/>
      <c r="G29" s="29">
        <v>44.904990603466203</v>
      </c>
      <c r="H29" s="208">
        <v>55.324702443098701</v>
      </c>
      <c r="I29" s="208">
        <v>59.845479223219797</v>
      </c>
      <c r="J29" s="208">
        <v>61.067028607224799</v>
      </c>
      <c r="K29" s="208">
        <v>62.476508665692201</v>
      </c>
      <c r="L29" s="213">
        <v>56.723741908540397</v>
      </c>
      <c r="M29" s="208"/>
      <c r="N29" s="214">
        <v>74.994779703487097</v>
      </c>
      <c r="O29" s="215">
        <v>70.098141574441399</v>
      </c>
      <c r="P29" s="216">
        <v>72.546460638964206</v>
      </c>
      <c r="Q29" s="208"/>
      <c r="R29" s="217">
        <v>61.244518688661501</v>
      </c>
      <c r="S29" s="38"/>
      <c r="T29" s="29">
        <v>5.8427747728329003</v>
      </c>
      <c r="U29" s="208">
        <v>-0.27905904248035501</v>
      </c>
      <c r="V29" s="208">
        <v>3.4611305086853701</v>
      </c>
      <c r="W29" s="208">
        <v>0.25387079432920301</v>
      </c>
      <c r="X29" s="208">
        <v>-3.4162644525402501</v>
      </c>
      <c r="Y29" s="213">
        <v>0.80713640696348099</v>
      </c>
      <c r="Z29" s="208"/>
      <c r="AA29" s="214">
        <v>-1.34688349152569</v>
      </c>
      <c r="AB29" s="215">
        <v>-6.8352521034190996</v>
      </c>
      <c r="AC29" s="216">
        <v>-4.0769603313714899</v>
      </c>
      <c r="AD29" s="208"/>
      <c r="AE29" s="217">
        <v>-0.90057089838269</v>
      </c>
      <c r="AG29" s="29">
        <v>45.5966798914178</v>
      </c>
      <c r="AH29" s="208">
        <v>51.469513468365001</v>
      </c>
      <c r="AI29" s="208">
        <v>57.3997703069534</v>
      </c>
      <c r="AJ29" s="208">
        <v>58.798809772395003</v>
      </c>
      <c r="AK29" s="208">
        <v>58.678742952599698</v>
      </c>
      <c r="AL29" s="213">
        <v>54.388703278346199</v>
      </c>
      <c r="AM29" s="208"/>
      <c r="AN29" s="214">
        <v>64.013885988724098</v>
      </c>
      <c r="AO29" s="215">
        <v>63.423992482773002</v>
      </c>
      <c r="AP29" s="216">
        <v>63.7189392357485</v>
      </c>
      <c r="AQ29" s="208"/>
      <c r="AR29" s="217">
        <v>57.054484980461098</v>
      </c>
      <c r="AS29" s="38"/>
      <c r="AT29" s="29">
        <v>-0.44032428485483099</v>
      </c>
      <c r="AU29" s="208">
        <v>1.4973333474505099</v>
      </c>
      <c r="AV29" s="208">
        <v>2.5128755875503801</v>
      </c>
      <c r="AW29" s="208">
        <v>0.645906252229552</v>
      </c>
      <c r="AX29" s="208">
        <v>0.93748453323063596</v>
      </c>
      <c r="AY29" s="213">
        <v>1.07301268176898</v>
      </c>
      <c r="AZ29" s="208"/>
      <c r="BA29" s="214">
        <v>-3.8894878017987899</v>
      </c>
      <c r="BB29" s="215">
        <v>-2.1788746307914302</v>
      </c>
      <c r="BC29" s="216">
        <v>-3.0456842549721701</v>
      </c>
      <c r="BD29" s="208"/>
      <c r="BE29" s="217">
        <v>-0.27872130434305897</v>
      </c>
    </row>
    <row r="30" spans="1:57" x14ac:dyDescent="0.2">
      <c r="A30" s="20" t="s">
        <v>53</v>
      </c>
      <c r="B30" s="2" t="str">
        <f t="shared" si="0"/>
        <v>Roanoke, VA</v>
      </c>
      <c r="C30" s="2"/>
      <c r="D30" s="23" t="s">
        <v>89</v>
      </c>
      <c r="E30" s="26" t="s">
        <v>90</v>
      </c>
      <c r="F30" s="2"/>
      <c r="G30" s="29">
        <v>52.382590744882101</v>
      </c>
      <c r="H30" s="208">
        <v>68.157577842766202</v>
      </c>
      <c r="I30" s="208">
        <v>72.183038018234896</v>
      </c>
      <c r="J30" s="208">
        <v>69.017718905900495</v>
      </c>
      <c r="K30" s="208">
        <v>68.329606055393</v>
      </c>
      <c r="L30" s="213">
        <v>66.014106313435406</v>
      </c>
      <c r="M30" s="208"/>
      <c r="N30" s="214">
        <v>72.251849303285695</v>
      </c>
      <c r="O30" s="215">
        <v>68.794082229485596</v>
      </c>
      <c r="P30" s="216">
        <v>70.522965766385596</v>
      </c>
      <c r="Q30" s="208"/>
      <c r="R30" s="217">
        <v>67.302351871421095</v>
      </c>
      <c r="S30" s="38"/>
      <c r="T30" s="29">
        <v>17.454520297892099</v>
      </c>
      <c r="U30" s="208">
        <v>2.6735078299500601</v>
      </c>
      <c r="V30" s="208">
        <v>2.49264113571552</v>
      </c>
      <c r="W30" s="208">
        <v>-3.6043405667587902</v>
      </c>
      <c r="X30" s="208">
        <v>-2.2897033652331702</v>
      </c>
      <c r="Y30" s="213">
        <v>2.2087226128420498</v>
      </c>
      <c r="Z30" s="208"/>
      <c r="AA30" s="214">
        <v>-13.140611106286601</v>
      </c>
      <c r="AB30" s="215">
        <v>-11.8653996528157</v>
      </c>
      <c r="AC30" s="216">
        <v>-12.523279123090299</v>
      </c>
      <c r="AD30" s="208"/>
      <c r="AE30" s="217">
        <v>-2.6972666070271099</v>
      </c>
      <c r="AG30" s="29">
        <v>51.174092551178298</v>
      </c>
      <c r="AH30" s="208">
        <v>60.399105453294297</v>
      </c>
      <c r="AI30" s="208">
        <v>69.404782384311005</v>
      </c>
      <c r="AJ30" s="208">
        <v>70.101496645449799</v>
      </c>
      <c r="AK30" s="208">
        <v>71.236882848787204</v>
      </c>
      <c r="AL30" s="213">
        <v>64.463271976604105</v>
      </c>
      <c r="AM30" s="208"/>
      <c r="AN30" s="214">
        <v>70.944434887321506</v>
      </c>
      <c r="AO30" s="215">
        <v>69.142439360054993</v>
      </c>
      <c r="AP30" s="216">
        <v>70.043437123688193</v>
      </c>
      <c r="AQ30" s="208"/>
      <c r="AR30" s="217">
        <v>66.057604875771005</v>
      </c>
      <c r="AS30" s="38"/>
      <c r="AT30" s="29">
        <v>6.8995218495432997</v>
      </c>
      <c r="AU30" s="208">
        <v>5.30263896705178</v>
      </c>
      <c r="AV30" s="208">
        <v>6.0328635545392597</v>
      </c>
      <c r="AW30" s="208">
        <v>-2.41103004497108</v>
      </c>
      <c r="AX30" s="208">
        <v>-1.22075921072173</v>
      </c>
      <c r="AY30" s="213">
        <v>2.4412111333213899</v>
      </c>
      <c r="AZ30" s="208"/>
      <c r="BA30" s="214">
        <v>-5.0537085802869299</v>
      </c>
      <c r="BB30" s="215">
        <v>-2.35351855877982</v>
      </c>
      <c r="BC30" s="216">
        <v>-3.7399024645015202</v>
      </c>
      <c r="BD30" s="208"/>
      <c r="BE30" s="217">
        <v>0.48640223570423702</v>
      </c>
    </row>
    <row r="31" spans="1:57" x14ac:dyDescent="0.2">
      <c r="A31" s="20" t="s">
        <v>54</v>
      </c>
      <c r="B31" s="2" t="str">
        <f t="shared" si="0"/>
        <v>Charlottesville, VA</v>
      </c>
      <c r="C31" s="2"/>
      <c r="D31" s="23" t="s">
        <v>89</v>
      </c>
      <c r="E31" s="26" t="s">
        <v>90</v>
      </c>
      <c r="F31" s="2"/>
      <c r="G31" s="29">
        <v>47.157816005983499</v>
      </c>
      <c r="H31" s="208">
        <v>62.528047868362002</v>
      </c>
      <c r="I31" s="208">
        <v>68.287210172026903</v>
      </c>
      <c r="J31" s="208">
        <v>67.670157068062807</v>
      </c>
      <c r="K31" s="208">
        <v>65.239341810022395</v>
      </c>
      <c r="L31" s="213">
        <v>62.1765145848915</v>
      </c>
      <c r="M31" s="208"/>
      <c r="N31" s="214">
        <v>80.142109199700798</v>
      </c>
      <c r="O31" s="215">
        <v>77.655198204936397</v>
      </c>
      <c r="P31" s="216">
        <v>78.898653702318597</v>
      </c>
      <c r="Q31" s="208"/>
      <c r="R31" s="217">
        <v>66.9542686184421</v>
      </c>
      <c r="S31" s="38"/>
      <c r="T31" s="29">
        <v>13.333374204544</v>
      </c>
      <c r="U31" s="208">
        <v>18.082964156262499</v>
      </c>
      <c r="V31" s="208">
        <v>14.4290252752025</v>
      </c>
      <c r="W31" s="208">
        <v>13.2840378193247</v>
      </c>
      <c r="X31" s="208">
        <v>-6.2606936916199496</v>
      </c>
      <c r="Y31" s="213">
        <v>9.6315107680682193</v>
      </c>
      <c r="Z31" s="208"/>
      <c r="AA31" s="214">
        <v>-3.6077913024695398</v>
      </c>
      <c r="AB31" s="215">
        <v>-8.8634899383511403</v>
      </c>
      <c r="AC31" s="216">
        <v>-6.2678879030801404</v>
      </c>
      <c r="AD31" s="208"/>
      <c r="AE31" s="217">
        <v>3.7086624964889698</v>
      </c>
      <c r="AG31" s="29">
        <v>57.3204936424831</v>
      </c>
      <c r="AH31" s="208">
        <v>59.008040388930397</v>
      </c>
      <c r="AI31" s="208">
        <v>64.430628272251298</v>
      </c>
      <c r="AJ31" s="208">
        <v>66.973635003739702</v>
      </c>
      <c r="AK31" s="208">
        <v>67.913238593866794</v>
      </c>
      <c r="AL31" s="213">
        <v>63.129207180254298</v>
      </c>
      <c r="AM31" s="208"/>
      <c r="AN31" s="214">
        <v>71.545437546746399</v>
      </c>
      <c r="AO31" s="215">
        <v>71.695026178010394</v>
      </c>
      <c r="AP31" s="216">
        <v>71.620231862378404</v>
      </c>
      <c r="AQ31" s="208"/>
      <c r="AR31" s="217">
        <v>65.5552142322897</v>
      </c>
      <c r="AS31" s="38"/>
      <c r="AT31" s="29">
        <v>8.3283436020556696</v>
      </c>
      <c r="AU31" s="208">
        <v>10.520261082534001</v>
      </c>
      <c r="AV31" s="208">
        <v>8.4446625110452498</v>
      </c>
      <c r="AW31" s="208">
        <v>6.8371587763682502</v>
      </c>
      <c r="AX31" s="208">
        <v>-0.60248813374288201</v>
      </c>
      <c r="AY31" s="213">
        <v>6.3745955047978899</v>
      </c>
      <c r="AZ31" s="208"/>
      <c r="BA31" s="214">
        <v>-13.643933179873899</v>
      </c>
      <c r="BB31" s="215">
        <v>-13.7929159717917</v>
      </c>
      <c r="BC31" s="216">
        <v>-13.7185666807468</v>
      </c>
      <c r="BD31" s="208"/>
      <c r="BE31" s="217">
        <v>-0.83405439041624696</v>
      </c>
    </row>
    <row r="32" spans="1:57" x14ac:dyDescent="0.2">
      <c r="A32" s="20" t="s">
        <v>103</v>
      </c>
      <c r="B32" t="s">
        <v>55</v>
      </c>
      <c r="C32" s="2"/>
      <c r="D32" s="23" t="s">
        <v>89</v>
      </c>
      <c r="E32" s="26" t="s">
        <v>90</v>
      </c>
      <c r="F32" s="2"/>
      <c r="G32" s="29">
        <v>55.606123293338797</v>
      </c>
      <c r="H32" s="208">
        <v>59.329747621017702</v>
      </c>
      <c r="I32" s="208">
        <v>62.446559095297197</v>
      </c>
      <c r="J32" s="208">
        <v>62.708591918355999</v>
      </c>
      <c r="K32" s="208">
        <v>69.052544476623893</v>
      </c>
      <c r="L32" s="213">
        <v>61.828713280926699</v>
      </c>
      <c r="M32" s="208"/>
      <c r="N32" s="214">
        <v>77.147979589022199</v>
      </c>
      <c r="O32" s="215">
        <v>75.437870638532601</v>
      </c>
      <c r="P32" s="216">
        <v>76.2929251137774</v>
      </c>
      <c r="Q32" s="208"/>
      <c r="R32" s="217">
        <v>65.961345233169794</v>
      </c>
      <c r="S32" s="38"/>
      <c r="T32" s="29">
        <v>17.157352156680201</v>
      </c>
      <c r="U32" s="208">
        <v>-7.9856009949484497</v>
      </c>
      <c r="V32" s="208">
        <v>-10.2175958447471</v>
      </c>
      <c r="W32" s="208">
        <v>-12.0211436270229</v>
      </c>
      <c r="X32" s="208">
        <v>-11.820909923494099</v>
      </c>
      <c r="Y32" s="213">
        <v>-6.6260248410493601</v>
      </c>
      <c r="Z32" s="208"/>
      <c r="AA32" s="214">
        <v>-7.1098874349013697</v>
      </c>
      <c r="AB32" s="215">
        <v>-8.3472209967099094</v>
      </c>
      <c r="AC32" s="216">
        <v>-7.7257683580530703</v>
      </c>
      <c r="AD32" s="208"/>
      <c r="AE32" s="217">
        <v>-6.9923412750227101</v>
      </c>
      <c r="AG32" s="29">
        <v>49.641428768445699</v>
      </c>
      <c r="AH32" s="208">
        <v>54.882085229623499</v>
      </c>
      <c r="AI32" s="208">
        <v>61.294993793959399</v>
      </c>
      <c r="AJ32" s="208">
        <v>63.077506550820502</v>
      </c>
      <c r="AK32" s="208">
        <v>66.001241208109207</v>
      </c>
      <c r="AL32" s="213">
        <v>58.979451110191597</v>
      </c>
      <c r="AM32" s="208"/>
      <c r="AN32" s="214">
        <v>72.165908150599904</v>
      </c>
      <c r="AO32" s="215">
        <v>71.524617294166305</v>
      </c>
      <c r="AP32" s="216">
        <v>71.845262722383097</v>
      </c>
      <c r="AQ32" s="208"/>
      <c r="AR32" s="217">
        <v>62.655397285103497</v>
      </c>
      <c r="AS32" s="38"/>
      <c r="AT32" s="29">
        <v>-6.2012398570170797</v>
      </c>
      <c r="AU32" s="208">
        <v>-4.2048541825068497</v>
      </c>
      <c r="AV32" s="208">
        <v>-4.7084420400248703</v>
      </c>
      <c r="AW32" s="208">
        <v>-5.8672543458070097</v>
      </c>
      <c r="AX32" s="208">
        <v>-7.16815336671681</v>
      </c>
      <c r="AY32" s="213">
        <v>-5.6765801942596399</v>
      </c>
      <c r="AZ32" s="208"/>
      <c r="BA32" s="214">
        <v>-4.9927991452935201</v>
      </c>
      <c r="BB32" s="215">
        <v>-7.7954804697726097</v>
      </c>
      <c r="BC32" s="216">
        <v>-6.4088655895953996</v>
      </c>
      <c r="BD32" s="208"/>
      <c r="BE32" s="217">
        <v>-5.9177511231107198</v>
      </c>
    </row>
    <row r="33" spans="1:57" x14ac:dyDescent="0.2">
      <c r="A33" s="20" t="s">
        <v>51</v>
      </c>
      <c r="B33" s="2" t="str">
        <f t="shared" si="0"/>
        <v>Staunton &amp; Harrisonburg, VA</v>
      </c>
      <c r="C33" s="2"/>
      <c r="D33" s="23" t="s">
        <v>89</v>
      </c>
      <c r="E33" s="26" t="s">
        <v>90</v>
      </c>
      <c r="F33" s="2"/>
      <c r="G33" s="29">
        <v>48.576722250294701</v>
      </c>
      <c r="H33" s="208">
        <v>58.076469597439697</v>
      </c>
      <c r="I33" s="208">
        <v>62.523159845039501</v>
      </c>
      <c r="J33" s="208">
        <v>76.671719723766202</v>
      </c>
      <c r="K33" s="208">
        <v>85.245073269327904</v>
      </c>
      <c r="L33" s="213">
        <v>66.218628937173605</v>
      </c>
      <c r="M33" s="208"/>
      <c r="N33" s="214">
        <v>91.712986356745802</v>
      </c>
      <c r="O33" s="215">
        <v>73.555667845713302</v>
      </c>
      <c r="P33" s="216">
        <v>82.634327101229502</v>
      </c>
      <c r="Q33" s="208"/>
      <c r="R33" s="217">
        <v>70.908828412618206</v>
      </c>
      <c r="S33" s="38"/>
      <c r="T33" s="29">
        <v>-4.4474361502955704</v>
      </c>
      <c r="U33" s="208">
        <v>-9.0770025154836098</v>
      </c>
      <c r="V33" s="208">
        <v>-8.6077280836538694</v>
      </c>
      <c r="W33" s="208">
        <v>1.5789489057064401</v>
      </c>
      <c r="X33" s="208">
        <v>2.4442680019398302</v>
      </c>
      <c r="Y33" s="213">
        <v>-3.1367446620021799</v>
      </c>
      <c r="Z33" s="208"/>
      <c r="AA33" s="214">
        <v>-0.28170553621373501</v>
      </c>
      <c r="AB33" s="215">
        <v>-17.985215653641301</v>
      </c>
      <c r="AC33" s="216">
        <v>-9.0220589316849793</v>
      </c>
      <c r="AD33" s="208"/>
      <c r="AE33" s="217">
        <v>-5.17909292781742</v>
      </c>
      <c r="AG33" s="29">
        <v>49.098871483914401</v>
      </c>
      <c r="AH33" s="208">
        <v>51.869631126831699</v>
      </c>
      <c r="AI33" s="208">
        <v>56.750042108809097</v>
      </c>
      <c r="AJ33" s="208">
        <v>62.396833417550901</v>
      </c>
      <c r="AK33" s="208">
        <v>69.8711470439615</v>
      </c>
      <c r="AL33" s="213">
        <v>57.997305036213497</v>
      </c>
      <c r="AM33" s="208"/>
      <c r="AN33" s="214">
        <v>77.854977261242993</v>
      </c>
      <c r="AO33" s="215">
        <v>67.226713828532894</v>
      </c>
      <c r="AP33" s="216">
        <v>72.540845544887901</v>
      </c>
      <c r="AQ33" s="208"/>
      <c r="AR33" s="217">
        <v>62.152602324406203</v>
      </c>
      <c r="AS33" s="38"/>
      <c r="AT33" s="29">
        <v>2.0999940492940299</v>
      </c>
      <c r="AU33" s="208">
        <v>-0.97026693652783602</v>
      </c>
      <c r="AV33" s="208">
        <v>-3.1920984568393802</v>
      </c>
      <c r="AW33" s="208">
        <v>-2.4929827551463899</v>
      </c>
      <c r="AX33" s="208">
        <v>1.7179046143038399</v>
      </c>
      <c r="AY33" s="213">
        <v>-0.61173016194521301</v>
      </c>
      <c r="AZ33" s="208"/>
      <c r="BA33" s="214">
        <v>0.11423242974028</v>
      </c>
      <c r="BB33" s="215">
        <v>-8.6045269025461302</v>
      </c>
      <c r="BC33" s="216">
        <v>-4.1238543442705202</v>
      </c>
      <c r="BD33" s="208"/>
      <c r="BE33" s="217">
        <v>-1.8111649918002499</v>
      </c>
    </row>
    <row r="34" spans="1:57" x14ac:dyDescent="0.2">
      <c r="A34" s="20" t="s">
        <v>50</v>
      </c>
      <c r="B34" s="2" t="str">
        <f t="shared" si="0"/>
        <v>Blacksburg &amp; Wytheville, VA</v>
      </c>
      <c r="C34" s="2"/>
      <c r="D34" s="23" t="s">
        <v>89</v>
      </c>
      <c r="E34" s="26" t="s">
        <v>90</v>
      </c>
      <c r="F34" s="2"/>
      <c r="G34" s="29">
        <v>46.649433286935697</v>
      </c>
      <c r="H34" s="208">
        <v>54.464108172598898</v>
      </c>
      <c r="I34" s="208">
        <v>56.392921057864299</v>
      </c>
      <c r="J34" s="208">
        <v>60.051700139192597</v>
      </c>
      <c r="K34" s="208">
        <v>65.957446808510596</v>
      </c>
      <c r="L34" s="213">
        <v>56.703121893020402</v>
      </c>
      <c r="M34" s="208"/>
      <c r="N34" s="214">
        <v>78.087094849870695</v>
      </c>
      <c r="O34" s="215">
        <v>73.692583018492698</v>
      </c>
      <c r="P34" s="216">
        <v>75.889838934181697</v>
      </c>
      <c r="Q34" s="208"/>
      <c r="R34" s="217">
        <v>62.185041047637903</v>
      </c>
      <c r="S34" s="38"/>
      <c r="T34" s="29">
        <v>18.9748651370438</v>
      </c>
      <c r="U34" s="208">
        <v>6.0771313908200701</v>
      </c>
      <c r="V34" s="208">
        <v>2.5694394510401799</v>
      </c>
      <c r="W34" s="208">
        <v>2.1383538501899002</v>
      </c>
      <c r="X34" s="208">
        <v>17.764530998963899</v>
      </c>
      <c r="Y34" s="213">
        <v>8.9037412809092906</v>
      </c>
      <c r="Z34" s="208"/>
      <c r="AA34" s="214">
        <v>1.88775140287416</v>
      </c>
      <c r="AB34" s="215">
        <v>0.56215482027326702</v>
      </c>
      <c r="AC34" s="216">
        <v>1.2398062238227301</v>
      </c>
      <c r="AD34" s="208"/>
      <c r="AE34" s="217">
        <v>6.1030952313376003</v>
      </c>
      <c r="AG34" s="29">
        <v>42.896202028236203</v>
      </c>
      <c r="AH34" s="208">
        <v>50.775502087890203</v>
      </c>
      <c r="AI34" s="208">
        <v>57.556174189699703</v>
      </c>
      <c r="AJ34" s="208">
        <v>60.613442036190001</v>
      </c>
      <c r="AK34" s="208">
        <v>62.313581228872501</v>
      </c>
      <c r="AL34" s="213">
        <v>54.830980314177701</v>
      </c>
      <c r="AM34" s="208"/>
      <c r="AN34" s="214">
        <v>71.574865778484707</v>
      </c>
      <c r="AO34" s="215">
        <v>67.503479817061006</v>
      </c>
      <c r="AP34" s="216">
        <v>69.539172797772906</v>
      </c>
      <c r="AQ34" s="208"/>
      <c r="AR34" s="217">
        <v>59.033321023776303</v>
      </c>
      <c r="AS34" s="38"/>
      <c r="AT34" s="29">
        <v>3.31100366499036</v>
      </c>
      <c r="AU34" s="208">
        <v>5.8339719051978296</v>
      </c>
      <c r="AV34" s="208">
        <v>3.8362261046638899</v>
      </c>
      <c r="AW34" s="208">
        <v>3.4311226204738401</v>
      </c>
      <c r="AX34" s="208">
        <v>10.5710546115988</v>
      </c>
      <c r="AY34" s="213">
        <v>5.4902887339183</v>
      </c>
      <c r="AZ34" s="208"/>
      <c r="BA34" s="214">
        <v>2.9994745638935698</v>
      </c>
      <c r="BB34" s="215">
        <v>4.8180335072847003</v>
      </c>
      <c r="BC34" s="216">
        <v>3.8741877240329998</v>
      </c>
      <c r="BD34" s="208"/>
      <c r="BE34" s="217">
        <v>4.9410129093171102</v>
      </c>
    </row>
    <row r="35" spans="1:57" x14ac:dyDescent="0.2">
      <c r="A35" s="20" t="s">
        <v>49</v>
      </c>
      <c r="B35" s="2" t="str">
        <f t="shared" si="0"/>
        <v>Lynchburg, VA</v>
      </c>
      <c r="C35" s="2"/>
      <c r="D35" s="23" t="s">
        <v>89</v>
      </c>
      <c r="E35" s="26" t="s">
        <v>90</v>
      </c>
      <c r="F35" s="2"/>
      <c r="G35" s="29">
        <v>45.656877897990697</v>
      </c>
      <c r="H35" s="208">
        <v>63.122102009273497</v>
      </c>
      <c r="I35" s="208">
        <v>65.069551777434299</v>
      </c>
      <c r="J35" s="208">
        <v>67.171561051004602</v>
      </c>
      <c r="K35" s="208">
        <v>58.454404945904102</v>
      </c>
      <c r="L35" s="213">
        <v>59.894899536321397</v>
      </c>
      <c r="M35" s="208"/>
      <c r="N35" s="214">
        <v>65.285935085007694</v>
      </c>
      <c r="O35" s="215">
        <v>60.216383307573402</v>
      </c>
      <c r="P35" s="216">
        <v>62.751159196290502</v>
      </c>
      <c r="Q35" s="208"/>
      <c r="R35" s="217">
        <v>60.710973724883999</v>
      </c>
      <c r="S35" s="38"/>
      <c r="T35" s="29">
        <v>9.6361458377730802</v>
      </c>
      <c r="U35" s="208">
        <v>9.6435882145334606</v>
      </c>
      <c r="V35" s="208">
        <v>3.6664163849446898</v>
      </c>
      <c r="W35" s="208">
        <v>6.7582591343776803</v>
      </c>
      <c r="X35" s="208">
        <v>-11.150378518145599</v>
      </c>
      <c r="Y35" s="213">
        <v>3.0212197555295699</v>
      </c>
      <c r="Z35" s="208"/>
      <c r="AA35" s="214">
        <v>-13.379647475424701</v>
      </c>
      <c r="AB35" s="215">
        <v>-18.5046984193208</v>
      </c>
      <c r="AC35" s="216">
        <v>-15.916750038256501</v>
      </c>
      <c r="AD35" s="208"/>
      <c r="AE35" s="217">
        <v>-3.4037447184029399</v>
      </c>
      <c r="AG35" s="29">
        <v>44.374034003091097</v>
      </c>
      <c r="AH35" s="208">
        <v>54.064914992272001</v>
      </c>
      <c r="AI35" s="208">
        <v>61.846986089644503</v>
      </c>
      <c r="AJ35" s="208">
        <v>64.428129829984499</v>
      </c>
      <c r="AK35" s="208">
        <v>60.448222565687701</v>
      </c>
      <c r="AL35" s="213">
        <v>57.032457496135997</v>
      </c>
      <c r="AM35" s="208"/>
      <c r="AN35" s="214">
        <v>69.791344667697004</v>
      </c>
      <c r="AO35" s="215">
        <v>64.335394126738706</v>
      </c>
      <c r="AP35" s="216">
        <v>67.063369397217897</v>
      </c>
      <c r="AQ35" s="208"/>
      <c r="AR35" s="217">
        <v>59.8984323250165</v>
      </c>
      <c r="AS35" s="38"/>
      <c r="AT35" s="29">
        <v>0.29820085344300701</v>
      </c>
      <c r="AU35" s="208">
        <v>3.78518784562343</v>
      </c>
      <c r="AV35" s="208">
        <v>1.7380999267067101</v>
      </c>
      <c r="AW35" s="208">
        <v>2.8100190860676899</v>
      </c>
      <c r="AX35" s="208">
        <v>-3.3894184691609799</v>
      </c>
      <c r="AY35" s="213">
        <v>0.99151107694378204</v>
      </c>
      <c r="AZ35" s="208"/>
      <c r="BA35" s="214">
        <v>2.0405704057458899E-2</v>
      </c>
      <c r="BB35" s="215">
        <v>1.1137562364787901</v>
      </c>
      <c r="BC35" s="216">
        <v>0.54187743228129603</v>
      </c>
      <c r="BD35" s="208"/>
      <c r="BE35" s="217">
        <v>0.84707982651856595</v>
      </c>
    </row>
    <row r="36" spans="1:57" x14ac:dyDescent="0.2">
      <c r="A36" s="20" t="s">
        <v>23</v>
      </c>
      <c r="B36" s="2" t="str">
        <f t="shared" si="0"/>
        <v>Central Virginia</v>
      </c>
      <c r="C36" s="2"/>
      <c r="D36" s="23" t="s">
        <v>89</v>
      </c>
      <c r="E36" s="26" t="s">
        <v>90</v>
      </c>
      <c r="F36" s="2"/>
      <c r="G36" s="29">
        <v>61.5228813808084</v>
      </c>
      <c r="H36" s="208">
        <v>75.962074735080805</v>
      </c>
      <c r="I36" s="208">
        <v>80.963982739894902</v>
      </c>
      <c r="J36" s="208">
        <v>80.617606481345504</v>
      </c>
      <c r="K36" s="208">
        <v>77.975753661901507</v>
      </c>
      <c r="L36" s="213">
        <v>75.408459799806195</v>
      </c>
      <c r="M36" s="208"/>
      <c r="N36" s="214">
        <v>83.7878298646784</v>
      </c>
      <c r="O36" s="215">
        <v>71.403410925529101</v>
      </c>
      <c r="P36" s="216">
        <v>77.595620395103694</v>
      </c>
      <c r="Q36" s="208"/>
      <c r="R36" s="217">
        <v>76.033362827034097</v>
      </c>
      <c r="S36" s="38"/>
      <c r="T36" s="29">
        <v>29.746817153011602</v>
      </c>
      <c r="U36" s="208">
        <v>23.776771042543398</v>
      </c>
      <c r="V36" s="208">
        <v>21.691942498505298</v>
      </c>
      <c r="W36" s="208">
        <v>24.074306790028899</v>
      </c>
      <c r="X36" s="208">
        <v>9.73678705887375</v>
      </c>
      <c r="Y36" s="213">
        <v>21.098356964352099</v>
      </c>
      <c r="Z36" s="208"/>
      <c r="AA36" s="214">
        <v>-1.38478254671351</v>
      </c>
      <c r="AB36" s="215">
        <v>-16.278862956406201</v>
      </c>
      <c r="AC36" s="216">
        <v>-8.8459422395003209</v>
      </c>
      <c r="AD36" s="208"/>
      <c r="AE36" s="217">
        <v>10.512755897155399</v>
      </c>
      <c r="AG36" s="29">
        <v>57.911615346229397</v>
      </c>
      <c r="AH36" s="208">
        <v>61.692400270055998</v>
      </c>
      <c r="AI36" s="208">
        <v>68.806322834414502</v>
      </c>
      <c r="AJ36" s="208">
        <v>69.935714914726802</v>
      </c>
      <c r="AK36" s="208">
        <v>68.137053453488704</v>
      </c>
      <c r="AL36" s="213">
        <v>65.296621363783103</v>
      </c>
      <c r="AM36" s="208"/>
      <c r="AN36" s="214">
        <v>73.426629876419895</v>
      </c>
      <c r="AO36" s="215">
        <v>72.303842428156202</v>
      </c>
      <c r="AP36" s="216">
        <v>72.865236152288105</v>
      </c>
      <c r="AQ36" s="208"/>
      <c r="AR36" s="217">
        <v>67.459082731927396</v>
      </c>
      <c r="AS36" s="38"/>
      <c r="AT36" s="29">
        <v>9.4307657862069405</v>
      </c>
      <c r="AU36" s="208">
        <v>9.3760062055493307</v>
      </c>
      <c r="AV36" s="208">
        <v>6.3916953090881199</v>
      </c>
      <c r="AW36" s="208">
        <v>5.6304901582678202</v>
      </c>
      <c r="AX36" s="208">
        <v>2.8199523080139901</v>
      </c>
      <c r="AY36" s="213">
        <v>6.5289266931486702</v>
      </c>
      <c r="AZ36" s="208"/>
      <c r="BA36" s="214">
        <v>-1.96749202706444</v>
      </c>
      <c r="BB36" s="215">
        <v>-2.8876984980080702</v>
      </c>
      <c r="BC36" s="216">
        <v>-2.42621994446649</v>
      </c>
      <c r="BD36" s="208"/>
      <c r="BE36" s="217">
        <v>3.5947108862599899</v>
      </c>
    </row>
    <row r="37" spans="1:57" x14ac:dyDescent="0.2">
      <c r="A37" s="20" t="s">
        <v>24</v>
      </c>
      <c r="B37" s="2" t="str">
        <f t="shared" si="0"/>
        <v>Chesapeake Bay</v>
      </c>
      <c r="C37" s="2"/>
      <c r="D37" s="23" t="s">
        <v>89</v>
      </c>
      <c r="E37" s="26" t="s">
        <v>90</v>
      </c>
      <c r="F37" s="2"/>
      <c r="G37" s="29">
        <v>44.324324324324301</v>
      </c>
      <c r="H37" s="208">
        <v>59.922779922779903</v>
      </c>
      <c r="I37" s="208">
        <v>62.934362934362902</v>
      </c>
      <c r="J37" s="208">
        <v>65.868725868725804</v>
      </c>
      <c r="K37" s="208">
        <v>67.335907335907294</v>
      </c>
      <c r="L37" s="213">
        <v>60.077220077219998</v>
      </c>
      <c r="M37" s="208"/>
      <c r="N37" s="214">
        <v>82.007722007721995</v>
      </c>
      <c r="O37" s="215">
        <v>82.239382239382195</v>
      </c>
      <c r="P37" s="216">
        <v>82.123552123552102</v>
      </c>
      <c r="Q37" s="208"/>
      <c r="R37" s="217">
        <v>66.3761720904578</v>
      </c>
      <c r="S37" s="38"/>
      <c r="T37" s="29">
        <v>-11.8279569892473</v>
      </c>
      <c r="U37" s="208">
        <v>1.0416666666666601</v>
      </c>
      <c r="V37" s="208">
        <v>0</v>
      </c>
      <c r="W37" s="208">
        <v>6.3591022443890202</v>
      </c>
      <c r="X37" s="208">
        <v>-0.68337129840546595</v>
      </c>
      <c r="Y37" s="213">
        <v>-0.61318344404700997</v>
      </c>
      <c r="Z37" s="208"/>
      <c r="AA37" s="214">
        <v>0.66350710900473897</v>
      </c>
      <c r="AB37" s="215">
        <v>-3.9675383228133398</v>
      </c>
      <c r="AC37" s="216">
        <v>-1.70979667282809</v>
      </c>
      <c r="AD37" s="208"/>
      <c r="AE37" s="217">
        <v>-1.0036196117143701</v>
      </c>
      <c r="AG37" s="29">
        <v>45.308880308880298</v>
      </c>
      <c r="AH37" s="208">
        <v>53.166023166023102</v>
      </c>
      <c r="AI37" s="208">
        <v>59.4208494208494</v>
      </c>
      <c r="AJ37" s="208">
        <v>61.660231660231602</v>
      </c>
      <c r="AK37" s="208">
        <v>62.335907335907301</v>
      </c>
      <c r="AL37" s="213">
        <v>56.378378378378301</v>
      </c>
      <c r="AM37" s="208"/>
      <c r="AN37" s="214">
        <v>70.868725868725804</v>
      </c>
      <c r="AO37" s="215">
        <v>74.478764478764404</v>
      </c>
      <c r="AP37" s="216">
        <v>72.673745173745104</v>
      </c>
      <c r="AQ37" s="208"/>
      <c r="AR37" s="217">
        <v>61.034197462768802</v>
      </c>
      <c r="AS37" s="38"/>
      <c r="AT37" s="29">
        <v>-13.5861561119293</v>
      </c>
      <c r="AU37" s="208">
        <v>-7.4285714285714199</v>
      </c>
      <c r="AV37" s="208">
        <v>-6.01526717557251</v>
      </c>
      <c r="AW37" s="208">
        <v>-5.8094957239752203</v>
      </c>
      <c r="AX37" s="208">
        <v>-6.51418645049218</v>
      </c>
      <c r="AY37" s="213">
        <v>-7.6465751691859998</v>
      </c>
      <c r="AZ37" s="208"/>
      <c r="BA37" s="214">
        <v>-4.8224008296603502</v>
      </c>
      <c r="BB37" s="215">
        <v>-2.3291139240506298</v>
      </c>
      <c r="BC37" s="216">
        <v>-3.5609068784424198</v>
      </c>
      <c r="BD37" s="208"/>
      <c r="BE37" s="217">
        <v>-6.2960453891099997</v>
      </c>
    </row>
    <row r="38" spans="1:57" x14ac:dyDescent="0.2">
      <c r="A38" s="20" t="s">
        <v>25</v>
      </c>
      <c r="B38" s="2" t="str">
        <f t="shared" si="0"/>
        <v>Coastal Virginia - Eastern Shore</v>
      </c>
      <c r="C38" s="2"/>
      <c r="D38" s="23" t="s">
        <v>89</v>
      </c>
      <c r="E38" s="26" t="s">
        <v>90</v>
      </c>
      <c r="F38" s="2"/>
      <c r="G38" s="29">
        <v>52.666227781435097</v>
      </c>
      <c r="H38" s="208">
        <v>62.080315997366597</v>
      </c>
      <c r="I38" s="208">
        <v>66.096115865701094</v>
      </c>
      <c r="J38" s="208">
        <v>67.807768268597698</v>
      </c>
      <c r="K38" s="208">
        <v>70.309414088215902</v>
      </c>
      <c r="L38" s="213">
        <v>63.791968400263301</v>
      </c>
      <c r="M38" s="208"/>
      <c r="N38" s="214">
        <v>82.356813693219195</v>
      </c>
      <c r="O38" s="215">
        <v>79.065174456879504</v>
      </c>
      <c r="P38" s="216">
        <v>80.7109940750493</v>
      </c>
      <c r="Q38" s="208"/>
      <c r="R38" s="217">
        <v>68.625975735916398</v>
      </c>
      <c r="S38" s="38"/>
      <c r="T38" s="29">
        <v>6.5246338215712303</v>
      </c>
      <c r="U38" s="208">
        <v>-4.5546558704453401</v>
      </c>
      <c r="V38" s="208">
        <v>-4.3809523809523796</v>
      </c>
      <c r="W38" s="208">
        <v>-2.5543992431409599</v>
      </c>
      <c r="X38" s="208">
        <v>-4.9822064056939501</v>
      </c>
      <c r="Y38" s="213">
        <v>-2.5150905432595501</v>
      </c>
      <c r="Z38" s="208"/>
      <c r="AA38" s="214">
        <v>-2.3419203747072501</v>
      </c>
      <c r="AB38" s="215">
        <v>-5.5817610062892999</v>
      </c>
      <c r="AC38" s="216">
        <v>-3.95613004308656</v>
      </c>
      <c r="AD38" s="208"/>
      <c r="AE38" s="217">
        <v>-3.00412069653063</v>
      </c>
      <c r="AG38" s="29">
        <v>49.275839368005201</v>
      </c>
      <c r="AH38" s="208">
        <v>54.739960500329097</v>
      </c>
      <c r="AI38" s="208">
        <v>63.084265964450204</v>
      </c>
      <c r="AJ38" s="208">
        <v>65.618828176431805</v>
      </c>
      <c r="AK38" s="208">
        <v>65.223831468070998</v>
      </c>
      <c r="AL38" s="213">
        <v>59.588545095457498</v>
      </c>
      <c r="AM38" s="208"/>
      <c r="AN38" s="214">
        <v>71.461487820934806</v>
      </c>
      <c r="AO38" s="215">
        <v>71.922317314022294</v>
      </c>
      <c r="AP38" s="216">
        <v>71.691902567478607</v>
      </c>
      <c r="AQ38" s="208"/>
      <c r="AR38" s="217">
        <v>63.046647230320602</v>
      </c>
      <c r="AS38" s="38"/>
      <c r="AT38" s="29">
        <v>-6.2030075187969897</v>
      </c>
      <c r="AU38" s="208">
        <v>-5.0256996002284398</v>
      </c>
      <c r="AV38" s="208">
        <v>-2.8144016227180502</v>
      </c>
      <c r="AW38" s="208">
        <v>-1.14059013141581</v>
      </c>
      <c r="AX38" s="208">
        <v>-2.3651145602365098</v>
      </c>
      <c r="AY38" s="213">
        <v>-3.3475707421249301</v>
      </c>
      <c r="AZ38" s="208"/>
      <c r="BA38" s="214">
        <v>-2.9286832103733502</v>
      </c>
      <c r="BB38" s="215">
        <v>-0.63665302410186397</v>
      </c>
      <c r="BC38" s="216">
        <v>-1.79235711870138</v>
      </c>
      <c r="BD38" s="208"/>
      <c r="BE38" s="217">
        <v>-2.84772290859026</v>
      </c>
    </row>
    <row r="39" spans="1:57" x14ac:dyDescent="0.2">
      <c r="A39" s="20" t="s">
        <v>26</v>
      </c>
      <c r="B39" s="2" t="str">
        <f t="shared" si="0"/>
        <v>Coastal Virginia - Hampton Roads</v>
      </c>
      <c r="C39" s="2"/>
      <c r="D39" s="23" t="s">
        <v>89</v>
      </c>
      <c r="E39" s="26" t="s">
        <v>90</v>
      </c>
      <c r="F39" s="2"/>
      <c r="G39" s="29">
        <v>65.713623964177202</v>
      </c>
      <c r="H39" s="208">
        <v>73.238457975191693</v>
      </c>
      <c r="I39" s="208">
        <v>76.102733027947906</v>
      </c>
      <c r="J39" s="208">
        <v>77.093519995882403</v>
      </c>
      <c r="K39" s="208">
        <v>82.472077821812704</v>
      </c>
      <c r="L39" s="213">
        <v>74.924082557002393</v>
      </c>
      <c r="M39" s="208"/>
      <c r="N39" s="214">
        <v>92.9023624478871</v>
      </c>
      <c r="O39" s="215">
        <v>92.614133511760699</v>
      </c>
      <c r="P39" s="216">
        <v>92.758247979823906</v>
      </c>
      <c r="Q39" s="208"/>
      <c r="R39" s="217">
        <v>80.019558392094197</v>
      </c>
      <c r="S39" s="38"/>
      <c r="T39" s="29">
        <v>16.682558027832201</v>
      </c>
      <c r="U39" s="208">
        <v>11.517645850459401</v>
      </c>
      <c r="V39" s="208">
        <v>10.002839024310701</v>
      </c>
      <c r="W39" s="208">
        <v>6.7365669756691497</v>
      </c>
      <c r="X39" s="208">
        <v>2.8975028011609698</v>
      </c>
      <c r="Y39" s="213">
        <v>9.0430668414103099</v>
      </c>
      <c r="Z39" s="208"/>
      <c r="AA39" s="214">
        <v>1.6322025937926801</v>
      </c>
      <c r="AB39" s="215">
        <v>1.13778539722057</v>
      </c>
      <c r="AC39" s="216">
        <v>1.38477529941171</v>
      </c>
      <c r="AD39" s="208"/>
      <c r="AE39" s="217">
        <v>6.3816421313673803</v>
      </c>
      <c r="AG39" s="29">
        <v>65.294155551259706</v>
      </c>
      <c r="AH39" s="208">
        <v>64.836360592617297</v>
      </c>
      <c r="AI39" s="208">
        <v>69.736850577228907</v>
      </c>
      <c r="AJ39" s="208">
        <v>72.826779815982107</v>
      </c>
      <c r="AK39" s="208">
        <v>74.540760152210694</v>
      </c>
      <c r="AL39" s="213">
        <v>69.447628517040698</v>
      </c>
      <c r="AM39" s="208"/>
      <c r="AN39" s="214">
        <v>84.080329146035993</v>
      </c>
      <c r="AO39" s="215">
        <v>86.301034698121796</v>
      </c>
      <c r="AP39" s="216">
        <v>85.190681922078895</v>
      </c>
      <c r="AQ39" s="208"/>
      <c r="AR39" s="217">
        <v>73.946144448859997</v>
      </c>
      <c r="AS39" s="38"/>
      <c r="AT39" s="29">
        <v>3.86745262738066</v>
      </c>
      <c r="AU39" s="208">
        <v>4.2062828728696804</v>
      </c>
      <c r="AV39" s="208">
        <v>4.7685792778728802</v>
      </c>
      <c r="AW39" s="208">
        <v>5.3272937941824701</v>
      </c>
      <c r="AX39" s="208">
        <v>4.8247667844420299</v>
      </c>
      <c r="AY39" s="213">
        <v>4.6218996469543203</v>
      </c>
      <c r="AZ39" s="208"/>
      <c r="BA39" s="214">
        <v>2.2870077500728399</v>
      </c>
      <c r="BB39" s="215">
        <v>2.7447101743512801</v>
      </c>
      <c r="BC39" s="216">
        <v>2.51833094434213</v>
      </c>
      <c r="BD39" s="208"/>
      <c r="BE39" s="217">
        <v>3.92071848385521</v>
      </c>
    </row>
    <row r="40" spans="1:57" x14ac:dyDescent="0.2">
      <c r="A40" s="19" t="s">
        <v>27</v>
      </c>
      <c r="B40" s="2" t="str">
        <f t="shared" si="0"/>
        <v>Northern Virginia</v>
      </c>
      <c r="C40" s="2"/>
      <c r="D40" s="23" t="s">
        <v>89</v>
      </c>
      <c r="E40" s="26" t="s">
        <v>90</v>
      </c>
      <c r="F40" s="2"/>
      <c r="G40" s="29">
        <v>73.971752581197194</v>
      </c>
      <c r="H40" s="208">
        <v>82.239106313354498</v>
      </c>
      <c r="I40" s="208">
        <v>85.754048107122003</v>
      </c>
      <c r="J40" s="208">
        <v>81.270569650010302</v>
      </c>
      <c r="K40" s="208">
        <v>73.975513888627603</v>
      </c>
      <c r="L40" s="213">
        <v>79.4421981080623</v>
      </c>
      <c r="M40" s="208"/>
      <c r="N40" s="214">
        <v>80.377259135275395</v>
      </c>
      <c r="O40" s="215">
        <v>78.701596675004197</v>
      </c>
      <c r="P40" s="216">
        <v>79.539427905139803</v>
      </c>
      <c r="Q40" s="208"/>
      <c r="R40" s="217">
        <v>79.469978050084407</v>
      </c>
      <c r="S40" s="38"/>
      <c r="T40" s="29">
        <v>20.722666097786401</v>
      </c>
      <c r="U40" s="208">
        <v>13.472997826382899</v>
      </c>
      <c r="V40" s="208">
        <v>12.3239327261561</v>
      </c>
      <c r="W40" s="208">
        <v>18.984157838392399</v>
      </c>
      <c r="X40" s="208">
        <v>6.3863786507046303</v>
      </c>
      <c r="Y40" s="213">
        <v>14.1632395643179</v>
      </c>
      <c r="Z40" s="208"/>
      <c r="AA40" s="214">
        <v>6.0444012236867399</v>
      </c>
      <c r="AB40" s="215">
        <v>1.1943181136580201</v>
      </c>
      <c r="AC40" s="216">
        <v>3.5881421000581599</v>
      </c>
      <c r="AD40" s="208"/>
      <c r="AE40" s="217">
        <v>10.924955638711699</v>
      </c>
      <c r="AG40" s="29">
        <v>67.2245028322358</v>
      </c>
      <c r="AH40" s="208">
        <v>75.077420476599897</v>
      </c>
      <c r="AI40" s="208">
        <v>83.664396919158406</v>
      </c>
      <c r="AJ40" s="208">
        <v>84.273422337510894</v>
      </c>
      <c r="AK40" s="208">
        <v>78.365969764895496</v>
      </c>
      <c r="AL40" s="213">
        <v>77.720086984142398</v>
      </c>
      <c r="AM40" s="208"/>
      <c r="AN40" s="214">
        <v>80.051128059812299</v>
      </c>
      <c r="AO40" s="215">
        <v>80.225470984356093</v>
      </c>
      <c r="AP40" s="216">
        <v>80.138299522084196</v>
      </c>
      <c r="AQ40" s="208"/>
      <c r="AR40" s="217">
        <v>78.410955225884393</v>
      </c>
      <c r="AS40" s="38"/>
      <c r="AT40" s="29">
        <v>5.5540140899193498</v>
      </c>
      <c r="AU40" s="208">
        <v>8.11977388980449</v>
      </c>
      <c r="AV40" s="208">
        <v>6.5135896403028903</v>
      </c>
      <c r="AW40" s="208">
        <v>7.8144056314533001</v>
      </c>
      <c r="AX40" s="208">
        <v>6.5620650021442302</v>
      </c>
      <c r="AY40" s="213">
        <v>6.94051194224682</v>
      </c>
      <c r="AZ40" s="208"/>
      <c r="BA40" s="214">
        <v>3.4932734144122</v>
      </c>
      <c r="BB40" s="215">
        <v>2.9184916955939602</v>
      </c>
      <c r="BC40" s="216">
        <v>3.2047696662297001</v>
      </c>
      <c r="BD40" s="208"/>
      <c r="BE40" s="217">
        <v>5.8219138165738196</v>
      </c>
    </row>
    <row r="41" spans="1:57" x14ac:dyDescent="0.2">
      <c r="A41" s="21" t="s">
        <v>28</v>
      </c>
      <c r="B41" s="2" t="str">
        <f t="shared" si="0"/>
        <v>Shenandoah Valley</v>
      </c>
      <c r="C41" s="2"/>
      <c r="D41" s="24" t="s">
        <v>89</v>
      </c>
      <c r="E41" s="27" t="s">
        <v>90</v>
      </c>
      <c r="F41" s="2"/>
      <c r="G41" s="30">
        <v>48.322147651006702</v>
      </c>
      <c r="H41" s="218">
        <v>56.7548361626529</v>
      </c>
      <c r="I41" s="218">
        <v>61.508093170153899</v>
      </c>
      <c r="J41" s="218">
        <v>70.264508487958906</v>
      </c>
      <c r="K41" s="218">
        <v>77.070667193051705</v>
      </c>
      <c r="L41" s="219">
        <v>62.784050532964798</v>
      </c>
      <c r="M41" s="208"/>
      <c r="N41" s="220">
        <v>85.487564153177999</v>
      </c>
      <c r="O41" s="221">
        <v>74.078168180023596</v>
      </c>
      <c r="P41" s="222">
        <v>79.782866166600797</v>
      </c>
      <c r="Q41" s="208"/>
      <c r="R41" s="223">
        <v>67.640854999718002</v>
      </c>
      <c r="S41" s="38"/>
      <c r="T41" s="30">
        <v>1.8334725805415</v>
      </c>
      <c r="U41" s="218">
        <v>-4.6425902019720002</v>
      </c>
      <c r="V41" s="218">
        <v>-3.4239087490154798</v>
      </c>
      <c r="W41" s="218">
        <v>1.64805758957694</v>
      </c>
      <c r="X41" s="218">
        <v>1.51976298494755</v>
      </c>
      <c r="Y41" s="219">
        <v>-0.56408374222389501</v>
      </c>
      <c r="Z41" s="208"/>
      <c r="AA41" s="220">
        <v>-1.2143703118831399</v>
      </c>
      <c r="AB41" s="221">
        <v>-12.4950307053951</v>
      </c>
      <c r="AC41" s="222">
        <v>-6.7926777289611202</v>
      </c>
      <c r="AD41" s="208"/>
      <c r="AE41" s="223">
        <v>-2.7540825078631199</v>
      </c>
      <c r="AG41" s="30">
        <v>48.810227317495901</v>
      </c>
      <c r="AH41" s="218">
        <v>51.337921243073701</v>
      </c>
      <c r="AI41" s="218">
        <v>57.036657267367303</v>
      </c>
      <c r="AJ41" s="218">
        <v>62.528345789048103</v>
      </c>
      <c r="AK41" s="218">
        <v>66.564786149507995</v>
      </c>
      <c r="AL41" s="219">
        <v>57.253822678200997</v>
      </c>
      <c r="AM41" s="208"/>
      <c r="AN41" s="220">
        <v>74.028355648453001</v>
      </c>
      <c r="AO41" s="221">
        <v>68.942874608088601</v>
      </c>
      <c r="AP41" s="222">
        <v>71.485615128270794</v>
      </c>
      <c r="AQ41" s="208"/>
      <c r="AR41" s="223">
        <v>61.319442097317499</v>
      </c>
      <c r="AS41" s="38"/>
      <c r="AT41" s="30">
        <v>0.49056530791045799</v>
      </c>
      <c r="AU41" s="218">
        <v>-1.2155799593657</v>
      </c>
      <c r="AV41" s="218">
        <v>-1.9187550590667199</v>
      </c>
      <c r="AW41" s="218">
        <v>5.9155085159114301E-2</v>
      </c>
      <c r="AX41" s="218">
        <v>1.5476041342548701</v>
      </c>
      <c r="AY41" s="219">
        <v>-0.162748031907023</v>
      </c>
      <c r="AZ41" s="208"/>
      <c r="BA41" s="220">
        <v>-1.4647547923039399</v>
      </c>
      <c r="BB41" s="221">
        <v>-5.2772823380186002</v>
      </c>
      <c r="BC41" s="222">
        <v>-3.34079775656225</v>
      </c>
      <c r="BD41" s="208"/>
      <c r="BE41" s="223">
        <v>-1.2452292374918299</v>
      </c>
    </row>
    <row r="42" spans="1:57" x14ac:dyDescent="0.2">
      <c r="A42" s="18" t="s">
        <v>29</v>
      </c>
      <c r="B42" s="2" t="str">
        <f t="shared" si="0"/>
        <v>Southern Virginia</v>
      </c>
      <c r="C42" s="8"/>
      <c r="D42" s="22" t="s">
        <v>89</v>
      </c>
      <c r="E42" s="25" t="s">
        <v>90</v>
      </c>
      <c r="F42" s="2"/>
      <c r="G42" s="28">
        <v>43.506493506493499</v>
      </c>
      <c r="H42" s="206">
        <v>58.128078817733901</v>
      </c>
      <c r="I42" s="206">
        <v>63.479623824451402</v>
      </c>
      <c r="J42" s="206">
        <v>65.136587550380597</v>
      </c>
      <c r="K42" s="206">
        <v>67.465293327362204</v>
      </c>
      <c r="L42" s="207">
        <v>59.5432154052843</v>
      </c>
      <c r="M42" s="208"/>
      <c r="N42" s="209">
        <v>72.906403940886605</v>
      </c>
      <c r="O42" s="210">
        <v>69.570085087326405</v>
      </c>
      <c r="P42" s="211">
        <v>71.238244514106498</v>
      </c>
      <c r="Q42" s="208"/>
      <c r="R42" s="212">
        <v>62.884652293519203</v>
      </c>
      <c r="S42" s="38"/>
      <c r="T42" s="28">
        <v>-4.6495316530159698</v>
      </c>
      <c r="U42" s="206">
        <v>-8.8215422036042792</v>
      </c>
      <c r="V42" s="206">
        <v>-4.8993590680300896</v>
      </c>
      <c r="W42" s="206">
        <v>-1.94995043270905</v>
      </c>
      <c r="X42" s="206">
        <v>3.6460874111570698</v>
      </c>
      <c r="Y42" s="207">
        <v>-3.2301869815934201</v>
      </c>
      <c r="Z42" s="208"/>
      <c r="AA42" s="209">
        <v>1.35992944481343</v>
      </c>
      <c r="AB42" s="210">
        <v>-2.4778463420889998</v>
      </c>
      <c r="AC42" s="211">
        <v>-0.55104927215875499</v>
      </c>
      <c r="AD42" s="208"/>
      <c r="AE42" s="212">
        <v>-2.3789730866043102</v>
      </c>
      <c r="AF42" s="28"/>
      <c r="AG42" s="28">
        <v>45.131948343627101</v>
      </c>
      <c r="AH42" s="206">
        <v>53.590850479340602</v>
      </c>
      <c r="AI42" s="206">
        <v>61.585468408364598</v>
      </c>
      <c r="AJ42" s="206">
        <v>62.706733195044002</v>
      </c>
      <c r="AK42" s="206">
        <v>61.826540337500703</v>
      </c>
      <c r="AL42" s="207">
        <v>56.9718925951681</v>
      </c>
      <c r="AM42" s="208"/>
      <c r="AN42" s="209">
        <v>64.057857262992599</v>
      </c>
      <c r="AO42" s="210">
        <v>64.0466446151258</v>
      </c>
      <c r="AP42" s="211">
        <v>64.052250939059206</v>
      </c>
      <c r="AQ42" s="208"/>
      <c r="AR42" s="212">
        <v>58.995289669315497</v>
      </c>
      <c r="AS42" s="38"/>
      <c r="AT42" s="28">
        <v>-1.8444215574263001</v>
      </c>
      <c r="AU42" s="206">
        <v>-4.1881982903107904</v>
      </c>
      <c r="AV42" s="206">
        <v>-2.45136526593057</v>
      </c>
      <c r="AW42" s="206">
        <v>-1.96262893643008</v>
      </c>
      <c r="AX42" s="206">
        <v>1.95590153783355</v>
      </c>
      <c r="AY42" s="207">
        <v>-1.65360080899956</v>
      </c>
      <c r="AZ42" s="208"/>
      <c r="BA42" s="209">
        <v>1.09202348708124</v>
      </c>
      <c r="BB42" s="210">
        <v>0.230096406752859</v>
      </c>
      <c r="BC42" s="211">
        <v>0.65925256881517502</v>
      </c>
      <c r="BD42" s="208"/>
      <c r="BE42" s="212">
        <v>-0.94685481373473601</v>
      </c>
    </row>
    <row r="43" spans="1:57" x14ac:dyDescent="0.2">
      <c r="A43" s="19" t="s">
        <v>30</v>
      </c>
      <c r="B43" s="2" t="str">
        <f t="shared" si="0"/>
        <v>Southwest Virginia - Blue Ridge Highlands</v>
      </c>
      <c r="C43" s="9"/>
      <c r="D43" s="23" t="s">
        <v>89</v>
      </c>
      <c r="E43" s="26" t="s">
        <v>90</v>
      </c>
      <c r="F43" s="2"/>
      <c r="G43" s="29">
        <v>51.196280757455398</v>
      </c>
      <c r="H43" s="208">
        <v>56.4576482594398</v>
      </c>
      <c r="I43" s="208">
        <v>59.417167479306002</v>
      </c>
      <c r="J43" s="208">
        <v>61.503571833541201</v>
      </c>
      <c r="K43" s="208">
        <v>64.973352987867102</v>
      </c>
      <c r="L43" s="213">
        <v>58.709604263521904</v>
      </c>
      <c r="M43" s="208"/>
      <c r="N43" s="214">
        <v>77.480439959178995</v>
      </c>
      <c r="O43" s="215">
        <v>73.330309558906904</v>
      </c>
      <c r="P43" s="216">
        <v>75.4053747590429</v>
      </c>
      <c r="Q43" s="208"/>
      <c r="R43" s="217">
        <v>63.479824405099301</v>
      </c>
      <c r="S43" s="38"/>
      <c r="T43" s="29">
        <v>20.089874117395599</v>
      </c>
      <c r="U43" s="208">
        <v>1.54591004116244</v>
      </c>
      <c r="V43" s="208">
        <v>1.5162508907658001</v>
      </c>
      <c r="W43" s="208">
        <v>-2.4020077667423401</v>
      </c>
      <c r="X43" s="208">
        <v>4.6393077264197098</v>
      </c>
      <c r="Y43" s="213">
        <v>4.1432617731061399</v>
      </c>
      <c r="Z43" s="208"/>
      <c r="AA43" s="214">
        <v>-0.78342160006368</v>
      </c>
      <c r="AB43" s="215">
        <v>-2.6397431919243401</v>
      </c>
      <c r="AC43" s="216">
        <v>-1.6948010086796701</v>
      </c>
      <c r="AD43" s="208"/>
      <c r="AE43" s="217">
        <v>2.08568679035836</v>
      </c>
      <c r="AF43" s="29"/>
      <c r="AG43" s="29">
        <v>46.116339721056796</v>
      </c>
      <c r="AH43" s="208">
        <v>52.188456741127098</v>
      </c>
      <c r="AI43" s="208">
        <v>58.308765166118597</v>
      </c>
      <c r="AJ43" s="208">
        <v>61.220092981063601</v>
      </c>
      <c r="AK43" s="208">
        <v>63.354688740219899</v>
      </c>
      <c r="AL43" s="213">
        <v>56.237668669917198</v>
      </c>
      <c r="AM43" s="208"/>
      <c r="AN43" s="214">
        <v>71.810862909626906</v>
      </c>
      <c r="AO43" s="215">
        <v>68.712439052046705</v>
      </c>
      <c r="AP43" s="216">
        <v>70.261650980836805</v>
      </c>
      <c r="AQ43" s="208"/>
      <c r="AR43" s="217">
        <v>60.2445207587513</v>
      </c>
      <c r="AS43" s="38"/>
      <c r="AT43" s="29">
        <v>-1.0873996463721201</v>
      </c>
      <c r="AU43" s="208">
        <v>2.94226927720372</v>
      </c>
      <c r="AV43" s="208">
        <v>2.4472319336170498</v>
      </c>
      <c r="AW43" s="208">
        <v>1.06686527931329</v>
      </c>
      <c r="AX43" s="208">
        <v>5.7276387930622903</v>
      </c>
      <c r="AY43" s="213">
        <v>2.3499414352163801</v>
      </c>
      <c r="AZ43" s="208"/>
      <c r="BA43" s="214">
        <v>0.60346394317399699</v>
      </c>
      <c r="BB43" s="215">
        <v>1.47513125817645</v>
      </c>
      <c r="BC43" s="216">
        <v>1.02780894645131</v>
      </c>
      <c r="BD43" s="208"/>
      <c r="BE43" s="217">
        <v>1.90566722447409</v>
      </c>
    </row>
    <row r="44" spans="1:57" x14ac:dyDescent="0.2">
      <c r="A44" s="20" t="s">
        <v>31</v>
      </c>
      <c r="B44" s="2" t="str">
        <f t="shared" si="0"/>
        <v>Southwest Virginia - Heart of Appalachia</v>
      </c>
      <c r="C44" s="2"/>
      <c r="D44" s="23" t="s">
        <v>89</v>
      </c>
      <c r="E44" s="26" t="s">
        <v>90</v>
      </c>
      <c r="F44" s="2"/>
      <c r="G44" s="29">
        <v>44.629898403483303</v>
      </c>
      <c r="H44" s="208">
        <v>55.878084179970898</v>
      </c>
      <c r="I44" s="208">
        <v>58.5631349782293</v>
      </c>
      <c r="J44" s="208">
        <v>58.127721335268497</v>
      </c>
      <c r="K44" s="208">
        <v>54.426705370101502</v>
      </c>
      <c r="L44" s="213">
        <v>54.325108853410697</v>
      </c>
      <c r="M44" s="208"/>
      <c r="N44" s="214">
        <v>62.264150943396203</v>
      </c>
      <c r="O44" s="215">
        <v>56.748911465892498</v>
      </c>
      <c r="P44" s="216">
        <v>59.506531204644403</v>
      </c>
      <c r="Q44" s="208"/>
      <c r="R44" s="217">
        <v>55.805515239477501</v>
      </c>
      <c r="S44" s="38"/>
      <c r="T44" s="29">
        <v>7.0820524090231798</v>
      </c>
      <c r="U44" s="208">
        <v>2.1244580323423801</v>
      </c>
      <c r="V44" s="208">
        <v>-6.1490368512809E-2</v>
      </c>
      <c r="W44" s="208">
        <v>3.2268154747009601</v>
      </c>
      <c r="X44" s="208">
        <v>-8.2066559722964794</v>
      </c>
      <c r="Y44" s="213">
        <v>0.38032671273486301</v>
      </c>
      <c r="Z44" s="208"/>
      <c r="AA44" s="214">
        <v>-0.79015949129573604</v>
      </c>
      <c r="AB44" s="215">
        <v>-12.479218894313201</v>
      </c>
      <c r="AC44" s="216">
        <v>-6.7299804379377797</v>
      </c>
      <c r="AD44" s="208"/>
      <c r="AE44" s="217">
        <v>-1.8981416183758399</v>
      </c>
      <c r="AF44" s="29"/>
      <c r="AG44" s="29">
        <v>39.078374455732899</v>
      </c>
      <c r="AH44" s="208">
        <v>47.4419448476052</v>
      </c>
      <c r="AI44" s="208">
        <v>53.501451378809797</v>
      </c>
      <c r="AJ44" s="208">
        <v>54.7895500725689</v>
      </c>
      <c r="AK44" s="208">
        <v>51.233671988388899</v>
      </c>
      <c r="AL44" s="213">
        <v>49.208998548621103</v>
      </c>
      <c r="AM44" s="208"/>
      <c r="AN44" s="214">
        <v>55.079825834542802</v>
      </c>
      <c r="AO44" s="215">
        <v>53.1023222060957</v>
      </c>
      <c r="AP44" s="216">
        <v>54.091074020319297</v>
      </c>
      <c r="AQ44" s="208"/>
      <c r="AR44" s="217">
        <v>50.603877254820603</v>
      </c>
      <c r="AS44" s="38"/>
      <c r="AT44" s="29">
        <v>-5.9248481382856202</v>
      </c>
      <c r="AU44" s="208">
        <v>-6.0929519969159402</v>
      </c>
      <c r="AV44" s="208">
        <v>-5.7721002891678301</v>
      </c>
      <c r="AW44" s="208">
        <v>-2.9403793554736901</v>
      </c>
      <c r="AX44" s="208">
        <v>-6.7184911524534101</v>
      </c>
      <c r="AY44" s="213">
        <v>-5.4442322511669499</v>
      </c>
      <c r="AZ44" s="208"/>
      <c r="BA44" s="214">
        <v>-3.1696326078503598</v>
      </c>
      <c r="BB44" s="215">
        <v>-3.9529023252553999</v>
      </c>
      <c r="BC44" s="216">
        <v>-3.55569862466715</v>
      </c>
      <c r="BD44" s="208"/>
      <c r="BE44" s="217">
        <v>-4.8753597448373398</v>
      </c>
    </row>
    <row r="45" spans="1:57" x14ac:dyDescent="0.2">
      <c r="A45" s="21" t="s">
        <v>32</v>
      </c>
      <c r="B45" s="2" t="str">
        <f t="shared" si="0"/>
        <v>Virginia Mountains</v>
      </c>
      <c r="C45" s="2"/>
      <c r="D45" s="24" t="s">
        <v>89</v>
      </c>
      <c r="E45" s="27" t="s">
        <v>90</v>
      </c>
      <c r="F45" s="2"/>
      <c r="G45" s="29">
        <v>50.381475036808901</v>
      </c>
      <c r="H45" s="208">
        <v>64.783830812474903</v>
      </c>
      <c r="I45" s="208">
        <v>68.638736447597296</v>
      </c>
      <c r="J45" s="208">
        <v>67.340382813545702</v>
      </c>
      <c r="K45" s="208">
        <v>67.514388970686596</v>
      </c>
      <c r="L45" s="213">
        <v>63.731762816222698</v>
      </c>
      <c r="M45" s="208"/>
      <c r="N45" s="214">
        <v>73.443983402489593</v>
      </c>
      <c r="O45" s="215">
        <v>70.004015526703199</v>
      </c>
      <c r="P45" s="216">
        <v>71.723999464596403</v>
      </c>
      <c r="Q45" s="208"/>
      <c r="R45" s="217">
        <v>66.015259001472302</v>
      </c>
      <c r="S45" s="38"/>
      <c r="T45" s="29">
        <v>17.4071165561793</v>
      </c>
      <c r="U45" s="208">
        <v>3.0741436786052199</v>
      </c>
      <c r="V45" s="208">
        <v>4.0954491030049596</v>
      </c>
      <c r="W45" s="208">
        <v>-1.7208923737728301</v>
      </c>
      <c r="X45" s="208">
        <v>-2.8991640064098001</v>
      </c>
      <c r="Y45" s="213">
        <v>2.8756541755693998</v>
      </c>
      <c r="Z45" s="208"/>
      <c r="AA45" s="214">
        <v>-10.418649596363601</v>
      </c>
      <c r="AB45" s="215">
        <v>-10.405628091850801</v>
      </c>
      <c r="AC45" s="216">
        <v>-10.4122954486906</v>
      </c>
      <c r="AD45" s="208"/>
      <c r="AE45" s="217">
        <v>-1.65253793566258</v>
      </c>
      <c r="AF45" s="30"/>
      <c r="AG45" s="29">
        <v>51.311738723062497</v>
      </c>
      <c r="AH45" s="208">
        <v>59.587070004015501</v>
      </c>
      <c r="AI45" s="208">
        <v>67.226609556953505</v>
      </c>
      <c r="AJ45" s="208">
        <v>67.731896667112807</v>
      </c>
      <c r="AK45" s="208">
        <v>68.782626154463898</v>
      </c>
      <c r="AL45" s="213">
        <v>62.927988221121602</v>
      </c>
      <c r="AM45" s="208"/>
      <c r="AN45" s="214">
        <v>70.047517065988401</v>
      </c>
      <c r="AO45" s="215">
        <v>68.347610761611506</v>
      </c>
      <c r="AP45" s="216">
        <v>69.197563913799996</v>
      </c>
      <c r="AQ45" s="208"/>
      <c r="AR45" s="217">
        <v>64.719295561886895</v>
      </c>
      <c r="AS45" s="38"/>
      <c r="AT45" s="29">
        <v>8.9077617016490098</v>
      </c>
      <c r="AU45" s="208">
        <v>8.1347113376049691</v>
      </c>
      <c r="AV45" s="208">
        <v>8.8108837084308096</v>
      </c>
      <c r="AW45" s="208">
        <v>0.122737070933263</v>
      </c>
      <c r="AX45" s="208">
        <v>0.469081582561443</v>
      </c>
      <c r="AY45" s="213">
        <v>4.8406042879854496</v>
      </c>
      <c r="AZ45" s="208"/>
      <c r="BA45" s="214">
        <v>-4.6898174295623196</v>
      </c>
      <c r="BB45" s="215">
        <v>-2.7844774908416499</v>
      </c>
      <c r="BC45" s="216">
        <v>-3.7582746743577098</v>
      </c>
      <c r="BD45" s="208"/>
      <c r="BE45" s="217">
        <v>2.0551106344427601</v>
      </c>
    </row>
    <row r="46" spans="1:57" x14ac:dyDescent="0.2">
      <c r="A46" s="20" t="s">
        <v>104</v>
      </c>
      <c r="B46" s="2" t="s">
        <v>16</v>
      </c>
      <c r="D46" s="24" t="s">
        <v>89</v>
      </c>
      <c r="E46" s="27" t="s">
        <v>90</v>
      </c>
      <c r="G46" s="29">
        <v>60.054657253473003</v>
      </c>
      <c r="H46" s="208">
        <v>73.012981097699793</v>
      </c>
      <c r="I46" s="208">
        <v>79.526303803233802</v>
      </c>
      <c r="J46" s="208">
        <v>79.571851514461301</v>
      </c>
      <c r="K46" s="208">
        <v>77.135048963789501</v>
      </c>
      <c r="L46" s="213">
        <v>73.860168526531496</v>
      </c>
      <c r="M46" s="208"/>
      <c r="N46" s="214">
        <v>84.900933728080105</v>
      </c>
      <c r="O46" s="215">
        <v>82.0086540651332</v>
      </c>
      <c r="P46" s="216">
        <v>83.454793896606603</v>
      </c>
      <c r="Q46" s="208"/>
      <c r="R46" s="217">
        <v>76.601490060838699</v>
      </c>
      <c r="S46" s="38"/>
      <c r="T46" s="29">
        <v>32.466900312711402</v>
      </c>
      <c r="U46" s="208">
        <v>21.648999996046498</v>
      </c>
      <c r="V46" s="208">
        <v>22.145536209879499</v>
      </c>
      <c r="W46" s="208">
        <v>21.7623400816396</v>
      </c>
      <c r="X46" s="208">
        <v>7.7645047642381604</v>
      </c>
      <c r="Y46" s="213">
        <v>20.140672989514201</v>
      </c>
      <c r="Z46" s="208"/>
      <c r="AA46" s="214">
        <v>1.20917200918163</v>
      </c>
      <c r="AB46" s="215">
        <v>-2.1255883959500199</v>
      </c>
      <c r="AC46" s="216">
        <v>-0.45724438979889198</v>
      </c>
      <c r="AD46" s="208"/>
      <c r="AE46" s="217">
        <v>12.8705725985703</v>
      </c>
      <c r="AG46" s="29">
        <v>62.001821908449102</v>
      </c>
      <c r="AH46" s="208">
        <v>66.704623092689502</v>
      </c>
      <c r="AI46" s="208">
        <v>73.371669323616402</v>
      </c>
      <c r="AJ46" s="208">
        <v>73.457071282168002</v>
      </c>
      <c r="AK46" s="208">
        <v>70.650193577772697</v>
      </c>
      <c r="AL46" s="213">
        <v>69.237075836939098</v>
      </c>
      <c r="AM46" s="208"/>
      <c r="AN46" s="214">
        <v>78.455932589387302</v>
      </c>
      <c r="AO46" s="215">
        <v>79.247324071965295</v>
      </c>
      <c r="AP46" s="216">
        <v>78.851628330676306</v>
      </c>
      <c r="AQ46" s="208"/>
      <c r="AR46" s="217">
        <v>71.9840908351498</v>
      </c>
      <c r="AS46" s="38"/>
      <c r="AT46" s="29">
        <v>10.0210766488958</v>
      </c>
      <c r="AU46" s="208">
        <v>14.8836638512383</v>
      </c>
      <c r="AV46" s="208">
        <v>13.484448345756601</v>
      </c>
      <c r="AW46" s="208">
        <v>6.6422770843400301</v>
      </c>
      <c r="AX46" s="208">
        <v>3.40397159161911</v>
      </c>
      <c r="AY46" s="213">
        <v>9.4564026657401801</v>
      </c>
      <c r="AZ46" s="208"/>
      <c r="BA46" s="214">
        <v>-1.15618292104045</v>
      </c>
      <c r="BB46" s="215">
        <v>-0.72736183184060099</v>
      </c>
      <c r="BC46" s="216">
        <v>-0.94116049748443797</v>
      </c>
      <c r="BD46" s="208"/>
      <c r="BE46" s="217">
        <v>5.9750496935556798</v>
      </c>
    </row>
    <row r="47" spans="1:57" x14ac:dyDescent="0.2">
      <c r="A47" s="20" t="s">
        <v>105</v>
      </c>
      <c r="B47" s="2" t="s">
        <v>17</v>
      </c>
      <c r="D47" s="24" t="s">
        <v>89</v>
      </c>
      <c r="E47" s="27" t="s">
        <v>90</v>
      </c>
      <c r="G47" s="29">
        <v>69.010269721250395</v>
      </c>
      <c r="H47" s="208">
        <v>80.705714178234203</v>
      </c>
      <c r="I47" s="208">
        <v>84.493849452657699</v>
      </c>
      <c r="J47" s="208">
        <v>78.155211977579597</v>
      </c>
      <c r="K47" s="208">
        <v>73.501862092314596</v>
      </c>
      <c r="L47" s="213">
        <v>77.173381484407301</v>
      </c>
      <c r="M47" s="208"/>
      <c r="N47" s="214">
        <v>82.545235676936301</v>
      </c>
      <c r="O47" s="215">
        <v>79.975924463002599</v>
      </c>
      <c r="P47" s="216">
        <v>81.260580069969507</v>
      </c>
      <c r="Q47" s="208"/>
      <c r="R47" s="217">
        <v>78.341152508853597</v>
      </c>
      <c r="S47" s="38"/>
      <c r="T47" s="29">
        <v>29.134095007798599</v>
      </c>
      <c r="U47" s="208">
        <v>14.5692377814424</v>
      </c>
      <c r="V47" s="208">
        <v>9.7963912936490303</v>
      </c>
      <c r="W47" s="208">
        <v>14.9143739483704</v>
      </c>
      <c r="X47" s="208">
        <v>3.0818314082053999</v>
      </c>
      <c r="Y47" s="213">
        <v>13.438674570289299</v>
      </c>
      <c r="Z47" s="208"/>
      <c r="AA47" s="214">
        <v>0.95161555691373501</v>
      </c>
      <c r="AB47" s="215">
        <v>-2.8668951990338498</v>
      </c>
      <c r="AC47" s="216">
        <v>-0.96426327509268805</v>
      </c>
      <c r="AD47" s="208"/>
      <c r="AE47" s="217">
        <v>8.7514462546050193</v>
      </c>
      <c r="AG47" s="29">
        <v>63.773418102475297</v>
      </c>
      <c r="AH47" s="208">
        <v>71.851782187529295</v>
      </c>
      <c r="AI47" s="208">
        <v>81.738925985140597</v>
      </c>
      <c r="AJ47" s="208">
        <v>81.642057744756798</v>
      </c>
      <c r="AK47" s="208">
        <v>75.931533903884102</v>
      </c>
      <c r="AL47" s="213">
        <v>74.987585771036393</v>
      </c>
      <c r="AM47" s="208"/>
      <c r="AN47" s="214">
        <v>78.703094140882101</v>
      </c>
      <c r="AO47" s="215">
        <v>79.569265494216097</v>
      </c>
      <c r="AP47" s="216">
        <v>79.136179817549106</v>
      </c>
      <c r="AQ47" s="208"/>
      <c r="AR47" s="217">
        <v>76.172901540759995</v>
      </c>
      <c r="AS47" s="38"/>
      <c r="AT47" s="29">
        <v>4.9480962437127296</v>
      </c>
      <c r="AU47" s="208">
        <v>7.3847443354576203</v>
      </c>
      <c r="AV47" s="208">
        <v>5.4456380223399403</v>
      </c>
      <c r="AW47" s="208">
        <v>6.4737922740265201</v>
      </c>
      <c r="AX47" s="208">
        <v>6.13431296840022</v>
      </c>
      <c r="AY47" s="213">
        <v>6.08975360069849</v>
      </c>
      <c r="AZ47" s="208"/>
      <c r="BA47" s="214">
        <v>-0.49874345277860699</v>
      </c>
      <c r="BB47" s="215">
        <v>9.1315521460145405E-2</v>
      </c>
      <c r="BC47" s="216">
        <v>-0.20297155734269601</v>
      </c>
      <c r="BD47" s="208"/>
      <c r="BE47" s="217">
        <v>4.1405967705437901</v>
      </c>
    </row>
    <row r="48" spans="1:57" x14ac:dyDescent="0.2">
      <c r="A48" s="20" t="s">
        <v>106</v>
      </c>
      <c r="B48" s="2" t="s">
        <v>18</v>
      </c>
      <c r="D48" s="24" t="s">
        <v>89</v>
      </c>
      <c r="E48" s="27" t="s">
        <v>90</v>
      </c>
      <c r="G48" s="29">
        <v>71.673499813641399</v>
      </c>
      <c r="H48" s="208">
        <v>83.078643309727894</v>
      </c>
      <c r="I48" s="208">
        <v>87.671664898649595</v>
      </c>
      <c r="J48" s="208">
        <v>85.931362711086905</v>
      </c>
      <c r="K48" s="208">
        <v>83.388285214598994</v>
      </c>
      <c r="L48" s="213">
        <v>82.348691189540901</v>
      </c>
      <c r="M48" s="208"/>
      <c r="N48" s="214">
        <v>89.423435304911195</v>
      </c>
      <c r="O48" s="215">
        <v>82.949625849364907</v>
      </c>
      <c r="P48" s="216">
        <v>86.1865305771381</v>
      </c>
      <c r="Q48" s="208"/>
      <c r="R48" s="217">
        <v>83.445216728854405</v>
      </c>
      <c r="S48" s="38"/>
      <c r="T48" s="29">
        <v>25.893097095845899</v>
      </c>
      <c r="U48" s="208">
        <v>17.286492332266299</v>
      </c>
      <c r="V48" s="208">
        <v>14.0764325111959</v>
      </c>
      <c r="W48" s="208">
        <v>18.742336334139999</v>
      </c>
      <c r="X48" s="208">
        <v>7.8453748888552202</v>
      </c>
      <c r="Y48" s="213">
        <v>16.210136367682299</v>
      </c>
      <c r="Z48" s="208"/>
      <c r="AA48" s="214">
        <v>1.71645597789049</v>
      </c>
      <c r="AB48" s="215">
        <v>-5.9431514933351099</v>
      </c>
      <c r="AC48" s="216">
        <v>-2.1193613997262899</v>
      </c>
      <c r="AD48" s="208"/>
      <c r="AE48" s="217">
        <v>10.124478362008</v>
      </c>
      <c r="AG48" s="29">
        <v>65.866575064050195</v>
      </c>
      <c r="AH48" s="208">
        <v>71.288809310653505</v>
      </c>
      <c r="AI48" s="208">
        <v>79.893285586392096</v>
      </c>
      <c r="AJ48" s="208">
        <v>81.579230080572898</v>
      </c>
      <c r="AK48" s="208">
        <v>79.192121754699997</v>
      </c>
      <c r="AL48" s="213">
        <v>75.562490511776801</v>
      </c>
      <c r="AM48" s="208"/>
      <c r="AN48" s="214">
        <v>83.731423455684805</v>
      </c>
      <c r="AO48" s="215">
        <v>82.964368845120802</v>
      </c>
      <c r="AP48" s="216">
        <v>83.347896150402804</v>
      </c>
      <c r="AQ48" s="208"/>
      <c r="AR48" s="217">
        <v>77.786644078061599</v>
      </c>
      <c r="AS48" s="38"/>
      <c r="AT48" s="29">
        <v>7.0533419928285301</v>
      </c>
      <c r="AU48" s="208">
        <v>8.9538286771811304</v>
      </c>
      <c r="AV48" s="208">
        <v>6.3989486719080499</v>
      </c>
      <c r="AW48" s="208">
        <v>6.9648837289458996</v>
      </c>
      <c r="AX48" s="208">
        <v>6.1378801268628598</v>
      </c>
      <c r="AY48" s="213">
        <v>7.0516525439793902</v>
      </c>
      <c r="AZ48" s="208"/>
      <c r="BA48" s="214">
        <v>2.1992498928224</v>
      </c>
      <c r="BB48" s="215">
        <v>1.1848236752267001</v>
      </c>
      <c r="BC48" s="216">
        <v>1.69184088712158</v>
      </c>
      <c r="BD48" s="208"/>
      <c r="BE48" s="217">
        <v>5.3514089443225199</v>
      </c>
    </row>
    <row r="49" spans="1:57" x14ac:dyDescent="0.2">
      <c r="A49" s="20" t="s">
        <v>107</v>
      </c>
      <c r="B49" s="2" t="s">
        <v>19</v>
      </c>
      <c r="D49" s="24" t="s">
        <v>89</v>
      </c>
      <c r="E49" s="27" t="s">
        <v>90</v>
      </c>
      <c r="G49" s="29">
        <v>63.158024265990598</v>
      </c>
      <c r="H49" s="208">
        <v>76.460020180641294</v>
      </c>
      <c r="I49" s="208">
        <v>81.163094036866497</v>
      </c>
      <c r="J49" s="208">
        <v>82.204119804100102</v>
      </c>
      <c r="K49" s="208">
        <v>81.564245810055795</v>
      </c>
      <c r="L49" s="213">
        <v>76.909900819530904</v>
      </c>
      <c r="M49" s="208"/>
      <c r="N49" s="214">
        <v>88.691457682179504</v>
      </c>
      <c r="O49" s="215">
        <v>83.279600324859103</v>
      </c>
      <c r="P49" s="216">
        <v>85.985529003519304</v>
      </c>
      <c r="Q49" s="208"/>
      <c r="R49" s="217">
        <v>79.5029374435276</v>
      </c>
      <c r="S49" s="38"/>
      <c r="T49" s="29">
        <v>18.470743730138999</v>
      </c>
      <c r="U49" s="208">
        <v>11.1768851398636</v>
      </c>
      <c r="V49" s="208">
        <v>12.4102276950647</v>
      </c>
      <c r="W49" s="208">
        <v>13.251832760566201</v>
      </c>
      <c r="X49" s="208">
        <v>6.6953432597092899</v>
      </c>
      <c r="Y49" s="213">
        <v>12.0096663610866</v>
      </c>
      <c r="Z49" s="208"/>
      <c r="AA49" s="214">
        <v>2.4182892553375401</v>
      </c>
      <c r="AB49" s="215">
        <v>-3.7986733000550599</v>
      </c>
      <c r="AC49" s="216">
        <v>-0.68966700018596805</v>
      </c>
      <c r="AD49" s="208"/>
      <c r="AE49" s="217">
        <v>7.7518646893626402</v>
      </c>
      <c r="AG49" s="29">
        <v>60.5256023168402</v>
      </c>
      <c r="AH49" s="208">
        <v>66.137761604817399</v>
      </c>
      <c r="AI49" s="208">
        <v>74.6599676130311</v>
      </c>
      <c r="AJ49" s="208">
        <v>77.4898251965691</v>
      </c>
      <c r="AK49" s="208">
        <v>76.325495194290994</v>
      </c>
      <c r="AL49" s="213">
        <v>71.029295484608298</v>
      </c>
      <c r="AM49" s="208"/>
      <c r="AN49" s="214">
        <v>81.669345056677102</v>
      </c>
      <c r="AO49" s="215">
        <v>81.141671438510897</v>
      </c>
      <c r="AP49" s="216">
        <v>81.405508247594</v>
      </c>
      <c r="AQ49" s="208"/>
      <c r="AR49" s="217">
        <v>73.994243267684496</v>
      </c>
      <c r="AS49" s="38"/>
      <c r="AT49" s="29">
        <v>5.5948749694467397</v>
      </c>
      <c r="AU49" s="208">
        <v>5.5613297415267402</v>
      </c>
      <c r="AV49" s="208">
        <v>5.6116424734736396</v>
      </c>
      <c r="AW49" s="208">
        <v>5.8702696625482096</v>
      </c>
      <c r="AX49" s="208">
        <v>5.1213810439083201</v>
      </c>
      <c r="AY49" s="213">
        <v>5.55218703484329</v>
      </c>
      <c r="AZ49" s="208"/>
      <c r="BA49" s="214">
        <v>2.1769574005654801</v>
      </c>
      <c r="BB49" s="215">
        <v>1.72771961232065</v>
      </c>
      <c r="BC49" s="216">
        <v>1.9525716273954501</v>
      </c>
      <c r="BD49" s="208"/>
      <c r="BE49" s="217">
        <v>4.3940504286089102</v>
      </c>
    </row>
    <row r="50" spans="1:57" x14ac:dyDescent="0.2">
      <c r="A50" s="20" t="s">
        <v>108</v>
      </c>
      <c r="B50" s="2" t="s">
        <v>20</v>
      </c>
      <c r="D50" s="24" t="s">
        <v>89</v>
      </c>
      <c r="E50" s="27" t="s">
        <v>90</v>
      </c>
      <c r="G50" s="29">
        <v>60.775623268697998</v>
      </c>
      <c r="H50" s="208">
        <v>68.651182612401399</v>
      </c>
      <c r="I50" s="208">
        <v>71.446835712763601</v>
      </c>
      <c r="J50" s="208">
        <v>72.512252290645606</v>
      </c>
      <c r="K50" s="208">
        <v>74.012358832303406</v>
      </c>
      <c r="L50" s="213">
        <v>69.479650543362396</v>
      </c>
      <c r="M50" s="208"/>
      <c r="N50" s="214">
        <v>81.789899850841607</v>
      </c>
      <c r="O50" s="215">
        <v>76.458555295120306</v>
      </c>
      <c r="P50" s="216">
        <v>79.124227572980999</v>
      </c>
      <c r="Q50" s="208"/>
      <c r="R50" s="217">
        <v>72.235243980396305</v>
      </c>
      <c r="S50" s="38"/>
      <c r="T50" s="29">
        <v>13.0953386141964</v>
      </c>
      <c r="U50" s="208">
        <v>8.6689104717593803</v>
      </c>
      <c r="V50" s="208">
        <v>7.6327525056600596</v>
      </c>
      <c r="W50" s="208">
        <v>8.61203162179992</v>
      </c>
      <c r="X50" s="208">
        <v>5.18568639666353</v>
      </c>
      <c r="Y50" s="213">
        <v>8.4198602245689198</v>
      </c>
      <c r="Z50" s="208"/>
      <c r="AA50" s="214">
        <v>1.7651063584681099</v>
      </c>
      <c r="AB50" s="215">
        <v>-5.6051194255680699</v>
      </c>
      <c r="AC50" s="216">
        <v>-1.93433327590058</v>
      </c>
      <c r="AD50" s="208"/>
      <c r="AE50" s="217">
        <v>4.9518398296720001</v>
      </c>
      <c r="AG50" s="29">
        <v>58.394417217131803</v>
      </c>
      <c r="AH50" s="208">
        <v>61.260387811634303</v>
      </c>
      <c r="AI50" s="208">
        <v>66.466013211165503</v>
      </c>
      <c r="AJ50" s="208">
        <v>68.800340933304895</v>
      </c>
      <c r="AK50" s="208">
        <v>69.079480076709899</v>
      </c>
      <c r="AL50" s="213">
        <v>64.800127849989295</v>
      </c>
      <c r="AM50" s="208"/>
      <c r="AN50" s="214">
        <v>75.246111229490694</v>
      </c>
      <c r="AO50" s="215">
        <v>74.170040485829901</v>
      </c>
      <c r="AP50" s="216">
        <v>74.708075857660305</v>
      </c>
      <c r="AQ50" s="208"/>
      <c r="AR50" s="217">
        <v>67.630970137895304</v>
      </c>
      <c r="AS50" s="38"/>
      <c r="AT50" s="29">
        <v>4.7686095199517604</v>
      </c>
      <c r="AU50" s="208">
        <v>4.32394288273907</v>
      </c>
      <c r="AV50" s="208">
        <v>3.1748530503827501</v>
      </c>
      <c r="AW50" s="208">
        <v>3.5000790870900902</v>
      </c>
      <c r="AX50" s="208">
        <v>2.8764657143427401</v>
      </c>
      <c r="AY50" s="213">
        <v>3.6801153140573999</v>
      </c>
      <c r="AZ50" s="208"/>
      <c r="BA50" s="214">
        <v>1.8262483684208799</v>
      </c>
      <c r="BB50" s="215">
        <v>0.346685630070526</v>
      </c>
      <c r="BC50" s="216">
        <v>1.0863808353847499</v>
      </c>
      <c r="BD50" s="208"/>
      <c r="BE50" s="217">
        <v>2.8472724613740201</v>
      </c>
    </row>
    <row r="51" spans="1:57" x14ac:dyDescent="0.2">
      <c r="A51" s="21" t="s">
        <v>109</v>
      </c>
      <c r="B51" s="2" t="s">
        <v>21</v>
      </c>
      <c r="D51" s="24" t="s">
        <v>89</v>
      </c>
      <c r="E51" s="27" t="s">
        <v>90</v>
      </c>
      <c r="G51" s="29">
        <v>54.013053974309301</v>
      </c>
      <c r="H51" s="208">
        <v>57.243763597889902</v>
      </c>
      <c r="I51" s="208">
        <v>59.532679641164698</v>
      </c>
      <c r="J51" s="208">
        <v>62.000417250320297</v>
      </c>
      <c r="K51" s="208">
        <v>64.277411855869801</v>
      </c>
      <c r="L51" s="213">
        <v>59.413465263910801</v>
      </c>
      <c r="M51" s="208"/>
      <c r="N51" s="214">
        <v>73.6506422674574</v>
      </c>
      <c r="O51" s="215">
        <v>70.625577444639802</v>
      </c>
      <c r="P51" s="216">
        <v>72.138109856048601</v>
      </c>
      <c r="Q51" s="208"/>
      <c r="R51" s="217">
        <v>63.049078004521597</v>
      </c>
      <c r="S51" s="38"/>
      <c r="T51" s="29">
        <v>4.7474295031988101</v>
      </c>
      <c r="U51" s="208">
        <v>3.1766157267811601</v>
      </c>
      <c r="V51" s="208">
        <v>5.5201776141830496</v>
      </c>
      <c r="W51" s="208">
        <v>3.2160663696348801</v>
      </c>
      <c r="X51" s="208">
        <v>-0.43048966074613998</v>
      </c>
      <c r="Y51" s="213">
        <v>3.1166714685641002</v>
      </c>
      <c r="Z51" s="208"/>
      <c r="AA51" s="214">
        <v>-1.07105844708241</v>
      </c>
      <c r="AB51" s="215">
        <v>-5.5767343047301301</v>
      </c>
      <c r="AC51" s="216">
        <v>-3.3291610583556999</v>
      </c>
      <c r="AD51" s="208"/>
      <c r="AE51" s="217">
        <v>0.91696027310112904</v>
      </c>
      <c r="AG51" s="29">
        <v>52.927813859262301</v>
      </c>
      <c r="AH51" s="208">
        <v>53.634589311521303</v>
      </c>
      <c r="AI51" s="208">
        <v>55.898478821198097</v>
      </c>
      <c r="AJ51" s="208">
        <v>58.1817369150315</v>
      </c>
      <c r="AK51" s="208">
        <v>59.667903276270501</v>
      </c>
      <c r="AL51" s="213">
        <v>56.061983027818101</v>
      </c>
      <c r="AM51" s="208"/>
      <c r="AN51" s="214">
        <v>66.391781760753204</v>
      </c>
      <c r="AO51" s="215">
        <v>66.470745988468195</v>
      </c>
      <c r="AP51" s="216">
        <v>66.431263874610707</v>
      </c>
      <c r="AQ51" s="208"/>
      <c r="AR51" s="217">
        <v>59.024552725786698</v>
      </c>
      <c r="AS51" s="38"/>
      <c r="AT51" s="29">
        <v>-0.39393078870672199</v>
      </c>
      <c r="AU51" s="208">
        <v>0.28968545460096801</v>
      </c>
      <c r="AV51" s="208">
        <v>0.66552020064453099</v>
      </c>
      <c r="AW51" s="208">
        <v>0.35068981168462898</v>
      </c>
      <c r="AX51" s="208">
        <v>-0.131622662744423</v>
      </c>
      <c r="AY51" s="213">
        <v>0.156941346816445</v>
      </c>
      <c r="AZ51" s="208"/>
      <c r="BA51" s="214">
        <v>-1.78236494749118</v>
      </c>
      <c r="BB51" s="215">
        <v>-1.5103291130121399</v>
      </c>
      <c r="BC51" s="216">
        <v>-1.6464542963777</v>
      </c>
      <c r="BD51" s="208"/>
      <c r="BE51" s="217">
        <v>-0.43028066314393099</v>
      </c>
    </row>
    <row r="52" spans="1:57" x14ac:dyDescent="0.2">
      <c r="A52" s="33" t="s">
        <v>47</v>
      </c>
      <c r="B52" t="s">
        <v>47</v>
      </c>
      <c r="D52" s="24" t="s">
        <v>89</v>
      </c>
      <c r="E52" s="27" t="s">
        <v>90</v>
      </c>
      <c r="G52" s="29">
        <v>46.225895316804397</v>
      </c>
      <c r="H52" s="208">
        <v>62.561983471074299</v>
      </c>
      <c r="I52" s="208">
        <v>68.374655647382895</v>
      </c>
      <c r="J52" s="208">
        <v>68.595041322314003</v>
      </c>
      <c r="K52" s="208">
        <v>70.495867768595005</v>
      </c>
      <c r="L52" s="213">
        <v>63.250688705234097</v>
      </c>
      <c r="M52" s="208"/>
      <c r="N52" s="214">
        <v>72.975206611570201</v>
      </c>
      <c r="O52" s="215">
        <v>72.369146005509606</v>
      </c>
      <c r="P52" s="216">
        <v>72.672176308539903</v>
      </c>
      <c r="Q52" s="208"/>
      <c r="R52" s="217">
        <v>65.942542306178595</v>
      </c>
      <c r="S52" s="38"/>
      <c r="T52" s="29">
        <v>-4.2368222957477704</v>
      </c>
      <c r="U52" s="208">
        <v>-7.8655964159044203</v>
      </c>
      <c r="V52" s="208">
        <v>-3.9218200816946802</v>
      </c>
      <c r="W52" s="208">
        <v>-1.56789988722761</v>
      </c>
      <c r="X52" s="208">
        <v>3.7333532286343099</v>
      </c>
      <c r="Y52" s="213">
        <v>-2.6870732379570499</v>
      </c>
      <c r="Z52" s="208"/>
      <c r="AA52" s="214">
        <v>1.2336908739229799</v>
      </c>
      <c r="AB52" s="215">
        <v>-0.53056436345052604</v>
      </c>
      <c r="AC52" s="216">
        <v>0.34748719384837901</v>
      </c>
      <c r="AD52" s="208"/>
      <c r="AE52" s="217">
        <v>-1.7515611960056401</v>
      </c>
      <c r="AG52" s="29">
        <v>47.974561039679202</v>
      </c>
      <c r="AH52" s="208">
        <v>57.717518802180301</v>
      </c>
      <c r="AI52" s="208">
        <v>66.459670185606797</v>
      </c>
      <c r="AJ52" s="208">
        <v>66.659766783964599</v>
      </c>
      <c r="AK52" s="208">
        <v>65.755882150003401</v>
      </c>
      <c r="AL52" s="213">
        <v>60.918302548386201</v>
      </c>
      <c r="AM52" s="208"/>
      <c r="AN52" s="214">
        <v>67.163458221210206</v>
      </c>
      <c r="AO52" s="215">
        <v>67.708548954667705</v>
      </c>
      <c r="AP52" s="216">
        <v>67.436003587938998</v>
      </c>
      <c r="AQ52" s="208"/>
      <c r="AR52" s="217">
        <v>62.780998580217599</v>
      </c>
      <c r="AS52" s="38"/>
      <c r="AT52" s="29">
        <v>-1.2843059025736401</v>
      </c>
      <c r="AU52" s="208">
        <v>-3.90016370302087</v>
      </c>
      <c r="AV52" s="208">
        <v>-1.4475851191621401</v>
      </c>
      <c r="AW52" s="208">
        <v>-1.67941442167719</v>
      </c>
      <c r="AX52" s="208">
        <v>2.3995628661002502</v>
      </c>
      <c r="AY52" s="213">
        <v>-1.14129067156332</v>
      </c>
      <c r="AZ52" s="208"/>
      <c r="BA52" s="214">
        <v>2.15169597338984</v>
      </c>
      <c r="BB52" s="215">
        <v>1.8575171689307199</v>
      </c>
      <c r="BC52" s="216">
        <v>2.00380000689624</v>
      </c>
      <c r="BD52" s="208"/>
      <c r="BE52" s="217">
        <v>-0.19609402253766001</v>
      </c>
    </row>
    <row r="53" spans="1:57" x14ac:dyDescent="0.2">
      <c r="A53" s="109" t="s">
        <v>52</v>
      </c>
      <c r="B53" t="s">
        <v>52</v>
      </c>
      <c r="D53" s="24" t="s">
        <v>89</v>
      </c>
      <c r="E53" s="27" t="s">
        <v>90</v>
      </c>
      <c r="G53" s="29">
        <v>48.097502972651597</v>
      </c>
      <c r="H53" s="208">
        <v>55.588585017835904</v>
      </c>
      <c r="I53" s="208">
        <v>60.612366230677701</v>
      </c>
      <c r="J53" s="208">
        <v>64.610582639714593</v>
      </c>
      <c r="K53" s="208">
        <v>69.857312722948805</v>
      </c>
      <c r="L53" s="213">
        <v>59.753269916765703</v>
      </c>
      <c r="M53" s="208"/>
      <c r="N53" s="214">
        <v>79.994054696789505</v>
      </c>
      <c r="O53" s="215">
        <v>74.539239001189003</v>
      </c>
      <c r="P53" s="216">
        <v>77.266646848989197</v>
      </c>
      <c r="Q53" s="208"/>
      <c r="R53" s="217">
        <v>64.757091897400997</v>
      </c>
      <c r="S53" s="38"/>
      <c r="T53" s="29">
        <v>8.0596029307204997</v>
      </c>
      <c r="U53" s="208">
        <v>-0.25819602514013901</v>
      </c>
      <c r="V53" s="208">
        <v>1.7251063693278601</v>
      </c>
      <c r="W53" s="208">
        <v>1.5837343648732001</v>
      </c>
      <c r="X53" s="208">
        <v>0.40085442352328898</v>
      </c>
      <c r="Y53" s="213">
        <v>1.96497640679917</v>
      </c>
      <c r="Z53" s="208"/>
      <c r="AA53" s="214">
        <v>-2.22784121026316</v>
      </c>
      <c r="AB53" s="215">
        <v>-7.15683000116345</v>
      </c>
      <c r="AC53" s="216">
        <v>-4.6690486814041599</v>
      </c>
      <c r="AD53" s="208"/>
      <c r="AE53" s="217">
        <v>-0.39793909362752999</v>
      </c>
      <c r="AG53" s="29">
        <v>48.556517876970901</v>
      </c>
      <c r="AH53" s="208">
        <v>50.869645837196302</v>
      </c>
      <c r="AI53" s="208">
        <v>57.2890784350083</v>
      </c>
      <c r="AJ53" s="208">
        <v>62.644168366400798</v>
      </c>
      <c r="AK53" s="208">
        <v>63.652883367328002</v>
      </c>
      <c r="AL53" s="213">
        <v>56.5992971426029</v>
      </c>
      <c r="AM53" s="208"/>
      <c r="AN53" s="214">
        <v>70.658260708325599</v>
      </c>
      <c r="AO53" s="215">
        <v>70.454292601520393</v>
      </c>
      <c r="AP53" s="216">
        <v>70.556276654922996</v>
      </c>
      <c r="AQ53" s="208"/>
      <c r="AR53" s="217">
        <v>60.585886191263</v>
      </c>
      <c r="AS53" s="38"/>
      <c r="AT53" s="29">
        <v>-0.88804236177833096</v>
      </c>
      <c r="AU53" s="208">
        <v>-1.4440310030432799</v>
      </c>
      <c r="AV53" s="208">
        <v>-0.78969859777769802</v>
      </c>
      <c r="AW53" s="208">
        <v>2.38090911827278</v>
      </c>
      <c r="AX53" s="208">
        <v>1.32374373685223</v>
      </c>
      <c r="AY53" s="213">
        <v>0.225309812407223</v>
      </c>
      <c r="AZ53" s="208"/>
      <c r="BA53" s="214">
        <v>-2.99153692998423</v>
      </c>
      <c r="BB53" s="215">
        <v>-2.3003190914253202</v>
      </c>
      <c r="BC53" s="216">
        <v>-2.6476544734635699</v>
      </c>
      <c r="BD53" s="208"/>
      <c r="BE53" s="217">
        <v>-0.75107756066607101</v>
      </c>
    </row>
    <row r="54" spans="1:57" x14ac:dyDescent="0.2">
      <c r="A54" s="110" t="s">
        <v>59</v>
      </c>
      <c r="B54" t="s">
        <v>59</v>
      </c>
      <c r="D54" s="24" t="s">
        <v>89</v>
      </c>
      <c r="E54" s="27" t="s">
        <v>90</v>
      </c>
      <c r="G54" s="30">
        <v>76.810109289617401</v>
      </c>
      <c r="H54" s="218">
        <v>86.953551912568301</v>
      </c>
      <c r="I54" s="218">
        <v>90.198087431693907</v>
      </c>
      <c r="J54" s="218">
        <v>90.129781420764999</v>
      </c>
      <c r="K54" s="218">
        <v>89.036885245901601</v>
      </c>
      <c r="L54" s="219">
        <v>86.625683060109196</v>
      </c>
      <c r="M54" s="208"/>
      <c r="N54" s="220">
        <v>90.163934426229503</v>
      </c>
      <c r="O54" s="221">
        <v>68.8866120218579</v>
      </c>
      <c r="P54" s="222">
        <v>79.525273224043701</v>
      </c>
      <c r="Q54" s="208"/>
      <c r="R54" s="223">
        <v>84.596994535519102</v>
      </c>
      <c r="S54" s="38"/>
      <c r="T54" s="30">
        <v>18.1460188677496</v>
      </c>
      <c r="U54" s="218">
        <v>19.074290263763601</v>
      </c>
      <c r="V54" s="218">
        <v>19.779890630375402</v>
      </c>
      <c r="W54" s="218">
        <v>16.339248219118399</v>
      </c>
      <c r="X54" s="218">
        <v>11.5934430005059</v>
      </c>
      <c r="Y54" s="219">
        <v>16.872512696626998</v>
      </c>
      <c r="Z54" s="208"/>
      <c r="AA54" s="220">
        <v>-0.713854482488671</v>
      </c>
      <c r="AB54" s="221">
        <v>-22.2561296924614</v>
      </c>
      <c r="AC54" s="222">
        <v>-11.3526143209246</v>
      </c>
      <c r="AD54" s="208"/>
      <c r="AE54" s="223">
        <v>7.6653050192457997</v>
      </c>
      <c r="AG54" s="30">
        <v>65.565232240437098</v>
      </c>
      <c r="AH54" s="218">
        <v>68.391393442622899</v>
      </c>
      <c r="AI54" s="218">
        <v>75.623292349726697</v>
      </c>
      <c r="AJ54" s="218">
        <v>77.834699453551906</v>
      </c>
      <c r="AK54" s="218">
        <v>74.948770491803202</v>
      </c>
      <c r="AL54" s="219">
        <v>72.472677595628397</v>
      </c>
      <c r="AM54" s="208"/>
      <c r="AN54" s="220">
        <v>75.759904371584597</v>
      </c>
      <c r="AO54" s="221">
        <v>71.883538251366105</v>
      </c>
      <c r="AP54" s="222">
        <v>73.8217213114754</v>
      </c>
      <c r="AQ54" s="208"/>
      <c r="AR54" s="223">
        <v>72.858118657298903</v>
      </c>
      <c r="AS54" s="38"/>
      <c r="AT54" s="30">
        <v>6.6047188086223496</v>
      </c>
      <c r="AU54" s="218">
        <v>5.0779116642445201</v>
      </c>
      <c r="AV54" s="218">
        <v>3.89849961303032</v>
      </c>
      <c r="AW54" s="218">
        <v>1.88248573090306</v>
      </c>
      <c r="AX54" s="218">
        <v>-1.19399006385817</v>
      </c>
      <c r="AY54" s="219">
        <v>3.05356836126828</v>
      </c>
      <c r="AZ54" s="208"/>
      <c r="BA54" s="220">
        <v>-4.8718505791038398</v>
      </c>
      <c r="BB54" s="221">
        <v>-5.3152087222717102</v>
      </c>
      <c r="BC54" s="222">
        <v>-5.0882269500799202</v>
      </c>
      <c r="BD54" s="208"/>
      <c r="BE54" s="223">
        <v>0.55639912072560904</v>
      </c>
    </row>
  </sheetData>
  <sheetProtection formatCells="0" formatColumns="0" formatRows="0"/>
  <mergeCells count="47">
    <mergeCell ref="D4:E4"/>
    <mergeCell ref="G4:R4"/>
    <mergeCell ref="T4:AE4"/>
    <mergeCell ref="D5:D6"/>
    <mergeCell ref="E5:E6"/>
    <mergeCell ref="G5:G6"/>
    <mergeCell ref="H5:H6"/>
    <mergeCell ref="I5:I6"/>
    <mergeCell ref="J5:J6"/>
    <mergeCell ref="K5:K6"/>
    <mergeCell ref="AA5:AA6"/>
    <mergeCell ref="L5:L6"/>
    <mergeCell ref="N5:N6"/>
    <mergeCell ref="O5:O6"/>
    <mergeCell ref="P5:P6"/>
    <mergeCell ref="R5:R6"/>
    <mergeCell ref="T5:T6"/>
    <mergeCell ref="U5:U6"/>
    <mergeCell ref="V5:V6"/>
    <mergeCell ref="W5:W6"/>
    <mergeCell ref="X5:X6"/>
    <mergeCell ref="Y5:Y6"/>
    <mergeCell ref="AT5:AT6"/>
    <mergeCell ref="AB5:AB6"/>
    <mergeCell ref="AC5:AC6"/>
    <mergeCell ref="AE5:AE6"/>
    <mergeCell ref="AG4:AR4"/>
    <mergeCell ref="AT4:BE4"/>
    <mergeCell ref="AG5:AG6"/>
    <mergeCell ref="AH5:AH6"/>
    <mergeCell ref="AI5:AI6"/>
    <mergeCell ref="AJ5:AJ6"/>
    <mergeCell ref="AK5:AK6"/>
    <mergeCell ref="AL5:AL6"/>
    <mergeCell ref="AN5:AN6"/>
    <mergeCell ref="AO5:AO6"/>
    <mergeCell ref="AP5:AP6"/>
    <mergeCell ref="AR5:AR6"/>
    <mergeCell ref="BB5:BB6"/>
    <mergeCell ref="BC5:BC6"/>
    <mergeCell ref="BE5:BE6"/>
    <mergeCell ref="AU5:AU6"/>
    <mergeCell ref="AV5:AV6"/>
    <mergeCell ref="AW5:AW6"/>
    <mergeCell ref="AX5:AX6"/>
    <mergeCell ref="AY5:AY6"/>
    <mergeCell ref="BA5:BA6"/>
  </mergeCells>
  <phoneticPr fontId="29" type="noConversion"/>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C000"/>
  </sheetPr>
  <dimension ref="A1:BL52"/>
  <sheetViews>
    <sheetView topLeftCell="W30" zoomScale="60" zoomScaleNormal="60" workbookViewId="0">
      <selection activeCell="AG40" sqref="AG40:BE52"/>
    </sheetView>
  </sheetViews>
  <sheetFormatPr defaultRowHeight="12.75" x14ac:dyDescent="0.2"/>
  <cols>
    <col min="1" max="1" width="38" bestFit="1" customWidth="1"/>
    <col min="2" max="2" width="22.5703125" customWidth="1"/>
    <col min="3" max="3" width="5.5703125" customWidth="1"/>
    <col min="4" max="4" width="8.42578125" customWidth="1"/>
    <col min="5" max="5" width="5.85546875" customWidth="1"/>
    <col min="33" max="33" width="10.42578125" customWidth="1"/>
  </cols>
  <sheetData>
    <row r="1" spans="1:57" x14ac:dyDescent="0.2">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x14ac:dyDescent="0.25">
      <c r="C2" s="2"/>
      <c r="D2" s="273" t="s">
        <v>77</v>
      </c>
      <c r="E2" s="274"/>
      <c r="G2" s="267" t="s">
        <v>110</v>
      </c>
      <c r="H2" s="268"/>
      <c r="I2" s="268"/>
      <c r="J2" s="268"/>
      <c r="K2" s="268"/>
      <c r="L2" s="268"/>
      <c r="M2" s="268"/>
      <c r="N2" s="268"/>
      <c r="O2" s="268"/>
      <c r="P2" s="268"/>
      <c r="Q2" s="268"/>
      <c r="R2" s="268"/>
      <c r="T2" s="267" t="s">
        <v>111</v>
      </c>
      <c r="U2" s="268"/>
      <c r="V2" s="268"/>
      <c r="W2" s="268"/>
      <c r="X2" s="268"/>
      <c r="Y2" s="268"/>
      <c r="Z2" s="268"/>
      <c r="AA2" s="268"/>
      <c r="AB2" s="268"/>
      <c r="AC2" s="268"/>
      <c r="AD2" s="268"/>
      <c r="AE2" s="268"/>
      <c r="AF2" s="3"/>
      <c r="AG2" s="267" t="s">
        <v>112</v>
      </c>
      <c r="AH2" s="268"/>
      <c r="AI2" s="268"/>
      <c r="AJ2" s="268"/>
      <c r="AK2" s="268"/>
      <c r="AL2" s="268"/>
      <c r="AM2" s="268"/>
      <c r="AN2" s="268"/>
      <c r="AO2" s="268"/>
      <c r="AP2" s="268"/>
      <c r="AQ2" s="268"/>
      <c r="AR2" s="268"/>
      <c r="AT2" s="267" t="s">
        <v>113</v>
      </c>
      <c r="AU2" s="268"/>
      <c r="AV2" s="268"/>
      <c r="AW2" s="268"/>
      <c r="AX2" s="268"/>
      <c r="AY2" s="268"/>
      <c r="AZ2" s="268"/>
      <c r="BA2" s="268"/>
      <c r="BB2" s="268"/>
      <c r="BC2" s="268"/>
      <c r="BD2" s="268"/>
      <c r="BE2" s="268"/>
    </row>
    <row r="3" spans="1:57" x14ac:dyDescent="0.2">
      <c r="A3" s="31"/>
      <c r="B3" s="31"/>
      <c r="C3" s="2"/>
      <c r="D3" s="275" t="s">
        <v>82</v>
      </c>
      <c r="E3" s="277" t="s">
        <v>83</v>
      </c>
      <c r="F3" s="4"/>
      <c r="G3" s="265" t="s">
        <v>63</v>
      </c>
      <c r="H3" s="261" t="s">
        <v>64</v>
      </c>
      <c r="I3" s="261" t="s">
        <v>84</v>
      </c>
      <c r="J3" s="261" t="s">
        <v>66</v>
      </c>
      <c r="K3" s="261" t="s">
        <v>85</v>
      </c>
      <c r="L3" s="263" t="s">
        <v>86</v>
      </c>
      <c r="M3" s="4"/>
      <c r="N3" s="265" t="s">
        <v>68</v>
      </c>
      <c r="O3" s="261" t="s">
        <v>69</v>
      </c>
      <c r="P3" s="263" t="s">
        <v>87</v>
      </c>
      <c r="Q3" s="2"/>
      <c r="R3" s="269" t="s">
        <v>88</v>
      </c>
      <c r="S3" s="2"/>
      <c r="T3" s="265" t="s">
        <v>63</v>
      </c>
      <c r="U3" s="261" t="s">
        <v>64</v>
      </c>
      <c r="V3" s="261" t="s">
        <v>84</v>
      </c>
      <c r="W3" s="261" t="s">
        <v>66</v>
      </c>
      <c r="X3" s="261" t="s">
        <v>85</v>
      </c>
      <c r="Y3" s="263" t="s">
        <v>86</v>
      </c>
      <c r="Z3" s="2"/>
      <c r="AA3" s="265" t="s">
        <v>68</v>
      </c>
      <c r="AB3" s="261" t="s">
        <v>69</v>
      </c>
      <c r="AC3" s="263" t="s">
        <v>87</v>
      </c>
      <c r="AD3" s="1"/>
      <c r="AE3" s="271" t="s">
        <v>88</v>
      </c>
      <c r="AF3" s="36"/>
      <c r="AG3" s="265" t="s">
        <v>63</v>
      </c>
      <c r="AH3" s="261" t="s">
        <v>64</v>
      </c>
      <c r="AI3" s="261" t="s">
        <v>84</v>
      </c>
      <c r="AJ3" s="261" t="s">
        <v>66</v>
      </c>
      <c r="AK3" s="261" t="s">
        <v>85</v>
      </c>
      <c r="AL3" s="263" t="s">
        <v>86</v>
      </c>
      <c r="AM3" s="4"/>
      <c r="AN3" s="265" t="s">
        <v>68</v>
      </c>
      <c r="AO3" s="261" t="s">
        <v>69</v>
      </c>
      <c r="AP3" s="263" t="s">
        <v>87</v>
      </c>
      <c r="AQ3" s="2"/>
      <c r="AR3" s="269" t="s">
        <v>88</v>
      </c>
      <c r="AS3" s="2"/>
      <c r="AT3" s="265" t="s">
        <v>63</v>
      </c>
      <c r="AU3" s="261" t="s">
        <v>64</v>
      </c>
      <c r="AV3" s="261" t="s">
        <v>84</v>
      </c>
      <c r="AW3" s="261" t="s">
        <v>66</v>
      </c>
      <c r="AX3" s="261" t="s">
        <v>85</v>
      </c>
      <c r="AY3" s="263" t="s">
        <v>86</v>
      </c>
      <c r="AZ3" s="2"/>
      <c r="BA3" s="265" t="s">
        <v>68</v>
      </c>
      <c r="BB3" s="261" t="s">
        <v>69</v>
      </c>
      <c r="BC3" s="263" t="s">
        <v>87</v>
      </c>
      <c r="BD3" s="1"/>
      <c r="BE3" s="271" t="s">
        <v>88</v>
      </c>
    </row>
    <row r="4" spans="1:57" x14ac:dyDescent="0.2">
      <c r="A4" s="31"/>
      <c r="B4" s="31"/>
      <c r="C4" s="2"/>
      <c r="D4" s="276"/>
      <c r="E4" s="278"/>
      <c r="F4" s="4"/>
      <c r="G4" s="266"/>
      <c r="H4" s="262"/>
      <c r="I4" s="262"/>
      <c r="J4" s="262"/>
      <c r="K4" s="262"/>
      <c r="L4" s="264"/>
      <c r="M4" s="4"/>
      <c r="N4" s="266"/>
      <c r="O4" s="262"/>
      <c r="P4" s="264"/>
      <c r="Q4" s="2"/>
      <c r="R4" s="270"/>
      <c r="S4" s="2"/>
      <c r="T4" s="266"/>
      <c r="U4" s="262"/>
      <c r="V4" s="262"/>
      <c r="W4" s="262"/>
      <c r="X4" s="262"/>
      <c r="Y4" s="264"/>
      <c r="Z4" s="2"/>
      <c r="AA4" s="266"/>
      <c r="AB4" s="262"/>
      <c r="AC4" s="264"/>
      <c r="AD4" s="1"/>
      <c r="AE4" s="272"/>
      <c r="AF4" s="37"/>
      <c r="AG4" s="266"/>
      <c r="AH4" s="262"/>
      <c r="AI4" s="262"/>
      <c r="AJ4" s="262"/>
      <c r="AK4" s="262"/>
      <c r="AL4" s="264"/>
      <c r="AM4" s="4"/>
      <c r="AN4" s="266"/>
      <c r="AO4" s="262"/>
      <c r="AP4" s="264"/>
      <c r="AQ4" s="2"/>
      <c r="AR4" s="270"/>
      <c r="AS4" s="2"/>
      <c r="AT4" s="266"/>
      <c r="AU4" s="262"/>
      <c r="AV4" s="262"/>
      <c r="AW4" s="262"/>
      <c r="AX4" s="262"/>
      <c r="AY4" s="264"/>
      <c r="AZ4" s="2"/>
      <c r="BA4" s="266"/>
      <c r="BB4" s="262"/>
      <c r="BC4" s="264"/>
      <c r="BD4" s="1"/>
      <c r="BE4" s="272"/>
    </row>
    <row r="5" spans="1:57" ht="14.25" x14ac:dyDescent="0.2">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x14ac:dyDescent="0.2">
      <c r="A6" s="18" t="s">
        <v>13</v>
      </c>
      <c r="B6" s="2" t="str">
        <f>TRIM(A6)</f>
        <v>United States</v>
      </c>
      <c r="C6" s="8"/>
      <c r="D6" s="22" t="s">
        <v>89</v>
      </c>
      <c r="E6" s="25" t="s">
        <v>90</v>
      </c>
      <c r="F6" s="2"/>
      <c r="G6" s="224">
        <v>162.208588233971</v>
      </c>
      <c r="H6" s="225">
        <v>172.20481397077501</v>
      </c>
      <c r="I6" s="225">
        <v>181.303767477874</v>
      </c>
      <c r="J6" s="225">
        <v>175.758165223004</v>
      </c>
      <c r="K6" s="225">
        <v>169.84623404471699</v>
      </c>
      <c r="L6" s="226">
        <v>172.71490900803201</v>
      </c>
      <c r="M6" s="227"/>
      <c r="N6" s="228">
        <v>190.07271677381701</v>
      </c>
      <c r="O6" s="229">
        <v>189.42684254326201</v>
      </c>
      <c r="P6" s="230">
        <v>189.75271082011099</v>
      </c>
      <c r="Q6" s="227"/>
      <c r="R6" s="231">
        <v>178.03108476173401</v>
      </c>
      <c r="S6" s="38"/>
      <c r="T6" s="28">
        <v>10.6592585323703</v>
      </c>
      <c r="U6" s="206">
        <v>10.8882920664882</v>
      </c>
      <c r="V6" s="206">
        <v>12.8153428657708</v>
      </c>
      <c r="W6" s="206">
        <v>12.100844909275599</v>
      </c>
      <c r="X6" s="206">
        <v>6.9566983593890601</v>
      </c>
      <c r="Y6" s="207">
        <v>10.6259364537725</v>
      </c>
      <c r="Z6" s="208"/>
      <c r="AA6" s="209">
        <v>5.7996755808114697</v>
      </c>
      <c r="AB6" s="210">
        <v>4.1747186620189103</v>
      </c>
      <c r="AC6" s="211">
        <v>4.9806542789301904</v>
      </c>
      <c r="AD6" s="208"/>
      <c r="AE6" s="212">
        <v>8.4258518347368696</v>
      </c>
      <c r="AF6" s="28"/>
      <c r="AG6" s="224">
        <v>158.03864242038</v>
      </c>
      <c r="AH6" s="225">
        <v>162.17684905642</v>
      </c>
      <c r="AI6" s="225">
        <v>169.04256252365201</v>
      </c>
      <c r="AJ6" s="225">
        <v>167.868541191926</v>
      </c>
      <c r="AK6" s="225">
        <v>163.62548788253901</v>
      </c>
      <c r="AL6" s="226">
        <v>164.39758680310501</v>
      </c>
      <c r="AM6" s="227"/>
      <c r="AN6" s="228">
        <v>180.51392269811399</v>
      </c>
      <c r="AO6" s="229">
        <v>182.66988818843399</v>
      </c>
      <c r="AP6" s="230">
        <v>181.601653494137</v>
      </c>
      <c r="AQ6" s="227"/>
      <c r="AR6" s="231">
        <v>169.82125892387401</v>
      </c>
      <c r="AS6" s="38"/>
      <c r="AT6" s="28">
        <v>5.2543528246872704</v>
      </c>
      <c r="AU6" s="206">
        <v>5.9493164055214898</v>
      </c>
      <c r="AV6" s="206">
        <v>6.1474149846121602</v>
      </c>
      <c r="AW6" s="206">
        <v>6.13309964720876</v>
      </c>
      <c r="AX6" s="206">
        <v>5.5666251110934502</v>
      </c>
      <c r="AY6" s="207">
        <v>5.8338498913468699</v>
      </c>
      <c r="AZ6" s="208"/>
      <c r="BA6" s="209">
        <v>5.4614421557072301</v>
      </c>
      <c r="BB6" s="210">
        <v>5.3264415602950796</v>
      </c>
      <c r="BC6" s="211">
        <v>5.3912594181681301</v>
      </c>
      <c r="BD6" s="208"/>
      <c r="BE6" s="212">
        <v>5.6444788224778302</v>
      </c>
    </row>
    <row r="7" spans="1:57" x14ac:dyDescent="0.2">
      <c r="A7" s="19" t="s">
        <v>91</v>
      </c>
      <c r="B7" s="2" t="str">
        <f>TRIM(A7)</f>
        <v>Virginia</v>
      </c>
      <c r="C7" s="9"/>
      <c r="D7" s="23" t="s">
        <v>89</v>
      </c>
      <c r="E7" s="26" t="s">
        <v>90</v>
      </c>
      <c r="F7" s="2"/>
      <c r="G7" s="232">
        <v>135.96611928999801</v>
      </c>
      <c r="H7" s="227">
        <v>148.439424123278</v>
      </c>
      <c r="I7" s="227">
        <v>152.95136720580399</v>
      </c>
      <c r="J7" s="227">
        <v>147.82385605442201</v>
      </c>
      <c r="K7" s="227">
        <v>144.403862929235</v>
      </c>
      <c r="L7" s="233">
        <v>146.262331701644</v>
      </c>
      <c r="M7" s="227"/>
      <c r="N7" s="234">
        <v>166.167573359502</v>
      </c>
      <c r="O7" s="235">
        <v>164.882898873675</v>
      </c>
      <c r="P7" s="236">
        <v>165.54342182671601</v>
      </c>
      <c r="Q7" s="227"/>
      <c r="R7" s="237">
        <v>152.186857805437</v>
      </c>
      <c r="S7" s="38"/>
      <c r="T7" s="29">
        <v>10.9271279542861</v>
      </c>
      <c r="U7" s="208">
        <v>10.234334996423399</v>
      </c>
      <c r="V7" s="208">
        <v>9.0744177997151301</v>
      </c>
      <c r="W7" s="208">
        <v>10.1090066553868</v>
      </c>
      <c r="X7" s="208">
        <v>8.3667568282749603</v>
      </c>
      <c r="Y7" s="213">
        <v>9.5785195874269498</v>
      </c>
      <c r="Z7" s="208"/>
      <c r="AA7" s="214">
        <v>6.6716542028212098</v>
      </c>
      <c r="AB7" s="215">
        <v>4.2758586811488497</v>
      </c>
      <c r="AC7" s="216">
        <v>5.4749482556442901</v>
      </c>
      <c r="AD7" s="208"/>
      <c r="AE7" s="217">
        <v>7.6841261752446304</v>
      </c>
      <c r="AF7" s="29"/>
      <c r="AG7" s="232">
        <v>137.01473638320701</v>
      </c>
      <c r="AH7" s="227">
        <v>143.16429178382501</v>
      </c>
      <c r="AI7" s="227">
        <v>150.01217893342701</v>
      </c>
      <c r="AJ7" s="227">
        <v>147.196674046711</v>
      </c>
      <c r="AK7" s="227">
        <v>140.832737765411</v>
      </c>
      <c r="AL7" s="233">
        <v>143.891909252104</v>
      </c>
      <c r="AM7" s="227"/>
      <c r="AN7" s="234">
        <v>156.29331885867899</v>
      </c>
      <c r="AO7" s="235">
        <v>157.16588838615201</v>
      </c>
      <c r="AP7" s="236">
        <v>156.72883950873501</v>
      </c>
      <c r="AQ7" s="227"/>
      <c r="AR7" s="237">
        <v>147.880867677954</v>
      </c>
      <c r="AS7" s="38"/>
      <c r="AT7" s="29">
        <v>6.2845716516568597</v>
      </c>
      <c r="AU7" s="208">
        <v>5.5925334682086598</v>
      </c>
      <c r="AV7" s="208">
        <v>5.34023239303027</v>
      </c>
      <c r="AW7" s="208">
        <v>5.3846568810391</v>
      </c>
      <c r="AX7" s="208">
        <v>5.8781547632306204</v>
      </c>
      <c r="AY7" s="213">
        <v>5.6702262973963</v>
      </c>
      <c r="AZ7" s="208"/>
      <c r="BA7" s="214">
        <v>4.4388373852013903</v>
      </c>
      <c r="BB7" s="215">
        <v>4.1141274542269199</v>
      </c>
      <c r="BC7" s="216">
        <v>4.2751890820670102</v>
      </c>
      <c r="BD7" s="208"/>
      <c r="BE7" s="217">
        <v>5.1129489293576</v>
      </c>
    </row>
    <row r="8" spans="1:57" x14ac:dyDescent="0.2">
      <c r="A8" s="20" t="s">
        <v>40</v>
      </c>
      <c r="B8" s="2" t="str">
        <f t="shared" ref="B8:B43" si="0">TRIM(A8)</f>
        <v>Norfolk/Virginia Beach, VA</v>
      </c>
      <c r="C8" s="2"/>
      <c r="D8" s="23" t="s">
        <v>89</v>
      </c>
      <c r="E8" s="26" t="s">
        <v>90</v>
      </c>
      <c r="F8" s="2"/>
      <c r="G8" s="232">
        <v>128.78883422126299</v>
      </c>
      <c r="H8" s="227">
        <v>136.43690383289899</v>
      </c>
      <c r="I8" s="227">
        <v>139.93109642446299</v>
      </c>
      <c r="J8" s="227">
        <v>141.01458376014099</v>
      </c>
      <c r="K8" s="227">
        <v>155.34465156742201</v>
      </c>
      <c r="L8" s="233">
        <v>140.91536158625399</v>
      </c>
      <c r="M8" s="227"/>
      <c r="N8" s="234">
        <v>215.63829682842999</v>
      </c>
      <c r="O8" s="235">
        <v>216.12061108519299</v>
      </c>
      <c r="P8" s="236">
        <v>215.87915298693699</v>
      </c>
      <c r="Q8" s="227"/>
      <c r="R8" s="237">
        <v>165.75723229801301</v>
      </c>
      <c r="S8" s="38"/>
      <c r="T8" s="29">
        <v>0.72484147375452701</v>
      </c>
      <c r="U8" s="208">
        <v>2.5815387978556501</v>
      </c>
      <c r="V8" s="208">
        <v>-1.7439017327483</v>
      </c>
      <c r="W8" s="208">
        <v>0.32359889898048799</v>
      </c>
      <c r="X8" s="208">
        <v>4.8526965602215899</v>
      </c>
      <c r="Y8" s="213">
        <v>1.24726597438616</v>
      </c>
      <c r="Z8" s="208"/>
      <c r="AA8" s="214">
        <v>9.5287019613025006</v>
      </c>
      <c r="AB8" s="215">
        <v>6.7898104421490704</v>
      </c>
      <c r="AC8" s="216">
        <v>8.1392283260471707</v>
      </c>
      <c r="AD8" s="208"/>
      <c r="AE8" s="217">
        <v>3.4694551665728</v>
      </c>
      <c r="AF8" s="29"/>
      <c r="AG8" s="232">
        <v>136.358450057346</v>
      </c>
      <c r="AH8" s="227">
        <v>128.316028197425</v>
      </c>
      <c r="AI8" s="227">
        <v>131.081174442708</v>
      </c>
      <c r="AJ8" s="227">
        <v>132.609999982294</v>
      </c>
      <c r="AK8" s="227">
        <v>137.308811626157</v>
      </c>
      <c r="AL8" s="233">
        <v>133.21453185623699</v>
      </c>
      <c r="AM8" s="227"/>
      <c r="AN8" s="234">
        <v>184.33979442704</v>
      </c>
      <c r="AO8" s="235">
        <v>188.85953496713699</v>
      </c>
      <c r="AP8" s="236">
        <v>186.62942028480501</v>
      </c>
      <c r="AQ8" s="227"/>
      <c r="AR8" s="237">
        <v>150.81462737750999</v>
      </c>
      <c r="AS8" s="38"/>
      <c r="AT8" s="29">
        <v>-0.81124943343980904</v>
      </c>
      <c r="AU8" s="208">
        <v>-0.90323232033208301</v>
      </c>
      <c r="AV8" s="208">
        <v>-2.1760230576220998</v>
      </c>
      <c r="AW8" s="208">
        <v>-0.33640831379081498</v>
      </c>
      <c r="AX8" s="208">
        <v>1.0839245731073801</v>
      </c>
      <c r="AY8" s="213">
        <v>-0.59217428026892405</v>
      </c>
      <c r="AZ8" s="208"/>
      <c r="BA8" s="214">
        <v>4.2421385703602903</v>
      </c>
      <c r="BB8" s="215">
        <v>4.3720846200154098</v>
      </c>
      <c r="BC8" s="216">
        <v>4.3114440144964297</v>
      </c>
      <c r="BD8" s="208"/>
      <c r="BE8" s="217">
        <v>1.220868037719</v>
      </c>
    </row>
    <row r="9" spans="1:57" ht="14.25" x14ac:dyDescent="0.25">
      <c r="A9" s="20" t="s">
        <v>92</v>
      </c>
      <c r="B9" s="40" t="s">
        <v>56</v>
      </c>
      <c r="C9" s="2"/>
      <c r="D9" s="23" t="s">
        <v>89</v>
      </c>
      <c r="E9" s="26" t="s">
        <v>90</v>
      </c>
      <c r="F9" s="2"/>
      <c r="G9" s="232">
        <v>119.181167895931</v>
      </c>
      <c r="H9" s="227">
        <v>131.58137341449699</v>
      </c>
      <c r="I9" s="227">
        <v>133.69666020618499</v>
      </c>
      <c r="J9" s="227">
        <v>133.499253038913</v>
      </c>
      <c r="K9" s="227">
        <v>128.304460805806</v>
      </c>
      <c r="L9" s="233">
        <v>129.694703661554</v>
      </c>
      <c r="M9" s="227"/>
      <c r="N9" s="234">
        <v>137.514402171542</v>
      </c>
      <c r="O9" s="235">
        <v>120.481089103721</v>
      </c>
      <c r="P9" s="236">
        <v>129.87029003188499</v>
      </c>
      <c r="Q9" s="227"/>
      <c r="R9" s="237">
        <v>129.74408031118099</v>
      </c>
      <c r="S9" s="38"/>
      <c r="T9" s="29">
        <v>19.583070100322299</v>
      </c>
      <c r="U9" s="208">
        <v>20.590833936269199</v>
      </c>
      <c r="V9" s="208">
        <v>19.024784729319101</v>
      </c>
      <c r="W9" s="208">
        <v>22.750219980286602</v>
      </c>
      <c r="X9" s="208">
        <v>14.511310552534701</v>
      </c>
      <c r="Y9" s="213">
        <v>19.0717364155769</v>
      </c>
      <c r="Z9" s="208"/>
      <c r="AA9" s="214">
        <v>3.8624415263455498</v>
      </c>
      <c r="AB9" s="215">
        <v>-11.0067363094299</v>
      </c>
      <c r="AC9" s="216">
        <v>-3.0051064798004798</v>
      </c>
      <c r="AD9" s="208"/>
      <c r="AE9" s="217">
        <v>10.231420183876001</v>
      </c>
      <c r="AF9" s="29"/>
      <c r="AG9" s="232">
        <v>115.773447259896</v>
      </c>
      <c r="AH9" s="227">
        <v>115.938102467562</v>
      </c>
      <c r="AI9" s="227">
        <v>119.54778339069399</v>
      </c>
      <c r="AJ9" s="227">
        <v>119.52990942126701</v>
      </c>
      <c r="AK9" s="227">
        <v>115.849792094755</v>
      </c>
      <c r="AL9" s="233">
        <v>117.418285722457</v>
      </c>
      <c r="AM9" s="227"/>
      <c r="AN9" s="234">
        <v>126.17280971763699</v>
      </c>
      <c r="AO9" s="235">
        <v>124.92860222822</v>
      </c>
      <c r="AP9" s="236">
        <v>125.554931825829</v>
      </c>
      <c r="AQ9" s="227"/>
      <c r="AR9" s="237">
        <v>119.91588570531501</v>
      </c>
      <c r="AS9" s="38"/>
      <c r="AT9" s="29">
        <v>8.0583859407069198</v>
      </c>
      <c r="AU9" s="208">
        <v>8.5616031775256403</v>
      </c>
      <c r="AV9" s="208">
        <v>5.3835802304682003</v>
      </c>
      <c r="AW9" s="208">
        <v>6.0395230822025399</v>
      </c>
      <c r="AX9" s="208">
        <v>5.3091562001144403</v>
      </c>
      <c r="AY9" s="213">
        <v>6.5195692213476901</v>
      </c>
      <c r="AZ9" s="208"/>
      <c r="BA9" s="214">
        <v>2.1765148463432</v>
      </c>
      <c r="BB9" s="215">
        <v>0.55534791446658804</v>
      </c>
      <c r="BC9" s="216">
        <v>1.3662957585855</v>
      </c>
      <c r="BD9" s="208"/>
      <c r="BE9" s="217">
        <v>4.61968996600163</v>
      </c>
    </row>
    <row r="10" spans="1:57" x14ac:dyDescent="0.2">
      <c r="A10" s="20" t="s">
        <v>93</v>
      </c>
      <c r="B10" s="2" t="str">
        <f t="shared" si="0"/>
        <v>Virginia Area</v>
      </c>
      <c r="C10" s="2"/>
      <c r="D10" s="23" t="s">
        <v>89</v>
      </c>
      <c r="E10" s="26" t="s">
        <v>90</v>
      </c>
      <c r="F10" s="2"/>
      <c r="G10" s="232">
        <v>111.73727860765899</v>
      </c>
      <c r="H10" s="227">
        <v>115.539569007263</v>
      </c>
      <c r="I10" s="227">
        <v>119.449989928107</v>
      </c>
      <c r="J10" s="227">
        <v>118.201314616459</v>
      </c>
      <c r="K10" s="227">
        <v>123.85166499854699</v>
      </c>
      <c r="L10" s="233">
        <v>118.20566588497501</v>
      </c>
      <c r="M10" s="227"/>
      <c r="N10" s="234">
        <v>148.25501165302401</v>
      </c>
      <c r="O10" s="235">
        <v>146.50356051523201</v>
      </c>
      <c r="P10" s="236">
        <v>147.41362293798801</v>
      </c>
      <c r="Q10" s="227"/>
      <c r="R10" s="237">
        <v>127.812264043715</v>
      </c>
      <c r="S10" s="38"/>
      <c r="T10" s="29">
        <v>3.28296303659299</v>
      </c>
      <c r="U10" s="208">
        <v>2.6133531482005501</v>
      </c>
      <c r="V10" s="208">
        <v>4.1013488346973199</v>
      </c>
      <c r="W10" s="208">
        <v>2.9509079138650698</v>
      </c>
      <c r="X10" s="208">
        <v>3.0689878918247699</v>
      </c>
      <c r="Y10" s="213">
        <v>3.1346585918825798</v>
      </c>
      <c r="Z10" s="208"/>
      <c r="AA10" s="214">
        <v>0.23523939530534299</v>
      </c>
      <c r="AB10" s="215">
        <v>-1.4625010619839001</v>
      </c>
      <c r="AC10" s="216">
        <v>-0.59019418198540796</v>
      </c>
      <c r="AD10" s="208"/>
      <c r="AE10" s="217">
        <v>1.1702692573328399</v>
      </c>
      <c r="AF10" s="29"/>
      <c r="AG10" s="232">
        <v>122.99928864569</v>
      </c>
      <c r="AH10" s="227">
        <v>116.031540777174</v>
      </c>
      <c r="AI10" s="227">
        <v>118.602162925942</v>
      </c>
      <c r="AJ10" s="227">
        <v>117.544910521055</v>
      </c>
      <c r="AK10" s="227">
        <v>121.02914833172601</v>
      </c>
      <c r="AL10" s="233">
        <v>119.16395384422999</v>
      </c>
      <c r="AM10" s="227"/>
      <c r="AN10" s="234">
        <v>144.46690776267201</v>
      </c>
      <c r="AO10" s="235">
        <v>143.32356719747</v>
      </c>
      <c r="AP10" s="236">
        <v>143.905867598947</v>
      </c>
      <c r="AQ10" s="227"/>
      <c r="AR10" s="237">
        <v>127.101611371359</v>
      </c>
      <c r="AS10" s="38"/>
      <c r="AT10" s="29">
        <v>7.3214428704835903</v>
      </c>
      <c r="AU10" s="208">
        <v>3.7558028577307199</v>
      </c>
      <c r="AV10" s="208">
        <v>4.67793697664254</v>
      </c>
      <c r="AW10" s="208">
        <v>2.7777739515928102</v>
      </c>
      <c r="AX10" s="208">
        <v>2.52076594297634</v>
      </c>
      <c r="AY10" s="213">
        <v>4.0371843683212196</v>
      </c>
      <c r="AZ10" s="208"/>
      <c r="BA10" s="214">
        <v>-1.3384425549554</v>
      </c>
      <c r="BB10" s="215">
        <v>-2.3831533838384602</v>
      </c>
      <c r="BC10" s="216">
        <v>-1.8519643408180499</v>
      </c>
      <c r="BD10" s="208"/>
      <c r="BE10" s="217">
        <v>1.52226760378972</v>
      </c>
    </row>
    <row r="11" spans="1:57" x14ac:dyDescent="0.2">
      <c r="A11" s="33" t="s">
        <v>94</v>
      </c>
      <c r="B11" s="2" t="str">
        <f t="shared" si="0"/>
        <v>Washington, DC</v>
      </c>
      <c r="C11" s="2"/>
      <c r="D11" s="23" t="s">
        <v>89</v>
      </c>
      <c r="E11" s="26" t="s">
        <v>90</v>
      </c>
      <c r="F11" s="2"/>
      <c r="G11" s="232">
        <v>211.98343000931499</v>
      </c>
      <c r="H11" s="227">
        <v>218.481656273006</v>
      </c>
      <c r="I11" s="227">
        <v>230.45876400770501</v>
      </c>
      <c r="J11" s="227">
        <v>213.01736585693601</v>
      </c>
      <c r="K11" s="227">
        <v>181.903699432868</v>
      </c>
      <c r="L11" s="233">
        <v>212.172677608377</v>
      </c>
      <c r="M11" s="227"/>
      <c r="N11" s="234">
        <v>175.97052052261299</v>
      </c>
      <c r="O11" s="235">
        <v>180.727786846051</v>
      </c>
      <c r="P11" s="236">
        <v>178.36433321120501</v>
      </c>
      <c r="Q11" s="227"/>
      <c r="R11" s="237">
        <v>202.33772333267001</v>
      </c>
      <c r="S11" s="38"/>
      <c r="T11" s="29">
        <v>27.593872951883402</v>
      </c>
      <c r="U11" s="208">
        <v>13.4657846317228</v>
      </c>
      <c r="V11" s="208">
        <v>15.5175691814365</v>
      </c>
      <c r="W11" s="208">
        <v>15.501169890705301</v>
      </c>
      <c r="X11" s="208">
        <v>9.2904849331259101</v>
      </c>
      <c r="Y11" s="213">
        <v>16.139721323509299</v>
      </c>
      <c r="Z11" s="208"/>
      <c r="AA11" s="214">
        <v>2.0625496983016598</v>
      </c>
      <c r="AB11" s="215">
        <v>1.96165446763647</v>
      </c>
      <c r="AC11" s="216">
        <v>1.9840648015270499</v>
      </c>
      <c r="AD11" s="208"/>
      <c r="AE11" s="217">
        <v>12.276578390188</v>
      </c>
      <c r="AF11" s="29"/>
      <c r="AG11" s="232">
        <v>187.401202878102</v>
      </c>
      <c r="AH11" s="227">
        <v>211.95314282054201</v>
      </c>
      <c r="AI11" s="227">
        <v>229.47611146104001</v>
      </c>
      <c r="AJ11" s="227">
        <v>221.56367998509799</v>
      </c>
      <c r="AK11" s="227">
        <v>193.85041175462499</v>
      </c>
      <c r="AL11" s="233">
        <v>209.84896457785899</v>
      </c>
      <c r="AM11" s="227"/>
      <c r="AN11" s="234">
        <v>181.102501078534</v>
      </c>
      <c r="AO11" s="235">
        <v>186.37224104437999</v>
      </c>
      <c r="AP11" s="236">
        <v>183.77770647048101</v>
      </c>
      <c r="AQ11" s="227"/>
      <c r="AR11" s="237">
        <v>202.199942316104</v>
      </c>
      <c r="AS11" s="38"/>
      <c r="AT11" s="29">
        <v>8.8448370652897808</v>
      </c>
      <c r="AU11" s="208">
        <v>4.1805416296890696</v>
      </c>
      <c r="AV11" s="208">
        <v>5.5575967875088699</v>
      </c>
      <c r="AW11" s="208">
        <v>7.13465545650081</v>
      </c>
      <c r="AX11" s="208">
        <v>7.3503726771559297</v>
      </c>
      <c r="AY11" s="213">
        <v>6.4992503939795903</v>
      </c>
      <c r="AZ11" s="208"/>
      <c r="BA11" s="214">
        <v>5.0549680911811601</v>
      </c>
      <c r="BB11" s="215">
        <v>6.0161181820109002</v>
      </c>
      <c r="BC11" s="216">
        <v>5.5464398495515201</v>
      </c>
      <c r="BD11" s="208"/>
      <c r="BE11" s="217">
        <v>6.3433482870626898</v>
      </c>
    </row>
    <row r="12" spans="1:57" x14ac:dyDescent="0.2">
      <c r="A12" s="20" t="s">
        <v>95</v>
      </c>
      <c r="B12" s="2" t="str">
        <f t="shared" si="0"/>
        <v>Arlington, VA</v>
      </c>
      <c r="C12" s="2"/>
      <c r="D12" s="23" t="s">
        <v>89</v>
      </c>
      <c r="E12" s="26" t="s">
        <v>90</v>
      </c>
      <c r="F12" s="2"/>
      <c r="G12" s="232">
        <v>232.92194026196501</v>
      </c>
      <c r="H12" s="227">
        <v>267.53168712366801</v>
      </c>
      <c r="I12" s="227">
        <v>274.15459546553097</v>
      </c>
      <c r="J12" s="227">
        <v>252.03303772851001</v>
      </c>
      <c r="K12" s="227">
        <v>226.35253561253501</v>
      </c>
      <c r="L12" s="233">
        <v>251.55620336142701</v>
      </c>
      <c r="M12" s="227"/>
      <c r="N12" s="234">
        <v>190.559698865858</v>
      </c>
      <c r="O12" s="235">
        <v>190.50710141139501</v>
      </c>
      <c r="P12" s="236">
        <v>190.533432748156</v>
      </c>
      <c r="Q12" s="227"/>
      <c r="R12" s="237">
        <v>234.82927693601101</v>
      </c>
      <c r="S12" s="38"/>
      <c r="T12" s="29">
        <v>32.384546227459097</v>
      </c>
      <c r="U12" s="208">
        <v>20.545566387660202</v>
      </c>
      <c r="V12" s="208">
        <v>20.953171809649501</v>
      </c>
      <c r="W12" s="208">
        <v>18.888722168200101</v>
      </c>
      <c r="X12" s="208">
        <v>27.071940477879298</v>
      </c>
      <c r="Y12" s="213">
        <v>23.642189466807402</v>
      </c>
      <c r="Z12" s="208"/>
      <c r="AA12" s="214">
        <v>30.148202184574501</v>
      </c>
      <c r="AB12" s="215">
        <v>31.380666878401801</v>
      </c>
      <c r="AC12" s="216">
        <v>30.772197871292999</v>
      </c>
      <c r="AD12" s="208"/>
      <c r="AE12" s="217">
        <v>26.05985536291</v>
      </c>
      <c r="AF12" s="29"/>
      <c r="AG12" s="232">
        <v>212.011216166922</v>
      </c>
      <c r="AH12" s="227">
        <v>254.02685288520399</v>
      </c>
      <c r="AI12" s="227">
        <v>270.489983844427</v>
      </c>
      <c r="AJ12" s="227">
        <v>259.36334562869899</v>
      </c>
      <c r="AK12" s="227">
        <v>233.00092936563999</v>
      </c>
      <c r="AL12" s="233">
        <v>247.15212464154999</v>
      </c>
      <c r="AM12" s="227"/>
      <c r="AN12" s="234">
        <v>193.793459942021</v>
      </c>
      <c r="AO12" s="235">
        <v>189.271999133853</v>
      </c>
      <c r="AP12" s="236">
        <v>191.545386093351</v>
      </c>
      <c r="AQ12" s="227"/>
      <c r="AR12" s="237">
        <v>231.67765698245199</v>
      </c>
      <c r="AS12" s="38"/>
      <c r="AT12" s="29">
        <v>19.326926870041</v>
      </c>
      <c r="AU12" s="208">
        <v>10.759294740253599</v>
      </c>
      <c r="AV12" s="208">
        <v>11.4760700264961</v>
      </c>
      <c r="AW12" s="208">
        <v>10.330739162900599</v>
      </c>
      <c r="AX12" s="208">
        <v>16.5661713801662</v>
      </c>
      <c r="AY12" s="213">
        <v>13.194936859835501</v>
      </c>
      <c r="AZ12" s="208"/>
      <c r="BA12" s="214">
        <v>22.6475965042223</v>
      </c>
      <c r="BB12" s="215">
        <v>22.858398417733099</v>
      </c>
      <c r="BC12" s="216">
        <v>22.7318880981536</v>
      </c>
      <c r="BD12" s="208"/>
      <c r="BE12" s="217">
        <v>15.9131534257321</v>
      </c>
    </row>
    <row r="13" spans="1:57" x14ac:dyDescent="0.2">
      <c r="A13" s="20" t="s">
        <v>37</v>
      </c>
      <c r="B13" s="2" t="str">
        <f t="shared" si="0"/>
        <v>Suburban Virginia Area</v>
      </c>
      <c r="C13" s="2"/>
      <c r="D13" s="23" t="s">
        <v>89</v>
      </c>
      <c r="E13" s="26" t="s">
        <v>90</v>
      </c>
      <c r="F13" s="2"/>
      <c r="G13" s="232">
        <v>155.95896461336801</v>
      </c>
      <c r="H13" s="227">
        <v>170.13469741853501</v>
      </c>
      <c r="I13" s="227">
        <v>175.23633413945899</v>
      </c>
      <c r="J13" s="227">
        <v>172.200065014221</v>
      </c>
      <c r="K13" s="227">
        <v>164.72142367458801</v>
      </c>
      <c r="L13" s="233">
        <v>168.28000482434899</v>
      </c>
      <c r="M13" s="227"/>
      <c r="N13" s="234">
        <v>191.48358855530901</v>
      </c>
      <c r="O13" s="235">
        <v>188.22924245713</v>
      </c>
      <c r="P13" s="236">
        <v>189.91694566353101</v>
      </c>
      <c r="Q13" s="227"/>
      <c r="R13" s="237">
        <v>174.676641438324</v>
      </c>
      <c r="S13" s="38"/>
      <c r="T13" s="29">
        <v>16.187881316240901</v>
      </c>
      <c r="U13" s="208">
        <v>15.115918127374</v>
      </c>
      <c r="V13" s="208">
        <v>16.789178367857598</v>
      </c>
      <c r="W13" s="208">
        <v>18.874167511204998</v>
      </c>
      <c r="X13" s="208">
        <v>15.7340374446442</v>
      </c>
      <c r="Y13" s="213">
        <v>16.503621380099901</v>
      </c>
      <c r="Z13" s="208"/>
      <c r="AA13" s="214">
        <v>12.474106604987099</v>
      </c>
      <c r="AB13" s="215">
        <v>7.3808565991292197</v>
      </c>
      <c r="AC13" s="216">
        <v>9.8825279180901795</v>
      </c>
      <c r="AD13" s="208"/>
      <c r="AE13" s="217">
        <v>13.8736283882495</v>
      </c>
      <c r="AF13" s="29"/>
      <c r="AG13" s="232">
        <v>161.41936953642301</v>
      </c>
      <c r="AH13" s="227">
        <v>165.37912883004199</v>
      </c>
      <c r="AI13" s="227">
        <v>172.94668082651501</v>
      </c>
      <c r="AJ13" s="227">
        <v>172.62285656748699</v>
      </c>
      <c r="AK13" s="227">
        <v>167.32583809001</v>
      </c>
      <c r="AL13" s="233">
        <v>168.333192006269</v>
      </c>
      <c r="AM13" s="227"/>
      <c r="AN13" s="234">
        <v>191.71686156186601</v>
      </c>
      <c r="AO13" s="235">
        <v>193.19559155645899</v>
      </c>
      <c r="AP13" s="236">
        <v>192.455100050787</v>
      </c>
      <c r="AQ13" s="227"/>
      <c r="AR13" s="237">
        <v>175.714083527583</v>
      </c>
      <c r="AS13" s="38"/>
      <c r="AT13" s="29">
        <v>8.6405795676573405</v>
      </c>
      <c r="AU13" s="208">
        <v>8.6003976068684498</v>
      </c>
      <c r="AV13" s="208">
        <v>9.0440518694864398</v>
      </c>
      <c r="AW13" s="208">
        <v>9.0780544915393406</v>
      </c>
      <c r="AX13" s="208">
        <v>9.5335017054012106</v>
      </c>
      <c r="AY13" s="213">
        <v>9.0037712868020598</v>
      </c>
      <c r="AZ13" s="208"/>
      <c r="BA13" s="214">
        <v>9.2340246548675697</v>
      </c>
      <c r="BB13" s="215">
        <v>8.1517263939772402</v>
      </c>
      <c r="BC13" s="216">
        <v>8.6741859125444805</v>
      </c>
      <c r="BD13" s="208"/>
      <c r="BE13" s="217">
        <v>8.8380169025740596</v>
      </c>
    </row>
    <row r="14" spans="1:57" x14ac:dyDescent="0.2">
      <c r="A14" s="20" t="s">
        <v>96</v>
      </c>
      <c r="B14" s="2" t="str">
        <f t="shared" si="0"/>
        <v>Alexandria, VA</v>
      </c>
      <c r="C14" s="2"/>
      <c r="D14" s="23" t="s">
        <v>89</v>
      </c>
      <c r="E14" s="26" t="s">
        <v>90</v>
      </c>
      <c r="F14" s="2"/>
      <c r="G14" s="232">
        <v>156.96056839475301</v>
      </c>
      <c r="H14" s="227">
        <v>175.81317208217899</v>
      </c>
      <c r="I14" s="227">
        <v>185.33120118010601</v>
      </c>
      <c r="J14" s="227">
        <v>173.79592665257999</v>
      </c>
      <c r="K14" s="227">
        <v>156.59508982035899</v>
      </c>
      <c r="L14" s="233">
        <v>170.305249674469</v>
      </c>
      <c r="M14" s="227"/>
      <c r="N14" s="234">
        <v>155.055366033289</v>
      </c>
      <c r="O14" s="235">
        <v>155.553070228091</v>
      </c>
      <c r="P14" s="236">
        <v>155.30190589459599</v>
      </c>
      <c r="Q14" s="227"/>
      <c r="R14" s="237">
        <v>165.962363370341</v>
      </c>
      <c r="S14" s="38"/>
      <c r="T14" s="29">
        <v>13.2229728111167</v>
      </c>
      <c r="U14" s="208">
        <v>9.6194961057156707</v>
      </c>
      <c r="V14" s="208">
        <v>12.693924796563399</v>
      </c>
      <c r="W14" s="208">
        <v>12.1548331996251</v>
      </c>
      <c r="X14" s="208">
        <v>7.72864241636369</v>
      </c>
      <c r="Y14" s="213">
        <v>11.1006941364948</v>
      </c>
      <c r="Z14" s="208"/>
      <c r="AA14" s="214">
        <v>6.1666897026433398</v>
      </c>
      <c r="AB14" s="215">
        <v>4.2920918190519703</v>
      </c>
      <c r="AC14" s="216">
        <v>5.1824157885200899</v>
      </c>
      <c r="AD14" s="208"/>
      <c r="AE14" s="217">
        <v>9.5628462352583394</v>
      </c>
      <c r="AF14" s="29"/>
      <c r="AG14" s="232">
        <v>165.432191531591</v>
      </c>
      <c r="AH14" s="227">
        <v>188.637570801908</v>
      </c>
      <c r="AI14" s="227">
        <v>200.70768374394299</v>
      </c>
      <c r="AJ14" s="227">
        <v>184.022385144813</v>
      </c>
      <c r="AK14" s="227">
        <v>171.12448679695601</v>
      </c>
      <c r="AL14" s="233">
        <v>182.61289807735099</v>
      </c>
      <c r="AM14" s="227"/>
      <c r="AN14" s="234">
        <v>158.66846913399601</v>
      </c>
      <c r="AO14" s="235">
        <v>158.92182969637699</v>
      </c>
      <c r="AP14" s="236">
        <v>158.79581534095999</v>
      </c>
      <c r="AQ14" s="227"/>
      <c r="AR14" s="237">
        <v>175.709990879712</v>
      </c>
      <c r="AS14" s="38"/>
      <c r="AT14" s="29">
        <v>10.064595480026901</v>
      </c>
      <c r="AU14" s="208">
        <v>9.4797385416584294</v>
      </c>
      <c r="AV14" s="208">
        <v>12.1130518702162</v>
      </c>
      <c r="AW14" s="208">
        <v>9.8852282481199403</v>
      </c>
      <c r="AX14" s="208">
        <v>11.269390670433999</v>
      </c>
      <c r="AY14" s="213">
        <v>10.633872591944399</v>
      </c>
      <c r="AZ14" s="208"/>
      <c r="BA14" s="214">
        <v>8.7293113571772203</v>
      </c>
      <c r="BB14" s="215">
        <v>9.6109235652607303</v>
      </c>
      <c r="BC14" s="216">
        <v>9.1757268894690505</v>
      </c>
      <c r="BD14" s="208"/>
      <c r="BE14" s="217">
        <v>10.3578898549301</v>
      </c>
    </row>
    <row r="15" spans="1:57" x14ac:dyDescent="0.2">
      <c r="A15" s="20" t="s">
        <v>36</v>
      </c>
      <c r="B15" s="2" t="str">
        <f t="shared" si="0"/>
        <v>Fairfax/Tysons Corner, VA</v>
      </c>
      <c r="C15" s="2"/>
      <c r="D15" s="23" t="s">
        <v>89</v>
      </c>
      <c r="E15" s="26" t="s">
        <v>90</v>
      </c>
      <c r="F15" s="2"/>
      <c r="G15" s="232">
        <v>163.04868475329201</v>
      </c>
      <c r="H15" s="227">
        <v>199.708343736995</v>
      </c>
      <c r="I15" s="227">
        <v>211.25340942661401</v>
      </c>
      <c r="J15" s="227">
        <v>200.31267774566399</v>
      </c>
      <c r="K15" s="227">
        <v>168.25304318374199</v>
      </c>
      <c r="L15" s="233">
        <v>190.039527587023</v>
      </c>
      <c r="M15" s="227"/>
      <c r="N15" s="234">
        <v>151.124965620328</v>
      </c>
      <c r="O15" s="235">
        <v>155.777861625821</v>
      </c>
      <c r="P15" s="236">
        <v>153.451761321177</v>
      </c>
      <c r="Q15" s="227"/>
      <c r="R15" s="237">
        <v>179.658798074884</v>
      </c>
      <c r="S15" s="38"/>
      <c r="T15" s="29">
        <v>12.0663330934972</v>
      </c>
      <c r="U15" s="208">
        <v>18.302482636735601</v>
      </c>
      <c r="V15" s="208">
        <v>16.205637100209</v>
      </c>
      <c r="W15" s="208">
        <v>17.3975934154392</v>
      </c>
      <c r="X15" s="208">
        <v>12.218272728731099</v>
      </c>
      <c r="Y15" s="213">
        <v>15.5506115338793</v>
      </c>
      <c r="Z15" s="208"/>
      <c r="AA15" s="214">
        <v>5.2048220215191199</v>
      </c>
      <c r="AB15" s="215">
        <v>8.3853037208451298</v>
      </c>
      <c r="AC15" s="216">
        <v>6.7951558574973303</v>
      </c>
      <c r="AD15" s="208"/>
      <c r="AE15" s="217">
        <v>13.6720704248822</v>
      </c>
      <c r="AF15" s="29"/>
      <c r="AG15" s="232">
        <v>157.64431691389501</v>
      </c>
      <c r="AH15" s="227">
        <v>191.68755896181301</v>
      </c>
      <c r="AI15" s="227">
        <v>214.29245597463</v>
      </c>
      <c r="AJ15" s="227">
        <v>207.88235993150599</v>
      </c>
      <c r="AK15" s="227">
        <v>174.51283469419101</v>
      </c>
      <c r="AL15" s="233">
        <v>191.015145797598</v>
      </c>
      <c r="AM15" s="227"/>
      <c r="AN15" s="234">
        <v>153.93910008315001</v>
      </c>
      <c r="AO15" s="235">
        <v>154.81228367206899</v>
      </c>
      <c r="AP15" s="236">
        <v>154.38571207001601</v>
      </c>
      <c r="AQ15" s="227"/>
      <c r="AR15" s="237">
        <v>180.47690388793501</v>
      </c>
      <c r="AS15" s="38"/>
      <c r="AT15" s="29">
        <v>8.3375182256637199</v>
      </c>
      <c r="AU15" s="208">
        <v>7.0754787223371398</v>
      </c>
      <c r="AV15" s="208">
        <v>7.49726827105028</v>
      </c>
      <c r="AW15" s="208">
        <v>6.9730233508086998</v>
      </c>
      <c r="AX15" s="208">
        <v>8.5962513446659496</v>
      </c>
      <c r="AY15" s="213">
        <v>7.5807592543276199</v>
      </c>
      <c r="AZ15" s="208"/>
      <c r="BA15" s="214">
        <v>6.81730538434116</v>
      </c>
      <c r="BB15" s="215">
        <v>7.5490092861365596</v>
      </c>
      <c r="BC15" s="216">
        <v>7.1916327804276401</v>
      </c>
      <c r="BD15" s="208"/>
      <c r="BE15" s="217">
        <v>7.5295978540530202</v>
      </c>
    </row>
    <row r="16" spans="1:57" x14ac:dyDescent="0.2">
      <c r="A16" s="20" t="s">
        <v>38</v>
      </c>
      <c r="B16" s="2" t="str">
        <f t="shared" si="0"/>
        <v>I-95 Fredericksburg, VA</v>
      </c>
      <c r="C16" s="2"/>
      <c r="D16" s="23" t="s">
        <v>89</v>
      </c>
      <c r="E16" s="26" t="s">
        <v>90</v>
      </c>
      <c r="F16" s="2"/>
      <c r="G16" s="232">
        <v>101.744924147777</v>
      </c>
      <c r="H16" s="227">
        <v>108.00959036898</v>
      </c>
      <c r="I16" s="227">
        <v>110.268904109589</v>
      </c>
      <c r="J16" s="227">
        <v>112.064668551236</v>
      </c>
      <c r="K16" s="227">
        <v>116.017565827132</v>
      </c>
      <c r="L16" s="233">
        <v>109.986037518562</v>
      </c>
      <c r="M16" s="227"/>
      <c r="N16" s="234">
        <v>126.51845856648001</v>
      </c>
      <c r="O16" s="235">
        <v>127.379554827256</v>
      </c>
      <c r="P16" s="236">
        <v>126.94369343853199</v>
      </c>
      <c r="Q16" s="227"/>
      <c r="R16" s="237">
        <v>115.24395328900501</v>
      </c>
      <c r="S16" s="38"/>
      <c r="T16" s="29">
        <v>1.9611743061086599</v>
      </c>
      <c r="U16" s="208">
        <v>3.0479771687984001</v>
      </c>
      <c r="V16" s="208">
        <v>3.0217126125437699</v>
      </c>
      <c r="W16" s="208">
        <v>9.5006058350918501</v>
      </c>
      <c r="X16" s="208">
        <v>14.077477063271701</v>
      </c>
      <c r="Y16" s="213">
        <v>6.5197420916003299</v>
      </c>
      <c r="Z16" s="208"/>
      <c r="AA16" s="214">
        <v>8.6589515287365302</v>
      </c>
      <c r="AB16" s="215">
        <v>9.8415147456714305</v>
      </c>
      <c r="AC16" s="216">
        <v>9.2483157366265303</v>
      </c>
      <c r="AD16" s="208"/>
      <c r="AE16" s="217">
        <v>7.3328647521278798</v>
      </c>
      <c r="AF16" s="29"/>
      <c r="AG16" s="232">
        <v>101.05634094774</v>
      </c>
      <c r="AH16" s="227">
        <v>105.706604706684</v>
      </c>
      <c r="AI16" s="227">
        <v>108.797215165437</v>
      </c>
      <c r="AJ16" s="227">
        <v>110.04173213280799</v>
      </c>
      <c r="AK16" s="227">
        <v>111.244250158588</v>
      </c>
      <c r="AL16" s="233">
        <v>107.655984121122</v>
      </c>
      <c r="AM16" s="227"/>
      <c r="AN16" s="234">
        <v>123.514612157887</v>
      </c>
      <c r="AO16" s="235">
        <v>124.70483419332599</v>
      </c>
      <c r="AP16" s="236">
        <v>124.109579908518</v>
      </c>
      <c r="AQ16" s="227"/>
      <c r="AR16" s="237">
        <v>112.892586223881</v>
      </c>
      <c r="AS16" s="38"/>
      <c r="AT16" s="29">
        <v>1.12366124188001</v>
      </c>
      <c r="AU16" s="208">
        <v>1.69485331694047</v>
      </c>
      <c r="AV16" s="208">
        <v>1.7615343896856299</v>
      </c>
      <c r="AW16" s="208">
        <v>3.5687359375577898</v>
      </c>
      <c r="AX16" s="208">
        <v>6.3115190213343197</v>
      </c>
      <c r="AY16" s="213">
        <v>3.0429402213146202</v>
      </c>
      <c r="AZ16" s="208"/>
      <c r="BA16" s="214">
        <v>4.0462274604281498</v>
      </c>
      <c r="BB16" s="215">
        <v>3.5550441809222599</v>
      </c>
      <c r="BC16" s="216">
        <v>3.7958135770190502</v>
      </c>
      <c r="BD16" s="208"/>
      <c r="BE16" s="217">
        <v>3.2945343600785</v>
      </c>
    </row>
    <row r="17" spans="1:57" x14ac:dyDescent="0.2">
      <c r="A17" s="20" t="s">
        <v>97</v>
      </c>
      <c r="B17" s="2" t="str">
        <f t="shared" si="0"/>
        <v>Dulles Airport Area, VA</v>
      </c>
      <c r="C17" s="2"/>
      <c r="D17" s="23" t="s">
        <v>89</v>
      </c>
      <c r="E17" s="26" t="s">
        <v>90</v>
      </c>
      <c r="F17" s="2"/>
      <c r="G17" s="232">
        <v>136.546165873555</v>
      </c>
      <c r="H17" s="227">
        <v>167.45730936143801</v>
      </c>
      <c r="I17" s="227">
        <v>180.47197199647499</v>
      </c>
      <c r="J17" s="227">
        <v>172.968520387149</v>
      </c>
      <c r="K17" s="227">
        <v>139.46178211959699</v>
      </c>
      <c r="L17" s="233">
        <v>160.57075500277301</v>
      </c>
      <c r="M17" s="227"/>
      <c r="N17" s="234">
        <v>129.95478954514499</v>
      </c>
      <c r="O17" s="235">
        <v>127.173010616201</v>
      </c>
      <c r="P17" s="236">
        <v>128.577567413162</v>
      </c>
      <c r="Q17" s="227"/>
      <c r="R17" s="237">
        <v>151.87199524682299</v>
      </c>
      <c r="S17" s="38"/>
      <c r="T17" s="29">
        <v>13.6500288292882</v>
      </c>
      <c r="U17" s="208">
        <v>7.9907423094347703</v>
      </c>
      <c r="V17" s="208">
        <v>9.8149073371606494</v>
      </c>
      <c r="W17" s="208">
        <v>16.403844238254099</v>
      </c>
      <c r="X17" s="208">
        <v>5.2623001241651304</v>
      </c>
      <c r="Y17" s="213">
        <v>10.4666487163539</v>
      </c>
      <c r="Z17" s="208"/>
      <c r="AA17" s="214">
        <v>4.9992839434158398</v>
      </c>
      <c r="AB17" s="215">
        <v>3.6039352724726199</v>
      </c>
      <c r="AC17" s="216">
        <v>4.3065457608541298</v>
      </c>
      <c r="AD17" s="208"/>
      <c r="AE17" s="217">
        <v>9.2604790353744804</v>
      </c>
      <c r="AF17" s="29"/>
      <c r="AG17" s="232">
        <v>131.839940615264</v>
      </c>
      <c r="AH17" s="227">
        <v>160.37997734224501</v>
      </c>
      <c r="AI17" s="227">
        <v>175.65775318745401</v>
      </c>
      <c r="AJ17" s="227">
        <v>173.592804646459</v>
      </c>
      <c r="AK17" s="227">
        <v>148.70080429316801</v>
      </c>
      <c r="AL17" s="233">
        <v>159.490497063769</v>
      </c>
      <c r="AM17" s="227"/>
      <c r="AN17" s="234">
        <v>134.30936050983399</v>
      </c>
      <c r="AO17" s="235">
        <v>132.17405666722701</v>
      </c>
      <c r="AP17" s="236">
        <v>133.25240199206499</v>
      </c>
      <c r="AQ17" s="227"/>
      <c r="AR17" s="237">
        <v>152.09716442880801</v>
      </c>
      <c r="AS17" s="38"/>
      <c r="AT17" s="29">
        <v>8.2096427188533792</v>
      </c>
      <c r="AU17" s="208">
        <v>7.98361688085786</v>
      </c>
      <c r="AV17" s="208">
        <v>7.3327578732982603</v>
      </c>
      <c r="AW17" s="208">
        <v>9.3681770241219091</v>
      </c>
      <c r="AX17" s="208">
        <v>8.6134882806108894</v>
      </c>
      <c r="AY17" s="213">
        <v>8.4066126038845503</v>
      </c>
      <c r="AZ17" s="208"/>
      <c r="BA17" s="214">
        <v>9.0947055973530002</v>
      </c>
      <c r="BB17" s="215">
        <v>8.7642300260673398</v>
      </c>
      <c r="BC17" s="216">
        <v>8.9313141806121301</v>
      </c>
      <c r="BD17" s="208"/>
      <c r="BE17" s="217">
        <v>8.7065793725283296</v>
      </c>
    </row>
    <row r="18" spans="1:57" x14ac:dyDescent="0.2">
      <c r="A18" s="20" t="s">
        <v>45</v>
      </c>
      <c r="B18" s="2" t="str">
        <f t="shared" si="0"/>
        <v>Williamsburg, VA</v>
      </c>
      <c r="C18" s="2"/>
      <c r="D18" s="23" t="s">
        <v>89</v>
      </c>
      <c r="E18" s="26" t="s">
        <v>90</v>
      </c>
      <c r="F18" s="2"/>
      <c r="G18" s="232">
        <v>128.25156652360499</v>
      </c>
      <c r="H18" s="227">
        <v>134.08209892755499</v>
      </c>
      <c r="I18" s="227">
        <v>132.12850426461401</v>
      </c>
      <c r="J18" s="227">
        <v>132.88800000000001</v>
      </c>
      <c r="K18" s="227">
        <v>147.11984800282701</v>
      </c>
      <c r="L18" s="233">
        <v>135.48456189610999</v>
      </c>
      <c r="M18" s="227"/>
      <c r="N18" s="234">
        <v>205.19549265605801</v>
      </c>
      <c r="O18" s="235">
        <v>203.843782702369</v>
      </c>
      <c r="P18" s="236">
        <v>204.52160810188701</v>
      </c>
      <c r="Q18" s="227"/>
      <c r="R18" s="237">
        <v>159.639744443251</v>
      </c>
      <c r="S18" s="38"/>
      <c r="T18" s="29">
        <v>1.37087144440375</v>
      </c>
      <c r="U18" s="208">
        <v>2.3636002708141102</v>
      </c>
      <c r="V18" s="208">
        <v>-11.141759343137201</v>
      </c>
      <c r="W18" s="208">
        <v>0.79782504655839204</v>
      </c>
      <c r="X18" s="208">
        <v>2.4760811037668198</v>
      </c>
      <c r="Y18" s="213">
        <v>-1.1250805579132399</v>
      </c>
      <c r="Z18" s="208"/>
      <c r="AA18" s="214">
        <v>10.1007922404686</v>
      </c>
      <c r="AB18" s="215">
        <v>7.6213954431490896</v>
      </c>
      <c r="AC18" s="216">
        <v>8.8663049900968307</v>
      </c>
      <c r="AD18" s="208"/>
      <c r="AE18" s="217">
        <v>2.7236447481192898</v>
      </c>
      <c r="AF18" s="29"/>
      <c r="AG18" s="232">
        <v>139.047157104235</v>
      </c>
      <c r="AH18" s="227">
        <v>127.481490749451</v>
      </c>
      <c r="AI18" s="227">
        <v>126.520715043621</v>
      </c>
      <c r="AJ18" s="227">
        <v>127.459980609418</v>
      </c>
      <c r="AK18" s="227">
        <v>133.73666218452601</v>
      </c>
      <c r="AL18" s="233">
        <v>130.89503634690499</v>
      </c>
      <c r="AM18" s="227"/>
      <c r="AN18" s="234">
        <v>177.490884072927</v>
      </c>
      <c r="AO18" s="235">
        <v>184.60926193802899</v>
      </c>
      <c r="AP18" s="236">
        <v>181.130695104013</v>
      </c>
      <c r="AQ18" s="227"/>
      <c r="AR18" s="237">
        <v>148.665905299933</v>
      </c>
      <c r="AS18" s="38"/>
      <c r="AT18" s="29">
        <v>2.2890749792043699</v>
      </c>
      <c r="AU18" s="208">
        <v>-1.32297910174591</v>
      </c>
      <c r="AV18" s="208">
        <v>-3.8425888218794602</v>
      </c>
      <c r="AW18" s="208">
        <v>-0.64953133956531095</v>
      </c>
      <c r="AX18" s="208">
        <v>-1.0104119824011299</v>
      </c>
      <c r="AY18" s="213">
        <v>-0.89477353716784802</v>
      </c>
      <c r="AZ18" s="208"/>
      <c r="BA18" s="214">
        <v>2.6042229190712001</v>
      </c>
      <c r="BB18" s="215">
        <v>3.20497433887923</v>
      </c>
      <c r="BC18" s="216">
        <v>2.93074779651772</v>
      </c>
      <c r="BD18" s="208"/>
      <c r="BE18" s="217">
        <v>0.57674212975211903</v>
      </c>
    </row>
    <row r="19" spans="1:57" x14ac:dyDescent="0.2">
      <c r="A19" s="20" t="s">
        <v>98</v>
      </c>
      <c r="B19" s="2" t="str">
        <f t="shared" si="0"/>
        <v>Virginia Beach, VA</v>
      </c>
      <c r="C19" s="2"/>
      <c r="D19" s="23" t="s">
        <v>89</v>
      </c>
      <c r="E19" s="26" t="s">
        <v>90</v>
      </c>
      <c r="F19" s="2"/>
      <c r="G19" s="232">
        <v>169.202993827602</v>
      </c>
      <c r="H19" s="227">
        <v>176.99956083289899</v>
      </c>
      <c r="I19" s="227">
        <v>181.48218029761901</v>
      </c>
      <c r="J19" s="227">
        <v>183.30508919612799</v>
      </c>
      <c r="K19" s="227">
        <v>199.89137553659799</v>
      </c>
      <c r="L19" s="233">
        <v>182.97436380451799</v>
      </c>
      <c r="M19" s="227"/>
      <c r="N19" s="234">
        <v>291.075074431443</v>
      </c>
      <c r="O19" s="235">
        <v>295.96453035230297</v>
      </c>
      <c r="P19" s="236">
        <v>293.52392503598799</v>
      </c>
      <c r="Q19" s="227"/>
      <c r="R19" s="237">
        <v>219.59177861911101</v>
      </c>
      <c r="S19" s="38"/>
      <c r="T19" s="29">
        <v>-3.3743710341931901</v>
      </c>
      <c r="U19" s="208">
        <v>-0.76382015399230796</v>
      </c>
      <c r="V19" s="208">
        <v>-4.0340418551725099</v>
      </c>
      <c r="W19" s="208">
        <v>-4.9722151144188897</v>
      </c>
      <c r="X19" s="208">
        <v>-2.3427319029786502</v>
      </c>
      <c r="Y19" s="213">
        <v>-3.4223845258561401</v>
      </c>
      <c r="Z19" s="208"/>
      <c r="AA19" s="214">
        <v>4.9856703690885</v>
      </c>
      <c r="AB19" s="215">
        <v>3.6611949635436898</v>
      </c>
      <c r="AC19" s="216">
        <v>4.30760503926623</v>
      </c>
      <c r="AD19" s="208"/>
      <c r="AE19" s="217">
        <v>-0.91054734910511703</v>
      </c>
      <c r="AF19" s="29"/>
      <c r="AG19" s="232">
        <v>183.31758553896901</v>
      </c>
      <c r="AH19" s="227">
        <v>162.28731589696901</v>
      </c>
      <c r="AI19" s="227">
        <v>164.487519752548</v>
      </c>
      <c r="AJ19" s="227">
        <v>167.291404743953</v>
      </c>
      <c r="AK19" s="227">
        <v>174.83722766392299</v>
      </c>
      <c r="AL19" s="233">
        <v>170.57165623887801</v>
      </c>
      <c r="AM19" s="227"/>
      <c r="AN19" s="234">
        <v>251.947930943827</v>
      </c>
      <c r="AO19" s="235">
        <v>258.51545987679901</v>
      </c>
      <c r="AP19" s="236">
        <v>255.30780429574</v>
      </c>
      <c r="AQ19" s="227"/>
      <c r="AR19" s="237">
        <v>199.32625230225401</v>
      </c>
      <c r="AS19" s="38"/>
      <c r="AT19" s="29">
        <v>-3.949362988631</v>
      </c>
      <c r="AU19" s="208">
        <v>-4.1298217375835602</v>
      </c>
      <c r="AV19" s="208">
        <v>-6.1776494174173298</v>
      </c>
      <c r="AW19" s="208">
        <v>-3.7741758311706901</v>
      </c>
      <c r="AX19" s="208">
        <v>-3.33785516846826</v>
      </c>
      <c r="AY19" s="213">
        <v>-4.2470053411421897</v>
      </c>
      <c r="AZ19" s="208"/>
      <c r="BA19" s="214">
        <v>2.4193519740507101</v>
      </c>
      <c r="BB19" s="215">
        <v>3.1878853949700798</v>
      </c>
      <c r="BC19" s="216">
        <v>2.8217426663435501</v>
      </c>
      <c r="BD19" s="208"/>
      <c r="BE19" s="217">
        <v>-1.1911961007551199</v>
      </c>
    </row>
    <row r="20" spans="1:57" x14ac:dyDescent="0.2">
      <c r="A20" s="33" t="s">
        <v>99</v>
      </c>
      <c r="B20" s="2" t="str">
        <f t="shared" si="0"/>
        <v>Norfolk/Portsmouth, VA</v>
      </c>
      <c r="C20" s="2"/>
      <c r="D20" s="23" t="s">
        <v>89</v>
      </c>
      <c r="E20" s="26" t="s">
        <v>90</v>
      </c>
      <c r="F20" s="2"/>
      <c r="G20" s="232">
        <v>118.53841391594</v>
      </c>
      <c r="H20" s="227">
        <v>125.447128288543</v>
      </c>
      <c r="I20" s="227">
        <v>135.62636088818701</v>
      </c>
      <c r="J20" s="227">
        <v>136.59035332281999</v>
      </c>
      <c r="K20" s="227">
        <v>165.3959742671</v>
      </c>
      <c r="L20" s="233">
        <v>137.47990288632499</v>
      </c>
      <c r="M20" s="227"/>
      <c r="N20" s="234">
        <v>214.40311836195499</v>
      </c>
      <c r="O20" s="235">
        <v>208.323899448144</v>
      </c>
      <c r="P20" s="236">
        <v>211.376181144589</v>
      </c>
      <c r="Q20" s="227"/>
      <c r="R20" s="237">
        <v>161.48794723718601</v>
      </c>
      <c r="S20" s="38"/>
      <c r="T20" s="29">
        <v>2.00076379128758</v>
      </c>
      <c r="U20" s="208">
        <v>0.36590004572072898</v>
      </c>
      <c r="V20" s="208">
        <v>3.1730506923637001</v>
      </c>
      <c r="W20" s="208">
        <v>12.5837650814737</v>
      </c>
      <c r="X20" s="208">
        <v>32.114956576311897</v>
      </c>
      <c r="Y20" s="213">
        <v>10.7185153104304</v>
      </c>
      <c r="Z20" s="208"/>
      <c r="AA20" s="214">
        <v>30.89580883851</v>
      </c>
      <c r="AB20" s="215">
        <v>20.975785825022399</v>
      </c>
      <c r="AC20" s="216">
        <v>25.797223116523199</v>
      </c>
      <c r="AD20" s="208"/>
      <c r="AE20" s="217">
        <v>15.9342967462547</v>
      </c>
      <c r="AF20" s="29"/>
      <c r="AG20" s="232">
        <v>119.577484150347</v>
      </c>
      <c r="AH20" s="227">
        <v>121.671415491104</v>
      </c>
      <c r="AI20" s="227">
        <v>129.080469625761</v>
      </c>
      <c r="AJ20" s="227">
        <v>128.863491675483</v>
      </c>
      <c r="AK20" s="227">
        <v>136.456319746416</v>
      </c>
      <c r="AL20" s="233">
        <v>127.449875859881</v>
      </c>
      <c r="AM20" s="227"/>
      <c r="AN20" s="234">
        <v>167.56663085596</v>
      </c>
      <c r="AO20" s="235">
        <v>168.08207136986999</v>
      </c>
      <c r="AP20" s="236">
        <v>167.82524108596999</v>
      </c>
      <c r="AQ20" s="227"/>
      <c r="AR20" s="237">
        <v>140.091692922731</v>
      </c>
      <c r="AS20" s="38"/>
      <c r="AT20" s="29">
        <v>0.94039417389957802</v>
      </c>
      <c r="AU20" s="208">
        <v>1.4677458851981799</v>
      </c>
      <c r="AV20" s="208">
        <v>2.3199102961934499</v>
      </c>
      <c r="AW20" s="208">
        <v>3.4812375629195298</v>
      </c>
      <c r="AX20" s="208">
        <v>11.682766644369099</v>
      </c>
      <c r="AY20" s="213">
        <v>4.1831072596453502</v>
      </c>
      <c r="AZ20" s="208"/>
      <c r="BA20" s="214">
        <v>11.887436513518701</v>
      </c>
      <c r="BB20" s="215">
        <v>9.1470529660812208</v>
      </c>
      <c r="BC20" s="216">
        <v>10.4875046855114</v>
      </c>
      <c r="BD20" s="208"/>
      <c r="BE20" s="217">
        <v>6.18443753925101</v>
      </c>
    </row>
    <row r="21" spans="1:57" x14ac:dyDescent="0.2">
      <c r="A21" s="34" t="s">
        <v>42</v>
      </c>
      <c r="B21" s="2" t="str">
        <f t="shared" si="0"/>
        <v>Newport News/Hampton, VA</v>
      </c>
      <c r="C21" s="2"/>
      <c r="D21" s="23" t="s">
        <v>89</v>
      </c>
      <c r="E21" s="26" t="s">
        <v>90</v>
      </c>
      <c r="F21" s="2"/>
      <c r="G21" s="232">
        <v>88.063085846356998</v>
      </c>
      <c r="H21" s="227">
        <v>91.656784849723905</v>
      </c>
      <c r="I21" s="227">
        <v>92.563237062101905</v>
      </c>
      <c r="J21" s="227">
        <v>96.5317376153846</v>
      </c>
      <c r="K21" s="227">
        <v>101.99385315129901</v>
      </c>
      <c r="L21" s="233">
        <v>94.4102301579684</v>
      </c>
      <c r="M21" s="227"/>
      <c r="N21" s="234">
        <v>135.95561392385301</v>
      </c>
      <c r="O21" s="235">
        <v>134.84782223950199</v>
      </c>
      <c r="P21" s="236">
        <v>135.40193335406099</v>
      </c>
      <c r="Q21" s="227"/>
      <c r="R21" s="237">
        <v>108.335718978082</v>
      </c>
      <c r="S21" s="38"/>
      <c r="T21" s="29">
        <v>6.5102800135336203</v>
      </c>
      <c r="U21" s="208">
        <v>3.4691035776221901</v>
      </c>
      <c r="V21" s="208">
        <v>1.22888881197176</v>
      </c>
      <c r="W21" s="208">
        <v>2.28605314963922</v>
      </c>
      <c r="X21" s="208">
        <v>9.4818237857544592</v>
      </c>
      <c r="Y21" s="213">
        <v>4.5187776699586202</v>
      </c>
      <c r="Z21" s="208"/>
      <c r="AA21" s="214">
        <v>2.2137439749268202</v>
      </c>
      <c r="AB21" s="215">
        <v>0.83203882754607394</v>
      </c>
      <c r="AC21" s="216">
        <v>1.51954196212604</v>
      </c>
      <c r="AD21" s="208"/>
      <c r="AE21" s="217">
        <v>2.5995025688743798</v>
      </c>
      <c r="AF21" s="29"/>
      <c r="AG21" s="232">
        <v>92.264068476201004</v>
      </c>
      <c r="AH21" s="227">
        <v>97.339238484136303</v>
      </c>
      <c r="AI21" s="227">
        <v>100.189953897782</v>
      </c>
      <c r="AJ21" s="227">
        <v>101.651733694557</v>
      </c>
      <c r="AK21" s="227">
        <v>99.358140435578605</v>
      </c>
      <c r="AL21" s="233">
        <v>98.336504060495699</v>
      </c>
      <c r="AM21" s="227"/>
      <c r="AN21" s="234">
        <v>121.48029397559399</v>
      </c>
      <c r="AO21" s="235">
        <v>119.190003874008</v>
      </c>
      <c r="AP21" s="236">
        <v>120.335639455986</v>
      </c>
      <c r="AQ21" s="227"/>
      <c r="AR21" s="237">
        <v>105.416465953941</v>
      </c>
      <c r="AS21" s="38"/>
      <c r="AT21" s="29">
        <v>5.9132798222358902</v>
      </c>
      <c r="AU21" s="208">
        <v>3.6757410020617498</v>
      </c>
      <c r="AV21" s="208">
        <v>3.8049037657215101</v>
      </c>
      <c r="AW21" s="208">
        <v>5.4627608903187204</v>
      </c>
      <c r="AX21" s="208">
        <v>6.5015099721106404</v>
      </c>
      <c r="AY21" s="213">
        <v>5.0981627729343897</v>
      </c>
      <c r="AZ21" s="208"/>
      <c r="BA21" s="214">
        <v>4.1106997576390496</v>
      </c>
      <c r="BB21" s="215">
        <v>2.2020269609937699</v>
      </c>
      <c r="BC21" s="216">
        <v>3.1572540708663901</v>
      </c>
      <c r="BD21" s="208"/>
      <c r="BE21" s="217">
        <v>4.1723912125171703</v>
      </c>
    </row>
    <row r="22" spans="1:57" x14ac:dyDescent="0.2">
      <c r="A22" s="35" t="s">
        <v>100</v>
      </c>
      <c r="B22" s="2" t="str">
        <f t="shared" si="0"/>
        <v>Chesapeake/Suffolk, VA</v>
      </c>
      <c r="C22" s="2"/>
      <c r="D22" s="24" t="s">
        <v>89</v>
      </c>
      <c r="E22" s="27" t="s">
        <v>90</v>
      </c>
      <c r="F22" s="2"/>
      <c r="G22" s="238">
        <v>103.930401765363</v>
      </c>
      <c r="H22" s="239">
        <v>114.373558078347</v>
      </c>
      <c r="I22" s="239">
        <v>116.104455455417</v>
      </c>
      <c r="J22" s="239">
        <v>114.699717282525</v>
      </c>
      <c r="K22" s="239">
        <v>116.562624064885</v>
      </c>
      <c r="L22" s="240">
        <v>113.40190405432099</v>
      </c>
      <c r="M22" s="227"/>
      <c r="N22" s="241">
        <v>158.063983321629</v>
      </c>
      <c r="O22" s="242">
        <v>157.92372110757199</v>
      </c>
      <c r="P22" s="243">
        <v>157.99412413641099</v>
      </c>
      <c r="Q22" s="227"/>
      <c r="R22" s="244">
        <v>127.226040469881</v>
      </c>
      <c r="S22" s="38"/>
      <c r="T22" s="30">
        <v>4.39948307818399</v>
      </c>
      <c r="U22" s="218">
        <v>6.7533592471868698</v>
      </c>
      <c r="V22" s="218">
        <v>5.4827034902704801</v>
      </c>
      <c r="W22" s="218">
        <v>5.9508067434472798</v>
      </c>
      <c r="X22" s="218">
        <v>6.2397597939289904</v>
      </c>
      <c r="Y22" s="219">
        <v>5.7090318866485896</v>
      </c>
      <c r="Z22" s="208"/>
      <c r="AA22" s="220">
        <v>10.989397225401399</v>
      </c>
      <c r="AB22" s="221">
        <v>7.5048753775236401</v>
      </c>
      <c r="AC22" s="222">
        <v>9.2204640117551708</v>
      </c>
      <c r="AD22" s="208"/>
      <c r="AE22" s="223">
        <v>6.5675438723856203</v>
      </c>
      <c r="AF22" s="30"/>
      <c r="AG22" s="238">
        <v>101.898407340267</v>
      </c>
      <c r="AH22" s="239">
        <v>107.046292201453</v>
      </c>
      <c r="AI22" s="239">
        <v>109.59958558182601</v>
      </c>
      <c r="AJ22" s="239">
        <v>109.604133383953</v>
      </c>
      <c r="AK22" s="239">
        <v>109.89363833848</v>
      </c>
      <c r="AL22" s="240">
        <v>107.789856076779</v>
      </c>
      <c r="AM22" s="227"/>
      <c r="AN22" s="241">
        <v>136.360906126841</v>
      </c>
      <c r="AO22" s="242">
        <v>138.91645555239899</v>
      </c>
      <c r="AP22" s="243">
        <v>137.64530773421501</v>
      </c>
      <c r="AQ22" s="227"/>
      <c r="AR22" s="244">
        <v>117.030363369879</v>
      </c>
      <c r="AS22" s="38"/>
      <c r="AT22" s="30">
        <v>1.5503038739267401</v>
      </c>
      <c r="AU22" s="218">
        <v>3.5121309399988201</v>
      </c>
      <c r="AV22" s="218">
        <v>3.7561271244212402</v>
      </c>
      <c r="AW22" s="218">
        <v>3.5210144180337002</v>
      </c>
      <c r="AX22" s="218">
        <v>5.1308358027684999</v>
      </c>
      <c r="AY22" s="219">
        <v>3.5753777396766901</v>
      </c>
      <c r="AZ22" s="208"/>
      <c r="BA22" s="220">
        <v>5.0947494956835602</v>
      </c>
      <c r="BB22" s="221">
        <v>5.1917624161204898</v>
      </c>
      <c r="BC22" s="222">
        <v>5.1485421858938496</v>
      </c>
      <c r="BD22" s="208"/>
      <c r="BE22" s="223">
        <v>4.0182725663168704</v>
      </c>
    </row>
    <row r="23" spans="1:57" x14ac:dyDescent="0.2">
      <c r="A23" s="34" t="s">
        <v>58</v>
      </c>
      <c r="B23" s="2" t="s">
        <v>58</v>
      </c>
      <c r="C23" s="8"/>
      <c r="D23" s="22" t="s">
        <v>89</v>
      </c>
      <c r="E23" s="25" t="s">
        <v>90</v>
      </c>
      <c r="F23" s="2"/>
      <c r="G23" s="224">
        <v>181.204219841639</v>
      </c>
      <c r="H23" s="225">
        <v>208.924538690476</v>
      </c>
      <c r="I23" s="225">
        <v>211.76951653943999</v>
      </c>
      <c r="J23" s="225">
        <v>203.63316258351799</v>
      </c>
      <c r="K23" s="225">
        <v>181.82782759953599</v>
      </c>
      <c r="L23" s="226">
        <v>198.351510841688</v>
      </c>
      <c r="M23" s="227"/>
      <c r="N23" s="228">
        <v>198.968239768199</v>
      </c>
      <c r="O23" s="229">
        <v>169.62876165803101</v>
      </c>
      <c r="P23" s="230">
        <v>186.89721168194399</v>
      </c>
      <c r="Q23" s="227"/>
      <c r="R23" s="231">
        <v>195.29124672513899</v>
      </c>
      <c r="S23" s="38"/>
      <c r="T23" s="28">
        <v>8.7209092863878102</v>
      </c>
      <c r="U23" s="206">
        <v>21.516648157941098</v>
      </c>
      <c r="V23" s="206">
        <v>24.206056152038101</v>
      </c>
      <c r="W23" s="206">
        <v>20.227988662228199</v>
      </c>
      <c r="X23" s="206">
        <v>-0.62740539487915004</v>
      </c>
      <c r="Y23" s="207">
        <v>14.6013998744909</v>
      </c>
      <c r="Z23" s="208"/>
      <c r="AA23" s="209">
        <v>-1.1526319219596299</v>
      </c>
      <c r="AB23" s="210">
        <v>-18.7270688151252</v>
      </c>
      <c r="AC23" s="211">
        <v>-8.8658935349035399</v>
      </c>
      <c r="AD23" s="208"/>
      <c r="AE23" s="212">
        <v>5.5204878825586503</v>
      </c>
      <c r="AF23" s="28"/>
      <c r="AG23" s="224">
        <v>179.75483555555499</v>
      </c>
      <c r="AH23" s="225">
        <v>183.91077025586301</v>
      </c>
      <c r="AI23" s="225">
        <v>186.09557050147399</v>
      </c>
      <c r="AJ23" s="225">
        <v>184.90587886689499</v>
      </c>
      <c r="AK23" s="225">
        <v>176.452418508118</v>
      </c>
      <c r="AL23" s="226">
        <v>182.32955204919</v>
      </c>
      <c r="AM23" s="227"/>
      <c r="AN23" s="228">
        <v>193.66595566663</v>
      </c>
      <c r="AO23" s="229">
        <v>191.15463523743901</v>
      </c>
      <c r="AP23" s="230">
        <v>192.44427766307601</v>
      </c>
      <c r="AQ23" s="227"/>
      <c r="AR23" s="231">
        <v>185.49422256363599</v>
      </c>
      <c r="AS23" s="38"/>
      <c r="AT23" s="28">
        <v>6.9675063163517104</v>
      </c>
      <c r="AU23" s="206">
        <v>9.9972693056813302</v>
      </c>
      <c r="AV23" s="206">
        <v>3.2785272196677702</v>
      </c>
      <c r="AW23" s="206">
        <v>1.08257238225434</v>
      </c>
      <c r="AX23" s="206">
        <v>-1.20932549162309</v>
      </c>
      <c r="AY23" s="207">
        <v>3.4538626235506902</v>
      </c>
      <c r="AZ23" s="208"/>
      <c r="BA23" s="209">
        <v>-0.267257164433989</v>
      </c>
      <c r="BB23" s="210">
        <v>-2.25343769498624</v>
      </c>
      <c r="BC23" s="211">
        <v>-1.24856640769337</v>
      </c>
      <c r="BD23" s="208"/>
      <c r="BE23" s="212">
        <v>1.7181627719722401</v>
      </c>
    </row>
    <row r="24" spans="1:57" x14ac:dyDescent="0.2">
      <c r="A24" s="34" t="s">
        <v>101</v>
      </c>
      <c r="B24" s="2" t="str">
        <f t="shared" si="0"/>
        <v>Richmond North/Glen Allen, VA</v>
      </c>
      <c r="C24" s="9"/>
      <c r="D24" s="23" t="s">
        <v>89</v>
      </c>
      <c r="E24" s="26" t="s">
        <v>90</v>
      </c>
      <c r="F24" s="2"/>
      <c r="G24" s="232">
        <v>115.266852544301</v>
      </c>
      <c r="H24" s="227">
        <v>127.861790491325</v>
      </c>
      <c r="I24" s="227">
        <v>133.23998364368299</v>
      </c>
      <c r="J24" s="227">
        <v>134.03108226736799</v>
      </c>
      <c r="K24" s="227">
        <v>129.304236578245</v>
      </c>
      <c r="L24" s="233">
        <v>128.55062554995601</v>
      </c>
      <c r="M24" s="227"/>
      <c r="N24" s="234">
        <v>139.29352875140299</v>
      </c>
      <c r="O24" s="235">
        <v>125.465588728103</v>
      </c>
      <c r="P24" s="236">
        <v>133.068016047181</v>
      </c>
      <c r="Q24" s="227"/>
      <c r="R24" s="237">
        <v>129.815338773159</v>
      </c>
      <c r="S24" s="38"/>
      <c r="T24" s="29">
        <v>20.151401702664899</v>
      </c>
      <c r="U24" s="208">
        <v>19.258282675621999</v>
      </c>
      <c r="V24" s="208">
        <v>18.605431449872398</v>
      </c>
      <c r="W24" s="208">
        <v>26.132009794106999</v>
      </c>
      <c r="X24" s="208">
        <v>21.919014791313401</v>
      </c>
      <c r="Y24" s="213">
        <v>21.072711292639099</v>
      </c>
      <c r="Z24" s="208"/>
      <c r="AA24" s="214">
        <v>8.9883953851311507</v>
      </c>
      <c r="AB24" s="215">
        <v>-3.8817996895846001</v>
      </c>
      <c r="AC24" s="216">
        <v>3.0197250249286598</v>
      </c>
      <c r="AD24" s="208"/>
      <c r="AE24" s="217">
        <v>13.528136265228801</v>
      </c>
      <c r="AF24" s="29"/>
      <c r="AG24" s="232">
        <v>115.79772488199499</v>
      </c>
      <c r="AH24" s="227">
        <v>113.74659864241499</v>
      </c>
      <c r="AI24" s="227">
        <v>119.24089450693801</v>
      </c>
      <c r="AJ24" s="227">
        <v>119.279739912029</v>
      </c>
      <c r="AK24" s="227">
        <v>114.718148148148</v>
      </c>
      <c r="AL24" s="233">
        <v>116.662952652614</v>
      </c>
      <c r="AM24" s="227"/>
      <c r="AN24" s="234">
        <v>126.528892703235</v>
      </c>
      <c r="AO24" s="235">
        <v>126.14430718475001</v>
      </c>
      <c r="AP24" s="236">
        <v>126.33695876477201</v>
      </c>
      <c r="AQ24" s="227"/>
      <c r="AR24" s="237">
        <v>119.650306813623</v>
      </c>
      <c r="AS24" s="38"/>
      <c r="AT24" s="29">
        <v>8.6775577531900403</v>
      </c>
      <c r="AU24" s="208">
        <v>8.1906195093896503</v>
      </c>
      <c r="AV24" s="208">
        <v>6.6915798703717204</v>
      </c>
      <c r="AW24" s="208">
        <v>8.8087763853163494</v>
      </c>
      <c r="AX24" s="208">
        <v>7.7026381067131</v>
      </c>
      <c r="AY24" s="213">
        <v>7.9487528513264101</v>
      </c>
      <c r="AZ24" s="208"/>
      <c r="BA24" s="214">
        <v>3.1087219586754</v>
      </c>
      <c r="BB24" s="215">
        <v>2.9708834862711599</v>
      </c>
      <c r="BC24" s="216">
        <v>3.0402060770119101</v>
      </c>
      <c r="BD24" s="208"/>
      <c r="BE24" s="217">
        <v>6.0751892792325997</v>
      </c>
    </row>
    <row r="25" spans="1:57" x14ac:dyDescent="0.2">
      <c r="A25" s="34" t="s">
        <v>61</v>
      </c>
      <c r="B25" s="2" t="str">
        <f t="shared" si="0"/>
        <v>Richmond West/Midlothian, VA</v>
      </c>
      <c r="C25" s="2"/>
      <c r="D25" s="23" t="s">
        <v>89</v>
      </c>
      <c r="E25" s="26" t="s">
        <v>90</v>
      </c>
      <c r="F25" s="2"/>
      <c r="G25" s="232">
        <v>109.840485304381</v>
      </c>
      <c r="H25" s="227">
        <v>114.798534895278</v>
      </c>
      <c r="I25" s="227">
        <v>113.897679273216</v>
      </c>
      <c r="J25" s="227">
        <v>115.867989623287</v>
      </c>
      <c r="K25" s="227">
        <v>117.51506786579</v>
      </c>
      <c r="L25" s="233">
        <v>114.48202116510301</v>
      </c>
      <c r="M25" s="227"/>
      <c r="N25" s="234">
        <v>125.30921807392301</v>
      </c>
      <c r="O25" s="235">
        <v>102.841760447761</v>
      </c>
      <c r="P25" s="236">
        <v>115.200748050736</v>
      </c>
      <c r="Q25" s="227"/>
      <c r="R25" s="237">
        <v>114.679211279426</v>
      </c>
      <c r="S25" s="38"/>
      <c r="T25" s="29">
        <v>34.1248328391166</v>
      </c>
      <c r="U25" s="208">
        <v>31.866985595726401</v>
      </c>
      <c r="V25" s="208">
        <v>26.378399127385698</v>
      </c>
      <c r="W25" s="208">
        <v>31.211547053900802</v>
      </c>
      <c r="X25" s="208">
        <v>31.006857616401099</v>
      </c>
      <c r="Y25" s="213">
        <v>30.4646209075743</v>
      </c>
      <c r="Z25" s="208"/>
      <c r="AA25" s="214">
        <v>-3.0651234262681002</v>
      </c>
      <c r="AB25" s="215">
        <v>-20.974970613635801</v>
      </c>
      <c r="AC25" s="216">
        <v>-11.1827519172442</v>
      </c>
      <c r="AD25" s="208"/>
      <c r="AE25" s="217">
        <v>11.056908254643099</v>
      </c>
      <c r="AF25" s="29"/>
      <c r="AG25" s="232">
        <v>101.485149946777</v>
      </c>
      <c r="AH25" s="227">
        <v>95.780181548340096</v>
      </c>
      <c r="AI25" s="227">
        <v>97.712957733655102</v>
      </c>
      <c r="AJ25" s="227">
        <v>97.691101240395099</v>
      </c>
      <c r="AK25" s="227">
        <v>97.224074123337303</v>
      </c>
      <c r="AL25" s="233">
        <v>97.9694589980014</v>
      </c>
      <c r="AM25" s="227"/>
      <c r="AN25" s="234">
        <v>109.205382175925</v>
      </c>
      <c r="AO25" s="235">
        <v>108.829955356439</v>
      </c>
      <c r="AP25" s="236">
        <v>109.015613373481</v>
      </c>
      <c r="AQ25" s="227"/>
      <c r="AR25" s="237">
        <v>101.43055521333601</v>
      </c>
      <c r="AS25" s="38"/>
      <c r="AT25" s="29">
        <v>9.0377865269056095</v>
      </c>
      <c r="AU25" s="208">
        <v>10.6991936006694</v>
      </c>
      <c r="AV25" s="208">
        <v>9.7059841579747399</v>
      </c>
      <c r="AW25" s="208">
        <v>10.3317281213976</v>
      </c>
      <c r="AX25" s="208">
        <v>9.4723449377032392</v>
      </c>
      <c r="AY25" s="213">
        <v>9.8554041016235097</v>
      </c>
      <c r="AZ25" s="208"/>
      <c r="BA25" s="214">
        <v>0.41734342505836097</v>
      </c>
      <c r="BB25" s="215">
        <v>-0.891942468023041</v>
      </c>
      <c r="BC25" s="216">
        <v>-0.24687162743466601</v>
      </c>
      <c r="BD25" s="208"/>
      <c r="BE25" s="217">
        <v>5.8554633374406597</v>
      </c>
    </row>
    <row r="26" spans="1:57" x14ac:dyDescent="0.2">
      <c r="A26" s="34" t="s">
        <v>57</v>
      </c>
      <c r="B26" s="2" t="str">
        <f t="shared" si="0"/>
        <v>Petersburg/Chester, VA</v>
      </c>
      <c r="C26" s="2"/>
      <c r="D26" s="23" t="s">
        <v>89</v>
      </c>
      <c r="E26" s="26" t="s">
        <v>90</v>
      </c>
      <c r="F26" s="2"/>
      <c r="G26" s="232">
        <v>91.802652664774499</v>
      </c>
      <c r="H26" s="227">
        <v>101.24621461901199</v>
      </c>
      <c r="I26" s="227">
        <v>104.065653929121</v>
      </c>
      <c r="J26" s="227">
        <v>104.313502402468</v>
      </c>
      <c r="K26" s="227">
        <v>102.349963511307</v>
      </c>
      <c r="L26" s="233">
        <v>101.31979337838401</v>
      </c>
      <c r="M26" s="227"/>
      <c r="N26" s="234">
        <v>109.943641426756</v>
      </c>
      <c r="O26" s="235">
        <v>106.051663480103</v>
      </c>
      <c r="P26" s="236">
        <v>108.10112327499699</v>
      </c>
      <c r="Q26" s="227"/>
      <c r="R26" s="237">
        <v>103.37921485781899</v>
      </c>
      <c r="S26" s="38"/>
      <c r="T26" s="29">
        <v>2.3579210853500299</v>
      </c>
      <c r="U26" s="208">
        <v>3.6066978703847501</v>
      </c>
      <c r="V26" s="208">
        <v>3.5081971489233301</v>
      </c>
      <c r="W26" s="208">
        <v>3.9492068202329702</v>
      </c>
      <c r="X26" s="208">
        <v>-3.5017869602988298E-2</v>
      </c>
      <c r="Y26" s="213">
        <v>2.7322369754037599</v>
      </c>
      <c r="Z26" s="208"/>
      <c r="AA26" s="214">
        <v>-4.53409175357584</v>
      </c>
      <c r="AB26" s="215">
        <v>-9.7560056904652708</v>
      </c>
      <c r="AC26" s="216">
        <v>-7.0858046635732101</v>
      </c>
      <c r="AD26" s="208"/>
      <c r="AE26" s="217">
        <v>-1.16514191200718</v>
      </c>
      <c r="AF26" s="29"/>
      <c r="AG26" s="232">
        <v>93.886669724770599</v>
      </c>
      <c r="AH26" s="227">
        <v>96.706355157850993</v>
      </c>
      <c r="AI26" s="227">
        <v>99.150860373339995</v>
      </c>
      <c r="AJ26" s="227">
        <v>99.243288014610201</v>
      </c>
      <c r="AK26" s="227">
        <v>97.489270008285004</v>
      </c>
      <c r="AL26" s="233">
        <v>97.447002763782294</v>
      </c>
      <c r="AM26" s="227"/>
      <c r="AN26" s="234">
        <v>104.77437531115299</v>
      </c>
      <c r="AO26" s="235">
        <v>104.860442977053</v>
      </c>
      <c r="AP26" s="236">
        <v>104.81721254808799</v>
      </c>
      <c r="AQ26" s="227"/>
      <c r="AR26" s="237">
        <v>99.707214017235799</v>
      </c>
      <c r="AS26" s="38"/>
      <c r="AT26" s="29">
        <v>2.0749691394481902</v>
      </c>
      <c r="AU26" s="208">
        <v>1.3849521990332201</v>
      </c>
      <c r="AV26" s="208">
        <v>0.84279561318332596</v>
      </c>
      <c r="AW26" s="208">
        <v>2.0643072039877302</v>
      </c>
      <c r="AX26" s="208">
        <v>1.5401883752476599</v>
      </c>
      <c r="AY26" s="213">
        <v>1.58774040127506</v>
      </c>
      <c r="AZ26" s="208"/>
      <c r="BA26" s="214">
        <v>3.7654609080941703E-2</v>
      </c>
      <c r="BB26" s="215">
        <v>-2.4188143236894701</v>
      </c>
      <c r="BC26" s="216">
        <v>-1.2200990187888601</v>
      </c>
      <c r="BD26" s="208"/>
      <c r="BE26" s="217">
        <v>0.55748640704819996</v>
      </c>
    </row>
    <row r="27" spans="1:57" x14ac:dyDescent="0.2">
      <c r="A27" s="34" t="s">
        <v>102</v>
      </c>
      <c r="B27" s="2" t="s">
        <v>48</v>
      </c>
      <c r="C27" s="2"/>
      <c r="D27" s="23" t="s">
        <v>89</v>
      </c>
      <c r="E27" s="26" t="s">
        <v>90</v>
      </c>
      <c r="F27" s="2"/>
      <c r="G27" s="232">
        <v>119.203057428504</v>
      </c>
      <c r="H27" s="227">
        <v>123.533459143234</v>
      </c>
      <c r="I27" s="227">
        <v>125.545785066294</v>
      </c>
      <c r="J27" s="227">
        <v>129.632196956744</v>
      </c>
      <c r="K27" s="227">
        <v>144.17424298128299</v>
      </c>
      <c r="L27" s="233">
        <v>129.132412295232</v>
      </c>
      <c r="M27" s="227"/>
      <c r="N27" s="234">
        <v>168.62236530697399</v>
      </c>
      <c r="O27" s="235">
        <v>171.73300565981501</v>
      </c>
      <c r="P27" s="236">
        <v>170.12519608548601</v>
      </c>
      <c r="Q27" s="227"/>
      <c r="R27" s="237">
        <v>143.005986800448</v>
      </c>
      <c r="S27" s="38"/>
      <c r="T27" s="29">
        <v>-2.0028700864625</v>
      </c>
      <c r="U27" s="208">
        <v>-1.7751044370425E-2</v>
      </c>
      <c r="V27" s="208">
        <v>2.6249112310049698</v>
      </c>
      <c r="W27" s="208">
        <v>2.65314954898898</v>
      </c>
      <c r="X27" s="208">
        <v>4.2454284666717701</v>
      </c>
      <c r="Y27" s="213">
        <v>1.6819651326176099</v>
      </c>
      <c r="Z27" s="208"/>
      <c r="AA27" s="214">
        <v>1.05214751082473</v>
      </c>
      <c r="AB27" s="215">
        <v>2.5704859678493999</v>
      </c>
      <c r="AC27" s="216">
        <v>1.78207193388102</v>
      </c>
      <c r="AD27" s="208"/>
      <c r="AE27" s="217">
        <v>1.39770604721223</v>
      </c>
      <c r="AF27" s="29"/>
      <c r="AG27" s="232">
        <v>137.93321598259701</v>
      </c>
      <c r="AH27" s="227">
        <v>127.88907297530299</v>
      </c>
      <c r="AI27" s="227">
        <v>127.631421490609</v>
      </c>
      <c r="AJ27" s="227">
        <v>125.62770630798499</v>
      </c>
      <c r="AK27" s="227">
        <v>131.83578666429401</v>
      </c>
      <c r="AL27" s="233">
        <v>129.881446149711</v>
      </c>
      <c r="AM27" s="227"/>
      <c r="AN27" s="234">
        <v>159.36009867482099</v>
      </c>
      <c r="AO27" s="235">
        <v>160.942821926828</v>
      </c>
      <c r="AP27" s="236">
        <v>160.14779718990599</v>
      </c>
      <c r="AQ27" s="227"/>
      <c r="AR27" s="237">
        <v>139.53908071968601</v>
      </c>
      <c r="AS27" s="38"/>
      <c r="AT27" s="29">
        <v>5.5825760479731397</v>
      </c>
      <c r="AU27" s="208">
        <v>6.0199803583736404</v>
      </c>
      <c r="AV27" s="208">
        <v>7.8904574624163901</v>
      </c>
      <c r="AW27" s="208">
        <v>4.7779251748561</v>
      </c>
      <c r="AX27" s="208">
        <v>6.01024164946765</v>
      </c>
      <c r="AY27" s="213">
        <v>6.0296217516466202</v>
      </c>
      <c r="AZ27" s="208"/>
      <c r="BA27" s="214">
        <v>3.3535690480019502</v>
      </c>
      <c r="BB27" s="215">
        <v>2.99839715037578</v>
      </c>
      <c r="BC27" s="216">
        <v>3.1816855057737401</v>
      </c>
      <c r="BD27" s="208"/>
      <c r="BE27" s="217">
        <v>4.7338929657545696</v>
      </c>
    </row>
    <row r="28" spans="1:57" x14ac:dyDescent="0.2">
      <c r="A28" s="34" t="s">
        <v>53</v>
      </c>
      <c r="B28" s="2" t="str">
        <f t="shared" si="0"/>
        <v>Roanoke, VA</v>
      </c>
      <c r="C28" s="2"/>
      <c r="D28" s="23" t="s">
        <v>89</v>
      </c>
      <c r="E28" s="26" t="s">
        <v>90</v>
      </c>
      <c r="F28" s="2"/>
      <c r="G28" s="232">
        <v>98.421980295566499</v>
      </c>
      <c r="H28" s="227">
        <v>112.510297829379</v>
      </c>
      <c r="I28" s="227">
        <v>118.342051954242</v>
      </c>
      <c r="J28" s="227">
        <v>107.483893320039</v>
      </c>
      <c r="K28" s="227">
        <v>104.034431017119</v>
      </c>
      <c r="L28" s="233">
        <v>108.74415593891599</v>
      </c>
      <c r="M28" s="227"/>
      <c r="N28" s="234">
        <v>111.96910238095199</v>
      </c>
      <c r="O28" s="235">
        <v>113.915118779694</v>
      </c>
      <c r="P28" s="236">
        <v>112.918257104524</v>
      </c>
      <c r="Q28" s="227"/>
      <c r="R28" s="237">
        <v>109.993825677353</v>
      </c>
      <c r="S28" s="38"/>
      <c r="T28" s="29">
        <v>3.8277772342527299</v>
      </c>
      <c r="U28" s="208">
        <v>3.7487236612788899</v>
      </c>
      <c r="V28" s="208">
        <v>7.2115879429454504</v>
      </c>
      <c r="W28" s="208">
        <v>-0.36389419270798401</v>
      </c>
      <c r="X28" s="208">
        <v>-3.2921936098895799</v>
      </c>
      <c r="Y28" s="213">
        <v>1.9465032217314799</v>
      </c>
      <c r="Z28" s="208"/>
      <c r="AA28" s="214">
        <v>-9.8342321151949506</v>
      </c>
      <c r="AB28" s="215">
        <v>-6.7099465999179797</v>
      </c>
      <c r="AC28" s="216">
        <v>-8.3291391721015895</v>
      </c>
      <c r="AD28" s="208"/>
      <c r="AE28" s="217">
        <v>-1.9365461630001399</v>
      </c>
      <c r="AF28" s="29"/>
      <c r="AG28" s="232">
        <v>97.6387461131187</v>
      </c>
      <c r="AH28" s="227">
        <v>107.682057818285</v>
      </c>
      <c r="AI28" s="227">
        <v>113.53317449498</v>
      </c>
      <c r="AJ28" s="227">
        <v>110.26896196318999</v>
      </c>
      <c r="AK28" s="227">
        <v>107.753077155276</v>
      </c>
      <c r="AL28" s="233">
        <v>107.92574127693599</v>
      </c>
      <c r="AM28" s="227"/>
      <c r="AN28" s="234">
        <v>113.12600569835099</v>
      </c>
      <c r="AO28" s="235">
        <v>111.77149841388299</v>
      </c>
      <c r="AP28" s="236">
        <v>112.457463850428</v>
      </c>
      <c r="AQ28" s="227"/>
      <c r="AR28" s="237">
        <v>109.298644413028</v>
      </c>
      <c r="AS28" s="38"/>
      <c r="AT28" s="29">
        <v>0.123829961753115</v>
      </c>
      <c r="AU28" s="208">
        <v>2.46357970218093</v>
      </c>
      <c r="AV28" s="208">
        <v>3.4780940264359499</v>
      </c>
      <c r="AW28" s="208">
        <v>-2.3867402905102901</v>
      </c>
      <c r="AX28" s="208">
        <v>-3.51390143199162</v>
      </c>
      <c r="AY28" s="213">
        <v>-0.26168900255366601</v>
      </c>
      <c r="AZ28" s="208"/>
      <c r="BA28" s="214">
        <v>-8.4694577174502008</v>
      </c>
      <c r="BB28" s="215">
        <v>-6.5358594797998304</v>
      </c>
      <c r="BC28" s="216">
        <v>-7.5523564192551396</v>
      </c>
      <c r="BD28" s="208"/>
      <c r="BE28" s="217">
        <v>-2.8093496307950399</v>
      </c>
    </row>
    <row r="29" spans="1:57" x14ac:dyDescent="0.2">
      <c r="A29" s="34" t="s">
        <v>54</v>
      </c>
      <c r="B29" s="2" t="str">
        <f t="shared" si="0"/>
        <v>Charlottesville, VA</v>
      </c>
      <c r="C29" s="2"/>
      <c r="D29" s="23" t="s">
        <v>89</v>
      </c>
      <c r="E29" s="26" t="s">
        <v>90</v>
      </c>
      <c r="F29" s="2"/>
      <c r="G29" s="232">
        <v>161.11564631245</v>
      </c>
      <c r="H29" s="227">
        <v>151.673071172248</v>
      </c>
      <c r="I29" s="227">
        <v>152.08460295728301</v>
      </c>
      <c r="J29" s="227">
        <v>142.052279635258</v>
      </c>
      <c r="K29" s="227">
        <v>149.77484092863199</v>
      </c>
      <c r="L29" s="233">
        <v>150.703296042343</v>
      </c>
      <c r="M29" s="227"/>
      <c r="N29" s="234">
        <v>212.59270648623399</v>
      </c>
      <c r="O29" s="235">
        <v>217.16525884902401</v>
      </c>
      <c r="P29" s="236">
        <v>214.84295058656201</v>
      </c>
      <c r="Q29" s="227"/>
      <c r="R29" s="237">
        <v>172.29813125872701</v>
      </c>
      <c r="S29" s="38"/>
      <c r="T29" s="29">
        <v>12.012356680003601</v>
      </c>
      <c r="U29" s="208">
        <v>8.0036242981788401</v>
      </c>
      <c r="V29" s="208">
        <v>7.2402180455130098</v>
      </c>
      <c r="W29" s="208">
        <v>-5.1660179522386098</v>
      </c>
      <c r="X29" s="208">
        <v>-2.43719743516007</v>
      </c>
      <c r="Y29" s="213">
        <v>2.9351704312938098</v>
      </c>
      <c r="Z29" s="208"/>
      <c r="AA29" s="214">
        <v>-3.3285640180397902</v>
      </c>
      <c r="AB29" s="215">
        <v>-2.6112715634908801</v>
      </c>
      <c r="AC29" s="216">
        <v>-2.9919644719849199</v>
      </c>
      <c r="AD29" s="208"/>
      <c r="AE29" s="217">
        <v>-1.18740557966565</v>
      </c>
      <c r="AF29" s="29"/>
      <c r="AG29" s="232">
        <v>202.79407356059301</v>
      </c>
      <c r="AH29" s="227">
        <v>150.26372890754899</v>
      </c>
      <c r="AI29" s="227">
        <v>148.824063701661</v>
      </c>
      <c r="AJ29" s="227">
        <v>142.97180707754501</v>
      </c>
      <c r="AK29" s="227">
        <v>157.386780011013</v>
      </c>
      <c r="AL29" s="233">
        <v>159.49460583800999</v>
      </c>
      <c r="AM29" s="227"/>
      <c r="AN29" s="234">
        <v>226.801300228683</v>
      </c>
      <c r="AO29" s="235">
        <v>227.72393362456799</v>
      </c>
      <c r="AP29" s="236">
        <v>227.26309868807499</v>
      </c>
      <c r="AQ29" s="227"/>
      <c r="AR29" s="237">
        <v>180.648399531401</v>
      </c>
      <c r="AS29" s="38"/>
      <c r="AT29" s="29">
        <v>24.793702574773899</v>
      </c>
      <c r="AU29" s="208">
        <v>3.4197800958284801</v>
      </c>
      <c r="AV29" s="208">
        <v>4.4833617074105403</v>
      </c>
      <c r="AW29" s="208">
        <v>-2.78735521352211</v>
      </c>
      <c r="AX29" s="208">
        <v>-2.3053373990888701</v>
      </c>
      <c r="AY29" s="213">
        <v>5.0645848752119296</v>
      </c>
      <c r="AZ29" s="208"/>
      <c r="BA29" s="214">
        <v>-4.51462492090835</v>
      </c>
      <c r="BB29" s="215">
        <v>-6.3270401361679296</v>
      </c>
      <c r="BC29" s="216">
        <v>-5.4332488231264104</v>
      </c>
      <c r="BD29" s="208"/>
      <c r="BE29" s="217">
        <v>-1.5870792963401601</v>
      </c>
    </row>
    <row r="30" spans="1:57" x14ac:dyDescent="0.2">
      <c r="A30" s="20" t="s">
        <v>103</v>
      </c>
      <c r="B30" t="s">
        <v>55</v>
      </c>
      <c r="C30" s="2"/>
      <c r="D30" s="23" t="s">
        <v>89</v>
      </c>
      <c r="E30" s="26" t="s">
        <v>90</v>
      </c>
      <c r="F30" s="2"/>
      <c r="G30" s="232">
        <v>114.887425595238</v>
      </c>
      <c r="H30" s="227">
        <v>106.20079730357899</v>
      </c>
      <c r="I30" s="227">
        <v>110.155362190812</v>
      </c>
      <c r="J30" s="227">
        <v>109.443523202111</v>
      </c>
      <c r="K30" s="227">
        <v>111.83138805672</v>
      </c>
      <c r="L30" s="233">
        <v>110.47755487152</v>
      </c>
      <c r="M30" s="227"/>
      <c r="N30" s="234">
        <v>126.091022524132</v>
      </c>
      <c r="O30" s="235">
        <v>124.63391224862799</v>
      </c>
      <c r="P30" s="236">
        <v>125.370632682574</v>
      </c>
      <c r="Q30" s="227"/>
      <c r="R30" s="237">
        <v>115.399209976105</v>
      </c>
      <c r="S30" s="38"/>
      <c r="T30" s="29">
        <v>11.322210519704299</v>
      </c>
      <c r="U30" s="208">
        <v>-3.7916086766172299</v>
      </c>
      <c r="V30" s="208">
        <v>-4.5289814221477602</v>
      </c>
      <c r="W30" s="208">
        <v>-4.1333089797255997</v>
      </c>
      <c r="X30" s="208">
        <v>-3.4024400666911498</v>
      </c>
      <c r="Y30" s="213">
        <v>-1.79083286436171</v>
      </c>
      <c r="Z30" s="208"/>
      <c r="AA30" s="214">
        <v>-1.0097307008321601</v>
      </c>
      <c r="AB30" s="215">
        <v>-1.4719268810556001</v>
      </c>
      <c r="AC30" s="216">
        <v>-1.2351378860856299</v>
      </c>
      <c r="AD30" s="208"/>
      <c r="AE30" s="217">
        <v>-1.6238808956854001</v>
      </c>
      <c r="AF30" s="29"/>
      <c r="AG30" s="232">
        <v>103.83278580358299</v>
      </c>
      <c r="AH30" s="227">
        <v>106.078719688403</v>
      </c>
      <c r="AI30" s="227">
        <v>109.813513893576</v>
      </c>
      <c r="AJ30" s="227">
        <v>109.732578846679</v>
      </c>
      <c r="AK30" s="227">
        <v>113.162028940082</v>
      </c>
      <c r="AL30" s="233">
        <v>108.843805943974</v>
      </c>
      <c r="AM30" s="227"/>
      <c r="AN30" s="234">
        <v>131.88129759686501</v>
      </c>
      <c r="AO30" s="235">
        <v>131.51167028199501</v>
      </c>
      <c r="AP30" s="236">
        <v>131.697308762837</v>
      </c>
      <c r="AQ30" s="227"/>
      <c r="AR30" s="237">
        <v>116.331091204955</v>
      </c>
      <c r="AS30" s="38"/>
      <c r="AT30" s="29">
        <v>-2.3317369665497298</v>
      </c>
      <c r="AU30" s="208">
        <v>-1.8071018028793699</v>
      </c>
      <c r="AV30" s="208">
        <v>-1.9676333428774899</v>
      </c>
      <c r="AW30" s="208">
        <v>-2.7738599387540899</v>
      </c>
      <c r="AX30" s="208">
        <v>-1.84694231616919</v>
      </c>
      <c r="AY30" s="213">
        <v>-2.1601614676295702</v>
      </c>
      <c r="AZ30" s="208"/>
      <c r="BA30" s="214">
        <v>-0.70028129265532602</v>
      </c>
      <c r="BB30" s="215">
        <v>-1.27112531719147</v>
      </c>
      <c r="BC30" s="216">
        <v>-0.98704456995077305</v>
      </c>
      <c r="BD30" s="208"/>
      <c r="BE30" s="217">
        <v>-1.7593644097589001</v>
      </c>
    </row>
    <row r="31" spans="1:57" x14ac:dyDescent="0.2">
      <c r="A31" s="20" t="s">
        <v>51</v>
      </c>
      <c r="B31" s="2" t="str">
        <f t="shared" si="0"/>
        <v>Staunton &amp; Harrisonburg, VA</v>
      </c>
      <c r="C31" s="2"/>
      <c r="D31" s="23" t="s">
        <v>89</v>
      </c>
      <c r="E31" s="26" t="s">
        <v>90</v>
      </c>
      <c r="F31" s="2"/>
      <c r="G31" s="232">
        <v>99.087756588072097</v>
      </c>
      <c r="H31" s="227">
        <v>98.453805104408303</v>
      </c>
      <c r="I31" s="227">
        <v>104.02095366379299</v>
      </c>
      <c r="J31" s="227">
        <v>114.883721441124</v>
      </c>
      <c r="K31" s="227">
        <v>126.082525192649</v>
      </c>
      <c r="L31" s="233">
        <v>110.51625120822</v>
      </c>
      <c r="M31" s="227"/>
      <c r="N31" s="234">
        <v>147.36193204775</v>
      </c>
      <c r="O31" s="235">
        <v>127.71272727272699</v>
      </c>
      <c r="P31" s="236">
        <v>138.616714227476</v>
      </c>
      <c r="Q31" s="227"/>
      <c r="R31" s="237">
        <v>119.87258305337799</v>
      </c>
      <c r="S31" s="38"/>
      <c r="T31" s="29">
        <v>1.0246413808658901</v>
      </c>
      <c r="U31" s="208">
        <v>-0.661430224128847</v>
      </c>
      <c r="V31" s="208">
        <v>0.55782180364288503</v>
      </c>
      <c r="W31" s="208">
        <v>10.308465506391601</v>
      </c>
      <c r="X31" s="208">
        <v>13.996262707937699</v>
      </c>
      <c r="Y31" s="213">
        <v>6.5374878066319901</v>
      </c>
      <c r="Z31" s="208"/>
      <c r="AA31" s="214">
        <v>11.5311893572811</v>
      </c>
      <c r="AB31" s="215">
        <v>-4.3911769204475899</v>
      </c>
      <c r="AC31" s="216">
        <v>4.3461420724675897</v>
      </c>
      <c r="AD31" s="208"/>
      <c r="AE31" s="217">
        <v>5.3028834690332598</v>
      </c>
      <c r="AF31" s="29"/>
      <c r="AG31" s="232">
        <v>98.840774442538503</v>
      </c>
      <c r="AH31" s="227">
        <v>99.903861016398693</v>
      </c>
      <c r="AI31" s="227">
        <v>101.218067819247</v>
      </c>
      <c r="AJ31" s="227">
        <v>106.709125388041</v>
      </c>
      <c r="AK31" s="227">
        <v>111.003881757367</v>
      </c>
      <c r="AL31" s="233">
        <v>104.119860598844</v>
      </c>
      <c r="AM31" s="227"/>
      <c r="AN31" s="234">
        <v>129.42931256422699</v>
      </c>
      <c r="AO31" s="235">
        <v>120.028523019104</v>
      </c>
      <c r="AP31" s="236">
        <v>125.073255064723</v>
      </c>
      <c r="AQ31" s="227"/>
      <c r="AR31" s="237">
        <v>111.107164634146</v>
      </c>
      <c r="AS31" s="38"/>
      <c r="AT31" s="29">
        <v>4.0540404718742797</v>
      </c>
      <c r="AU31" s="208">
        <v>4.80213378720169</v>
      </c>
      <c r="AV31" s="208">
        <v>2.80879363609513</v>
      </c>
      <c r="AW31" s="208">
        <v>8.04554647623441</v>
      </c>
      <c r="AX31" s="208">
        <v>7.7918562880275797</v>
      </c>
      <c r="AY31" s="213">
        <v>5.75419045043542</v>
      </c>
      <c r="AZ31" s="208"/>
      <c r="BA31" s="214">
        <v>4.9528461834868898</v>
      </c>
      <c r="BB31" s="215">
        <v>-0.94887101340661395</v>
      </c>
      <c r="BC31" s="216">
        <v>2.2845742593335099</v>
      </c>
      <c r="BD31" s="208"/>
      <c r="BE31" s="217">
        <v>4.2367485843941504</v>
      </c>
    </row>
    <row r="32" spans="1:57" x14ac:dyDescent="0.2">
      <c r="A32" s="20" t="s">
        <v>50</v>
      </c>
      <c r="B32" s="2" t="str">
        <f t="shared" si="0"/>
        <v>Blacksburg &amp; Wytheville, VA</v>
      </c>
      <c r="C32" s="2"/>
      <c r="D32" s="23" t="s">
        <v>89</v>
      </c>
      <c r="E32" s="26" t="s">
        <v>90</v>
      </c>
      <c r="F32" s="2"/>
      <c r="G32" s="232">
        <v>95.106487638533594</v>
      </c>
      <c r="H32" s="227">
        <v>93.831230376049604</v>
      </c>
      <c r="I32" s="227">
        <v>95.386332863187505</v>
      </c>
      <c r="J32" s="227">
        <v>95.749115894039704</v>
      </c>
      <c r="K32" s="227">
        <v>99.941302381670098</v>
      </c>
      <c r="L32" s="233">
        <v>96.178063543273893</v>
      </c>
      <c r="M32" s="227"/>
      <c r="N32" s="234">
        <v>119.471133180544</v>
      </c>
      <c r="O32" s="235">
        <v>114.90496222342099</v>
      </c>
      <c r="P32" s="236">
        <v>117.25415039958</v>
      </c>
      <c r="Q32" s="227"/>
      <c r="R32" s="237">
        <v>103.52691791146999</v>
      </c>
      <c r="S32" s="38"/>
      <c r="T32" s="29">
        <v>2.9598318446032401</v>
      </c>
      <c r="U32" s="208">
        <v>-1.5973808833829</v>
      </c>
      <c r="V32" s="208">
        <v>-3.2359974768781599</v>
      </c>
      <c r="W32" s="208">
        <v>-0.47729769275584799</v>
      </c>
      <c r="X32" s="208">
        <v>0.35077177285824901</v>
      </c>
      <c r="Y32" s="213">
        <v>-0.52967718111579598</v>
      </c>
      <c r="Z32" s="208"/>
      <c r="AA32" s="214">
        <v>-4.6187416178067702</v>
      </c>
      <c r="AB32" s="215">
        <v>-6.7748403062536404</v>
      </c>
      <c r="AC32" s="216">
        <v>-5.6519363976769998</v>
      </c>
      <c r="AD32" s="208"/>
      <c r="AE32" s="217">
        <v>-3.0390537323136302</v>
      </c>
      <c r="AF32" s="29"/>
      <c r="AG32" s="232">
        <v>96.404007416850106</v>
      </c>
      <c r="AH32" s="227">
        <v>98.068263168200502</v>
      </c>
      <c r="AI32" s="227">
        <v>100.592094489549</v>
      </c>
      <c r="AJ32" s="227">
        <v>100.121980644632</v>
      </c>
      <c r="AK32" s="227">
        <v>104.15580853609799</v>
      </c>
      <c r="AL32" s="233">
        <v>100.175434912691</v>
      </c>
      <c r="AM32" s="227"/>
      <c r="AN32" s="234">
        <v>121.95094735379899</v>
      </c>
      <c r="AO32" s="235">
        <v>119.144429633993</v>
      </c>
      <c r="AP32" s="236">
        <v>120.588767559066</v>
      </c>
      <c r="AQ32" s="227"/>
      <c r="AR32" s="237">
        <v>107.045774005726</v>
      </c>
      <c r="AS32" s="38"/>
      <c r="AT32" s="29">
        <v>1.8862362709099501</v>
      </c>
      <c r="AU32" s="208">
        <v>2.1838923477018701</v>
      </c>
      <c r="AV32" s="208">
        <v>1.3312050069080501</v>
      </c>
      <c r="AW32" s="208">
        <v>1.0573934639857301</v>
      </c>
      <c r="AX32" s="208">
        <v>2.6162305288204499</v>
      </c>
      <c r="AY32" s="213">
        <v>1.84796104244405</v>
      </c>
      <c r="AZ32" s="208"/>
      <c r="BA32" s="214">
        <v>-0.93828885761758196</v>
      </c>
      <c r="BB32" s="215">
        <v>-0.56229038449313595</v>
      </c>
      <c r="BC32" s="216">
        <v>-0.77006928288752696</v>
      </c>
      <c r="BD32" s="208"/>
      <c r="BE32" s="217">
        <v>0.76345905481626497</v>
      </c>
    </row>
    <row r="33" spans="1:64" x14ac:dyDescent="0.2">
      <c r="A33" s="20" t="s">
        <v>49</v>
      </c>
      <c r="B33" s="2" t="str">
        <f t="shared" si="0"/>
        <v>Lynchburg, VA</v>
      </c>
      <c r="C33" s="2"/>
      <c r="D33" s="23" t="s">
        <v>89</v>
      </c>
      <c r="E33" s="26" t="s">
        <v>90</v>
      </c>
      <c r="F33" s="2"/>
      <c r="G33" s="232">
        <v>105.76625592417</v>
      </c>
      <c r="H33" s="227">
        <v>115.740014691478</v>
      </c>
      <c r="I33" s="227">
        <v>116.56599999999899</v>
      </c>
      <c r="J33" s="227">
        <v>114.09482282558599</v>
      </c>
      <c r="K33" s="227">
        <v>108.750486515071</v>
      </c>
      <c r="L33" s="233">
        <v>112.665619322873</v>
      </c>
      <c r="M33" s="227"/>
      <c r="N33" s="234">
        <v>121.66771780303</v>
      </c>
      <c r="O33" s="235">
        <v>118.77817761806899</v>
      </c>
      <c r="P33" s="236">
        <v>120.281307881773</v>
      </c>
      <c r="Q33" s="227"/>
      <c r="R33" s="237">
        <v>114.91465158568499</v>
      </c>
      <c r="S33" s="38"/>
      <c r="T33" s="29">
        <v>11.7480015625279</v>
      </c>
      <c r="U33" s="208">
        <v>11.806322006492699</v>
      </c>
      <c r="V33" s="208">
        <v>7.5166540124282797</v>
      </c>
      <c r="W33" s="208">
        <v>7.0491529898075802</v>
      </c>
      <c r="X33" s="208">
        <v>-3.5908657969474902</v>
      </c>
      <c r="Y33" s="213">
        <v>6.2190932204200102</v>
      </c>
      <c r="Z33" s="208"/>
      <c r="AA33" s="214">
        <v>-15.2378391752783</v>
      </c>
      <c r="AB33" s="215">
        <v>-15.2659154985925</v>
      </c>
      <c r="AC33" s="216">
        <v>-15.220539905586801</v>
      </c>
      <c r="AD33" s="208"/>
      <c r="AE33" s="217">
        <v>-2.79338832376295</v>
      </c>
      <c r="AF33" s="29"/>
      <c r="AG33" s="232">
        <v>107.024496691048</v>
      </c>
      <c r="AH33" s="227">
        <v>111.12793882218401</v>
      </c>
      <c r="AI33" s="227">
        <v>113.31896663751</v>
      </c>
      <c r="AJ33" s="227">
        <v>113.344230538563</v>
      </c>
      <c r="AK33" s="227">
        <v>112.423864740475</v>
      </c>
      <c r="AL33" s="233">
        <v>111.740046883468</v>
      </c>
      <c r="AM33" s="227"/>
      <c r="AN33" s="234">
        <v>131.19889602480299</v>
      </c>
      <c r="AO33" s="235">
        <v>126.256303903903</v>
      </c>
      <c r="AP33" s="236">
        <v>128.82812629638099</v>
      </c>
      <c r="AQ33" s="227"/>
      <c r="AR33" s="237">
        <v>117.206367774992</v>
      </c>
      <c r="AS33" s="38"/>
      <c r="AT33" s="29">
        <v>6.0059505999305003</v>
      </c>
      <c r="AU33" s="208">
        <v>5.18563259366453</v>
      </c>
      <c r="AV33" s="208">
        <v>3.7077382339920701</v>
      </c>
      <c r="AW33" s="208">
        <v>4.42301737290442</v>
      </c>
      <c r="AX33" s="208">
        <v>-0.135658949945514</v>
      </c>
      <c r="AY33" s="213">
        <v>3.58663164483796</v>
      </c>
      <c r="AZ33" s="208"/>
      <c r="BA33" s="214">
        <v>-6.0412311366637397</v>
      </c>
      <c r="BB33" s="215">
        <v>-6.3532841092216801</v>
      </c>
      <c r="BC33" s="216">
        <v>-6.19709949040264</v>
      </c>
      <c r="BD33" s="208"/>
      <c r="BE33" s="217">
        <v>-0.102471343330684</v>
      </c>
    </row>
    <row r="34" spans="1:64" x14ac:dyDescent="0.2">
      <c r="A34" s="20" t="s">
        <v>23</v>
      </c>
      <c r="B34" s="2" t="str">
        <f t="shared" si="0"/>
        <v>Central Virginia</v>
      </c>
      <c r="C34" s="2"/>
      <c r="D34" s="23" t="s">
        <v>89</v>
      </c>
      <c r="E34" s="26" t="s">
        <v>90</v>
      </c>
      <c r="F34" s="2"/>
      <c r="G34" s="232">
        <v>123.391782527792</v>
      </c>
      <c r="H34" s="227">
        <v>132.697363783909</v>
      </c>
      <c r="I34" s="227">
        <v>134.74992640127601</v>
      </c>
      <c r="J34" s="227">
        <v>133.14663996504501</v>
      </c>
      <c r="K34" s="227">
        <v>130.340790920042</v>
      </c>
      <c r="L34" s="233">
        <v>131.22840790364799</v>
      </c>
      <c r="M34" s="227"/>
      <c r="N34" s="234">
        <v>148.488776975896</v>
      </c>
      <c r="O34" s="235">
        <v>138.83621706063701</v>
      </c>
      <c r="P34" s="236">
        <v>144.04763907015399</v>
      </c>
      <c r="Q34" s="227"/>
      <c r="R34" s="237">
        <v>134.96630159500501</v>
      </c>
      <c r="S34" s="38"/>
      <c r="T34" s="29">
        <v>16.187977843237601</v>
      </c>
      <c r="U34" s="208">
        <v>16.919082201683299</v>
      </c>
      <c r="V34" s="208">
        <v>15.674346087457501</v>
      </c>
      <c r="W34" s="208">
        <v>15.399689395896299</v>
      </c>
      <c r="X34" s="208">
        <v>9.0164239688332604</v>
      </c>
      <c r="Y34" s="213">
        <v>14.3088627474768</v>
      </c>
      <c r="Z34" s="208"/>
      <c r="AA34" s="214">
        <v>0.41389754902196901</v>
      </c>
      <c r="AB34" s="215">
        <v>-7.6946612738411799</v>
      </c>
      <c r="AC34" s="216">
        <v>-3.4181290396589898</v>
      </c>
      <c r="AD34" s="208"/>
      <c r="AE34" s="217">
        <v>6.3207731187840901</v>
      </c>
      <c r="AF34" s="29"/>
      <c r="AG34" s="232">
        <v>129.410746752835</v>
      </c>
      <c r="AH34" s="227">
        <v>121.24464450973601</v>
      </c>
      <c r="AI34" s="227">
        <v>123.73082209020799</v>
      </c>
      <c r="AJ34" s="227">
        <v>122.858398740818</v>
      </c>
      <c r="AK34" s="227">
        <v>122.751412400779</v>
      </c>
      <c r="AL34" s="233">
        <v>123.877254502216</v>
      </c>
      <c r="AM34" s="227"/>
      <c r="AN34" s="234">
        <v>143.131030212778</v>
      </c>
      <c r="AO34" s="235">
        <v>142.44372456280999</v>
      </c>
      <c r="AP34" s="236">
        <v>142.79002507754899</v>
      </c>
      <c r="AQ34" s="227"/>
      <c r="AR34" s="237">
        <v>129.71395024833799</v>
      </c>
      <c r="AS34" s="38"/>
      <c r="AT34" s="29">
        <v>11.3922054208058</v>
      </c>
      <c r="AU34" s="208">
        <v>7.2586135844346602</v>
      </c>
      <c r="AV34" s="208">
        <v>5.3157939062528596</v>
      </c>
      <c r="AW34" s="208">
        <v>4.2607211327866699</v>
      </c>
      <c r="AX34" s="208">
        <v>3.0701453524730802</v>
      </c>
      <c r="AY34" s="213">
        <v>6.00011065070212</v>
      </c>
      <c r="AZ34" s="208"/>
      <c r="BA34" s="214">
        <v>-1.76916437105503</v>
      </c>
      <c r="BB34" s="215">
        <v>-3.0265880989807701</v>
      </c>
      <c r="BC34" s="216">
        <v>-2.3974260683802902</v>
      </c>
      <c r="BD34" s="208"/>
      <c r="BE34" s="217">
        <v>2.5335100340327501</v>
      </c>
    </row>
    <row r="35" spans="1:64" x14ac:dyDescent="0.2">
      <c r="A35" s="20" t="s">
        <v>24</v>
      </c>
      <c r="B35" s="2" t="str">
        <f t="shared" si="0"/>
        <v>Chesapeake Bay</v>
      </c>
      <c r="C35" s="2"/>
      <c r="D35" s="23" t="s">
        <v>89</v>
      </c>
      <c r="E35" s="26" t="s">
        <v>90</v>
      </c>
      <c r="F35" s="2"/>
      <c r="G35" s="232">
        <v>125.506045296167</v>
      </c>
      <c r="H35" s="227">
        <v>124.599755154639</v>
      </c>
      <c r="I35" s="227">
        <v>117.150392638036</v>
      </c>
      <c r="J35" s="227">
        <v>120.329824150058</v>
      </c>
      <c r="K35" s="227">
        <v>132.84805045871499</v>
      </c>
      <c r="L35" s="233">
        <v>124.08542159383001</v>
      </c>
      <c r="M35" s="227"/>
      <c r="N35" s="234">
        <v>168.91996233521601</v>
      </c>
      <c r="O35" s="235">
        <v>165.25176525821499</v>
      </c>
      <c r="P35" s="236">
        <v>167.08327691584299</v>
      </c>
      <c r="Q35" s="227"/>
      <c r="R35" s="237">
        <v>139.285095562572</v>
      </c>
      <c r="S35" s="38"/>
      <c r="T35" s="29">
        <v>10.1898581309158</v>
      </c>
      <c r="U35" s="208">
        <v>-0.13413328336222399</v>
      </c>
      <c r="V35" s="208">
        <v>-6.2378553180290002</v>
      </c>
      <c r="W35" s="208">
        <v>-1.33081730007235</v>
      </c>
      <c r="X35" s="208">
        <v>6.1164278962817997</v>
      </c>
      <c r="Y35" s="213">
        <v>1.2819339091063999</v>
      </c>
      <c r="Z35" s="208"/>
      <c r="AA35" s="214">
        <v>0.90160619024311195</v>
      </c>
      <c r="AB35" s="215">
        <v>-5.1238186132059402</v>
      </c>
      <c r="AC35" s="216">
        <v>-2.2206196696766902</v>
      </c>
      <c r="AD35" s="208"/>
      <c r="AE35" s="217">
        <v>-0.32120101746082402</v>
      </c>
      <c r="AF35" s="29"/>
      <c r="AG35" s="232">
        <v>123.724921175969</v>
      </c>
      <c r="AH35" s="227">
        <v>121.594724037763</v>
      </c>
      <c r="AI35" s="227">
        <v>120.07822936972001</v>
      </c>
      <c r="AJ35" s="227">
        <v>116.807795867251</v>
      </c>
      <c r="AK35" s="227">
        <v>125.69301331681601</v>
      </c>
      <c r="AL35" s="233">
        <v>121.476639501438</v>
      </c>
      <c r="AM35" s="227"/>
      <c r="AN35" s="234">
        <v>159.663119041133</v>
      </c>
      <c r="AO35" s="235">
        <v>161.99729393468101</v>
      </c>
      <c r="AP35" s="236">
        <v>160.859193784035</v>
      </c>
      <c r="AQ35" s="227"/>
      <c r="AR35" s="237">
        <v>134.874644616149</v>
      </c>
      <c r="AS35" s="38"/>
      <c r="AT35" s="29">
        <v>1.7204999382880599</v>
      </c>
      <c r="AU35" s="208">
        <v>4.0614834014202001</v>
      </c>
      <c r="AV35" s="208">
        <v>2.8143366248657302</v>
      </c>
      <c r="AW35" s="208">
        <v>0.49733861168867499</v>
      </c>
      <c r="AX35" s="208">
        <v>5.3574308118796399</v>
      </c>
      <c r="AY35" s="213">
        <v>2.8925448079191298</v>
      </c>
      <c r="AZ35" s="208"/>
      <c r="BA35" s="214">
        <v>4.1475445116719998</v>
      </c>
      <c r="BB35" s="215">
        <v>2.28685858254559</v>
      </c>
      <c r="BC35" s="216">
        <v>3.2006658434212101</v>
      </c>
      <c r="BD35" s="208"/>
      <c r="BE35" s="217">
        <v>3.3051839985088201</v>
      </c>
    </row>
    <row r="36" spans="1:64" x14ac:dyDescent="0.2">
      <c r="A36" s="20" t="s">
        <v>25</v>
      </c>
      <c r="B36" s="2" t="str">
        <f t="shared" si="0"/>
        <v>Coastal Virginia - Eastern Shore</v>
      </c>
      <c r="C36" s="2"/>
      <c r="D36" s="23" t="s">
        <v>89</v>
      </c>
      <c r="E36" s="26" t="s">
        <v>90</v>
      </c>
      <c r="F36" s="2"/>
      <c r="G36" s="232">
        <v>127.6528375</v>
      </c>
      <c r="H36" s="227">
        <v>128.606648992576</v>
      </c>
      <c r="I36" s="227">
        <v>129.54233067729001</v>
      </c>
      <c r="J36" s="227">
        <v>132.13220388349501</v>
      </c>
      <c r="K36" s="227">
        <v>136.977631086142</v>
      </c>
      <c r="L36" s="233">
        <v>131.237795665634</v>
      </c>
      <c r="M36" s="227"/>
      <c r="N36" s="234">
        <v>173.92786570743399</v>
      </c>
      <c r="O36" s="235">
        <v>172.48681931723499</v>
      </c>
      <c r="P36" s="236">
        <v>173.22203507340899</v>
      </c>
      <c r="Q36" s="227"/>
      <c r="R36" s="237">
        <v>145.34569686172301</v>
      </c>
      <c r="S36" s="38"/>
      <c r="T36" s="29">
        <v>-0.57136427746302598</v>
      </c>
      <c r="U36" s="208">
        <v>0.99732347868446203</v>
      </c>
      <c r="V36" s="208">
        <v>-1.8730285710979899</v>
      </c>
      <c r="W36" s="208">
        <v>1.92511098990845</v>
      </c>
      <c r="X36" s="208">
        <v>-2.7583332743906799</v>
      </c>
      <c r="Y36" s="213">
        <v>-0.60145141766169996</v>
      </c>
      <c r="Z36" s="208"/>
      <c r="AA36" s="214">
        <v>3.8789153380889498</v>
      </c>
      <c r="AB36" s="215">
        <v>-0.18681069965069499</v>
      </c>
      <c r="AC36" s="216">
        <v>1.8282387020550299</v>
      </c>
      <c r="AD36" s="208"/>
      <c r="AE36" s="217">
        <v>0.26971503529886098</v>
      </c>
      <c r="AF36" s="29"/>
      <c r="AG36" s="232">
        <v>124.036633266533</v>
      </c>
      <c r="AH36" s="227">
        <v>118.217507516536</v>
      </c>
      <c r="AI36" s="227">
        <v>121.623660318288</v>
      </c>
      <c r="AJ36" s="227">
        <v>122.088053674441</v>
      </c>
      <c r="AK36" s="227">
        <v>122.517093111279</v>
      </c>
      <c r="AL36" s="233">
        <v>121.694796994973</v>
      </c>
      <c r="AM36" s="227"/>
      <c r="AN36" s="234">
        <v>152.52697835098999</v>
      </c>
      <c r="AO36" s="235">
        <v>153.87643249427899</v>
      </c>
      <c r="AP36" s="236">
        <v>153.20387396694201</v>
      </c>
      <c r="AQ36" s="227"/>
      <c r="AR36" s="237">
        <v>131.931868730188</v>
      </c>
      <c r="AS36" s="38"/>
      <c r="AT36" s="29">
        <v>-3.9596051771188301</v>
      </c>
      <c r="AU36" s="208">
        <v>-2.2001170716166198</v>
      </c>
      <c r="AV36" s="208">
        <v>-0.43539122148874598</v>
      </c>
      <c r="AW36" s="208">
        <v>0.24393772084680401</v>
      </c>
      <c r="AX36" s="208">
        <v>-1.27760034681044</v>
      </c>
      <c r="AY36" s="213">
        <v>-1.42340202493351</v>
      </c>
      <c r="AZ36" s="208"/>
      <c r="BA36" s="214">
        <v>1.3492428097714499</v>
      </c>
      <c r="BB36" s="215">
        <v>-0.22662571904951501</v>
      </c>
      <c r="BC36" s="216">
        <v>0.56349410488428697</v>
      </c>
      <c r="BD36" s="208"/>
      <c r="BE36" s="217">
        <v>-0.60760585178655402</v>
      </c>
    </row>
    <row r="37" spans="1:64" x14ac:dyDescent="0.2">
      <c r="A37" s="20" t="s">
        <v>26</v>
      </c>
      <c r="B37" s="2" t="str">
        <f t="shared" si="0"/>
        <v>Coastal Virginia - Hampton Roads</v>
      </c>
      <c r="C37" s="2"/>
      <c r="D37" s="23" t="s">
        <v>89</v>
      </c>
      <c r="E37" s="26" t="s">
        <v>90</v>
      </c>
      <c r="F37" s="2"/>
      <c r="G37" s="232">
        <v>128.46345447425099</v>
      </c>
      <c r="H37" s="227">
        <v>136.13037949330601</v>
      </c>
      <c r="I37" s="227">
        <v>139.63947720816901</v>
      </c>
      <c r="J37" s="227">
        <v>140.66966051340199</v>
      </c>
      <c r="K37" s="227">
        <v>155.06004399787801</v>
      </c>
      <c r="L37" s="233">
        <v>140.599832726523</v>
      </c>
      <c r="M37" s="227"/>
      <c r="N37" s="234">
        <v>215.08024376731299</v>
      </c>
      <c r="O37" s="235">
        <v>216.01095031677201</v>
      </c>
      <c r="P37" s="236">
        <v>215.544874042836</v>
      </c>
      <c r="Q37" s="227"/>
      <c r="R37" s="237">
        <v>165.42151692104099</v>
      </c>
      <c r="S37" s="38"/>
      <c r="T37" s="29">
        <v>0.633210774314794</v>
      </c>
      <c r="U37" s="208">
        <v>2.5563456793447701</v>
      </c>
      <c r="V37" s="208">
        <v>-1.7163749546317799</v>
      </c>
      <c r="W37" s="208">
        <v>0.27191552909633598</v>
      </c>
      <c r="X37" s="208">
        <v>4.8352296422860102</v>
      </c>
      <c r="Y37" s="213">
        <v>1.2150501695493201</v>
      </c>
      <c r="Z37" s="208"/>
      <c r="AA37" s="214">
        <v>9.3629651152091302</v>
      </c>
      <c r="AB37" s="215">
        <v>6.9360333030235699</v>
      </c>
      <c r="AC37" s="216">
        <v>8.1316218432279097</v>
      </c>
      <c r="AD37" s="208"/>
      <c r="AE37" s="217">
        <v>3.4462897569191</v>
      </c>
      <c r="AF37" s="29"/>
      <c r="AG37" s="232">
        <v>136.058487516036</v>
      </c>
      <c r="AH37" s="227">
        <v>128.02309946572899</v>
      </c>
      <c r="AI37" s="227">
        <v>130.78796277317599</v>
      </c>
      <c r="AJ37" s="227">
        <v>132.30601177635501</v>
      </c>
      <c r="AK37" s="227">
        <v>137.016530707437</v>
      </c>
      <c r="AL37" s="233">
        <v>132.91778272117801</v>
      </c>
      <c r="AM37" s="227"/>
      <c r="AN37" s="234">
        <v>183.922464123259</v>
      </c>
      <c r="AO37" s="235">
        <v>188.52677047039899</v>
      </c>
      <c r="AP37" s="236">
        <v>186.25462295131501</v>
      </c>
      <c r="AQ37" s="227"/>
      <c r="AR37" s="237">
        <v>150.47615034658801</v>
      </c>
      <c r="AS37" s="38"/>
      <c r="AT37" s="29">
        <v>-0.90349347336553398</v>
      </c>
      <c r="AU37" s="208">
        <v>-0.96128410535276898</v>
      </c>
      <c r="AV37" s="208">
        <v>-2.20531506447155</v>
      </c>
      <c r="AW37" s="208">
        <v>-0.388907788622605</v>
      </c>
      <c r="AX37" s="208">
        <v>1.0268598281522101</v>
      </c>
      <c r="AY37" s="213">
        <v>-0.64990005326716005</v>
      </c>
      <c r="AZ37" s="208"/>
      <c r="BA37" s="214">
        <v>4.1641015509311998</v>
      </c>
      <c r="BB37" s="215">
        <v>4.3485210061754298</v>
      </c>
      <c r="BC37" s="216">
        <v>4.2612418326388699</v>
      </c>
      <c r="BD37" s="208"/>
      <c r="BE37" s="217">
        <v>1.1578869032024699</v>
      </c>
    </row>
    <row r="38" spans="1:64" x14ac:dyDescent="0.2">
      <c r="A38" s="19" t="s">
        <v>27</v>
      </c>
      <c r="B38" s="2" t="str">
        <f t="shared" si="0"/>
        <v>Northern Virginia</v>
      </c>
      <c r="C38" s="2"/>
      <c r="D38" s="23" t="s">
        <v>89</v>
      </c>
      <c r="E38" s="26" t="s">
        <v>90</v>
      </c>
      <c r="F38" s="2"/>
      <c r="G38" s="232">
        <v>160.661405181399</v>
      </c>
      <c r="H38" s="227">
        <v>184.916795947769</v>
      </c>
      <c r="I38" s="227">
        <v>192.26729812711</v>
      </c>
      <c r="J38" s="227">
        <v>180.90502776877801</v>
      </c>
      <c r="K38" s="227">
        <v>160.888777424685</v>
      </c>
      <c r="L38" s="233">
        <v>176.690935566192</v>
      </c>
      <c r="M38" s="227"/>
      <c r="N38" s="234">
        <v>154.320485972998</v>
      </c>
      <c r="O38" s="235">
        <v>154.28755113744899</v>
      </c>
      <c r="P38" s="236">
        <v>154.30419201532101</v>
      </c>
      <c r="Q38" s="227"/>
      <c r="R38" s="237">
        <v>170.289133389227</v>
      </c>
      <c r="S38" s="38"/>
      <c r="T38" s="29">
        <v>18.086314815611502</v>
      </c>
      <c r="U38" s="208">
        <v>14.6161975213204</v>
      </c>
      <c r="V38" s="208">
        <v>14.454747491986801</v>
      </c>
      <c r="W38" s="208">
        <v>15.805325859445899</v>
      </c>
      <c r="X38" s="208">
        <v>13.7391705158912</v>
      </c>
      <c r="Y38" s="213">
        <v>15.210289239319</v>
      </c>
      <c r="Z38" s="208"/>
      <c r="AA38" s="214">
        <v>11.6027538896635</v>
      </c>
      <c r="AB38" s="215">
        <v>10.8665970093619</v>
      </c>
      <c r="AC38" s="216">
        <v>11.22903656367</v>
      </c>
      <c r="AD38" s="208"/>
      <c r="AE38" s="217">
        <v>14.3788644311525</v>
      </c>
      <c r="AF38" s="29"/>
      <c r="AG38" s="232">
        <v>155.12683353711699</v>
      </c>
      <c r="AH38" s="227">
        <v>180.30714097043099</v>
      </c>
      <c r="AI38" s="227">
        <v>193.455529075416</v>
      </c>
      <c r="AJ38" s="227">
        <v>186.851615263225</v>
      </c>
      <c r="AK38" s="227">
        <v>167.63488432616501</v>
      </c>
      <c r="AL38" s="233">
        <v>177.64379556262699</v>
      </c>
      <c r="AM38" s="227"/>
      <c r="AN38" s="234">
        <v>156.32457287435099</v>
      </c>
      <c r="AO38" s="235">
        <v>155.64063361430101</v>
      </c>
      <c r="AP38" s="236">
        <v>155.98223126247899</v>
      </c>
      <c r="AQ38" s="227"/>
      <c r="AR38" s="237">
        <v>171.31889131640699</v>
      </c>
      <c r="AS38" s="38"/>
      <c r="AT38" s="29">
        <v>10.7694760989191</v>
      </c>
      <c r="AU38" s="208">
        <v>8.5954438942365101</v>
      </c>
      <c r="AV38" s="208">
        <v>8.7974292359186901</v>
      </c>
      <c r="AW38" s="208">
        <v>8.57672474579498</v>
      </c>
      <c r="AX38" s="208">
        <v>10.7694082971267</v>
      </c>
      <c r="AY38" s="213">
        <v>9.4175180651772994</v>
      </c>
      <c r="AZ38" s="208"/>
      <c r="BA38" s="214">
        <v>10.5918702442683</v>
      </c>
      <c r="BB38" s="215">
        <v>10.479597109073699</v>
      </c>
      <c r="BC38" s="216">
        <v>10.5362856691824</v>
      </c>
      <c r="BD38" s="208"/>
      <c r="BE38" s="217">
        <v>9.8236559494065503</v>
      </c>
    </row>
    <row r="39" spans="1:64" x14ac:dyDescent="0.2">
      <c r="A39" s="21" t="s">
        <v>28</v>
      </c>
      <c r="B39" s="2" t="str">
        <f t="shared" si="0"/>
        <v>Shenandoah Valley</v>
      </c>
      <c r="C39" s="2"/>
      <c r="D39" s="24" t="s">
        <v>89</v>
      </c>
      <c r="E39" s="27" t="s">
        <v>90</v>
      </c>
      <c r="F39" s="2"/>
      <c r="G39" s="238">
        <v>98.338294117646996</v>
      </c>
      <c r="H39" s="239">
        <v>99.590978018920396</v>
      </c>
      <c r="I39" s="239">
        <v>104.301720154043</v>
      </c>
      <c r="J39" s="239">
        <v>110.24402180020201</v>
      </c>
      <c r="K39" s="239">
        <v>117.39783321381</v>
      </c>
      <c r="L39" s="240">
        <v>107.07738090447199</v>
      </c>
      <c r="M39" s="227"/>
      <c r="N39" s="241">
        <v>136.94334811120299</v>
      </c>
      <c r="O39" s="242">
        <v>126.632683862715</v>
      </c>
      <c r="P39" s="243">
        <v>132.156636647038</v>
      </c>
      <c r="Q39" s="227"/>
      <c r="R39" s="244">
        <v>115.529140694048</v>
      </c>
      <c r="S39" s="38"/>
      <c r="T39" s="30">
        <v>1.90287696725459</v>
      </c>
      <c r="U39" s="218">
        <v>0.93993183682715498</v>
      </c>
      <c r="V39" s="218">
        <v>2.3004373818080901</v>
      </c>
      <c r="W39" s="218">
        <v>7.50664074332723</v>
      </c>
      <c r="X39" s="218">
        <v>9.0951825891436204</v>
      </c>
      <c r="Y39" s="219">
        <v>4.9731440879166602</v>
      </c>
      <c r="Z39" s="208"/>
      <c r="AA39" s="220">
        <v>8.1255468910872306</v>
      </c>
      <c r="AB39" s="221">
        <v>-0.75566710067902998</v>
      </c>
      <c r="AC39" s="222">
        <v>3.9626557507254998</v>
      </c>
      <c r="AD39" s="208"/>
      <c r="AE39" s="223">
        <v>4.2352434658342197</v>
      </c>
      <c r="AF39" s="30"/>
      <c r="AG39" s="238">
        <v>98.290364421485904</v>
      </c>
      <c r="AH39" s="239">
        <v>99.501730362972907</v>
      </c>
      <c r="AI39" s="239">
        <v>103.864738461538</v>
      </c>
      <c r="AJ39" s="239">
        <v>107.574751813308</v>
      </c>
      <c r="AK39" s="239">
        <v>109.554946233373</v>
      </c>
      <c r="AL39" s="240">
        <v>104.264243557428</v>
      </c>
      <c r="AM39" s="227"/>
      <c r="AN39" s="241">
        <v>126.26894464866</v>
      </c>
      <c r="AO39" s="242">
        <v>121.590536567228</v>
      </c>
      <c r="AP39" s="243">
        <v>124.012946003723</v>
      </c>
      <c r="AQ39" s="227"/>
      <c r="AR39" s="244">
        <v>110.84121794489</v>
      </c>
      <c r="AS39" s="38"/>
      <c r="AT39" s="30">
        <v>1.5408018941697601</v>
      </c>
      <c r="AU39" s="218">
        <v>2.4557359823812801</v>
      </c>
      <c r="AV39" s="218">
        <v>3.0821337101893702</v>
      </c>
      <c r="AW39" s="218">
        <v>5.6377383025972803</v>
      </c>
      <c r="AX39" s="218">
        <v>5.2872269659936304</v>
      </c>
      <c r="AY39" s="219">
        <v>3.8329039496299901</v>
      </c>
      <c r="AZ39" s="208"/>
      <c r="BA39" s="220">
        <v>3.8207966843030099</v>
      </c>
      <c r="BB39" s="221">
        <v>0.86159768248786495</v>
      </c>
      <c r="BC39" s="222">
        <v>2.40927654721464</v>
      </c>
      <c r="BD39" s="208"/>
      <c r="BE39" s="223">
        <v>3.1532960805680199</v>
      </c>
    </row>
    <row r="40" spans="1:64" x14ac:dyDescent="0.2">
      <c r="A40" s="18" t="s">
        <v>29</v>
      </c>
      <c r="B40" s="2" t="str">
        <f t="shared" si="0"/>
        <v>Southern Virginia</v>
      </c>
      <c r="C40" s="8"/>
      <c r="D40" s="22" t="s">
        <v>89</v>
      </c>
      <c r="E40" s="25" t="s">
        <v>90</v>
      </c>
      <c r="F40" s="2"/>
      <c r="G40" s="224">
        <v>95.487282552753399</v>
      </c>
      <c r="H40" s="225">
        <v>108.00248844375901</v>
      </c>
      <c r="I40" s="225">
        <v>114.890994708994</v>
      </c>
      <c r="J40" s="225">
        <v>114.800570642832</v>
      </c>
      <c r="K40" s="225">
        <v>116.61719216727499</v>
      </c>
      <c r="L40" s="226">
        <v>111.081880264741</v>
      </c>
      <c r="M40" s="227"/>
      <c r="N40" s="228">
        <v>133.53293304668301</v>
      </c>
      <c r="O40" s="229">
        <v>131.94208239459201</v>
      </c>
      <c r="P40" s="230">
        <v>132.75613389910399</v>
      </c>
      <c r="Q40" s="227"/>
      <c r="R40" s="231">
        <v>118.097154483951</v>
      </c>
      <c r="S40" s="38"/>
      <c r="T40" s="28">
        <v>-4.4409887319691697</v>
      </c>
      <c r="U40" s="206">
        <v>-3.2104638107777101</v>
      </c>
      <c r="V40" s="206">
        <v>-0.727025513170246</v>
      </c>
      <c r="W40" s="206">
        <v>3.9492755596762001</v>
      </c>
      <c r="X40" s="206">
        <v>9.1540452138486206</v>
      </c>
      <c r="Y40" s="207">
        <v>1.4413410828370401</v>
      </c>
      <c r="Z40" s="208"/>
      <c r="AA40" s="209">
        <v>11.0910151015241</v>
      </c>
      <c r="AB40" s="210">
        <v>8.2957374325807098</v>
      </c>
      <c r="AC40" s="211">
        <v>9.7023861430604192</v>
      </c>
      <c r="AD40" s="208"/>
      <c r="AE40" s="212">
        <v>4.3621489854614097</v>
      </c>
      <c r="AF40" s="28"/>
      <c r="AG40" s="224">
        <v>99.268210997760605</v>
      </c>
      <c r="AH40" s="225">
        <v>107.185617742441</v>
      </c>
      <c r="AI40" s="225">
        <v>112.837369139736</v>
      </c>
      <c r="AJ40" s="225">
        <v>111.56884935181</v>
      </c>
      <c r="AK40" s="225">
        <v>111.84253989843999</v>
      </c>
      <c r="AL40" s="226">
        <v>109.131229648587</v>
      </c>
      <c r="AM40" s="227"/>
      <c r="AN40" s="228">
        <v>121.349305093646</v>
      </c>
      <c r="AO40" s="229">
        <v>121.833820028011</v>
      </c>
      <c r="AP40" s="230">
        <v>121.59154135667301</v>
      </c>
      <c r="AQ40" s="227"/>
      <c r="AR40" s="231">
        <v>112.997318623124</v>
      </c>
      <c r="AS40" s="38"/>
      <c r="AT40" s="28">
        <v>-9.1731512260973605E-3</v>
      </c>
      <c r="AU40" s="206">
        <v>-0.91533932651639105</v>
      </c>
      <c r="AV40" s="206">
        <v>0.24160289069811899</v>
      </c>
      <c r="AW40" s="206">
        <v>0.92203027049175501</v>
      </c>
      <c r="AX40" s="206">
        <v>4.5646969814905001</v>
      </c>
      <c r="AY40" s="207">
        <v>1.0570990546560199</v>
      </c>
      <c r="AZ40" s="208"/>
      <c r="BA40" s="209">
        <v>2.6600370666307001</v>
      </c>
      <c r="BB40" s="210">
        <v>2.5702586930484999</v>
      </c>
      <c r="BC40" s="211">
        <v>2.6139752476562301</v>
      </c>
      <c r="BD40" s="208"/>
      <c r="BE40" s="212">
        <v>1.6197505048716401</v>
      </c>
      <c r="BF40" s="39"/>
      <c r="BG40" s="39"/>
      <c r="BH40" s="39"/>
      <c r="BI40" s="39"/>
      <c r="BJ40" s="39"/>
      <c r="BK40" s="39"/>
      <c r="BL40" s="39"/>
    </row>
    <row r="41" spans="1:64" x14ac:dyDescent="0.2">
      <c r="A41" s="19" t="s">
        <v>30</v>
      </c>
      <c r="B41" s="2" t="str">
        <f t="shared" si="0"/>
        <v>Southwest Virginia - Blue Ridge Highlands</v>
      </c>
      <c r="C41" s="9"/>
      <c r="D41" s="23" t="s">
        <v>89</v>
      </c>
      <c r="E41" s="26" t="s">
        <v>90</v>
      </c>
      <c r="F41" s="2"/>
      <c r="G41" s="232">
        <v>115.767581395348</v>
      </c>
      <c r="H41" s="227">
        <v>106.846055432817</v>
      </c>
      <c r="I41" s="227">
        <v>110.138860687022</v>
      </c>
      <c r="J41" s="227">
        <v>108.136262905604</v>
      </c>
      <c r="K41" s="227">
        <v>111.154514834205</v>
      </c>
      <c r="L41" s="233">
        <v>110.292460985784</v>
      </c>
      <c r="M41" s="227"/>
      <c r="N41" s="234">
        <v>130.63339967803299</v>
      </c>
      <c r="O41" s="235">
        <v>129.32982990567399</v>
      </c>
      <c r="P41" s="236">
        <v>129.99955112781899</v>
      </c>
      <c r="Q41" s="227"/>
      <c r="R41" s="237">
        <v>116.980842604879</v>
      </c>
      <c r="S41" s="38"/>
      <c r="T41" s="29">
        <v>8.9187849083009194</v>
      </c>
      <c r="U41" s="208">
        <v>-0.97877971652093199</v>
      </c>
      <c r="V41" s="208">
        <v>-1.1602241181574</v>
      </c>
      <c r="W41" s="208">
        <v>-0.565931375280883</v>
      </c>
      <c r="X41" s="208">
        <v>0.14779235592117501</v>
      </c>
      <c r="Y41" s="213">
        <v>0.94385730775857202</v>
      </c>
      <c r="Z41" s="208"/>
      <c r="AA41" s="214">
        <v>-3.4748349418489699</v>
      </c>
      <c r="AB41" s="215">
        <v>-3.9333840081659401</v>
      </c>
      <c r="AC41" s="216">
        <v>-3.6948031589140902</v>
      </c>
      <c r="AD41" s="208"/>
      <c r="AE41" s="217">
        <v>-1.13853703254797</v>
      </c>
      <c r="AF41" s="29"/>
      <c r="AG41" s="232">
        <v>111.46631300713</v>
      </c>
      <c r="AH41" s="227">
        <v>110.464888647474</v>
      </c>
      <c r="AI41" s="227">
        <v>112.906044533035</v>
      </c>
      <c r="AJ41" s="227">
        <v>112.13579459159099</v>
      </c>
      <c r="AK41" s="227">
        <v>116.315114770235</v>
      </c>
      <c r="AL41" s="233">
        <v>112.817244636664</v>
      </c>
      <c r="AM41" s="227"/>
      <c r="AN41" s="234">
        <v>138.02533120164199</v>
      </c>
      <c r="AO41" s="235">
        <v>135.777766822063</v>
      </c>
      <c r="AP41" s="236">
        <v>136.92632748986301</v>
      </c>
      <c r="AQ41" s="227"/>
      <c r="AR41" s="237">
        <v>120.850904525991</v>
      </c>
      <c r="AS41" s="38"/>
      <c r="AT41" s="29">
        <v>1.55960938729432</v>
      </c>
      <c r="AU41" s="208">
        <v>3.2057181657065001</v>
      </c>
      <c r="AV41" s="208">
        <v>4.1683868922267804</v>
      </c>
      <c r="AW41" s="208">
        <v>3.9984686750539802</v>
      </c>
      <c r="AX41" s="208">
        <v>4.0145727970045799</v>
      </c>
      <c r="AY41" s="213">
        <v>3.5062757546969401</v>
      </c>
      <c r="AZ41" s="208"/>
      <c r="BA41" s="214">
        <v>0.58578853575127998</v>
      </c>
      <c r="BB41" s="215">
        <v>-0.454617225517293</v>
      </c>
      <c r="BC41" s="216">
        <v>7.7322138221113598E-2</v>
      </c>
      <c r="BD41" s="208"/>
      <c r="BE41" s="217">
        <v>2.1149988508846498</v>
      </c>
      <c r="BF41" s="39"/>
      <c r="BG41" s="39"/>
      <c r="BH41" s="39"/>
      <c r="BI41" s="39"/>
      <c r="BJ41" s="39"/>
      <c r="BK41" s="39"/>
      <c r="BL41" s="39"/>
    </row>
    <row r="42" spans="1:64" x14ac:dyDescent="0.2">
      <c r="A42" s="20" t="s">
        <v>31</v>
      </c>
      <c r="B42" s="2" t="str">
        <f t="shared" si="0"/>
        <v>Southwest Virginia - Heart of Appalachia</v>
      </c>
      <c r="C42" s="2"/>
      <c r="D42" s="23" t="s">
        <v>89</v>
      </c>
      <c r="E42" s="26" t="s">
        <v>90</v>
      </c>
      <c r="F42" s="2"/>
      <c r="G42" s="232">
        <v>89.476569105690999</v>
      </c>
      <c r="H42" s="227">
        <v>94.075597402597396</v>
      </c>
      <c r="I42" s="227">
        <v>93.217001239157298</v>
      </c>
      <c r="J42" s="227">
        <v>93.02468164794</v>
      </c>
      <c r="K42" s="227">
        <v>92.283226666666593</v>
      </c>
      <c r="L42" s="233">
        <v>92.550790809511</v>
      </c>
      <c r="M42" s="227"/>
      <c r="N42" s="234">
        <v>100.34740093240001</v>
      </c>
      <c r="O42" s="235">
        <v>101.83358056265899</v>
      </c>
      <c r="P42" s="236">
        <v>101.056054878048</v>
      </c>
      <c r="Q42" s="227"/>
      <c r="R42" s="237">
        <v>95.142028608582507</v>
      </c>
      <c r="S42" s="38"/>
      <c r="T42" s="29">
        <v>2.6010142921392498</v>
      </c>
      <c r="U42" s="208">
        <v>2.9443939386554501</v>
      </c>
      <c r="V42" s="208">
        <v>-0.50433984505792995</v>
      </c>
      <c r="W42" s="208">
        <v>0.78165445361424801</v>
      </c>
      <c r="X42" s="208">
        <v>-1.9886824248156301</v>
      </c>
      <c r="Y42" s="213">
        <v>0.55617287543155602</v>
      </c>
      <c r="Z42" s="208"/>
      <c r="AA42" s="214">
        <v>-1.2240964075930401</v>
      </c>
      <c r="AB42" s="215">
        <v>2.4883550965305599</v>
      </c>
      <c r="AC42" s="216">
        <v>0.59545888781072098</v>
      </c>
      <c r="AD42" s="208"/>
      <c r="AE42" s="217">
        <v>0.42782561076314002</v>
      </c>
      <c r="AF42" s="29"/>
      <c r="AG42" s="232">
        <v>87.757372330547796</v>
      </c>
      <c r="AH42" s="227">
        <v>91.852198852772403</v>
      </c>
      <c r="AI42" s="227">
        <v>93.755903696168104</v>
      </c>
      <c r="AJ42" s="227">
        <v>92.997672185430403</v>
      </c>
      <c r="AK42" s="227">
        <v>92.384936260623206</v>
      </c>
      <c r="AL42" s="233">
        <v>91.981792508479501</v>
      </c>
      <c r="AM42" s="227"/>
      <c r="AN42" s="234">
        <v>98.356699604743</v>
      </c>
      <c r="AO42" s="235">
        <v>99.405312606764596</v>
      </c>
      <c r="AP42" s="236">
        <v>98.871422102968296</v>
      </c>
      <c r="AQ42" s="227"/>
      <c r="AR42" s="237">
        <v>94.085908322663201</v>
      </c>
      <c r="AS42" s="38"/>
      <c r="AT42" s="29">
        <v>-9.6762287436740702E-2</v>
      </c>
      <c r="AU42" s="208">
        <v>1.32312979680997</v>
      </c>
      <c r="AV42" s="208">
        <v>0.79927703204647005</v>
      </c>
      <c r="AW42" s="208">
        <v>0.74619308871481405</v>
      </c>
      <c r="AX42" s="208">
        <v>1.1099074121341499</v>
      </c>
      <c r="AY42" s="213">
        <v>0.82423953801337901</v>
      </c>
      <c r="AZ42" s="208"/>
      <c r="BA42" s="214">
        <v>-0.90739357825185696</v>
      </c>
      <c r="BB42" s="215">
        <v>1.76890744945932</v>
      </c>
      <c r="BC42" s="216">
        <v>0.398835992530023</v>
      </c>
      <c r="BD42" s="208"/>
      <c r="BE42" s="217">
        <v>0.71997013746595095</v>
      </c>
      <c r="BF42" s="39"/>
      <c r="BG42" s="39"/>
      <c r="BH42" s="39"/>
      <c r="BI42" s="39"/>
      <c r="BJ42" s="39"/>
      <c r="BK42" s="39"/>
      <c r="BL42" s="39"/>
    </row>
    <row r="43" spans="1:64" x14ac:dyDescent="0.2">
      <c r="A43" s="21" t="s">
        <v>32</v>
      </c>
      <c r="B43" s="2" t="str">
        <f t="shared" si="0"/>
        <v>Virginia Mountains</v>
      </c>
      <c r="C43" s="2"/>
      <c r="D43" s="24" t="s">
        <v>89</v>
      </c>
      <c r="E43" s="27" t="s">
        <v>90</v>
      </c>
      <c r="F43" s="2"/>
      <c r="G43" s="232">
        <v>113.693820403825</v>
      </c>
      <c r="H43" s="227">
        <v>126.467580578512</v>
      </c>
      <c r="I43" s="227">
        <v>134.097371294851</v>
      </c>
      <c r="J43" s="227">
        <v>128.87901610017801</v>
      </c>
      <c r="K43" s="227">
        <v>137.69676050753301</v>
      </c>
      <c r="L43" s="233">
        <v>128.980162977275</v>
      </c>
      <c r="M43" s="227"/>
      <c r="N43" s="234">
        <v>154.69592673592101</v>
      </c>
      <c r="O43" s="235">
        <v>157.51425239005701</v>
      </c>
      <c r="P43" s="236">
        <v>156.07129700475801</v>
      </c>
      <c r="Q43" s="227"/>
      <c r="R43" s="237">
        <v>137.38983982157299</v>
      </c>
      <c r="S43" s="38"/>
      <c r="T43" s="29">
        <v>-3.32206795054379</v>
      </c>
      <c r="U43" s="208">
        <v>0.49355061341225598</v>
      </c>
      <c r="V43" s="208">
        <v>7.8982520915979304</v>
      </c>
      <c r="W43" s="208">
        <v>1.53895358950746</v>
      </c>
      <c r="X43" s="208">
        <v>0.50349477602512904</v>
      </c>
      <c r="Y43" s="213">
        <v>1.46740919122472</v>
      </c>
      <c r="Z43" s="208"/>
      <c r="AA43" s="214">
        <v>-3.2793384568651902</v>
      </c>
      <c r="AB43" s="215">
        <v>-0.975550446373873</v>
      </c>
      <c r="AC43" s="216">
        <v>-2.1582442042537302</v>
      </c>
      <c r="AD43" s="208"/>
      <c r="AE43" s="217">
        <v>-0.554316765954882</v>
      </c>
      <c r="AF43" s="30"/>
      <c r="AG43" s="232">
        <v>132.24449850006499</v>
      </c>
      <c r="AH43" s="227">
        <v>129.455861178188</v>
      </c>
      <c r="AI43" s="227">
        <v>132.15863763066201</v>
      </c>
      <c r="AJ43" s="227">
        <v>128.43855244306101</v>
      </c>
      <c r="AK43" s="227">
        <v>130.75391097056601</v>
      </c>
      <c r="AL43" s="233">
        <v>130.55288449062499</v>
      </c>
      <c r="AM43" s="227"/>
      <c r="AN43" s="234">
        <v>148.00873644484699</v>
      </c>
      <c r="AO43" s="235">
        <v>147.33978849449201</v>
      </c>
      <c r="AP43" s="236">
        <v>147.67837081096701</v>
      </c>
      <c r="AQ43" s="227"/>
      <c r="AR43" s="237">
        <v>135.78445270894099</v>
      </c>
      <c r="AS43" s="38"/>
      <c r="AT43" s="29">
        <v>3.7710479887444799</v>
      </c>
      <c r="AU43" s="208">
        <v>4.73837343590285</v>
      </c>
      <c r="AV43" s="208">
        <v>6.9509634377856404</v>
      </c>
      <c r="AW43" s="208">
        <v>1.15179991197269</v>
      </c>
      <c r="AX43" s="208">
        <v>1.06613677981373</v>
      </c>
      <c r="AY43" s="213">
        <v>3.3881612091808</v>
      </c>
      <c r="AZ43" s="208"/>
      <c r="BA43" s="214">
        <v>-3.1499629185888001</v>
      </c>
      <c r="BB43" s="215">
        <v>-2.75086989220899</v>
      </c>
      <c r="BC43" s="216">
        <v>-2.95787802081859</v>
      </c>
      <c r="BD43" s="208"/>
      <c r="BE43" s="217">
        <v>0.83043647078573002</v>
      </c>
      <c r="BF43" s="39"/>
      <c r="BG43" s="39"/>
      <c r="BH43" s="39"/>
      <c r="BI43" s="39"/>
      <c r="BJ43" s="39"/>
      <c r="BK43" s="39"/>
      <c r="BL43" s="39"/>
    </row>
    <row r="44" spans="1:64" x14ac:dyDescent="0.2">
      <c r="A44" s="20" t="s">
        <v>104</v>
      </c>
      <c r="B44" s="2" t="s">
        <v>16</v>
      </c>
      <c r="D44" s="24" t="s">
        <v>89</v>
      </c>
      <c r="E44" s="27" t="s">
        <v>90</v>
      </c>
      <c r="G44" s="232">
        <v>318.68525976488399</v>
      </c>
      <c r="H44" s="227">
        <v>326.60541172800902</v>
      </c>
      <c r="I44" s="227">
        <v>326.49945303550902</v>
      </c>
      <c r="J44" s="227">
        <v>311.87434745277602</v>
      </c>
      <c r="K44" s="227">
        <v>333.04097431355098</v>
      </c>
      <c r="L44" s="233">
        <v>323.46477676369</v>
      </c>
      <c r="M44" s="227"/>
      <c r="N44" s="234">
        <v>397.52419796137298</v>
      </c>
      <c r="O44" s="235">
        <v>404.109261316301</v>
      </c>
      <c r="P44" s="236">
        <v>400.75967526265498</v>
      </c>
      <c r="Q44" s="227"/>
      <c r="R44" s="237">
        <v>347.524845190061</v>
      </c>
      <c r="S44" s="38"/>
      <c r="T44" s="29">
        <v>-2.3818024923105399</v>
      </c>
      <c r="U44" s="208">
        <v>3.7970988152939098</v>
      </c>
      <c r="V44" s="208">
        <v>4.6736967073722901</v>
      </c>
      <c r="W44" s="208">
        <v>-1.28966638580019</v>
      </c>
      <c r="X44" s="208">
        <v>2.7288477849008701</v>
      </c>
      <c r="Y44" s="213">
        <v>1.6181373924742399</v>
      </c>
      <c r="Z44" s="208"/>
      <c r="AA44" s="214">
        <v>-1.2271680454424501</v>
      </c>
      <c r="AB44" s="215">
        <v>-0.28660971599551599</v>
      </c>
      <c r="AC44" s="216">
        <v>-0.76918181589111601</v>
      </c>
      <c r="AD44" s="208"/>
      <c r="AE44" s="217">
        <v>-0.28265094862425499</v>
      </c>
      <c r="AG44" s="232">
        <v>348.97436639118399</v>
      </c>
      <c r="AH44" s="227">
        <v>325.68869921474902</v>
      </c>
      <c r="AI44" s="227">
        <v>331.518388298285</v>
      </c>
      <c r="AJ44" s="227">
        <v>319.23700279026502</v>
      </c>
      <c r="AK44" s="227">
        <v>329.93735433959199</v>
      </c>
      <c r="AL44" s="233">
        <v>330.59281560423602</v>
      </c>
      <c r="AM44" s="227"/>
      <c r="AN44" s="234">
        <v>398.54307256893998</v>
      </c>
      <c r="AO44" s="235">
        <v>397.22350384366598</v>
      </c>
      <c r="AP44" s="236">
        <v>397.87997725549599</v>
      </c>
      <c r="AQ44" s="227"/>
      <c r="AR44" s="237">
        <v>351.65184287538199</v>
      </c>
      <c r="AS44" s="38"/>
      <c r="AT44" s="29">
        <v>4.2462124386314803</v>
      </c>
      <c r="AU44" s="208">
        <v>4.29697674988976</v>
      </c>
      <c r="AV44" s="208">
        <v>6.2294997710296096</v>
      </c>
      <c r="AW44" s="208">
        <v>3.3597452456325598</v>
      </c>
      <c r="AX44" s="208">
        <v>3.8055426193030399</v>
      </c>
      <c r="AY44" s="213">
        <v>4.3870733357671403</v>
      </c>
      <c r="AZ44" s="208"/>
      <c r="BA44" s="214">
        <v>2.7065970212092201</v>
      </c>
      <c r="BB44" s="215">
        <v>0.48084669831198201</v>
      </c>
      <c r="BC44" s="216">
        <v>1.5798363290738</v>
      </c>
      <c r="BD44" s="208"/>
      <c r="BE44" s="217">
        <v>2.8798094463041699</v>
      </c>
    </row>
    <row r="45" spans="1:64" x14ac:dyDescent="0.2">
      <c r="A45" s="20" t="s">
        <v>105</v>
      </c>
      <c r="B45" s="2" t="s">
        <v>17</v>
      </c>
      <c r="D45" s="24" t="s">
        <v>89</v>
      </c>
      <c r="E45" s="27" t="s">
        <v>90</v>
      </c>
      <c r="G45" s="232">
        <v>191.163785227582</v>
      </c>
      <c r="H45" s="227">
        <v>222.27866971194101</v>
      </c>
      <c r="I45" s="227">
        <v>230.853225591024</v>
      </c>
      <c r="J45" s="227">
        <v>218.23177705044199</v>
      </c>
      <c r="K45" s="227">
        <v>204.661519525052</v>
      </c>
      <c r="L45" s="233">
        <v>214.416040458201</v>
      </c>
      <c r="M45" s="227"/>
      <c r="N45" s="234">
        <v>217.75561910404201</v>
      </c>
      <c r="O45" s="235">
        <v>215.66457855126899</v>
      </c>
      <c r="P45" s="236">
        <v>216.72662754901199</v>
      </c>
      <c r="Q45" s="227"/>
      <c r="R45" s="237">
        <v>215.10080972437501</v>
      </c>
      <c r="S45" s="38"/>
      <c r="T45" s="29">
        <v>9.0987575009979391</v>
      </c>
      <c r="U45" s="208">
        <v>9.0729173755547095</v>
      </c>
      <c r="V45" s="208">
        <v>7.7640946764513101</v>
      </c>
      <c r="W45" s="208">
        <v>7.9110314347016502</v>
      </c>
      <c r="X45" s="208">
        <v>5.8908407320455103</v>
      </c>
      <c r="Y45" s="213">
        <v>7.6677980706798499</v>
      </c>
      <c r="Z45" s="208"/>
      <c r="AA45" s="214">
        <v>6.7179796205312998</v>
      </c>
      <c r="AB45" s="215">
        <v>3.1023422819071702</v>
      </c>
      <c r="AC45" s="216">
        <v>4.8912131328892796</v>
      </c>
      <c r="AD45" s="208"/>
      <c r="AE45" s="217">
        <v>6.70827121500845</v>
      </c>
      <c r="AG45" s="232">
        <v>196.18005309029701</v>
      </c>
      <c r="AH45" s="227">
        <v>217.128304450261</v>
      </c>
      <c r="AI45" s="227">
        <v>229.049969049509</v>
      </c>
      <c r="AJ45" s="227">
        <v>220.63019513880801</v>
      </c>
      <c r="AK45" s="227">
        <v>202.270381976268</v>
      </c>
      <c r="AL45" s="233">
        <v>213.917799132114</v>
      </c>
      <c r="AM45" s="227"/>
      <c r="AN45" s="234">
        <v>207.685500029873</v>
      </c>
      <c r="AO45" s="235">
        <v>209.083758125901</v>
      </c>
      <c r="AP45" s="236">
        <v>208.388455175856</v>
      </c>
      <c r="AQ45" s="227"/>
      <c r="AR45" s="237">
        <v>212.276524293558</v>
      </c>
      <c r="AS45" s="38"/>
      <c r="AT45" s="29">
        <v>6.08142201480105</v>
      </c>
      <c r="AU45" s="208">
        <v>3.6443718648110202</v>
      </c>
      <c r="AV45" s="208">
        <v>3.7948644771503099</v>
      </c>
      <c r="AW45" s="208">
        <v>3.2696639122944098</v>
      </c>
      <c r="AX45" s="208">
        <v>3.5075484222972202</v>
      </c>
      <c r="AY45" s="213">
        <v>3.9575205377575799</v>
      </c>
      <c r="AZ45" s="208"/>
      <c r="BA45" s="214">
        <v>3.4419336500942599</v>
      </c>
      <c r="BB45" s="215">
        <v>3.5861082229194801</v>
      </c>
      <c r="BC45" s="216">
        <v>3.5154206615932999</v>
      </c>
      <c r="BD45" s="208"/>
      <c r="BE45" s="217">
        <v>3.8575923694313898</v>
      </c>
    </row>
    <row r="46" spans="1:64" x14ac:dyDescent="0.2">
      <c r="A46" s="20" t="s">
        <v>106</v>
      </c>
      <c r="B46" s="2" t="s">
        <v>18</v>
      </c>
      <c r="D46" s="24" t="s">
        <v>89</v>
      </c>
      <c r="E46" s="27" t="s">
        <v>90</v>
      </c>
      <c r="G46" s="232">
        <v>159.895482619304</v>
      </c>
      <c r="H46" s="227">
        <v>172.22267108396301</v>
      </c>
      <c r="I46" s="227">
        <v>178.160138003204</v>
      </c>
      <c r="J46" s="227">
        <v>174.860806085679</v>
      </c>
      <c r="K46" s="227">
        <v>169.64585972150499</v>
      </c>
      <c r="L46" s="233">
        <v>171.369803916107</v>
      </c>
      <c r="M46" s="227"/>
      <c r="N46" s="234">
        <v>190.22396441167001</v>
      </c>
      <c r="O46" s="235">
        <v>186.19072964191801</v>
      </c>
      <c r="P46" s="236">
        <v>188.283085060377</v>
      </c>
      <c r="Q46" s="227"/>
      <c r="R46" s="237">
        <v>176.36092120117399</v>
      </c>
      <c r="S46" s="38"/>
      <c r="T46" s="29">
        <v>10.827555184995999</v>
      </c>
      <c r="U46" s="208">
        <v>10.0264679817965</v>
      </c>
      <c r="V46" s="208">
        <v>9.8304029972747404</v>
      </c>
      <c r="W46" s="208">
        <v>11.0319670152108</v>
      </c>
      <c r="X46" s="208">
        <v>10.664089861281999</v>
      </c>
      <c r="Y46" s="213">
        <v>10.3594104062387</v>
      </c>
      <c r="Z46" s="208"/>
      <c r="AA46" s="214">
        <v>9.2988478016213207</v>
      </c>
      <c r="AB46" s="215">
        <v>6.1619664453810801</v>
      </c>
      <c r="AC46" s="216">
        <v>7.7670766314136204</v>
      </c>
      <c r="AD46" s="208"/>
      <c r="AE46" s="217">
        <v>9.0436240826051595</v>
      </c>
      <c r="AG46" s="232">
        <v>158.75008376974699</v>
      </c>
      <c r="AH46" s="227">
        <v>165.82788460572399</v>
      </c>
      <c r="AI46" s="227">
        <v>173.154251866859</v>
      </c>
      <c r="AJ46" s="227">
        <v>171.97660418769999</v>
      </c>
      <c r="AK46" s="227">
        <v>164.498598288897</v>
      </c>
      <c r="AL46" s="233">
        <v>167.19107817809899</v>
      </c>
      <c r="AM46" s="227"/>
      <c r="AN46" s="234">
        <v>176.72625301513901</v>
      </c>
      <c r="AO46" s="235">
        <v>176.86344201866299</v>
      </c>
      <c r="AP46" s="236">
        <v>176.79453187768701</v>
      </c>
      <c r="AQ46" s="227"/>
      <c r="AR46" s="237">
        <v>170.13076169984399</v>
      </c>
      <c r="AS46" s="38"/>
      <c r="AT46" s="29">
        <v>6.5352244910453301</v>
      </c>
      <c r="AU46" s="208">
        <v>4.7402718658035301</v>
      </c>
      <c r="AV46" s="208">
        <v>4.5829748071715102</v>
      </c>
      <c r="AW46" s="208">
        <v>5.7622872670897003</v>
      </c>
      <c r="AX46" s="208">
        <v>7.6135749431914501</v>
      </c>
      <c r="AY46" s="213">
        <v>5.8092953457286001</v>
      </c>
      <c r="AZ46" s="208"/>
      <c r="BA46" s="214">
        <v>6.5593733217266301</v>
      </c>
      <c r="BB46" s="215">
        <v>5.7073007674962497</v>
      </c>
      <c r="BC46" s="216">
        <v>6.1310916464003</v>
      </c>
      <c r="BD46" s="208"/>
      <c r="BE46" s="217">
        <v>5.8490414704626801</v>
      </c>
    </row>
    <row r="47" spans="1:64" x14ac:dyDescent="0.2">
      <c r="A47" s="20" t="s">
        <v>107</v>
      </c>
      <c r="B47" s="2" t="s">
        <v>19</v>
      </c>
      <c r="D47" s="24" t="s">
        <v>89</v>
      </c>
      <c r="E47" s="27" t="s">
        <v>90</v>
      </c>
      <c r="G47" s="232">
        <v>127.602533998363</v>
      </c>
      <c r="H47" s="227">
        <v>134.665640530449</v>
      </c>
      <c r="I47" s="227">
        <v>137.74712665635701</v>
      </c>
      <c r="J47" s="227">
        <v>137.706472366924</v>
      </c>
      <c r="K47" s="227">
        <v>139.290836099209</v>
      </c>
      <c r="L47" s="233">
        <v>135.78703213997699</v>
      </c>
      <c r="M47" s="227"/>
      <c r="N47" s="234">
        <v>167.14644375381499</v>
      </c>
      <c r="O47" s="235">
        <v>164.062246520287</v>
      </c>
      <c r="P47" s="236">
        <v>165.65287433633301</v>
      </c>
      <c r="Q47" s="227"/>
      <c r="R47" s="237">
        <v>145.01591033515899</v>
      </c>
      <c r="S47" s="38"/>
      <c r="T47" s="29">
        <v>8.0757689180054797</v>
      </c>
      <c r="U47" s="208">
        <v>8.4517947679889804</v>
      </c>
      <c r="V47" s="208">
        <v>7.9832683491056704</v>
      </c>
      <c r="W47" s="208">
        <v>9.0800766444270504</v>
      </c>
      <c r="X47" s="208">
        <v>8.4693462377786393</v>
      </c>
      <c r="Y47" s="213">
        <v>8.3523662987358005</v>
      </c>
      <c r="Z47" s="208"/>
      <c r="AA47" s="214">
        <v>6.1513438181821396</v>
      </c>
      <c r="AB47" s="215">
        <v>3.0840128896800998</v>
      </c>
      <c r="AC47" s="216">
        <v>4.6402251486234203</v>
      </c>
      <c r="AD47" s="208"/>
      <c r="AE47" s="217">
        <v>6.3324510224263202</v>
      </c>
      <c r="AG47" s="232">
        <v>127.71402740590599</v>
      </c>
      <c r="AH47" s="227">
        <v>128.515915468044</v>
      </c>
      <c r="AI47" s="227">
        <v>132.61746701194099</v>
      </c>
      <c r="AJ47" s="227">
        <v>132.37036892540399</v>
      </c>
      <c r="AK47" s="227">
        <v>131.580943199877</v>
      </c>
      <c r="AL47" s="233">
        <v>130.74164942232699</v>
      </c>
      <c r="AM47" s="227"/>
      <c r="AN47" s="234">
        <v>154.93792649276199</v>
      </c>
      <c r="AO47" s="235">
        <v>154.86756212865001</v>
      </c>
      <c r="AP47" s="236">
        <v>154.902858336831</v>
      </c>
      <c r="AQ47" s="227"/>
      <c r="AR47" s="237">
        <v>138.33708528010899</v>
      </c>
      <c r="AS47" s="38"/>
      <c r="AT47" s="29">
        <v>4.26292235470157</v>
      </c>
      <c r="AU47" s="208">
        <v>4.0523152984610196</v>
      </c>
      <c r="AV47" s="208">
        <v>3.7170476091792901</v>
      </c>
      <c r="AW47" s="208">
        <v>4.0055046599983397</v>
      </c>
      <c r="AX47" s="208">
        <v>4.5017472587354801</v>
      </c>
      <c r="AY47" s="213">
        <v>4.10305361714473</v>
      </c>
      <c r="AZ47" s="208"/>
      <c r="BA47" s="214">
        <v>3.1629184403162198</v>
      </c>
      <c r="BB47" s="215">
        <v>2.9717461840214501</v>
      </c>
      <c r="BC47" s="216">
        <v>3.0674161525076098</v>
      </c>
      <c r="BD47" s="208"/>
      <c r="BE47" s="217">
        <v>3.5923054834425101</v>
      </c>
    </row>
    <row r="48" spans="1:64" x14ac:dyDescent="0.2">
      <c r="A48" s="20" t="s">
        <v>108</v>
      </c>
      <c r="B48" s="2" t="s">
        <v>20</v>
      </c>
      <c r="D48" s="24" t="s">
        <v>89</v>
      </c>
      <c r="E48" s="27" t="s">
        <v>90</v>
      </c>
      <c r="G48" s="232">
        <v>91.770669658509206</v>
      </c>
      <c r="H48" s="227">
        <v>94.955226271028593</v>
      </c>
      <c r="I48" s="227">
        <v>97.488937071279395</v>
      </c>
      <c r="J48" s="227">
        <v>97.106337349397506</v>
      </c>
      <c r="K48" s="227">
        <v>99.454063453676497</v>
      </c>
      <c r="L48" s="233">
        <v>96.326659960499001</v>
      </c>
      <c r="M48" s="227"/>
      <c r="N48" s="234">
        <v>119.118625989995</v>
      </c>
      <c r="O48" s="235">
        <v>121.17342344350899</v>
      </c>
      <c r="P48" s="236">
        <v>120.111411951633</v>
      </c>
      <c r="Q48" s="227"/>
      <c r="R48" s="237">
        <v>103.77039528023499</v>
      </c>
      <c r="S48" s="38"/>
      <c r="T48" s="29">
        <v>6.1270098226616003</v>
      </c>
      <c r="U48" s="208">
        <v>5.9684963457498101</v>
      </c>
      <c r="V48" s="208">
        <v>5.7216818062189496</v>
      </c>
      <c r="W48" s="208">
        <v>6.42572062627195</v>
      </c>
      <c r="X48" s="208">
        <v>7.5469905862953501</v>
      </c>
      <c r="Y48" s="213">
        <v>6.3303336202959297</v>
      </c>
      <c r="Z48" s="208"/>
      <c r="AA48" s="214">
        <v>4.6193235281263698</v>
      </c>
      <c r="AB48" s="215">
        <v>5.0514499416948802</v>
      </c>
      <c r="AC48" s="216">
        <v>4.8039422199574604</v>
      </c>
      <c r="AD48" s="208"/>
      <c r="AE48" s="217">
        <v>5.2063737989664602</v>
      </c>
      <c r="AG48" s="232">
        <v>91.928029885602697</v>
      </c>
      <c r="AH48" s="227">
        <v>92.136989338945</v>
      </c>
      <c r="AI48" s="227">
        <v>95.061135369079096</v>
      </c>
      <c r="AJ48" s="227">
        <v>95.786229558969197</v>
      </c>
      <c r="AK48" s="227">
        <v>95.954714210802294</v>
      </c>
      <c r="AL48" s="233">
        <v>94.288064365502905</v>
      </c>
      <c r="AM48" s="227"/>
      <c r="AN48" s="234">
        <v>112.111264690057</v>
      </c>
      <c r="AO48" s="235">
        <v>112.693607934957</v>
      </c>
      <c r="AP48" s="236">
        <v>112.400339341994</v>
      </c>
      <c r="AQ48" s="227"/>
      <c r="AR48" s="237">
        <v>100.004520725825</v>
      </c>
      <c r="AS48" s="38"/>
      <c r="AT48" s="29">
        <v>4.4151268403910198</v>
      </c>
      <c r="AU48" s="208">
        <v>3.9897910753626298</v>
      </c>
      <c r="AV48" s="208">
        <v>4.2989164608055104</v>
      </c>
      <c r="AW48" s="208">
        <v>4.5374241827872996</v>
      </c>
      <c r="AX48" s="208">
        <v>4.8840972779877401</v>
      </c>
      <c r="AY48" s="213">
        <v>4.4288007702338197</v>
      </c>
      <c r="AZ48" s="208"/>
      <c r="BA48" s="214">
        <v>4.1730154658871399</v>
      </c>
      <c r="BB48" s="215">
        <v>4.2144470534454701</v>
      </c>
      <c r="BC48" s="216">
        <v>4.1918079501068997</v>
      </c>
      <c r="BD48" s="208"/>
      <c r="BE48" s="217">
        <v>4.2394700379078696</v>
      </c>
    </row>
    <row r="49" spans="1:57" x14ac:dyDescent="0.2">
      <c r="A49" s="21" t="s">
        <v>109</v>
      </c>
      <c r="B49" s="2" t="s">
        <v>21</v>
      </c>
      <c r="D49" s="24" t="s">
        <v>89</v>
      </c>
      <c r="E49" s="27" t="s">
        <v>90</v>
      </c>
      <c r="G49" s="232">
        <v>67.117931219996606</v>
      </c>
      <c r="H49" s="227">
        <v>67.478648029364194</v>
      </c>
      <c r="I49" s="227">
        <v>68.075559003754606</v>
      </c>
      <c r="J49" s="227">
        <v>68.727599783684994</v>
      </c>
      <c r="K49" s="227">
        <v>70.200096874855106</v>
      </c>
      <c r="L49" s="233">
        <v>68.382199136192597</v>
      </c>
      <c r="M49" s="227"/>
      <c r="N49" s="234">
        <v>90.207474842181895</v>
      </c>
      <c r="O49" s="235">
        <v>91.220028163902597</v>
      </c>
      <c r="P49" s="236">
        <v>90.703136311429603</v>
      </c>
      <c r="Q49" s="227"/>
      <c r="R49" s="237">
        <v>75.678964807811695</v>
      </c>
      <c r="S49" s="38"/>
      <c r="T49" s="29">
        <v>1.7308402303978001</v>
      </c>
      <c r="U49" s="208">
        <v>1.99616898858506</v>
      </c>
      <c r="V49" s="208">
        <v>2.2127407306686502</v>
      </c>
      <c r="W49" s="208">
        <v>2.2895856980251899</v>
      </c>
      <c r="X49" s="208">
        <v>0.81069063243383699</v>
      </c>
      <c r="Y49" s="213">
        <v>1.74919221560601</v>
      </c>
      <c r="Z49" s="208"/>
      <c r="AA49" s="214">
        <v>2.5377088906587701</v>
      </c>
      <c r="AB49" s="215">
        <v>0.33764614149551703</v>
      </c>
      <c r="AC49" s="216">
        <v>1.4038500018612201</v>
      </c>
      <c r="AD49" s="208"/>
      <c r="AE49" s="217">
        <v>1.1797609689081801</v>
      </c>
      <c r="AG49" s="232">
        <v>67.556351611949907</v>
      </c>
      <c r="AH49" s="227">
        <v>66.249678063279504</v>
      </c>
      <c r="AI49" s="227">
        <v>66.684363206151602</v>
      </c>
      <c r="AJ49" s="227">
        <v>67.414015282579101</v>
      </c>
      <c r="AK49" s="227">
        <v>67.583174887948303</v>
      </c>
      <c r="AL49" s="233">
        <v>67.108626638798597</v>
      </c>
      <c r="AM49" s="227"/>
      <c r="AN49" s="234">
        <v>80.806748405013195</v>
      </c>
      <c r="AO49" s="235">
        <v>83.010540383731694</v>
      </c>
      <c r="AP49" s="236">
        <v>81.909299284560802</v>
      </c>
      <c r="AQ49" s="227"/>
      <c r="AR49" s="237">
        <v>71.867906052837</v>
      </c>
      <c r="AS49" s="38"/>
      <c r="AT49" s="29">
        <v>0.53916525623862599</v>
      </c>
      <c r="AU49" s="208">
        <v>1.3530966273910501</v>
      </c>
      <c r="AV49" s="208">
        <v>1.40841557556099</v>
      </c>
      <c r="AW49" s="208">
        <v>2.0026913538293001</v>
      </c>
      <c r="AX49" s="208">
        <v>0.73969550994706801</v>
      </c>
      <c r="AY49" s="213">
        <v>1.20711532725413</v>
      </c>
      <c r="AZ49" s="208"/>
      <c r="BA49" s="214">
        <v>0.62462475966349795</v>
      </c>
      <c r="BB49" s="215">
        <v>0.76683528850735905</v>
      </c>
      <c r="BC49" s="216">
        <v>0.69845374076403399</v>
      </c>
      <c r="BD49" s="208"/>
      <c r="BE49" s="217">
        <v>0.93510450688757696</v>
      </c>
    </row>
    <row r="50" spans="1:57" x14ac:dyDescent="0.2">
      <c r="A50" s="33" t="s">
        <v>47</v>
      </c>
      <c r="B50" t="s">
        <v>47</v>
      </c>
      <c r="D50" s="24" t="s">
        <v>89</v>
      </c>
      <c r="E50" s="27" t="s">
        <v>90</v>
      </c>
      <c r="G50" s="232">
        <v>119.925208581644</v>
      </c>
      <c r="H50" s="227">
        <v>125.44719506825101</v>
      </c>
      <c r="I50" s="227">
        <v>136.71290491539</v>
      </c>
      <c r="J50" s="227">
        <v>133.20670281124401</v>
      </c>
      <c r="K50" s="227">
        <v>138.513892145369</v>
      </c>
      <c r="L50" s="233">
        <v>131.67145034843199</v>
      </c>
      <c r="M50" s="227"/>
      <c r="N50" s="234">
        <v>156.56335220838</v>
      </c>
      <c r="O50" s="235">
        <v>156.02570232203999</v>
      </c>
      <c r="P50" s="236">
        <v>156.295648218347</v>
      </c>
      <c r="Q50" s="227"/>
      <c r="R50" s="237">
        <v>139.42492778706099</v>
      </c>
      <c r="S50" s="38"/>
      <c r="T50" s="29">
        <v>-0.25569242122174402</v>
      </c>
      <c r="U50" s="208">
        <v>-4.4630442266083596</v>
      </c>
      <c r="V50" s="208">
        <v>1.6021958687612201</v>
      </c>
      <c r="W50" s="208">
        <v>4.9034266685822203</v>
      </c>
      <c r="X50" s="208">
        <v>11.7855682850733</v>
      </c>
      <c r="Y50" s="213">
        <v>2.9492486575934702</v>
      </c>
      <c r="Z50" s="208"/>
      <c r="AA50" s="214">
        <v>8.5565563657100103</v>
      </c>
      <c r="AB50" s="215">
        <v>7.4536018358538296</v>
      </c>
      <c r="AC50" s="216">
        <v>8.0022965527807095</v>
      </c>
      <c r="AD50" s="208"/>
      <c r="AE50" s="217">
        <v>4.7650519627942201</v>
      </c>
      <c r="AG50" s="232">
        <v>122.411541786743</v>
      </c>
      <c r="AH50" s="227">
        <v>127.92211835026799</v>
      </c>
      <c r="AI50" s="227">
        <v>133.52891196013201</v>
      </c>
      <c r="AJ50" s="227">
        <v>131.60538660594099</v>
      </c>
      <c r="AK50" s="227">
        <v>133.08682056663099</v>
      </c>
      <c r="AL50" s="233">
        <v>130.201054659173</v>
      </c>
      <c r="AM50" s="227"/>
      <c r="AN50" s="234">
        <v>146.39954386685801</v>
      </c>
      <c r="AO50" s="235">
        <v>144.84698970753001</v>
      </c>
      <c r="AP50" s="236">
        <v>145.620129431626</v>
      </c>
      <c r="AQ50" s="227"/>
      <c r="AR50" s="237">
        <v>134.93441397722799</v>
      </c>
      <c r="AS50" s="38"/>
      <c r="AT50" s="29">
        <v>-1.99018232358317E-2</v>
      </c>
      <c r="AU50" s="208">
        <v>1.60571554724668</v>
      </c>
      <c r="AV50" s="208">
        <v>4.6400760094044804</v>
      </c>
      <c r="AW50" s="208">
        <v>6.2583459436210003</v>
      </c>
      <c r="AX50" s="208">
        <v>8.3341502819199</v>
      </c>
      <c r="AY50" s="213">
        <v>4.4605933230612198</v>
      </c>
      <c r="AZ50" s="208"/>
      <c r="BA50" s="214">
        <v>4.2099323236614303</v>
      </c>
      <c r="BB50" s="215">
        <v>2.3635216357998998</v>
      </c>
      <c r="BC50" s="216">
        <v>3.2791279684956298</v>
      </c>
      <c r="BD50" s="208"/>
      <c r="BE50" s="217">
        <v>4.1542318481749803</v>
      </c>
    </row>
    <row r="51" spans="1:57" x14ac:dyDescent="0.2">
      <c r="A51" s="109" t="s">
        <v>52</v>
      </c>
      <c r="B51" t="s">
        <v>52</v>
      </c>
      <c r="D51" s="24" t="s">
        <v>89</v>
      </c>
      <c r="E51" s="27" t="s">
        <v>90</v>
      </c>
      <c r="G51" s="232">
        <v>97.670355377008605</v>
      </c>
      <c r="H51" s="227">
        <v>100.63936631016</v>
      </c>
      <c r="I51" s="227">
        <v>104.55728788621801</v>
      </c>
      <c r="J51" s="227">
        <v>105.38551874856201</v>
      </c>
      <c r="K51" s="227">
        <v>108.04608297872301</v>
      </c>
      <c r="L51" s="233">
        <v>103.714469926869</v>
      </c>
      <c r="M51" s="227"/>
      <c r="N51" s="234">
        <v>126.402807506503</v>
      </c>
      <c r="O51" s="235">
        <v>125.692195413758</v>
      </c>
      <c r="P51" s="236">
        <v>126.060043281715</v>
      </c>
      <c r="Q51" s="227"/>
      <c r="R51" s="237">
        <v>111.33224572103001</v>
      </c>
      <c r="S51" s="38"/>
      <c r="T51" s="29">
        <v>2.88340676977423</v>
      </c>
      <c r="U51" s="208">
        <v>2.4635350806642502</v>
      </c>
      <c r="V51" s="208">
        <v>4.0660479342659599</v>
      </c>
      <c r="W51" s="208">
        <v>4.45091961404332</v>
      </c>
      <c r="X51" s="208">
        <v>3.3921753615173</v>
      </c>
      <c r="Y51" s="213">
        <v>3.45505320838476</v>
      </c>
      <c r="Z51" s="208"/>
      <c r="AA51" s="214">
        <v>4.2025084670197703</v>
      </c>
      <c r="AB51" s="215">
        <v>3.2035941925153102</v>
      </c>
      <c r="AC51" s="216">
        <v>3.7143295970058499</v>
      </c>
      <c r="AD51" s="208"/>
      <c r="AE51" s="217">
        <v>3.2426440894641999</v>
      </c>
      <c r="AG51" s="232">
        <v>97.801167009680597</v>
      </c>
      <c r="AH51" s="227">
        <v>99.140613107822404</v>
      </c>
      <c r="AI51" s="227">
        <v>106.173722164681</v>
      </c>
      <c r="AJ51" s="227">
        <v>108.334096613781</v>
      </c>
      <c r="AK51" s="227">
        <v>108.15421288743801</v>
      </c>
      <c r="AL51" s="233">
        <v>104.394490830495</v>
      </c>
      <c r="AM51" s="227"/>
      <c r="AN51" s="234">
        <v>123.202128798614</v>
      </c>
      <c r="AO51" s="235">
        <v>122.90317717654401</v>
      </c>
      <c r="AP51" s="236">
        <v>123.052869044177</v>
      </c>
      <c r="AQ51" s="227"/>
      <c r="AR51" s="237">
        <v>110.601010131915</v>
      </c>
      <c r="AS51" s="38"/>
      <c r="AT51" s="29">
        <v>-0.54975899044069099</v>
      </c>
      <c r="AU51" s="208">
        <v>0.450812645621057</v>
      </c>
      <c r="AV51" s="208">
        <v>3.2881396009644299</v>
      </c>
      <c r="AW51" s="208">
        <v>3.5461722895633798</v>
      </c>
      <c r="AX51" s="208">
        <v>2.9320632670317601</v>
      </c>
      <c r="AY51" s="213">
        <v>2.1712714809035001</v>
      </c>
      <c r="AZ51" s="208"/>
      <c r="BA51" s="214">
        <v>2.6295337111733801</v>
      </c>
      <c r="BB51" s="215">
        <v>2.4222012536590798</v>
      </c>
      <c r="BC51" s="216">
        <v>2.5259643252470898</v>
      </c>
      <c r="BD51" s="208"/>
      <c r="BE51" s="217">
        <v>2.1913369930282198</v>
      </c>
    </row>
    <row r="52" spans="1:57" x14ac:dyDescent="0.2">
      <c r="A52" s="110" t="s">
        <v>59</v>
      </c>
      <c r="B52" t="s">
        <v>59</v>
      </c>
      <c r="D52" s="24" t="s">
        <v>89</v>
      </c>
      <c r="E52" s="27" t="s">
        <v>90</v>
      </c>
      <c r="G52" s="238">
        <v>119.990573588261</v>
      </c>
      <c r="H52" s="239">
        <v>127.53021602513699</v>
      </c>
      <c r="I52" s="239">
        <v>126.997482014388</v>
      </c>
      <c r="J52" s="239">
        <v>129.98181508146999</v>
      </c>
      <c r="K52" s="239">
        <v>126.834875335634</v>
      </c>
      <c r="L52" s="240">
        <v>126.449425169531</v>
      </c>
      <c r="M52" s="227"/>
      <c r="N52" s="241">
        <v>130.80987878787801</v>
      </c>
      <c r="O52" s="242">
        <v>108.70596926127899</v>
      </c>
      <c r="P52" s="243">
        <v>121.236422589649</v>
      </c>
      <c r="Q52" s="227"/>
      <c r="R52" s="244">
        <v>125.04928946306001</v>
      </c>
      <c r="S52" s="38"/>
      <c r="T52" s="30">
        <v>24.8022102789846</v>
      </c>
      <c r="U52" s="218">
        <v>24.732006932129899</v>
      </c>
      <c r="V52" s="218">
        <v>22.2091612675001</v>
      </c>
      <c r="W52" s="218">
        <v>25.810019298285201</v>
      </c>
      <c r="X52" s="218">
        <v>23.983813016156699</v>
      </c>
      <c r="Y52" s="219">
        <v>24.274503056324601</v>
      </c>
      <c r="Z52" s="208"/>
      <c r="AA52" s="220">
        <v>17.002821401488401</v>
      </c>
      <c r="AB52" s="221">
        <v>-2.21509213994374</v>
      </c>
      <c r="AC52" s="222">
        <v>8.7435105786611302</v>
      </c>
      <c r="AD52" s="208"/>
      <c r="AE52" s="223">
        <v>19.1776497000169</v>
      </c>
      <c r="AG52" s="238">
        <v>112.164451100403</v>
      </c>
      <c r="AH52" s="239">
        <v>113.998661672908</v>
      </c>
      <c r="AI52" s="239">
        <v>116.003599412893</v>
      </c>
      <c r="AJ52" s="239">
        <v>117.512025010969</v>
      </c>
      <c r="AK52" s="239">
        <v>114.65960925039801</v>
      </c>
      <c r="AL52" s="240">
        <v>114.976570452403</v>
      </c>
      <c r="AM52" s="227"/>
      <c r="AN52" s="241">
        <v>114.374016679815</v>
      </c>
      <c r="AO52" s="242">
        <v>111.305082551371</v>
      </c>
      <c r="AP52" s="243">
        <v>112.87983691880601</v>
      </c>
      <c r="AQ52" s="227"/>
      <c r="AR52" s="244">
        <v>114.36958062679901</v>
      </c>
      <c r="AS52" s="38"/>
      <c r="AT52" s="30">
        <v>12.0939410977475</v>
      </c>
      <c r="AU52" s="218">
        <v>13.8507954612147</v>
      </c>
      <c r="AV52" s="218">
        <v>11.770058033356699</v>
      </c>
      <c r="AW52" s="218">
        <v>12.1066842685885</v>
      </c>
      <c r="AX52" s="218">
        <v>10.946059461363101</v>
      </c>
      <c r="AY52" s="219">
        <v>12.075243988055201</v>
      </c>
      <c r="AZ52" s="208"/>
      <c r="BA52" s="220">
        <v>8.2004743431791098</v>
      </c>
      <c r="BB52" s="221">
        <v>7.0532757262624397</v>
      </c>
      <c r="BC52" s="222">
        <v>7.6487516621245399</v>
      </c>
      <c r="BD52" s="208"/>
      <c r="BE52" s="223">
        <v>10.7318531012696</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BR52"/>
  <sheetViews>
    <sheetView zoomScale="52" zoomScaleNormal="80" workbookViewId="0">
      <pane xSplit="2" ySplit="5" topLeftCell="C6" activePane="bottomRight" state="frozen"/>
      <selection activeCell="BB51" sqref="BB51"/>
      <selection pane="topRight" activeCell="BB51" sqref="BB51"/>
      <selection pane="bottomLeft" activeCell="BB51" sqref="BB51"/>
      <selection pane="bottomRight" activeCell="AG40" sqref="AG40:BE52"/>
    </sheetView>
  </sheetViews>
  <sheetFormatPr defaultColWidth="9.140625" defaultRowHeight="12.75" x14ac:dyDescent="0.2"/>
  <cols>
    <col min="1" max="1" width="20.5703125" customWidth="1"/>
    <col min="2" max="2" width="25.42578125" customWidth="1"/>
    <col min="3" max="3" width="4.140625" customWidth="1"/>
    <col min="4" max="4" width="5.7109375" customWidth="1"/>
    <col min="6" max="6" width="3.5703125" customWidth="1"/>
    <col min="7" max="7" width="12.140625" bestFit="1" customWidth="1"/>
    <col min="8" max="8" width="11.42578125" bestFit="1" customWidth="1"/>
    <col min="9" max="10" width="12.140625" bestFit="1" customWidth="1"/>
    <col min="11" max="11" width="11.7109375" bestFit="1" customWidth="1"/>
    <col min="12" max="12" width="13.28515625" bestFit="1" customWidth="1"/>
    <col min="13" max="13" width="5.42578125" customWidth="1"/>
    <col min="14" max="14" width="11" bestFit="1" customWidth="1"/>
    <col min="15" max="15" width="10.5703125" bestFit="1" customWidth="1"/>
    <col min="16" max="16" width="12.85546875" bestFit="1" customWidth="1"/>
    <col min="17" max="17" width="5.42578125" customWidth="1"/>
    <col min="18" max="18" width="11.7109375" bestFit="1" customWidth="1"/>
    <col min="19" max="19" width="4.5703125" customWidth="1"/>
    <col min="26" max="26" width="3.85546875" customWidth="1"/>
    <col min="30" max="30" width="3.85546875" customWidth="1"/>
    <col min="32" max="32" width="4.5703125" customWidth="1"/>
    <col min="33" max="34" width="11.42578125" bestFit="1" customWidth="1"/>
    <col min="35" max="35" width="12.5703125" bestFit="1" customWidth="1"/>
    <col min="36" max="36" width="12.140625" bestFit="1" customWidth="1"/>
    <col min="37" max="37" width="12.5703125" bestFit="1" customWidth="1"/>
    <col min="38" max="38" width="13.7109375" bestFit="1" customWidth="1"/>
    <col min="40" max="40" width="11.42578125" bestFit="1" customWidth="1"/>
    <col min="41" max="42" width="11.7109375" bestFit="1" customWidth="1"/>
    <col min="44" max="44" width="12.5703125" bestFit="1" customWidth="1"/>
  </cols>
  <sheetData>
    <row r="1" spans="1:57" x14ac:dyDescent="0.2">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c r="BE1">
        <v>56</v>
      </c>
    </row>
    <row r="2" spans="1:57" ht="15" x14ac:dyDescent="0.25">
      <c r="C2" s="2"/>
      <c r="D2" s="273" t="s">
        <v>77</v>
      </c>
      <c r="E2" s="274"/>
      <c r="G2" s="267" t="s">
        <v>114</v>
      </c>
      <c r="H2" s="268"/>
      <c r="I2" s="268"/>
      <c r="J2" s="268"/>
      <c r="K2" s="268"/>
      <c r="L2" s="268"/>
      <c r="M2" s="268"/>
      <c r="N2" s="268"/>
      <c r="O2" s="268"/>
      <c r="P2" s="268"/>
      <c r="Q2" s="268"/>
      <c r="R2" s="268"/>
      <c r="T2" s="267" t="s">
        <v>115</v>
      </c>
      <c r="U2" s="268"/>
      <c r="V2" s="268"/>
      <c r="W2" s="268"/>
      <c r="X2" s="268"/>
      <c r="Y2" s="268"/>
      <c r="Z2" s="268"/>
      <c r="AA2" s="268"/>
      <c r="AB2" s="268"/>
      <c r="AC2" s="268"/>
      <c r="AD2" s="268"/>
      <c r="AE2" s="268"/>
      <c r="AF2" s="3"/>
      <c r="AG2" s="267" t="s">
        <v>116</v>
      </c>
      <c r="AH2" s="268"/>
      <c r="AI2" s="268"/>
      <c r="AJ2" s="268"/>
      <c r="AK2" s="268"/>
      <c r="AL2" s="268"/>
      <c r="AM2" s="268"/>
      <c r="AN2" s="268"/>
      <c r="AO2" s="268"/>
      <c r="AP2" s="268"/>
      <c r="AQ2" s="268"/>
      <c r="AR2" s="268"/>
      <c r="AT2" s="267" t="s">
        <v>117</v>
      </c>
      <c r="AU2" s="268"/>
      <c r="AV2" s="268"/>
      <c r="AW2" s="268"/>
      <c r="AX2" s="268"/>
      <c r="AY2" s="268"/>
      <c r="AZ2" s="268"/>
      <c r="BA2" s="268"/>
      <c r="BB2" s="268"/>
      <c r="BC2" s="268"/>
      <c r="BD2" s="268"/>
      <c r="BE2" s="268"/>
    </row>
    <row r="3" spans="1:57" x14ac:dyDescent="0.2">
      <c r="A3" s="31"/>
      <c r="B3" s="31"/>
      <c r="C3" s="2"/>
      <c r="D3" s="275" t="s">
        <v>82</v>
      </c>
      <c r="E3" s="277" t="s">
        <v>83</v>
      </c>
      <c r="F3" s="4"/>
      <c r="G3" s="265" t="s">
        <v>63</v>
      </c>
      <c r="H3" s="261" t="s">
        <v>64</v>
      </c>
      <c r="I3" s="261" t="s">
        <v>84</v>
      </c>
      <c r="J3" s="261" t="s">
        <v>66</v>
      </c>
      <c r="K3" s="261" t="s">
        <v>85</v>
      </c>
      <c r="L3" s="263" t="s">
        <v>86</v>
      </c>
      <c r="M3" s="4"/>
      <c r="N3" s="265" t="s">
        <v>68</v>
      </c>
      <c r="O3" s="261" t="s">
        <v>69</v>
      </c>
      <c r="P3" s="263" t="s">
        <v>87</v>
      </c>
      <c r="Q3" s="2"/>
      <c r="R3" s="269" t="s">
        <v>88</v>
      </c>
      <c r="S3" s="2"/>
      <c r="T3" s="265" t="s">
        <v>63</v>
      </c>
      <c r="U3" s="261" t="s">
        <v>64</v>
      </c>
      <c r="V3" s="261" t="s">
        <v>84</v>
      </c>
      <c r="W3" s="261" t="s">
        <v>66</v>
      </c>
      <c r="X3" s="261" t="s">
        <v>85</v>
      </c>
      <c r="Y3" s="263" t="s">
        <v>86</v>
      </c>
      <c r="Z3" s="2"/>
      <c r="AA3" s="265" t="s">
        <v>68</v>
      </c>
      <c r="AB3" s="261" t="s">
        <v>69</v>
      </c>
      <c r="AC3" s="263" t="s">
        <v>87</v>
      </c>
      <c r="AD3" s="1"/>
      <c r="AE3" s="271" t="s">
        <v>88</v>
      </c>
      <c r="AF3" s="36"/>
      <c r="AG3" s="265" t="s">
        <v>63</v>
      </c>
      <c r="AH3" s="261" t="s">
        <v>64</v>
      </c>
      <c r="AI3" s="261" t="s">
        <v>84</v>
      </c>
      <c r="AJ3" s="261" t="s">
        <v>66</v>
      </c>
      <c r="AK3" s="261" t="s">
        <v>85</v>
      </c>
      <c r="AL3" s="263" t="s">
        <v>86</v>
      </c>
      <c r="AM3" s="4"/>
      <c r="AN3" s="265" t="s">
        <v>68</v>
      </c>
      <c r="AO3" s="261" t="s">
        <v>69</v>
      </c>
      <c r="AP3" s="263" t="s">
        <v>87</v>
      </c>
      <c r="AQ3" s="2"/>
      <c r="AR3" s="269" t="s">
        <v>88</v>
      </c>
      <c r="AS3" s="2"/>
      <c r="AT3" s="265" t="s">
        <v>63</v>
      </c>
      <c r="AU3" s="261" t="s">
        <v>64</v>
      </c>
      <c r="AV3" s="261" t="s">
        <v>84</v>
      </c>
      <c r="AW3" s="261" t="s">
        <v>66</v>
      </c>
      <c r="AX3" s="261" t="s">
        <v>85</v>
      </c>
      <c r="AY3" s="263" t="s">
        <v>86</v>
      </c>
      <c r="AZ3" s="2"/>
      <c r="BA3" s="265" t="s">
        <v>68</v>
      </c>
      <c r="BB3" s="261" t="s">
        <v>69</v>
      </c>
      <c r="BC3" s="263" t="s">
        <v>87</v>
      </c>
      <c r="BD3" s="1"/>
      <c r="BE3" s="271" t="s">
        <v>88</v>
      </c>
    </row>
    <row r="4" spans="1:57" x14ac:dyDescent="0.2">
      <c r="A4" s="31"/>
      <c r="B4" s="31"/>
      <c r="C4" s="2"/>
      <c r="D4" s="276"/>
      <c r="E4" s="278"/>
      <c r="F4" s="4"/>
      <c r="G4" s="282"/>
      <c r="H4" s="280"/>
      <c r="I4" s="280"/>
      <c r="J4" s="280"/>
      <c r="K4" s="280"/>
      <c r="L4" s="281"/>
      <c r="M4" s="4"/>
      <c r="N4" s="282"/>
      <c r="O4" s="280"/>
      <c r="P4" s="281"/>
      <c r="Q4" s="2"/>
      <c r="R4" s="283"/>
      <c r="S4" s="2"/>
      <c r="T4" s="282"/>
      <c r="U4" s="280"/>
      <c r="V4" s="280"/>
      <c r="W4" s="280"/>
      <c r="X4" s="280"/>
      <c r="Y4" s="281"/>
      <c r="Z4" s="2"/>
      <c r="AA4" s="282"/>
      <c r="AB4" s="280"/>
      <c r="AC4" s="281"/>
      <c r="AD4" s="1"/>
      <c r="AE4" s="279"/>
      <c r="AF4" s="37"/>
      <c r="AG4" s="282"/>
      <c r="AH4" s="280"/>
      <c r="AI4" s="280"/>
      <c r="AJ4" s="280"/>
      <c r="AK4" s="280"/>
      <c r="AL4" s="281"/>
      <c r="AM4" s="4"/>
      <c r="AN4" s="282"/>
      <c r="AO4" s="280"/>
      <c r="AP4" s="281"/>
      <c r="AQ4" s="2"/>
      <c r="AR4" s="283"/>
      <c r="AS4" s="2"/>
      <c r="AT4" s="282"/>
      <c r="AU4" s="280"/>
      <c r="AV4" s="280"/>
      <c r="AW4" s="280"/>
      <c r="AX4" s="280"/>
      <c r="AY4" s="281"/>
      <c r="AZ4" s="2"/>
      <c r="BA4" s="282"/>
      <c r="BB4" s="280"/>
      <c r="BC4" s="281"/>
      <c r="BD4" s="1"/>
      <c r="BE4" s="279"/>
    </row>
    <row r="5" spans="1:57" ht="14.25" x14ac:dyDescent="0.2">
      <c r="A5" s="32"/>
      <c r="B5" s="32"/>
      <c r="C5" s="2"/>
      <c r="D5" s="2"/>
      <c r="E5" s="5"/>
      <c r="F5" s="6"/>
      <c r="G5" s="7"/>
      <c r="H5" s="7"/>
      <c r="I5" s="7"/>
      <c r="J5" s="7"/>
      <c r="K5" s="7"/>
      <c r="L5" s="7"/>
      <c r="M5" s="6"/>
      <c r="N5" s="7"/>
      <c r="O5" s="7"/>
      <c r="P5" s="7"/>
      <c r="Q5" s="6"/>
      <c r="R5" s="7"/>
      <c r="S5" s="6"/>
      <c r="T5" s="7"/>
      <c r="U5" s="7"/>
      <c r="V5" s="7"/>
      <c r="W5" s="7"/>
      <c r="X5" s="7"/>
      <c r="Y5" s="7"/>
      <c r="Z5" s="6"/>
      <c r="AA5" s="7"/>
      <c r="AB5" s="7"/>
      <c r="AC5" s="7"/>
      <c r="AD5" s="6"/>
      <c r="AE5" s="7"/>
      <c r="AF5" s="7"/>
      <c r="AG5" s="7"/>
      <c r="AH5" s="7"/>
      <c r="AI5" s="7"/>
      <c r="AJ5" s="7"/>
      <c r="AK5" s="7"/>
      <c r="AL5" s="7"/>
      <c r="AM5" s="6"/>
      <c r="AN5" s="7"/>
      <c r="AO5" s="7"/>
      <c r="AP5" s="7"/>
      <c r="AQ5" s="6"/>
      <c r="AR5" s="7"/>
      <c r="AS5" s="6"/>
      <c r="AT5" s="7"/>
      <c r="AU5" s="7"/>
      <c r="AV5" s="7"/>
      <c r="AW5" s="7"/>
      <c r="AX5" s="7"/>
      <c r="AY5" s="7"/>
      <c r="AZ5" s="6"/>
      <c r="BA5" s="7"/>
      <c r="BB5" s="7"/>
      <c r="BC5" s="7"/>
      <c r="BD5" s="6"/>
      <c r="BE5" s="7"/>
    </row>
    <row r="6" spans="1:57" x14ac:dyDescent="0.2">
      <c r="A6" s="18" t="s">
        <v>13</v>
      </c>
      <c r="B6" s="2" t="str">
        <f>TRIM(A6)</f>
        <v>United States</v>
      </c>
      <c r="C6" s="8"/>
      <c r="D6" s="22" t="s">
        <v>89</v>
      </c>
      <c r="E6" s="25" t="s">
        <v>90</v>
      </c>
      <c r="F6" s="2"/>
      <c r="G6" s="224">
        <v>94.099947461946897</v>
      </c>
      <c r="H6" s="225">
        <v>117.170543065251</v>
      </c>
      <c r="I6" s="225">
        <v>132.36264152852701</v>
      </c>
      <c r="J6" s="225">
        <v>127.990246741457</v>
      </c>
      <c r="K6" s="225">
        <v>121.04912470308599</v>
      </c>
      <c r="L6" s="226">
        <v>118.534450273376</v>
      </c>
      <c r="M6" s="227"/>
      <c r="N6" s="228">
        <v>149.248296602567</v>
      </c>
      <c r="O6" s="229">
        <v>146.065313606812</v>
      </c>
      <c r="P6" s="230">
        <v>147.65680510468999</v>
      </c>
      <c r="Q6" s="227"/>
      <c r="R6" s="231">
        <v>126.85513348428999</v>
      </c>
      <c r="S6" s="38"/>
      <c r="T6" s="28">
        <v>20.501903701603599</v>
      </c>
      <c r="U6" s="206">
        <v>15.2108592687841</v>
      </c>
      <c r="V6" s="206">
        <v>17.3610276965133</v>
      </c>
      <c r="W6" s="206">
        <v>17.229816563456598</v>
      </c>
      <c r="X6" s="206">
        <v>4.54758027466118</v>
      </c>
      <c r="Y6" s="207">
        <v>14.5180211396837</v>
      </c>
      <c r="Z6" s="208"/>
      <c r="AA6" s="209">
        <v>3.33634592323688</v>
      </c>
      <c r="AB6" s="210">
        <v>-1.10376651048371</v>
      </c>
      <c r="AC6" s="211">
        <v>1.0914698081621801</v>
      </c>
      <c r="AD6" s="208"/>
      <c r="AE6" s="212">
        <v>9.6736977469155203</v>
      </c>
      <c r="AG6" s="224">
        <v>91.433190594139901</v>
      </c>
      <c r="AH6" s="225">
        <v>99.468985774879698</v>
      </c>
      <c r="AI6" s="225">
        <v>114.926513982475</v>
      </c>
      <c r="AJ6" s="225">
        <v>116.54998053717</v>
      </c>
      <c r="AK6" s="225">
        <v>111.98759864975899</v>
      </c>
      <c r="AL6" s="226">
        <v>106.874627783756</v>
      </c>
      <c r="AM6" s="227"/>
      <c r="AN6" s="228">
        <v>133.83713191813601</v>
      </c>
      <c r="AO6" s="229">
        <v>137.904924344096</v>
      </c>
      <c r="AP6" s="230">
        <v>135.87104651651001</v>
      </c>
      <c r="AQ6" s="227"/>
      <c r="AR6" s="231">
        <v>115.159940937659</v>
      </c>
      <c r="AS6" s="38"/>
      <c r="AT6" s="28">
        <v>7.5954349548325597</v>
      </c>
      <c r="AU6" s="206">
        <v>8.36721175966224</v>
      </c>
      <c r="AV6" s="206">
        <v>8.5326264619083503</v>
      </c>
      <c r="AW6" s="206">
        <v>8.8270037444103302</v>
      </c>
      <c r="AX6" s="206">
        <v>6.7981178641776596</v>
      </c>
      <c r="AY6" s="207">
        <v>8.0382940483467706</v>
      </c>
      <c r="AZ6" s="208"/>
      <c r="BA6" s="209">
        <v>6.1450187505957103</v>
      </c>
      <c r="BB6" s="210">
        <v>5.5112515800952098</v>
      </c>
      <c r="BC6" s="211">
        <v>5.8224486661735702</v>
      </c>
      <c r="BD6" s="208"/>
      <c r="BE6" s="212">
        <v>7.2814912425597296</v>
      </c>
    </row>
    <row r="7" spans="1:57" x14ac:dyDescent="0.2">
      <c r="A7" s="19" t="s">
        <v>91</v>
      </c>
      <c r="B7" s="2" t="str">
        <f>TRIM(A7)</f>
        <v>Virginia</v>
      </c>
      <c r="C7" s="9"/>
      <c r="D7" s="23" t="s">
        <v>89</v>
      </c>
      <c r="E7" s="26" t="s">
        <v>90</v>
      </c>
      <c r="F7" s="2"/>
      <c r="G7" s="232">
        <v>86.507262559325696</v>
      </c>
      <c r="H7" s="227">
        <v>108.962766187371</v>
      </c>
      <c r="I7" s="227">
        <v>118.102695108988</v>
      </c>
      <c r="J7" s="227">
        <v>113.430109528207</v>
      </c>
      <c r="K7" s="227">
        <v>109.591460388125</v>
      </c>
      <c r="L7" s="233">
        <v>107.318858754403</v>
      </c>
      <c r="M7" s="227"/>
      <c r="N7" s="234">
        <v>139.03159884956901</v>
      </c>
      <c r="O7" s="235">
        <v>130.36018897029999</v>
      </c>
      <c r="P7" s="236">
        <v>134.695893909934</v>
      </c>
      <c r="Q7" s="227"/>
      <c r="R7" s="237">
        <v>115.140868798841</v>
      </c>
      <c r="S7" s="38"/>
      <c r="T7" s="29">
        <v>31.691417760842299</v>
      </c>
      <c r="U7" s="208">
        <v>23.188101690509299</v>
      </c>
      <c r="V7" s="208">
        <v>20.9270313567479</v>
      </c>
      <c r="W7" s="208">
        <v>23.909554995029701</v>
      </c>
      <c r="X7" s="208">
        <v>13.686525206733</v>
      </c>
      <c r="Y7" s="213">
        <v>22.023483076270999</v>
      </c>
      <c r="Z7" s="208"/>
      <c r="AA7" s="214">
        <v>8.0322090073213595</v>
      </c>
      <c r="AB7" s="215">
        <v>-0.57267291273906096</v>
      </c>
      <c r="AC7" s="216">
        <v>3.68975115594312</v>
      </c>
      <c r="AD7" s="208"/>
      <c r="AE7" s="217">
        <v>15.214548265355599</v>
      </c>
      <c r="AG7" s="232">
        <v>82.714131329276398</v>
      </c>
      <c r="AH7" s="227">
        <v>92.935696241139496</v>
      </c>
      <c r="AI7" s="227">
        <v>107.808953824453</v>
      </c>
      <c r="AJ7" s="227">
        <v>108.512838596512</v>
      </c>
      <c r="AK7" s="227">
        <v>101.76883001797999</v>
      </c>
      <c r="AL7" s="233">
        <v>98.748031164392302</v>
      </c>
      <c r="AM7" s="227"/>
      <c r="AN7" s="234">
        <v>121.101585005687</v>
      </c>
      <c r="AO7" s="235">
        <v>121.351863082161</v>
      </c>
      <c r="AP7" s="236">
        <v>121.22672404392399</v>
      </c>
      <c r="AQ7" s="227"/>
      <c r="AR7" s="237">
        <v>105.170498010203</v>
      </c>
      <c r="AS7" s="38"/>
      <c r="AT7" s="29">
        <v>11.317036375916199</v>
      </c>
      <c r="AU7" s="208">
        <v>11.755952598819</v>
      </c>
      <c r="AV7" s="208">
        <v>10.5002592718395</v>
      </c>
      <c r="AW7" s="208">
        <v>10.720397202841101</v>
      </c>
      <c r="AX7" s="208">
        <v>10.4074540449826</v>
      </c>
      <c r="AY7" s="213">
        <v>10.9003012305095</v>
      </c>
      <c r="AZ7" s="208"/>
      <c r="BA7" s="214">
        <v>5.3979095219184696</v>
      </c>
      <c r="BB7" s="215">
        <v>4.6657055001490004</v>
      </c>
      <c r="BC7" s="216">
        <v>5.0301535037491396</v>
      </c>
      <c r="BD7" s="208"/>
      <c r="BE7" s="217">
        <v>8.8958924884321604</v>
      </c>
    </row>
    <row r="8" spans="1:57" x14ac:dyDescent="0.2">
      <c r="A8" s="20" t="s">
        <v>40</v>
      </c>
      <c r="B8" s="2" t="str">
        <f t="shared" ref="B8:B43" si="0">TRIM(A8)</f>
        <v>Norfolk/Virginia Beach, VA</v>
      </c>
      <c r="C8" s="2"/>
      <c r="D8" s="23" t="s">
        <v>89</v>
      </c>
      <c r="E8" s="26" t="s">
        <v>90</v>
      </c>
      <c r="F8" s="2"/>
      <c r="G8" s="232">
        <v>84.659137744023496</v>
      </c>
      <c r="H8" s="227">
        <v>100.05912451195201</v>
      </c>
      <c r="I8" s="227">
        <v>106.677748987802</v>
      </c>
      <c r="J8" s="227">
        <v>108.918374247621</v>
      </c>
      <c r="K8" s="227">
        <v>128.43165238672401</v>
      </c>
      <c r="L8" s="233">
        <v>105.749207575624</v>
      </c>
      <c r="M8" s="227"/>
      <c r="N8" s="234">
        <v>200.76266323078099</v>
      </c>
      <c r="O8" s="235">
        <v>200.71009738762601</v>
      </c>
      <c r="P8" s="236">
        <v>200.73638030920301</v>
      </c>
      <c r="Q8" s="227"/>
      <c r="R8" s="237">
        <v>132.88839978521801</v>
      </c>
      <c r="S8" s="38"/>
      <c r="T8" s="29">
        <v>17.329319332528101</v>
      </c>
      <c r="U8" s="208">
        <v>14.3090113053571</v>
      </c>
      <c r="V8" s="208">
        <v>8.0487646524664296</v>
      </c>
      <c r="W8" s="208">
        <v>7.1247754404640498</v>
      </c>
      <c r="X8" s="208">
        <v>7.9173185466736502</v>
      </c>
      <c r="Y8" s="213">
        <v>10.361487502275001</v>
      </c>
      <c r="Z8" s="208"/>
      <c r="AA8" s="214">
        <v>11.216824298467801</v>
      </c>
      <c r="AB8" s="215">
        <v>8.01906911310137</v>
      </c>
      <c r="AC8" s="216">
        <v>9.5948349207840096</v>
      </c>
      <c r="AD8" s="208"/>
      <c r="AE8" s="217">
        <v>10.0292965310271</v>
      </c>
      <c r="AG8" s="232">
        <v>89.053075812637999</v>
      </c>
      <c r="AH8" s="227">
        <v>83.233584615483807</v>
      </c>
      <c r="AI8" s="227">
        <v>91.474424204610699</v>
      </c>
      <c r="AJ8" s="227">
        <v>96.650851994038206</v>
      </c>
      <c r="AK8" s="227">
        <v>102.46134186093001</v>
      </c>
      <c r="AL8" s="233">
        <v>92.575205650388298</v>
      </c>
      <c r="AM8" s="227"/>
      <c r="AN8" s="234">
        <v>155.28540600566399</v>
      </c>
      <c r="AO8" s="235">
        <v>163.338206724434</v>
      </c>
      <c r="AP8" s="236">
        <v>159.31180636504899</v>
      </c>
      <c r="AQ8" s="227"/>
      <c r="AR8" s="237">
        <v>111.64493270297901</v>
      </c>
      <c r="AS8" s="38"/>
      <c r="AT8" s="29">
        <v>2.8324842751445098</v>
      </c>
      <c r="AU8" s="208">
        <v>3.0640996196747099</v>
      </c>
      <c r="AV8" s="208">
        <v>2.3316104289131299</v>
      </c>
      <c r="AW8" s="208">
        <v>4.8346582887352998</v>
      </c>
      <c r="AX8" s="208">
        <v>5.8010333032552799</v>
      </c>
      <c r="AY8" s="213">
        <v>3.8335890248031799</v>
      </c>
      <c r="AZ8" s="208"/>
      <c r="BA8" s="214">
        <v>6.5554983290742701</v>
      </c>
      <c r="BB8" s="215">
        <v>7.1758266645592599</v>
      </c>
      <c r="BC8" s="216">
        <v>6.8726017924476501</v>
      </c>
      <c r="BD8" s="208"/>
      <c r="BE8" s="217">
        <v>5.0535070431532603</v>
      </c>
    </row>
    <row r="9" spans="1:57" x14ac:dyDescent="0.2">
      <c r="A9" s="20" t="s">
        <v>92</v>
      </c>
      <c r="B9" s="2" t="s">
        <v>56</v>
      </c>
      <c r="C9" s="2"/>
      <c r="D9" s="23" t="s">
        <v>89</v>
      </c>
      <c r="E9" s="26" t="s">
        <v>90</v>
      </c>
      <c r="F9" s="2"/>
      <c r="G9" s="232">
        <v>80.529685857622596</v>
      </c>
      <c r="H9" s="227">
        <v>107.09705798333199</v>
      </c>
      <c r="I9" s="227">
        <v>115.60362571416699</v>
      </c>
      <c r="J9" s="227">
        <v>114.92924624155199</v>
      </c>
      <c r="K9" s="227">
        <v>107.738722364111</v>
      </c>
      <c r="L9" s="233">
        <v>105.17966763215701</v>
      </c>
      <c r="M9" s="227"/>
      <c r="N9" s="234">
        <v>120.250269754135</v>
      </c>
      <c r="O9" s="235">
        <v>85.773903602968602</v>
      </c>
      <c r="P9" s="236">
        <v>103.012086678552</v>
      </c>
      <c r="Q9" s="227"/>
      <c r="R9" s="237">
        <v>104.56035878826999</v>
      </c>
      <c r="S9" s="38"/>
      <c r="T9" s="29">
        <v>61.983698759713803</v>
      </c>
      <c r="U9" s="208">
        <v>53.356147704329899</v>
      </c>
      <c r="V9" s="208">
        <v>49.516986374359597</v>
      </c>
      <c r="W9" s="208">
        <v>59.266160444689902</v>
      </c>
      <c r="X9" s="208">
        <v>32.903929458353602</v>
      </c>
      <c r="Y9" s="213">
        <v>50.215843833437802</v>
      </c>
      <c r="Z9" s="208"/>
      <c r="AA9" s="214">
        <v>4.4034756215449704</v>
      </c>
      <c r="AB9" s="215">
        <v>-27.4196155285739</v>
      </c>
      <c r="AC9" s="216">
        <v>-11.712585072037699</v>
      </c>
      <c r="AD9" s="208"/>
      <c r="AE9" s="217">
        <v>25.447053254771099</v>
      </c>
      <c r="AG9" s="232">
        <v>69.721353350055907</v>
      </c>
      <c r="AH9" s="227">
        <v>73.5386649778183</v>
      </c>
      <c r="AI9" s="227">
        <v>84.610081239893802</v>
      </c>
      <c r="AJ9" s="227">
        <v>85.439923748911596</v>
      </c>
      <c r="AK9" s="227">
        <v>80.294871760852402</v>
      </c>
      <c r="AL9" s="233">
        <v>78.720979015506401</v>
      </c>
      <c r="AM9" s="227"/>
      <c r="AN9" s="234">
        <v>94.301345593722701</v>
      </c>
      <c r="AO9" s="235">
        <v>92.1114708559641</v>
      </c>
      <c r="AP9" s="236">
        <v>93.2064082248434</v>
      </c>
      <c r="AQ9" s="227"/>
      <c r="AR9" s="237">
        <v>82.859673075317005</v>
      </c>
      <c r="AS9" s="38"/>
      <c r="AT9" s="29">
        <v>19.239282759446599</v>
      </c>
      <c r="AU9" s="208">
        <v>19.02156631151</v>
      </c>
      <c r="AV9" s="208">
        <v>11.863633464620101</v>
      </c>
      <c r="AW9" s="208">
        <v>12.050301201679201</v>
      </c>
      <c r="AX9" s="208">
        <v>9.4257477659265003</v>
      </c>
      <c r="AY9" s="213">
        <v>13.915219384496799</v>
      </c>
      <c r="AZ9" s="208"/>
      <c r="BA9" s="214">
        <v>2.7929936676141298</v>
      </c>
      <c r="BB9" s="215">
        <v>-0.57894757962017795</v>
      </c>
      <c r="BC9" s="216">
        <v>1.09871352348541</v>
      </c>
      <c r="BD9" s="208"/>
      <c r="BE9" s="217">
        <v>9.4556126755101406</v>
      </c>
    </row>
    <row r="10" spans="1:57" x14ac:dyDescent="0.2">
      <c r="A10" s="20" t="s">
        <v>93</v>
      </c>
      <c r="B10" s="2" t="str">
        <f t="shared" si="0"/>
        <v>Virginia Area</v>
      </c>
      <c r="C10" s="2"/>
      <c r="D10" s="23" t="s">
        <v>89</v>
      </c>
      <c r="E10" s="26" t="s">
        <v>90</v>
      </c>
      <c r="F10" s="2"/>
      <c r="G10" s="232">
        <v>53.007249326680999</v>
      </c>
      <c r="H10" s="227">
        <v>68.472332774073905</v>
      </c>
      <c r="I10" s="227">
        <v>75.9266095633361</v>
      </c>
      <c r="J10" s="227">
        <v>78.444256258554404</v>
      </c>
      <c r="K10" s="227">
        <v>84.684922513135206</v>
      </c>
      <c r="L10" s="233">
        <v>72.107074087156107</v>
      </c>
      <c r="M10" s="227"/>
      <c r="N10" s="234">
        <v>115.153082476047</v>
      </c>
      <c r="O10" s="235">
        <v>105.205843966621</v>
      </c>
      <c r="P10" s="236">
        <v>110.179463221334</v>
      </c>
      <c r="Q10" s="227"/>
      <c r="R10" s="237">
        <v>82.9848995540641</v>
      </c>
      <c r="S10" s="38"/>
      <c r="T10" s="29">
        <v>11.256765489570901</v>
      </c>
      <c r="U10" s="208">
        <v>4.1982701516144498</v>
      </c>
      <c r="V10" s="208">
        <v>6.1063768675891401</v>
      </c>
      <c r="W10" s="208">
        <v>5.1084732312867001</v>
      </c>
      <c r="X10" s="208">
        <v>3.0778959967681399</v>
      </c>
      <c r="Y10" s="213">
        <v>5.5114537626192996</v>
      </c>
      <c r="Z10" s="208"/>
      <c r="AA10" s="214">
        <v>-3.1023832129295998</v>
      </c>
      <c r="AB10" s="215">
        <v>-10.219020832378799</v>
      </c>
      <c r="AC10" s="216">
        <v>-6.6356843207020999</v>
      </c>
      <c r="AD10" s="208"/>
      <c r="AE10" s="217">
        <v>0.54891432760897896</v>
      </c>
      <c r="AG10" s="232">
        <v>59.530233276687703</v>
      </c>
      <c r="AH10" s="227">
        <v>62.745570914589003</v>
      </c>
      <c r="AI10" s="227">
        <v>72.024677625842898</v>
      </c>
      <c r="AJ10" s="227">
        <v>74.629063779536196</v>
      </c>
      <c r="AK10" s="227">
        <v>78.285124435762398</v>
      </c>
      <c r="AL10" s="233">
        <v>69.442649572460894</v>
      </c>
      <c r="AM10" s="227"/>
      <c r="AN10" s="234">
        <v>101.269055833305</v>
      </c>
      <c r="AO10" s="235">
        <v>96.799442439492694</v>
      </c>
      <c r="AP10" s="236">
        <v>99.034249136399197</v>
      </c>
      <c r="AQ10" s="227"/>
      <c r="AR10" s="237">
        <v>77.897219018219104</v>
      </c>
      <c r="AS10" s="38"/>
      <c r="AT10" s="29">
        <v>9.8842185938428706</v>
      </c>
      <c r="AU10" s="208">
        <v>6.36551069494329</v>
      </c>
      <c r="AV10" s="208">
        <v>7.0425526789970503</v>
      </c>
      <c r="AW10" s="208">
        <v>3.8822108668853601</v>
      </c>
      <c r="AX10" s="208">
        <v>4.05040230728246</v>
      </c>
      <c r="AY10" s="213">
        <v>6.0096745373847904</v>
      </c>
      <c r="AZ10" s="208"/>
      <c r="BA10" s="214">
        <v>-4.3936044811492403</v>
      </c>
      <c r="BB10" s="215">
        <v>-5.6551002297932502</v>
      </c>
      <c r="BC10" s="216">
        <v>-5.0143062880528602</v>
      </c>
      <c r="BD10" s="208"/>
      <c r="BE10" s="217">
        <v>1.72114334092824</v>
      </c>
    </row>
    <row r="11" spans="1:57" x14ac:dyDescent="0.2">
      <c r="A11" s="33" t="s">
        <v>94</v>
      </c>
      <c r="B11" s="2" t="str">
        <f t="shared" si="0"/>
        <v>Washington, DC</v>
      </c>
      <c r="C11" s="2"/>
      <c r="D11" s="23" t="s">
        <v>89</v>
      </c>
      <c r="E11" s="26" t="s">
        <v>90</v>
      </c>
      <c r="F11" s="2"/>
      <c r="G11" s="232">
        <v>163.26648768067699</v>
      </c>
      <c r="H11" s="227">
        <v>176.56388636125001</v>
      </c>
      <c r="I11" s="227">
        <v>194.69180257585799</v>
      </c>
      <c r="J11" s="227">
        <v>166.41678840163701</v>
      </c>
      <c r="K11" s="227">
        <v>126.566407885066</v>
      </c>
      <c r="L11" s="233">
        <v>165.50107458089801</v>
      </c>
      <c r="M11" s="227"/>
      <c r="N11" s="234">
        <v>139.879412032338</v>
      </c>
      <c r="O11" s="235">
        <v>145.506330189339</v>
      </c>
      <c r="P11" s="236">
        <v>142.69287111083801</v>
      </c>
      <c r="Q11" s="227"/>
      <c r="R11" s="237">
        <v>158.98444501802399</v>
      </c>
      <c r="S11" s="38"/>
      <c r="T11" s="29">
        <v>64.957067682151802</v>
      </c>
      <c r="U11" s="208">
        <v>30.825863502808801</v>
      </c>
      <c r="V11" s="208">
        <v>31.606397658220899</v>
      </c>
      <c r="W11" s="208">
        <v>34.658572561572797</v>
      </c>
      <c r="X11" s="208">
        <v>15.561923254121201</v>
      </c>
      <c r="Y11" s="213">
        <v>34.558559055057401</v>
      </c>
      <c r="Z11" s="208"/>
      <c r="AA11" s="214">
        <v>6.3628907997242603</v>
      </c>
      <c r="AB11" s="215">
        <v>2.26282431582012</v>
      </c>
      <c r="AC11" s="216">
        <v>4.2321797820081297</v>
      </c>
      <c r="AD11" s="208"/>
      <c r="AE11" s="217">
        <v>25.216153873269</v>
      </c>
      <c r="AG11" s="232">
        <v>128.19905841412901</v>
      </c>
      <c r="AH11" s="227">
        <v>155.669313362754</v>
      </c>
      <c r="AI11" s="227">
        <v>189.717872260354</v>
      </c>
      <c r="AJ11" s="227">
        <v>182.178157925253</v>
      </c>
      <c r="AK11" s="227">
        <v>146.03579501968099</v>
      </c>
      <c r="AL11" s="233">
        <v>160.36185499674801</v>
      </c>
      <c r="AM11" s="227"/>
      <c r="AN11" s="234">
        <v>141.44840024593</v>
      </c>
      <c r="AO11" s="235">
        <v>150.090252472983</v>
      </c>
      <c r="AP11" s="236">
        <v>145.76932635945701</v>
      </c>
      <c r="AQ11" s="227"/>
      <c r="AR11" s="237">
        <v>156.192392980747</v>
      </c>
      <c r="AS11" s="38"/>
      <c r="AT11" s="29">
        <v>16.094980722158301</v>
      </c>
      <c r="AU11" s="208">
        <v>11.653546534821899</v>
      </c>
      <c r="AV11" s="208">
        <v>13.212121313243999</v>
      </c>
      <c r="AW11" s="208">
        <v>15.524292095299201</v>
      </c>
      <c r="AX11" s="208">
        <v>15.054938109076801</v>
      </c>
      <c r="AY11" s="213">
        <v>14.209881544710001</v>
      </c>
      <c r="AZ11" s="208"/>
      <c r="BA11" s="214">
        <v>8.6521566108404997</v>
      </c>
      <c r="BB11" s="215">
        <v>9.3997575846823693</v>
      </c>
      <c r="BC11" s="216">
        <v>9.0357567770408895</v>
      </c>
      <c r="BD11" s="208"/>
      <c r="BE11" s="217">
        <v>12.782679274395999</v>
      </c>
    </row>
    <row r="12" spans="1:57" x14ac:dyDescent="0.2">
      <c r="A12" s="20" t="s">
        <v>95</v>
      </c>
      <c r="B12" s="2" t="str">
        <f t="shared" si="0"/>
        <v>Arlington, VA</v>
      </c>
      <c r="C12" s="2"/>
      <c r="D12" s="23" t="s">
        <v>89</v>
      </c>
      <c r="E12" s="26" t="s">
        <v>90</v>
      </c>
      <c r="F12" s="2"/>
      <c r="G12" s="232">
        <v>205.01447365585599</v>
      </c>
      <c r="H12" s="227">
        <v>248.93908522788399</v>
      </c>
      <c r="I12" s="227">
        <v>256.66730740221902</v>
      </c>
      <c r="J12" s="227">
        <v>209.45273354164399</v>
      </c>
      <c r="K12" s="227">
        <v>179.76991056998099</v>
      </c>
      <c r="L12" s="233">
        <v>219.96870207951699</v>
      </c>
      <c r="M12" s="227"/>
      <c r="N12" s="234">
        <v>157.50279603491001</v>
      </c>
      <c r="O12" s="235">
        <v>157.06931796142601</v>
      </c>
      <c r="P12" s="236">
        <v>157.28605699816799</v>
      </c>
      <c r="Q12" s="227"/>
      <c r="R12" s="237">
        <v>202.059374913417</v>
      </c>
      <c r="S12" s="38"/>
      <c r="T12" s="29">
        <v>72.595493008117401</v>
      </c>
      <c r="U12" s="208">
        <v>55.666460140703798</v>
      </c>
      <c r="V12" s="208">
        <v>48.421968745769597</v>
      </c>
      <c r="W12" s="208">
        <v>45.369618949648903</v>
      </c>
      <c r="X12" s="208">
        <v>40.057782923203298</v>
      </c>
      <c r="Y12" s="213">
        <v>51.897556721550501</v>
      </c>
      <c r="Z12" s="208"/>
      <c r="AA12" s="214">
        <v>45.343026976146</v>
      </c>
      <c r="AB12" s="215">
        <v>41.486874428003901</v>
      </c>
      <c r="AC12" s="216">
        <v>43.391686012340998</v>
      </c>
      <c r="AD12" s="208"/>
      <c r="AE12" s="217">
        <v>49.919691646145701</v>
      </c>
      <c r="AG12" s="232">
        <v>156.57530926724101</v>
      </c>
      <c r="AH12" s="227">
        <v>212.15436991541401</v>
      </c>
      <c r="AI12" s="227">
        <v>243.551740477344</v>
      </c>
      <c r="AJ12" s="227">
        <v>234.87467243144201</v>
      </c>
      <c r="AK12" s="227">
        <v>195.316063789666</v>
      </c>
      <c r="AL12" s="233">
        <v>208.494990625404</v>
      </c>
      <c r="AM12" s="227"/>
      <c r="AN12" s="234">
        <v>158.471910726792</v>
      </c>
      <c r="AO12" s="235">
        <v>153.05120602338201</v>
      </c>
      <c r="AP12" s="236">
        <v>155.76155837508699</v>
      </c>
      <c r="AQ12" s="227"/>
      <c r="AR12" s="237">
        <v>193.428179733078</v>
      </c>
      <c r="AS12" s="38"/>
      <c r="AT12" s="29">
        <v>31.386745831275501</v>
      </c>
      <c r="AU12" s="208">
        <v>27.1805828720417</v>
      </c>
      <c r="AV12" s="208">
        <v>23.3548476511119</v>
      </c>
      <c r="AW12" s="208">
        <v>23.2208820712431</v>
      </c>
      <c r="AX12" s="208">
        <v>28.135466699359899</v>
      </c>
      <c r="AY12" s="213">
        <v>26.136334939427599</v>
      </c>
      <c r="AZ12" s="208"/>
      <c r="BA12" s="214">
        <v>23.460073677469101</v>
      </c>
      <c r="BB12" s="215">
        <v>26.7645271827678</v>
      </c>
      <c r="BC12" s="216">
        <v>25.061743004996199</v>
      </c>
      <c r="BD12" s="208"/>
      <c r="BE12" s="217">
        <v>25.887388739308999</v>
      </c>
    </row>
    <row r="13" spans="1:57" x14ac:dyDescent="0.2">
      <c r="A13" s="20" t="s">
        <v>37</v>
      </c>
      <c r="B13" s="2" t="str">
        <f t="shared" si="0"/>
        <v>Suburban Virginia Area</v>
      </c>
      <c r="C13" s="2"/>
      <c r="D13" s="23" t="s">
        <v>89</v>
      </c>
      <c r="E13" s="26" t="s">
        <v>90</v>
      </c>
      <c r="F13" s="2"/>
      <c r="G13" s="232">
        <v>96.839754231770797</v>
      </c>
      <c r="H13" s="227">
        <v>130.86858398437499</v>
      </c>
      <c r="I13" s="227">
        <v>141.52387532552001</v>
      </c>
      <c r="J13" s="227">
        <v>137.950638020833</v>
      </c>
      <c r="K13" s="227">
        <v>117.321118164062</v>
      </c>
      <c r="L13" s="233">
        <v>124.900793945312</v>
      </c>
      <c r="M13" s="227"/>
      <c r="N13" s="234">
        <v>154.676603190104</v>
      </c>
      <c r="O13" s="235">
        <v>141.14129557291599</v>
      </c>
      <c r="P13" s="236">
        <v>147.90894938151001</v>
      </c>
      <c r="Q13" s="227"/>
      <c r="R13" s="237">
        <v>131.474552641369</v>
      </c>
      <c r="S13" s="38"/>
      <c r="T13" s="29">
        <v>35.028095667017098</v>
      </c>
      <c r="U13" s="208">
        <v>24.611530808340099</v>
      </c>
      <c r="V13" s="208">
        <v>25.617325024977799</v>
      </c>
      <c r="W13" s="208">
        <v>40.557035751071901</v>
      </c>
      <c r="X13" s="208">
        <v>23.0914410086815</v>
      </c>
      <c r="Y13" s="213">
        <v>29.334374174916601</v>
      </c>
      <c r="Z13" s="208"/>
      <c r="AA13" s="214">
        <v>21.264821848681201</v>
      </c>
      <c r="AB13" s="215">
        <v>1.88182903351592</v>
      </c>
      <c r="AC13" s="216">
        <v>11.1733514282756</v>
      </c>
      <c r="AD13" s="208"/>
      <c r="AE13" s="217">
        <v>22.882098283765998</v>
      </c>
      <c r="AG13" s="232">
        <v>99.179381510416604</v>
      </c>
      <c r="AH13" s="227">
        <v>114.86231892903599</v>
      </c>
      <c r="AI13" s="227">
        <v>134.18568155924399</v>
      </c>
      <c r="AJ13" s="227">
        <v>139.518546549479</v>
      </c>
      <c r="AK13" s="227">
        <v>124.050975341796</v>
      </c>
      <c r="AL13" s="233">
        <v>122.35938077799401</v>
      </c>
      <c r="AM13" s="227"/>
      <c r="AN13" s="234">
        <v>153.835307210286</v>
      </c>
      <c r="AO13" s="235">
        <v>154.55018432617101</v>
      </c>
      <c r="AP13" s="236">
        <v>154.192745768229</v>
      </c>
      <c r="AQ13" s="227"/>
      <c r="AR13" s="237">
        <v>131.45462791806099</v>
      </c>
      <c r="AS13" s="38"/>
      <c r="AT13" s="29">
        <v>14.7792280959842</v>
      </c>
      <c r="AU13" s="208">
        <v>16.647071149589301</v>
      </c>
      <c r="AV13" s="208">
        <v>13.5127262883494</v>
      </c>
      <c r="AW13" s="208">
        <v>18.210876432660601</v>
      </c>
      <c r="AX13" s="208">
        <v>15.020384017139801</v>
      </c>
      <c r="AY13" s="213">
        <v>15.658754094160599</v>
      </c>
      <c r="AZ13" s="208"/>
      <c r="BA13" s="214">
        <v>15.7367295685552</v>
      </c>
      <c r="BB13" s="215">
        <v>11.1190182081587</v>
      </c>
      <c r="BC13" s="216">
        <v>13.375526740231701</v>
      </c>
      <c r="BD13" s="208"/>
      <c r="BE13" s="217">
        <v>14.8833874902527</v>
      </c>
    </row>
    <row r="14" spans="1:57" x14ac:dyDescent="0.2">
      <c r="A14" s="20" t="s">
        <v>96</v>
      </c>
      <c r="B14" s="2" t="str">
        <f t="shared" si="0"/>
        <v>Alexandria, VA</v>
      </c>
      <c r="C14" s="2"/>
      <c r="D14" s="23" t="s">
        <v>89</v>
      </c>
      <c r="E14" s="26" t="s">
        <v>90</v>
      </c>
      <c r="F14" s="2"/>
      <c r="G14" s="232">
        <v>116.528574078367</v>
      </c>
      <c r="H14" s="227">
        <v>139.88010665429999</v>
      </c>
      <c r="I14" s="227">
        <v>152.93154300950599</v>
      </c>
      <c r="J14" s="227">
        <v>133.50009390215601</v>
      </c>
      <c r="K14" s="227">
        <v>109.140932065847</v>
      </c>
      <c r="L14" s="233">
        <v>130.39624994203501</v>
      </c>
      <c r="M14" s="227"/>
      <c r="N14" s="234">
        <v>122.034648736378</v>
      </c>
      <c r="O14" s="235">
        <v>120.172230466032</v>
      </c>
      <c r="P14" s="236">
        <v>121.103439601205</v>
      </c>
      <c r="Q14" s="227"/>
      <c r="R14" s="237">
        <v>127.74116127322699</v>
      </c>
      <c r="S14" s="38"/>
      <c r="T14" s="29">
        <v>45.955296345772098</v>
      </c>
      <c r="U14" s="208">
        <v>33.920998960406401</v>
      </c>
      <c r="V14" s="208">
        <v>34.735309246002501</v>
      </c>
      <c r="W14" s="208">
        <v>41.587753621222802</v>
      </c>
      <c r="X14" s="208">
        <v>21.425570594192699</v>
      </c>
      <c r="Y14" s="213">
        <v>35.275839441890497</v>
      </c>
      <c r="Z14" s="208"/>
      <c r="AA14" s="214">
        <v>15.9664859818712</v>
      </c>
      <c r="AB14" s="215">
        <v>4.8515588621944099</v>
      </c>
      <c r="AC14" s="216">
        <v>10.1719278405062</v>
      </c>
      <c r="AD14" s="208"/>
      <c r="AE14" s="217">
        <v>27.411936607395401</v>
      </c>
      <c r="AG14" s="232">
        <v>115.952124971017</v>
      </c>
      <c r="AH14" s="227">
        <v>142.07956150011501</v>
      </c>
      <c r="AI14" s="227">
        <v>169.29039299791299</v>
      </c>
      <c r="AJ14" s="227">
        <v>152.656872536517</v>
      </c>
      <c r="AK14" s="227">
        <v>132.97558949686899</v>
      </c>
      <c r="AL14" s="233">
        <v>142.59090830048601</v>
      </c>
      <c r="AM14" s="227"/>
      <c r="AN14" s="234">
        <v>125.742830396475</v>
      </c>
      <c r="AO14" s="235">
        <v>127.274719452817</v>
      </c>
      <c r="AP14" s="236">
        <v>126.508774924646</v>
      </c>
      <c r="AQ14" s="227"/>
      <c r="AR14" s="237">
        <v>137.99601305024601</v>
      </c>
      <c r="AS14" s="38"/>
      <c r="AT14" s="29">
        <v>21.177643545282699</v>
      </c>
      <c r="AU14" s="208">
        <v>21.571831245627401</v>
      </c>
      <c r="AV14" s="208">
        <v>24.3739930698612</v>
      </c>
      <c r="AW14" s="208">
        <v>23.3480382639444</v>
      </c>
      <c r="AX14" s="208">
        <v>23.114188112707701</v>
      </c>
      <c r="AY14" s="213">
        <v>22.829683434001002</v>
      </c>
      <c r="AZ14" s="208"/>
      <c r="BA14" s="214">
        <v>17.684368308631001</v>
      </c>
      <c r="BB14" s="215">
        <v>15.5136700273182</v>
      </c>
      <c r="BC14" s="216">
        <v>16.582346032649198</v>
      </c>
      <c r="BD14" s="208"/>
      <c r="BE14" s="217">
        <v>21.129490803437399</v>
      </c>
    </row>
    <row r="15" spans="1:57" x14ac:dyDescent="0.2">
      <c r="A15" s="20" t="s">
        <v>36</v>
      </c>
      <c r="B15" s="2" t="str">
        <f t="shared" si="0"/>
        <v>Fairfax/Tysons Corner, VA</v>
      </c>
      <c r="C15" s="2"/>
      <c r="D15" s="23" t="s">
        <v>89</v>
      </c>
      <c r="E15" s="26" t="s">
        <v>90</v>
      </c>
      <c r="F15" s="2"/>
      <c r="G15" s="232">
        <v>118.767578874378</v>
      </c>
      <c r="H15" s="227">
        <v>166.38130706113401</v>
      </c>
      <c r="I15" s="227">
        <v>181.81025540274999</v>
      </c>
      <c r="J15" s="227">
        <v>160.19458338148601</v>
      </c>
      <c r="K15" s="227">
        <v>114.819625563388</v>
      </c>
      <c r="L15" s="233">
        <v>148.39467005662701</v>
      </c>
      <c r="M15" s="227"/>
      <c r="N15" s="234">
        <v>116.841097885126</v>
      </c>
      <c r="O15" s="235">
        <v>120.47445394660799</v>
      </c>
      <c r="P15" s="236">
        <v>118.65777591586701</v>
      </c>
      <c r="Q15" s="227"/>
      <c r="R15" s="237">
        <v>139.898414587839</v>
      </c>
      <c r="S15" s="38"/>
      <c r="T15" s="29">
        <v>32.773326595547502</v>
      </c>
      <c r="U15" s="208">
        <v>29.7888597364521</v>
      </c>
      <c r="V15" s="208">
        <v>23.344267315458499</v>
      </c>
      <c r="W15" s="208">
        <v>35.715226601209302</v>
      </c>
      <c r="X15" s="208">
        <v>11.8206041956054</v>
      </c>
      <c r="Y15" s="213">
        <v>26.667375971335201</v>
      </c>
      <c r="Z15" s="208"/>
      <c r="AA15" s="214">
        <v>4.36243465657813</v>
      </c>
      <c r="AB15" s="215">
        <v>3.32114707975721</v>
      </c>
      <c r="AC15" s="216">
        <v>3.83121009045548</v>
      </c>
      <c r="AD15" s="208"/>
      <c r="AE15" s="217">
        <v>20.257875729762301</v>
      </c>
      <c r="AG15" s="232">
        <v>105.316350976539</v>
      </c>
      <c r="AH15" s="227">
        <v>144.88438200624</v>
      </c>
      <c r="AI15" s="227">
        <v>183.521812666127</v>
      </c>
      <c r="AJ15" s="227">
        <v>175.37746764127999</v>
      </c>
      <c r="AK15" s="227">
        <v>130.90983589506499</v>
      </c>
      <c r="AL15" s="233">
        <v>148.00196983705001</v>
      </c>
      <c r="AM15" s="227"/>
      <c r="AN15" s="234">
        <v>117.673659713394</v>
      </c>
      <c r="AO15" s="235">
        <v>123.90081676875</v>
      </c>
      <c r="AP15" s="236">
        <v>120.787238241072</v>
      </c>
      <c r="AQ15" s="227"/>
      <c r="AR15" s="237">
        <v>140.22633223819901</v>
      </c>
      <c r="AS15" s="38"/>
      <c r="AT15" s="29">
        <v>10.7417193727961</v>
      </c>
      <c r="AU15" s="208">
        <v>10.951859581536899</v>
      </c>
      <c r="AV15" s="208">
        <v>8.8040028030619499</v>
      </c>
      <c r="AW15" s="208">
        <v>9.6158156177573701</v>
      </c>
      <c r="AX15" s="208">
        <v>10.937719149862501</v>
      </c>
      <c r="AY15" s="213">
        <v>10.062899672018601</v>
      </c>
      <c r="AZ15" s="208"/>
      <c r="BA15" s="214">
        <v>8.6947527348524396</v>
      </c>
      <c r="BB15" s="215">
        <v>8.4218322379819792</v>
      </c>
      <c r="BC15" s="216">
        <v>8.5546034846422003</v>
      </c>
      <c r="BD15" s="208"/>
      <c r="BE15" s="217">
        <v>9.6878228422749295</v>
      </c>
    </row>
    <row r="16" spans="1:57" x14ac:dyDescent="0.2">
      <c r="A16" s="20" t="s">
        <v>38</v>
      </c>
      <c r="B16" s="2" t="str">
        <f t="shared" si="0"/>
        <v>I-95 Fredericksburg, VA</v>
      </c>
      <c r="C16" s="2"/>
      <c r="D16" s="23" t="s">
        <v>89</v>
      </c>
      <c r="E16" s="26" t="s">
        <v>90</v>
      </c>
      <c r="F16" s="2"/>
      <c r="G16" s="232">
        <v>64.774094989205693</v>
      </c>
      <c r="H16" s="227">
        <v>78.494414271105498</v>
      </c>
      <c r="I16" s="227">
        <v>86.889540961254397</v>
      </c>
      <c r="J16" s="227">
        <v>90.087209408021806</v>
      </c>
      <c r="K16" s="227">
        <v>92.118026360640798</v>
      </c>
      <c r="L16" s="233">
        <v>82.472657198045596</v>
      </c>
      <c r="M16" s="227"/>
      <c r="N16" s="234">
        <v>107.902232700829</v>
      </c>
      <c r="O16" s="235">
        <v>105.98801045335701</v>
      </c>
      <c r="P16" s="236">
        <v>106.945121577093</v>
      </c>
      <c r="Q16" s="227"/>
      <c r="R16" s="237">
        <v>89.464789877773597</v>
      </c>
      <c r="S16" s="38"/>
      <c r="T16" s="29">
        <v>15.2756918092494</v>
      </c>
      <c r="U16" s="208">
        <v>16.655982688899901</v>
      </c>
      <c r="V16" s="208">
        <v>20.718165727740001</v>
      </c>
      <c r="W16" s="208">
        <v>37.168677122823397</v>
      </c>
      <c r="X16" s="208">
        <v>39.766786862991196</v>
      </c>
      <c r="Y16" s="213">
        <v>26.0897587439785</v>
      </c>
      <c r="Z16" s="208"/>
      <c r="AA16" s="214">
        <v>27.701638014579501</v>
      </c>
      <c r="AB16" s="215">
        <v>21.626698833892402</v>
      </c>
      <c r="AC16" s="216">
        <v>24.6173336016634</v>
      </c>
      <c r="AD16" s="208"/>
      <c r="AE16" s="217">
        <v>25.582970758566699</v>
      </c>
      <c r="AG16" s="232">
        <v>62.4554826156118</v>
      </c>
      <c r="AH16" s="227">
        <v>70.431033973412099</v>
      </c>
      <c r="AI16" s="227">
        <v>80.046491023747294</v>
      </c>
      <c r="AJ16" s="227">
        <v>83.319008351323703</v>
      </c>
      <c r="AK16" s="227">
        <v>84.684543233723403</v>
      </c>
      <c r="AL16" s="233">
        <v>76.187311839563606</v>
      </c>
      <c r="AM16" s="227"/>
      <c r="AN16" s="234">
        <v>102.04235257357099</v>
      </c>
      <c r="AO16" s="235">
        <v>102.97606891262301</v>
      </c>
      <c r="AP16" s="236">
        <v>102.509210743097</v>
      </c>
      <c r="AQ16" s="227"/>
      <c r="AR16" s="237">
        <v>83.707854383430401</v>
      </c>
      <c r="AS16" s="38"/>
      <c r="AT16" s="29">
        <v>7.5039799487893601</v>
      </c>
      <c r="AU16" s="208">
        <v>10.7579338795681</v>
      </c>
      <c r="AV16" s="208">
        <v>11.575515162515</v>
      </c>
      <c r="AW16" s="208">
        <v>14.101111357718899</v>
      </c>
      <c r="AX16" s="208">
        <v>17.053202869715701</v>
      </c>
      <c r="AY16" s="213">
        <v>12.4379457323996</v>
      </c>
      <c r="AZ16" s="208"/>
      <c r="BA16" s="214">
        <v>13.6227660150203</v>
      </c>
      <c r="BB16" s="215">
        <v>12.140142408977599</v>
      </c>
      <c r="BC16" s="216">
        <v>12.873209977511801</v>
      </c>
      <c r="BD16" s="208"/>
      <c r="BE16" s="217">
        <v>12.589857011377999</v>
      </c>
    </row>
    <row r="17" spans="1:70" x14ac:dyDescent="0.2">
      <c r="A17" s="20" t="s">
        <v>97</v>
      </c>
      <c r="B17" s="2" t="str">
        <f t="shared" si="0"/>
        <v>Dulles Airport Area, VA</v>
      </c>
      <c r="C17" s="2"/>
      <c r="D17" s="23" t="s">
        <v>89</v>
      </c>
      <c r="E17" s="26" t="s">
        <v>90</v>
      </c>
      <c r="F17" s="2"/>
      <c r="G17" s="232">
        <v>107.641698821007</v>
      </c>
      <c r="H17" s="227">
        <v>144.75275455519801</v>
      </c>
      <c r="I17" s="227">
        <v>164.62667470525099</v>
      </c>
      <c r="J17" s="227">
        <v>150.04200339406901</v>
      </c>
      <c r="K17" s="227">
        <v>105.19424347981401</v>
      </c>
      <c r="L17" s="233">
        <v>134.45147499106801</v>
      </c>
      <c r="M17" s="227"/>
      <c r="N17" s="234">
        <v>102.584890139335</v>
      </c>
      <c r="O17" s="235">
        <v>98.435272418720899</v>
      </c>
      <c r="P17" s="236">
        <v>100.510081279028</v>
      </c>
      <c r="Q17" s="227"/>
      <c r="R17" s="237">
        <v>124.753933930485</v>
      </c>
      <c r="S17" s="38"/>
      <c r="T17" s="29">
        <v>31.393098010660999</v>
      </c>
      <c r="U17" s="208">
        <v>9.8826226079835404</v>
      </c>
      <c r="V17" s="208">
        <v>13.4569284467402</v>
      </c>
      <c r="W17" s="208">
        <v>28.542592118393799</v>
      </c>
      <c r="X17" s="208">
        <v>-1.42029089888555</v>
      </c>
      <c r="Y17" s="213">
        <v>15.4697835287092</v>
      </c>
      <c r="Z17" s="208"/>
      <c r="AA17" s="214">
        <v>0.31773076238186498</v>
      </c>
      <c r="AB17" s="215">
        <v>1.2160728636284199</v>
      </c>
      <c r="AC17" s="216">
        <v>0.75562851356318805</v>
      </c>
      <c r="AD17" s="208"/>
      <c r="AE17" s="217">
        <v>11.7143313884335</v>
      </c>
      <c r="AG17" s="232">
        <v>90.279978889827106</v>
      </c>
      <c r="AH17" s="227">
        <v>126.13762145546001</v>
      </c>
      <c r="AI17" s="227">
        <v>156.821488650791</v>
      </c>
      <c r="AJ17" s="227">
        <v>156.78763838460301</v>
      </c>
      <c r="AK17" s="227">
        <v>122.520082195442</v>
      </c>
      <c r="AL17" s="233">
        <v>130.48983604513401</v>
      </c>
      <c r="AM17" s="227"/>
      <c r="AN17" s="234">
        <v>108.912257144766</v>
      </c>
      <c r="AO17" s="235">
        <v>105.05501280823199</v>
      </c>
      <c r="AP17" s="236">
        <v>106.983634976499</v>
      </c>
      <c r="AQ17" s="227"/>
      <c r="AR17" s="237">
        <v>123.776107297366</v>
      </c>
      <c r="AS17" s="38"/>
      <c r="AT17" s="29">
        <v>8.7578470858820392</v>
      </c>
      <c r="AU17" s="208">
        <v>12.0033044939455</v>
      </c>
      <c r="AV17" s="208">
        <v>10.8649118111123</v>
      </c>
      <c r="AW17" s="208">
        <v>13.566420363623999</v>
      </c>
      <c r="AX17" s="208">
        <v>11.252404693585</v>
      </c>
      <c r="AY17" s="213">
        <v>11.4786022108177</v>
      </c>
      <c r="AZ17" s="208"/>
      <c r="BA17" s="214">
        <v>7.33097996882577</v>
      </c>
      <c r="BB17" s="215">
        <v>7.2729280943069297</v>
      </c>
      <c r="BC17" s="216">
        <v>7.3024694405751802</v>
      </c>
      <c r="BD17" s="208"/>
      <c r="BE17" s="217">
        <v>10.4194178527902</v>
      </c>
    </row>
    <row r="18" spans="1:70" x14ac:dyDescent="0.2">
      <c r="A18" s="20" t="s">
        <v>45</v>
      </c>
      <c r="B18" s="2" t="str">
        <f t="shared" si="0"/>
        <v>Williamsburg, VA</v>
      </c>
      <c r="C18" s="2"/>
      <c r="D18" s="23" t="s">
        <v>89</v>
      </c>
      <c r="E18" s="26" t="s">
        <v>90</v>
      </c>
      <c r="F18" s="2"/>
      <c r="G18" s="232">
        <v>73.784234567901194</v>
      </c>
      <c r="H18" s="227">
        <v>84.035817558299001</v>
      </c>
      <c r="I18" s="227">
        <v>87.125064471879199</v>
      </c>
      <c r="J18" s="227">
        <v>90.961744855966998</v>
      </c>
      <c r="K18" s="227">
        <v>114.184375857338</v>
      </c>
      <c r="L18" s="233">
        <v>90.018247462277003</v>
      </c>
      <c r="M18" s="227"/>
      <c r="N18" s="234">
        <v>183.972255144032</v>
      </c>
      <c r="O18" s="235">
        <v>181.697791495198</v>
      </c>
      <c r="P18" s="236">
        <v>182.835023319615</v>
      </c>
      <c r="Q18" s="227"/>
      <c r="R18" s="237">
        <v>116.53732627865899</v>
      </c>
      <c r="S18" s="38"/>
      <c r="T18" s="29">
        <v>31.060139097405902</v>
      </c>
      <c r="U18" s="208">
        <v>21.259191963068201</v>
      </c>
      <c r="V18" s="208">
        <v>8.8736417802616305</v>
      </c>
      <c r="W18" s="208">
        <v>6.2031970699874304</v>
      </c>
      <c r="X18" s="208">
        <v>4.7768635269002901</v>
      </c>
      <c r="Y18" s="213">
        <v>12.4519497458194</v>
      </c>
      <c r="Z18" s="208"/>
      <c r="AA18" s="214">
        <v>17.459382424229599</v>
      </c>
      <c r="AB18" s="215">
        <v>17.886479919130199</v>
      </c>
      <c r="AC18" s="216">
        <v>17.6712153793504</v>
      </c>
      <c r="AD18" s="208"/>
      <c r="AE18" s="217">
        <v>14.733101579705499</v>
      </c>
      <c r="AG18" s="232">
        <v>79.370367969821601</v>
      </c>
      <c r="AH18" s="227">
        <v>69.708243141289401</v>
      </c>
      <c r="AI18" s="227">
        <v>73.604163580246905</v>
      </c>
      <c r="AJ18" s="227">
        <v>78.897553155006804</v>
      </c>
      <c r="AK18" s="227">
        <v>88.680799039780496</v>
      </c>
      <c r="AL18" s="233">
        <v>78.052225377229007</v>
      </c>
      <c r="AM18" s="227"/>
      <c r="AN18" s="234">
        <v>141.554458161865</v>
      </c>
      <c r="AO18" s="235">
        <v>154.05630246913501</v>
      </c>
      <c r="AP18" s="236">
        <v>147.8053803155</v>
      </c>
      <c r="AQ18" s="227"/>
      <c r="AR18" s="237">
        <v>97.981698216735197</v>
      </c>
      <c r="AS18" s="38"/>
      <c r="AT18" s="29">
        <v>14.053715018214801</v>
      </c>
      <c r="AU18" s="208">
        <v>12.581171846973501</v>
      </c>
      <c r="AV18" s="208">
        <v>10.0728441693433</v>
      </c>
      <c r="AW18" s="208">
        <v>8.6273617172859201</v>
      </c>
      <c r="AX18" s="208">
        <v>10.060216908141101</v>
      </c>
      <c r="AY18" s="213">
        <v>11.0010351892552</v>
      </c>
      <c r="AZ18" s="208"/>
      <c r="BA18" s="214">
        <v>11.6180743522615</v>
      </c>
      <c r="BB18" s="215">
        <v>14.1547944327419</v>
      </c>
      <c r="BC18" s="216">
        <v>12.925843126291801</v>
      </c>
      <c r="BD18" s="208"/>
      <c r="BE18" s="217">
        <v>11.8225219684654</v>
      </c>
    </row>
    <row r="19" spans="1:70" x14ac:dyDescent="0.2">
      <c r="A19" s="20" t="s">
        <v>98</v>
      </c>
      <c r="B19" s="2" t="str">
        <f t="shared" si="0"/>
        <v>Virginia Beach, VA</v>
      </c>
      <c r="C19" s="2"/>
      <c r="D19" s="23" t="s">
        <v>89</v>
      </c>
      <c r="E19" s="26" t="s">
        <v>90</v>
      </c>
      <c r="F19" s="2"/>
      <c r="G19" s="232">
        <v>111.208747355618</v>
      </c>
      <c r="H19" s="227">
        <v>133.40244678279899</v>
      </c>
      <c r="I19" s="227">
        <v>143.545227354048</v>
      </c>
      <c r="J19" s="227">
        <v>145.64872357187599</v>
      </c>
      <c r="K19" s="227">
        <v>170.99935468455701</v>
      </c>
      <c r="L19" s="233">
        <v>140.96089994978001</v>
      </c>
      <c r="M19" s="227"/>
      <c r="N19" s="234">
        <v>277.18825355461303</v>
      </c>
      <c r="O19" s="235">
        <v>282.796616925612</v>
      </c>
      <c r="P19" s="236">
        <v>279.992435240112</v>
      </c>
      <c r="Q19" s="227"/>
      <c r="R19" s="237">
        <v>180.68419574701801</v>
      </c>
      <c r="S19" s="38"/>
      <c r="T19" s="29">
        <v>11.5512324892281</v>
      </c>
      <c r="U19" s="208">
        <v>14.821186935309001</v>
      </c>
      <c r="V19" s="208">
        <v>6.55299464517626</v>
      </c>
      <c r="W19" s="208">
        <v>-0.41486085049325899</v>
      </c>
      <c r="X19" s="208">
        <v>-2.41177343611557</v>
      </c>
      <c r="Y19" s="213">
        <v>4.8700973160382901</v>
      </c>
      <c r="Z19" s="208"/>
      <c r="AA19" s="214">
        <v>5.3488080497330399</v>
      </c>
      <c r="AB19" s="215">
        <v>3.3435201832346602</v>
      </c>
      <c r="AC19" s="216">
        <v>4.3264900959362702</v>
      </c>
      <c r="AD19" s="208"/>
      <c r="AE19" s="217">
        <v>4.6287182450598703</v>
      </c>
      <c r="AG19" s="232">
        <v>121.902454382454</v>
      </c>
      <c r="AH19" s="227">
        <v>101.474142869193</v>
      </c>
      <c r="AI19" s="227">
        <v>111.100709992937</v>
      </c>
      <c r="AJ19" s="227">
        <v>119.26273030053299</v>
      </c>
      <c r="AK19" s="227">
        <v>129.20037598281499</v>
      </c>
      <c r="AL19" s="233">
        <v>116.588082705586</v>
      </c>
      <c r="AM19" s="227"/>
      <c r="AN19" s="234">
        <v>216.01114881316599</v>
      </c>
      <c r="AO19" s="235">
        <v>232.15982497057399</v>
      </c>
      <c r="AP19" s="236">
        <v>224.08548689187</v>
      </c>
      <c r="AQ19" s="227"/>
      <c r="AR19" s="237">
        <v>147.30162675880999</v>
      </c>
      <c r="AS19" s="38"/>
      <c r="AT19" s="29">
        <v>-4.2787754493380099</v>
      </c>
      <c r="AU19" s="208">
        <v>-4.3365254689715096</v>
      </c>
      <c r="AV19" s="208">
        <v>-6.8313359638618802</v>
      </c>
      <c r="AW19" s="208">
        <v>-3.50883460732511</v>
      </c>
      <c r="AX19" s="208">
        <v>-3.59414501672715</v>
      </c>
      <c r="AY19" s="213">
        <v>-4.4812925150361096</v>
      </c>
      <c r="AZ19" s="208"/>
      <c r="BA19" s="214">
        <v>2.9537027897323802</v>
      </c>
      <c r="BB19" s="215">
        <v>4.9973766895260798</v>
      </c>
      <c r="BC19" s="216">
        <v>4.0023261906668699</v>
      </c>
      <c r="BD19" s="208"/>
      <c r="BE19" s="217">
        <v>-0.97020117907994097</v>
      </c>
    </row>
    <row r="20" spans="1:70" x14ac:dyDescent="0.2">
      <c r="A20" s="33" t="s">
        <v>99</v>
      </c>
      <c r="B20" s="2" t="str">
        <f t="shared" si="0"/>
        <v>Norfolk/Portsmouth, VA</v>
      </c>
      <c r="C20" s="2"/>
      <c r="D20" s="23" t="s">
        <v>89</v>
      </c>
      <c r="E20" s="26" t="s">
        <v>90</v>
      </c>
      <c r="F20" s="2"/>
      <c r="G20" s="232">
        <v>80.693805146545699</v>
      </c>
      <c r="H20" s="227">
        <v>92.837878262386596</v>
      </c>
      <c r="I20" s="227">
        <v>104.96136372993701</v>
      </c>
      <c r="J20" s="227">
        <v>105.77888667131801</v>
      </c>
      <c r="K20" s="227">
        <v>141.73500097697101</v>
      </c>
      <c r="L20" s="233">
        <v>105.201386957431</v>
      </c>
      <c r="M20" s="227"/>
      <c r="N20" s="234">
        <v>198.206930251221</v>
      </c>
      <c r="O20" s="235">
        <v>190.987803838101</v>
      </c>
      <c r="P20" s="236">
        <v>194.59736704466101</v>
      </c>
      <c r="Q20" s="227"/>
      <c r="R20" s="237">
        <v>130.74309555378301</v>
      </c>
      <c r="S20" s="38"/>
      <c r="T20" s="29">
        <v>12.7407698379637</v>
      </c>
      <c r="U20" s="208">
        <v>6.3034476885178803</v>
      </c>
      <c r="V20" s="208">
        <v>4.3465753341096498</v>
      </c>
      <c r="W20" s="208">
        <v>21.837418631842201</v>
      </c>
      <c r="X20" s="208">
        <v>45.854790794811599</v>
      </c>
      <c r="Y20" s="213">
        <v>18.605775236623099</v>
      </c>
      <c r="Z20" s="208"/>
      <c r="AA20" s="214">
        <v>29.6742973104841</v>
      </c>
      <c r="AB20" s="215">
        <v>17.1997462830114</v>
      </c>
      <c r="AC20" s="216">
        <v>23.237359459786799</v>
      </c>
      <c r="AD20" s="208"/>
      <c r="AE20" s="217">
        <v>20.532147552111201</v>
      </c>
      <c r="AG20" s="232">
        <v>82.558948626133898</v>
      </c>
      <c r="AH20" s="227">
        <v>84.715739571702699</v>
      </c>
      <c r="AI20" s="227">
        <v>97.0299151256106</v>
      </c>
      <c r="AJ20" s="227">
        <v>100.935949363224</v>
      </c>
      <c r="AK20" s="227">
        <v>107.960469303907</v>
      </c>
      <c r="AL20" s="233">
        <v>94.640204398115799</v>
      </c>
      <c r="AM20" s="227"/>
      <c r="AN20" s="234">
        <v>141.30760675157001</v>
      </c>
      <c r="AO20" s="235">
        <v>142.724609538555</v>
      </c>
      <c r="AP20" s="236">
        <v>142.01610814506199</v>
      </c>
      <c r="AQ20" s="227"/>
      <c r="AR20" s="237">
        <v>108.176176897243</v>
      </c>
      <c r="AS20" s="38"/>
      <c r="AT20" s="29">
        <v>3.1190248410176999</v>
      </c>
      <c r="AU20" s="208">
        <v>4.11762207025569</v>
      </c>
      <c r="AV20" s="208">
        <v>5.7214835026133697</v>
      </c>
      <c r="AW20" s="208">
        <v>12.0012526693565</v>
      </c>
      <c r="AX20" s="208">
        <v>19.434236999472098</v>
      </c>
      <c r="AY20" s="213">
        <v>9.1029741808545808</v>
      </c>
      <c r="AZ20" s="208"/>
      <c r="BA20" s="214">
        <v>11.4964072727625</v>
      </c>
      <c r="BB20" s="215">
        <v>7.9324850464748096</v>
      </c>
      <c r="BC20" s="216">
        <v>9.6766169612010309</v>
      </c>
      <c r="BD20" s="208"/>
      <c r="BE20" s="217">
        <v>9.3174384103056305</v>
      </c>
    </row>
    <row r="21" spans="1:70" x14ac:dyDescent="0.2">
      <c r="A21" s="34" t="s">
        <v>42</v>
      </c>
      <c r="B21" s="2" t="str">
        <f t="shared" si="0"/>
        <v>Newport News/Hampton, VA</v>
      </c>
      <c r="C21" s="2"/>
      <c r="D21" s="23" t="s">
        <v>89</v>
      </c>
      <c r="E21" s="26" t="s">
        <v>90</v>
      </c>
      <c r="F21" s="2"/>
      <c r="G21" s="232">
        <v>57.341350007166398</v>
      </c>
      <c r="H21" s="227">
        <v>64.253022029525496</v>
      </c>
      <c r="I21" s="227">
        <v>66.6529601547943</v>
      </c>
      <c r="J21" s="227">
        <v>71.945683760928702</v>
      </c>
      <c r="K21" s="227">
        <v>78.165562964024602</v>
      </c>
      <c r="L21" s="233">
        <v>67.671715783287894</v>
      </c>
      <c r="M21" s="227"/>
      <c r="N21" s="234">
        <v>125.39406272036599</v>
      </c>
      <c r="O21" s="235">
        <v>124.275691127991</v>
      </c>
      <c r="P21" s="236">
        <v>124.834876924179</v>
      </c>
      <c r="Q21" s="227"/>
      <c r="R21" s="237">
        <v>84.004047537828299</v>
      </c>
      <c r="S21" s="38"/>
      <c r="T21" s="29">
        <v>18.6896315167205</v>
      </c>
      <c r="U21" s="208">
        <v>7.2056779953422199</v>
      </c>
      <c r="V21" s="208">
        <v>6.6766670170978903</v>
      </c>
      <c r="W21" s="208">
        <v>11.3803047259614</v>
      </c>
      <c r="X21" s="208">
        <v>12.027114208798899</v>
      </c>
      <c r="Y21" s="213">
        <v>10.9023101978123</v>
      </c>
      <c r="Z21" s="208"/>
      <c r="AA21" s="214">
        <v>2.22821001078864</v>
      </c>
      <c r="AB21" s="215">
        <v>-0.42136966409604598</v>
      </c>
      <c r="AC21" s="216">
        <v>0.89196022338291803</v>
      </c>
      <c r="AD21" s="208"/>
      <c r="AE21" s="217">
        <v>6.4191905119851</v>
      </c>
      <c r="AG21" s="232">
        <v>59.3163937437293</v>
      </c>
      <c r="AH21" s="227">
        <v>65.299742830012804</v>
      </c>
      <c r="AI21" s="227">
        <v>72.209428576035506</v>
      </c>
      <c r="AJ21" s="227">
        <v>75.961978866274904</v>
      </c>
      <c r="AK21" s="227">
        <v>73.8884494266876</v>
      </c>
      <c r="AL21" s="233">
        <v>69.335198688548004</v>
      </c>
      <c r="AM21" s="227"/>
      <c r="AN21" s="234">
        <v>101.661611932062</v>
      </c>
      <c r="AO21" s="235">
        <v>99.659550680808294</v>
      </c>
      <c r="AP21" s="236">
        <v>100.66058130643501</v>
      </c>
      <c r="AQ21" s="227"/>
      <c r="AR21" s="237">
        <v>78.285308007944394</v>
      </c>
      <c r="AS21" s="38"/>
      <c r="AT21" s="29">
        <v>8.4221152220536499</v>
      </c>
      <c r="AU21" s="208">
        <v>5.5755105195420702</v>
      </c>
      <c r="AV21" s="208">
        <v>8.3720002040000203</v>
      </c>
      <c r="AW21" s="208">
        <v>11.0638124850368</v>
      </c>
      <c r="AX21" s="208">
        <v>9.7234369859127003</v>
      </c>
      <c r="AY21" s="213">
        <v>8.7008791833625505</v>
      </c>
      <c r="AZ21" s="208"/>
      <c r="BA21" s="214">
        <v>4.4313945462103597</v>
      </c>
      <c r="BB21" s="215">
        <v>0.81293416696198795</v>
      </c>
      <c r="BC21" s="216">
        <v>2.6082572607176502</v>
      </c>
      <c r="BD21" s="208"/>
      <c r="BE21" s="217">
        <v>6.3803111846776899</v>
      </c>
    </row>
    <row r="22" spans="1:70" x14ac:dyDescent="0.2">
      <c r="A22" s="35" t="s">
        <v>100</v>
      </c>
      <c r="B22" s="2" t="str">
        <f t="shared" si="0"/>
        <v>Chesapeake/Suffolk, VA</v>
      </c>
      <c r="C22" s="2"/>
      <c r="D22" s="24" t="s">
        <v>89</v>
      </c>
      <c r="E22" s="27" t="s">
        <v>90</v>
      </c>
      <c r="F22" s="2"/>
      <c r="G22" s="238">
        <v>77.077982747762604</v>
      </c>
      <c r="H22" s="239">
        <v>97.257329549220998</v>
      </c>
      <c r="I22" s="239">
        <v>100.345498044414</v>
      </c>
      <c r="J22" s="239">
        <v>98.7702570434206</v>
      </c>
      <c r="K22" s="239">
        <v>101.224419970169</v>
      </c>
      <c r="L22" s="240">
        <v>94.935097470997604</v>
      </c>
      <c r="M22" s="227"/>
      <c r="N22" s="241">
        <v>149.209885482267</v>
      </c>
      <c r="O22" s="242">
        <v>147.925898525024</v>
      </c>
      <c r="P22" s="243">
        <v>148.56789200364599</v>
      </c>
      <c r="Q22" s="227"/>
      <c r="R22" s="244">
        <v>110.258753051754</v>
      </c>
      <c r="S22" s="38"/>
      <c r="T22" s="30">
        <v>19.727416614823198</v>
      </c>
      <c r="U22" s="218">
        <v>14.7836715583803</v>
      </c>
      <c r="V22" s="218">
        <v>12.3947235910529</v>
      </c>
      <c r="W22" s="218">
        <v>13.418762595576901</v>
      </c>
      <c r="X22" s="218">
        <v>9.5815883938298896</v>
      </c>
      <c r="Y22" s="219">
        <v>13.6004290438414</v>
      </c>
      <c r="Z22" s="208"/>
      <c r="AA22" s="220">
        <v>12.273412638824199</v>
      </c>
      <c r="AB22" s="221">
        <v>7.9278929998742598</v>
      </c>
      <c r="AC22" s="222">
        <v>10.0671610167691</v>
      </c>
      <c r="AD22" s="208"/>
      <c r="AE22" s="223">
        <v>12.213646600532799</v>
      </c>
      <c r="AG22" s="238">
        <v>71.751933686281006</v>
      </c>
      <c r="AH22" s="239">
        <v>80.363839354570004</v>
      </c>
      <c r="AI22" s="239">
        <v>88.596991667707599</v>
      </c>
      <c r="AJ22" s="239">
        <v>90.161551322090304</v>
      </c>
      <c r="AK22" s="239">
        <v>90.390549160941006</v>
      </c>
      <c r="AL22" s="240">
        <v>84.265583086849901</v>
      </c>
      <c r="AM22" s="227"/>
      <c r="AN22" s="241">
        <v>118.71887675619401</v>
      </c>
      <c r="AO22" s="242">
        <v>122.204831980012</v>
      </c>
      <c r="AP22" s="243">
        <v>120.461854368103</v>
      </c>
      <c r="AQ22" s="227"/>
      <c r="AR22" s="244">
        <v>94.614824143370697</v>
      </c>
      <c r="AS22" s="38"/>
      <c r="AT22" s="30">
        <v>6.2219278516586298</v>
      </c>
      <c r="AU22" s="218">
        <v>7.2911202014495302</v>
      </c>
      <c r="AV22" s="218">
        <v>8.2306495608395007</v>
      </c>
      <c r="AW22" s="218">
        <v>8.9928544717983101</v>
      </c>
      <c r="AX22" s="218">
        <v>10.9857794434336</v>
      </c>
      <c r="AY22" s="219">
        <v>8.4563592956827502</v>
      </c>
      <c r="AZ22" s="208"/>
      <c r="BA22" s="220">
        <v>6.8697826465681597</v>
      </c>
      <c r="BB22" s="221">
        <v>8.0362126356566002</v>
      </c>
      <c r="BC22" s="222">
        <v>7.4582711912827904</v>
      </c>
      <c r="BD22" s="208"/>
      <c r="BE22" s="223">
        <v>8.0996325819540402</v>
      </c>
    </row>
    <row r="23" spans="1:70" x14ac:dyDescent="0.2">
      <c r="A23" s="34" t="s">
        <v>58</v>
      </c>
      <c r="B23" s="2" t="s">
        <v>58</v>
      </c>
      <c r="C23" s="8"/>
      <c r="D23" s="22" t="s">
        <v>89</v>
      </c>
      <c r="E23" s="25" t="s">
        <v>90</v>
      </c>
      <c r="F23" s="2"/>
      <c r="G23" s="224">
        <v>131.70123899796801</v>
      </c>
      <c r="H23" s="225">
        <v>190.11142857142801</v>
      </c>
      <c r="I23" s="225">
        <v>197.21663507109</v>
      </c>
      <c r="J23" s="225">
        <v>185.710135409614</v>
      </c>
      <c r="K23" s="225">
        <v>159.23784360189501</v>
      </c>
      <c r="L23" s="226">
        <v>172.79545633039899</v>
      </c>
      <c r="M23" s="227"/>
      <c r="N23" s="228">
        <v>185.968622207176</v>
      </c>
      <c r="O23" s="229">
        <v>110.827186865267</v>
      </c>
      <c r="P23" s="230">
        <v>148.397904536222</v>
      </c>
      <c r="Q23" s="227"/>
      <c r="R23" s="231">
        <v>165.824727246348</v>
      </c>
      <c r="S23" s="38"/>
      <c r="T23" s="28">
        <v>95.497313432055805</v>
      </c>
      <c r="U23" s="206">
        <v>85.378405362398297</v>
      </c>
      <c r="V23" s="206">
        <v>76.493213054884805</v>
      </c>
      <c r="W23" s="206">
        <v>92.222078015455693</v>
      </c>
      <c r="X23" s="206">
        <v>21.606860096238201</v>
      </c>
      <c r="Y23" s="207">
        <v>69.667036265685795</v>
      </c>
      <c r="Z23" s="208"/>
      <c r="AA23" s="209">
        <v>6.9845485156681502</v>
      </c>
      <c r="AB23" s="210">
        <v>-41.0312942906735</v>
      </c>
      <c r="AC23" s="211">
        <v>-17.960066507816599</v>
      </c>
      <c r="AD23" s="208"/>
      <c r="AE23" s="212">
        <v>33.270660785639798</v>
      </c>
      <c r="AF23" s="38"/>
      <c r="AG23" s="224">
        <v>102.686623222748</v>
      </c>
      <c r="AH23" s="225">
        <v>116.796413337846</v>
      </c>
      <c r="AI23" s="225">
        <v>133.47663845632999</v>
      </c>
      <c r="AJ23" s="225">
        <v>132.028681448882</v>
      </c>
      <c r="AK23" s="225">
        <v>122.31903859174</v>
      </c>
      <c r="AL23" s="226">
        <v>121.461479011509</v>
      </c>
      <c r="AM23" s="227"/>
      <c r="AN23" s="228">
        <v>150.83850626269401</v>
      </c>
      <c r="AO23" s="229">
        <v>141.03640064319501</v>
      </c>
      <c r="AP23" s="230">
        <v>145.93745345294499</v>
      </c>
      <c r="AQ23" s="227"/>
      <c r="AR23" s="231">
        <v>128.45461456620501</v>
      </c>
      <c r="AS23" s="38"/>
      <c r="AT23" s="28">
        <v>26.428062972399498</v>
      </c>
      <c r="AU23" s="206">
        <v>30.398026677698599</v>
      </c>
      <c r="AV23" s="206">
        <v>8.5154374146645608</v>
      </c>
      <c r="AW23" s="206">
        <v>5.2751096394370904</v>
      </c>
      <c r="AX23" s="206">
        <v>5.9154993322140301</v>
      </c>
      <c r="AY23" s="207">
        <v>13.580497413386601</v>
      </c>
      <c r="AZ23" s="208"/>
      <c r="BA23" s="209">
        <v>5.4019789062602097</v>
      </c>
      <c r="BB23" s="210">
        <v>-3.3400033830410698</v>
      </c>
      <c r="BC23" s="211">
        <v>0.98861226932931601</v>
      </c>
      <c r="BD23" s="208"/>
      <c r="BE23" s="212">
        <v>9.1623496824744404</v>
      </c>
      <c r="BF23" s="38"/>
      <c r="BG23" s="28">
        <v>26.428062972399498</v>
      </c>
      <c r="BH23" s="206">
        <v>30.398026677698599</v>
      </c>
      <c r="BI23" s="206">
        <v>8.5154374146645608</v>
      </c>
      <c r="BJ23" s="206">
        <v>5.2751096394370904</v>
      </c>
      <c r="BK23" s="206">
        <v>5.9154993322140301</v>
      </c>
      <c r="BL23" s="207">
        <v>13.580497413386601</v>
      </c>
      <c r="BM23" s="208"/>
      <c r="BN23" s="209">
        <v>5.4019789062602097</v>
      </c>
      <c r="BO23" s="210">
        <v>-3.3400033830410698</v>
      </c>
      <c r="BP23" s="211">
        <v>0.98861226932931601</v>
      </c>
      <c r="BQ23" s="208"/>
      <c r="BR23" s="212">
        <v>9.1623496824744404</v>
      </c>
    </row>
    <row r="24" spans="1:70" x14ac:dyDescent="0.2">
      <c r="A24" s="34" t="s">
        <v>101</v>
      </c>
      <c r="B24" s="2" t="str">
        <f t="shared" si="0"/>
        <v>Richmond North/Glen Allen, VA</v>
      </c>
      <c r="C24" s="9"/>
      <c r="D24" s="23" t="s">
        <v>89</v>
      </c>
      <c r="E24" s="26" t="s">
        <v>90</v>
      </c>
      <c r="F24" s="2"/>
      <c r="G24" s="232">
        <v>79.227445524639606</v>
      </c>
      <c r="H24" s="227">
        <v>107.887404179237</v>
      </c>
      <c r="I24" s="227">
        <v>118.336282266174</v>
      </c>
      <c r="J24" s="227">
        <v>119.428299251312</v>
      </c>
      <c r="K24" s="227">
        <v>113.84379036763799</v>
      </c>
      <c r="L24" s="233">
        <v>107.7446443178</v>
      </c>
      <c r="M24" s="227"/>
      <c r="N24" s="234">
        <v>124.78670465973801</v>
      </c>
      <c r="O24" s="235">
        <v>92.041746563861807</v>
      </c>
      <c r="P24" s="236">
        <v>108.41422561180001</v>
      </c>
      <c r="Q24" s="227"/>
      <c r="R24" s="237">
        <v>107.935953258943</v>
      </c>
      <c r="S24" s="38"/>
      <c r="T24" s="29">
        <v>74.318970440550601</v>
      </c>
      <c r="U24" s="208">
        <v>58.496261732849099</v>
      </c>
      <c r="V24" s="208">
        <v>53.760939699694198</v>
      </c>
      <c r="W24" s="208">
        <v>71.800966587996498</v>
      </c>
      <c r="X24" s="208">
        <v>50.212673093301397</v>
      </c>
      <c r="Y24" s="213">
        <v>60.437343126275401</v>
      </c>
      <c r="Z24" s="208"/>
      <c r="AA24" s="214">
        <v>11.874146243595799</v>
      </c>
      <c r="AB24" s="215">
        <v>-19.0036978568263</v>
      </c>
      <c r="AC24" s="216">
        <v>-3.70841051587731</v>
      </c>
      <c r="AD24" s="208"/>
      <c r="AE24" s="217">
        <v>34.688278629426897</v>
      </c>
      <c r="AF24" s="38"/>
      <c r="AG24" s="232">
        <v>71.961123868588601</v>
      </c>
      <c r="AH24" s="227">
        <v>73.028392278466796</v>
      </c>
      <c r="AI24" s="227">
        <v>86.172832160017805</v>
      </c>
      <c r="AJ24" s="227">
        <v>87.120594479830103</v>
      </c>
      <c r="AK24" s="227">
        <v>80.471915856520198</v>
      </c>
      <c r="AL24" s="233">
        <v>79.750971728684704</v>
      </c>
      <c r="AM24" s="227"/>
      <c r="AN24" s="234">
        <v>96.787745558162896</v>
      </c>
      <c r="AO24" s="235">
        <v>96.134112750027896</v>
      </c>
      <c r="AP24" s="236">
        <v>96.460929154095396</v>
      </c>
      <c r="AQ24" s="227"/>
      <c r="AR24" s="237">
        <v>84.525245278802103</v>
      </c>
      <c r="AS24" s="38"/>
      <c r="AT24" s="29">
        <v>24.690259542417301</v>
      </c>
      <c r="AU24" s="208">
        <v>21.543321736584101</v>
      </c>
      <c r="AV24" s="208">
        <v>14.661318800928401</v>
      </c>
      <c r="AW24" s="208">
        <v>16.660029771196701</v>
      </c>
      <c r="AX24" s="208">
        <v>13.7604909135542</v>
      </c>
      <c r="AY24" s="213">
        <v>17.846697036481299</v>
      </c>
      <c r="AZ24" s="208"/>
      <c r="BA24" s="214">
        <v>4.6825335600507803</v>
      </c>
      <c r="BB24" s="215">
        <v>4.0302652701491901</v>
      </c>
      <c r="BC24" s="216">
        <v>4.3564851484539204</v>
      </c>
      <c r="BD24" s="208"/>
      <c r="BE24" s="217">
        <v>13.080373496181901</v>
      </c>
      <c r="BF24" s="38"/>
      <c r="BG24" s="29">
        <v>24.690259542417301</v>
      </c>
      <c r="BH24" s="208">
        <v>21.543321736584101</v>
      </c>
      <c r="BI24" s="208">
        <v>14.661318800928401</v>
      </c>
      <c r="BJ24" s="208">
        <v>16.660029771196701</v>
      </c>
      <c r="BK24" s="208">
        <v>13.7604909135542</v>
      </c>
      <c r="BL24" s="213">
        <v>17.846697036481299</v>
      </c>
      <c r="BM24" s="208"/>
      <c r="BN24" s="214">
        <v>4.6825335600507803</v>
      </c>
      <c r="BO24" s="215">
        <v>4.0302652701491901</v>
      </c>
      <c r="BP24" s="216">
        <v>4.3564851484539204</v>
      </c>
      <c r="BQ24" s="208"/>
      <c r="BR24" s="217">
        <v>13.080373496181901</v>
      </c>
    </row>
    <row r="25" spans="1:70" x14ac:dyDescent="0.2">
      <c r="A25" s="34" t="s">
        <v>61</v>
      </c>
      <c r="B25" s="2" t="str">
        <f t="shared" si="0"/>
        <v>Richmond West/Midlothian, VA</v>
      </c>
      <c r="C25" s="2"/>
      <c r="D25" s="23" t="s">
        <v>89</v>
      </c>
      <c r="E25" s="26" t="s">
        <v>90</v>
      </c>
      <c r="F25" s="2"/>
      <c r="G25" s="232">
        <v>80.890523015419703</v>
      </c>
      <c r="H25" s="227">
        <v>92.343652998286601</v>
      </c>
      <c r="I25" s="227">
        <v>96.660166419188997</v>
      </c>
      <c r="J25" s="227">
        <v>96.611801741861697</v>
      </c>
      <c r="K25" s="227">
        <v>97.012010622501407</v>
      </c>
      <c r="L25" s="233">
        <v>92.703630959451701</v>
      </c>
      <c r="M25" s="227"/>
      <c r="N25" s="234">
        <v>105.521668789263</v>
      </c>
      <c r="O25" s="235">
        <v>70.832189091947399</v>
      </c>
      <c r="P25" s="236">
        <v>88.176928940605293</v>
      </c>
      <c r="Q25" s="227"/>
      <c r="R25" s="237">
        <v>91.410287525495605</v>
      </c>
      <c r="S25" s="38"/>
      <c r="T25" s="29">
        <v>110.895064080141</v>
      </c>
      <c r="U25" s="208">
        <v>81.958796701354004</v>
      </c>
      <c r="V25" s="208">
        <v>69.4775289976794</v>
      </c>
      <c r="W25" s="208">
        <v>78.675116298274602</v>
      </c>
      <c r="X25" s="208">
        <v>62.063103184889897</v>
      </c>
      <c r="Y25" s="213">
        <v>78.227107211727699</v>
      </c>
      <c r="Z25" s="208"/>
      <c r="AA25" s="214">
        <v>-5.9912283344044202</v>
      </c>
      <c r="AB25" s="215">
        <v>-37.459894701813198</v>
      </c>
      <c r="AC25" s="216">
        <v>-21.796186802371398</v>
      </c>
      <c r="AD25" s="208"/>
      <c r="AE25" s="217">
        <v>31.775579041320501</v>
      </c>
      <c r="AF25" s="38"/>
      <c r="AG25" s="232">
        <v>61.254778897772702</v>
      </c>
      <c r="AH25" s="227">
        <v>56.4370087450028</v>
      </c>
      <c r="AI25" s="227">
        <v>63.588758045402599</v>
      </c>
      <c r="AJ25" s="227">
        <v>63.532690769560197</v>
      </c>
      <c r="AK25" s="227">
        <v>63.138735172758402</v>
      </c>
      <c r="AL25" s="233">
        <v>61.5903943260993</v>
      </c>
      <c r="AM25" s="227"/>
      <c r="AN25" s="234">
        <v>77.460356746144996</v>
      </c>
      <c r="AO25" s="235">
        <v>78.903271459166106</v>
      </c>
      <c r="AP25" s="236">
        <v>78.181814102655594</v>
      </c>
      <c r="AQ25" s="227"/>
      <c r="AR25" s="237">
        <v>66.330799976544</v>
      </c>
      <c r="AS25" s="38"/>
      <c r="AT25" s="29">
        <v>21.480400859302701</v>
      </c>
      <c r="AU25" s="208">
        <v>21.890612783090798</v>
      </c>
      <c r="AV25" s="208">
        <v>18.5834747756765</v>
      </c>
      <c r="AW25" s="208">
        <v>18.188064972255301</v>
      </c>
      <c r="AX25" s="208">
        <v>12.809697216982199</v>
      </c>
      <c r="AY25" s="213">
        <v>18.409635156075499</v>
      </c>
      <c r="AZ25" s="208"/>
      <c r="BA25" s="214">
        <v>5.6204123387977199E-3</v>
      </c>
      <c r="BB25" s="215">
        <v>-0.98537302795700299</v>
      </c>
      <c r="BC25" s="216">
        <v>-0.49691565655326603</v>
      </c>
      <c r="BD25" s="208"/>
      <c r="BE25" s="217">
        <v>11.2885109806529</v>
      </c>
      <c r="BF25" s="38"/>
      <c r="BG25" s="29">
        <v>21.480400859302701</v>
      </c>
      <c r="BH25" s="208">
        <v>21.890612783090798</v>
      </c>
      <c r="BI25" s="208">
        <v>18.5834747756765</v>
      </c>
      <c r="BJ25" s="208">
        <v>18.188064972255301</v>
      </c>
      <c r="BK25" s="208">
        <v>12.809697216982199</v>
      </c>
      <c r="BL25" s="213">
        <v>18.409635156075499</v>
      </c>
      <c r="BM25" s="208"/>
      <c r="BN25" s="214">
        <v>5.6204123387977199E-3</v>
      </c>
      <c r="BO25" s="215">
        <v>-0.98537302795700299</v>
      </c>
      <c r="BP25" s="216">
        <v>-0.49691565655326603</v>
      </c>
      <c r="BQ25" s="208"/>
      <c r="BR25" s="217">
        <v>11.2885109806529</v>
      </c>
    </row>
    <row r="26" spans="1:70" x14ac:dyDescent="0.2">
      <c r="A26" s="20" t="s">
        <v>57</v>
      </c>
      <c r="B26" s="2" t="str">
        <f t="shared" si="0"/>
        <v>Petersburg/Chester, VA</v>
      </c>
      <c r="C26" s="2"/>
      <c r="D26" s="23" t="s">
        <v>89</v>
      </c>
      <c r="E26" s="26" t="s">
        <v>90</v>
      </c>
      <c r="F26" s="2"/>
      <c r="G26" s="232">
        <v>50.312169305219399</v>
      </c>
      <c r="H26" s="227">
        <v>70.501382423090206</v>
      </c>
      <c r="I26" s="227">
        <v>81.709344244728598</v>
      </c>
      <c r="J26" s="227">
        <v>81.795776080193505</v>
      </c>
      <c r="K26" s="227">
        <v>75.869165831316906</v>
      </c>
      <c r="L26" s="233">
        <v>72.037567576909694</v>
      </c>
      <c r="M26" s="227"/>
      <c r="N26" s="234">
        <v>89.763871776702302</v>
      </c>
      <c r="O26" s="235">
        <v>77.843313999308606</v>
      </c>
      <c r="P26" s="236">
        <v>83.803592888005497</v>
      </c>
      <c r="Q26" s="227"/>
      <c r="R26" s="237">
        <v>75.399289094365699</v>
      </c>
      <c r="S26" s="38"/>
      <c r="T26" s="29">
        <v>5.04523307744918</v>
      </c>
      <c r="U26" s="208">
        <v>8.7533385054339607</v>
      </c>
      <c r="V26" s="208">
        <v>13.722207769754601</v>
      </c>
      <c r="W26" s="208">
        <v>15.441076201628899</v>
      </c>
      <c r="X26" s="208">
        <v>1.2048357527489799E-2</v>
      </c>
      <c r="Y26" s="213">
        <v>8.7236234661741303</v>
      </c>
      <c r="Z26" s="208"/>
      <c r="AA26" s="214">
        <v>-8.4030466424980101</v>
      </c>
      <c r="AB26" s="215">
        <v>-22.703223485405399</v>
      </c>
      <c r="AC26" s="216">
        <v>-15.650588998643601</v>
      </c>
      <c r="AD26" s="208"/>
      <c r="AE26" s="217">
        <v>-0.41478847444614902</v>
      </c>
      <c r="AF26" s="38"/>
      <c r="AG26" s="232">
        <v>52.618561743864497</v>
      </c>
      <c r="AH26" s="227">
        <v>60.353724243864498</v>
      </c>
      <c r="AI26" s="227">
        <v>68.391130962668498</v>
      </c>
      <c r="AJ26" s="227">
        <v>69.265331459557501</v>
      </c>
      <c r="AK26" s="227">
        <v>66.095062897511198</v>
      </c>
      <c r="AL26" s="233">
        <v>63.344762261493202</v>
      </c>
      <c r="AM26" s="227"/>
      <c r="AN26" s="234">
        <v>75.656297969235993</v>
      </c>
      <c r="AO26" s="235">
        <v>75.029767356550195</v>
      </c>
      <c r="AP26" s="236">
        <v>75.343032662893094</v>
      </c>
      <c r="AQ26" s="227"/>
      <c r="AR26" s="237">
        <v>66.772839519035998</v>
      </c>
      <c r="AS26" s="38"/>
      <c r="AT26" s="29">
        <v>3.2286414129782899</v>
      </c>
      <c r="AU26" s="208">
        <v>4.5873724725505003</v>
      </c>
      <c r="AV26" s="208">
        <v>5.3660277347270604</v>
      </c>
      <c r="AW26" s="208">
        <v>7.1573082660392098</v>
      </c>
      <c r="AX26" s="208">
        <v>4.19315106442117</v>
      </c>
      <c r="AY26" s="213">
        <v>4.9931023320844501</v>
      </c>
      <c r="AZ26" s="208"/>
      <c r="BA26" s="214">
        <v>1.0177333345390401E-2</v>
      </c>
      <c r="BB26" s="215">
        <v>-5.3782213235589902</v>
      </c>
      <c r="BC26" s="216">
        <v>-2.7474162935701698</v>
      </c>
      <c r="BD26" s="208"/>
      <c r="BE26" s="217">
        <v>2.3664548967013199</v>
      </c>
      <c r="BF26" s="38"/>
      <c r="BG26" s="29">
        <v>3.2286414129782899</v>
      </c>
      <c r="BH26" s="208">
        <v>4.5873724725505003</v>
      </c>
      <c r="BI26" s="208">
        <v>5.3660277347270604</v>
      </c>
      <c r="BJ26" s="208">
        <v>7.1573082660392098</v>
      </c>
      <c r="BK26" s="208">
        <v>4.19315106442117</v>
      </c>
      <c r="BL26" s="213">
        <v>4.9931023320844501</v>
      </c>
      <c r="BM26" s="208"/>
      <c r="BN26" s="214">
        <v>1.0177333345390401E-2</v>
      </c>
      <c r="BO26" s="215">
        <v>-5.3782213235589902</v>
      </c>
      <c r="BP26" s="216">
        <v>-2.7474162935701698</v>
      </c>
      <c r="BQ26" s="208"/>
      <c r="BR26" s="217">
        <v>2.3664548967013199</v>
      </c>
    </row>
    <row r="27" spans="1:70" x14ac:dyDescent="0.2">
      <c r="A27" s="20" t="s">
        <v>102</v>
      </c>
      <c r="B27" s="41" t="s">
        <v>48</v>
      </c>
      <c r="C27" s="2"/>
      <c r="D27" s="23" t="s">
        <v>89</v>
      </c>
      <c r="E27" s="26" t="s">
        <v>90</v>
      </c>
      <c r="F27" s="2"/>
      <c r="G27" s="232">
        <v>53.528121737314599</v>
      </c>
      <c r="H27" s="227">
        <v>68.344518688661495</v>
      </c>
      <c r="I27" s="227">
        <v>75.133476717477507</v>
      </c>
      <c r="J27" s="227">
        <v>79.162530799749405</v>
      </c>
      <c r="K27" s="227">
        <v>90.0750334098976</v>
      </c>
      <c r="L27" s="233">
        <v>73.2487362706201</v>
      </c>
      <c r="M27" s="227"/>
      <c r="N27" s="234">
        <v>126.45797139277499</v>
      </c>
      <c r="O27" s="235">
        <v>120.38164543745999</v>
      </c>
      <c r="P27" s="236">
        <v>123.419808415117</v>
      </c>
      <c r="Q27" s="227"/>
      <c r="R27" s="237">
        <v>87.583328311905206</v>
      </c>
      <c r="S27" s="38"/>
      <c r="T27" s="29">
        <v>3.7228814982259402</v>
      </c>
      <c r="U27" s="208">
        <v>-0.29676055095633003</v>
      </c>
      <c r="V27" s="208">
        <v>6.1768933431325799</v>
      </c>
      <c r="W27" s="208">
        <v>2.9137559151529402</v>
      </c>
      <c r="X27" s="208">
        <v>0.68412895056658696</v>
      </c>
      <c r="Y27" s="213">
        <v>2.50267729251888</v>
      </c>
      <c r="Z27" s="208"/>
      <c r="AA27" s="214">
        <v>-0.308907181830752</v>
      </c>
      <c r="AB27" s="215">
        <v>-4.4404653317552096</v>
      </c>
      <c r="AC27" s="216">
        <v>-2.3675427633113002</v>
      </c>
      <c r="AD27" s="208"/>
      <c r="AE27" s="217">
        <v>0.48454781492341298</v>
      </c>
      <c r="AF27" s="38"/>
      <c r="AG27" s="232">
        <v>62.892966955523001</v>
      </c>
      <c r="AH27" s="227">
        <v>65.823883639590704</v>
      </c>
      <c r="AI27" s="227">
        <v>73.2601427751096</v>
      </c>
      <c r="AJ27" s="227">
        <v>73.867596053455799</v>
      </c>
      <c r="AK27" s="227">
        <v>77.359582376278894</v>
      </c>
      <c r="AL27" s="233">
        <v>70.640834359991601</v>
      </c>
      <c r="AM27" s="227"/>
      <c r="AN27" s="234">
        <v>102.012591877218</v>
      </c>
      <c r="AO27" s="235">
        <v>102.07636328043399</v>
      </c>
      <c r="AP27" s="236">
        <v>102.044477578826</v>
      </c>
      <c r="AQ27" s="227"/>
      <c r="AR27" s="237">
        <v>79.613303851087295</v>
      </c>
      <c r="AS27" s="38"/>
      <c r="AT27" s="29">
        <v>5.1176703250585902</v>
      </c>
      <c r="AU27" s="208">
        <v>7.60745287924005</v>
      </c>
      <c r="AV27" s="208">
        <v>10.601610429285801</v>
      </c>
      <c r="AW27" s="208">
        <v>5.4546923445168902</v>
      </c>
      <c r="AX27" s="208">
        <v>7.0040712685718303</v>
      </c>
      <c r="AY27" s="213">
        <v>7.16733303947347</v>
      </c>
      <c r="AZ27" s="208"/>
      <c r="BA27" s="214">
        <v>-0.66635541284377597</v>
      </c>
      <c r="BB27" s="215">
        <v>0.75419120474444101</v>
      </c>
      <c r="BC27" s="216">
        <v>3.9097156309489199E-2</v>
      </c>
      <c r="BD27" s="208"/>
      <c r="BE27" s="217">
        <v>4.4419772931911599</v>
      </c>
      <c r="BF27" s="38"/>
      <c r="BG27" s="29">
        <v>5.1176703250585902</v>
      </c>
      <c r="BH27" s="208">
        <v>7.60745287924005</v>
      </c>
      <c r="BI27" s="208">
        <v>10.601610429285801</v>
      </c>
      <c r="BJ27" s="208">
        <v>5.4546923445168902</v>
      </c>
      <c r="BK27" s="208">
        <v>7.0040712685718303</v>
      </c>
      <c r="BL27" s="213">
        <v>7.16733303947347</v>
      </c>
      <c r="BM27" s="208"/>
      <c r="BN27" s="214">
        <v>-0.66635541284377597</v>
      </c>
      <c r="BO27" s="215">
        <v>0.75419120474444101</v>
      </c>
      <c r="BP27" s="216">
        <v>3.9097156309489199E-2</v>
      </c>
      <c r="BQ27" s="208"/>
      <c r="BR27" s="217">
        <v>4.4419772931911599</v>
      </c>
    </row>
    <row r="28" spans="1:70" x14ac:dyDescent="0.2">
      <c r="A28" s="20" t="s">
        <v>53</v>
      </c>
      <c r="B28" s="2" t="str">
        <f t="shared" si="0"/>
        <v>Roanoke, VA</v>
      </c>
      <c r="C28" s="2"/>
      <c r="D28" s="23" t="s">
        <v>89</v>
      </c>
      <c r="E28" s="26" t="s">
        <v>90</v>
      </c>
      <c r="F28" s="2"/>
      <c r="G28" s="232">
        <v>51.555983141235103</v>
      </c>
      <c r="H28" s="227">
        <v>76.684293824187094</v>
      </c>
      <c r="I28" s="227">
        <v>85.422888353689999</v>
      </c>
      <c r="J28" s="227">
        <v>74.182931360743098</v>
      </c>
      <c r="K28" s="227">
        <v>71.086316875967597</v>
      </c>
      <c r="L28" s="233">
        <v>71.786482711164595</v>
      </c>
      <c r="M28" s="227"/>
      <c r="N28" s="234">
        <v>80.899747118527401</v>
      </c>
      <c r="O28" s="235">
        <v>78.366860485119503</v>
      </c>
      <c r="P28" s="236">
        <v>79.633303801823402</v>
      </c>
      <c r="Q28" s="227"/>
      <c r="R28" s="237">
        <v>74.028431594210005</v>
      </c>
      <c r="S28" s="38"/>
      <c r="T28" s="29">
        <v>21.950417686455499</v>
      </c>
      <c r="U28" s="208">
        <v>6.5224539118364397</v>
      </c>
      <c r="V28" s="208">
        <v>9.8839880862651395</v>
      </c>
      <c r="W28" s="208">
        <v>-3.9551187734589202</v>
      </c>
      <c r="X28" s="208">
        <v>-5.5065155072471201</v>
      </c>
      <c r="Y28" s="213">
        <v>4.1982186913916202</v>
      </c>
      <c r="Z28" s="208"/>
      <c r="AA28" s="214">
        <v>-21.682565023934298</v>
      </c>
      <c r="AB28" s="215">
        <v>-17.779184272162901</v>
      </c>
      <c r="AC28" s="216">
        <v>-19.809336948118901</v>
      </c>
      <c r="AD28" s="208"/>
      <c r="AE28" s="217">
        <v>-4.5815789570429803</v>
      </c>
      <c r="AF28" s="38"/>
      <c r="AG28" s="232">
        <v>49.9657423017374</v>
      </c>
      <c r="AH28" s="227">
        <v>65.038999655943499</v>
      </c>
      <c r="AI28" s="227">
        <v>78.797452692241507</v>
      </c>
      <c r="AJ28" s="227">
        <v>77.300192671598097</v>
      </c>
      <c r="AK28" s="227">
        <v>76.759933339067601</v>
      </c>
      <c r="AL28" s="233">
        <v>69.572464132117602</v>
      </c>
      <c r="AM28" s="227"/>
      <c r="AN28" s="234">
        <v>80.256605453294299</v>
      </c>
      <c r="AO28" s="235">
        <v>77.281540512644</v>
      </c>
      <c r="AP28" s="236">
        <v>78.769072982969206</v>
      </c>
      <c r="AQ28" s="227"/>
      <c r="AR28" s="237">
        <v>72.200066660932293</v>
      </c>
      <c r="AS28" s="38"/>
      <c r="AT28" s="29">
        <v>7.0318954865638501</v>
      </c>
      <c r="AU28" s="208">
        <v>7.8968534065049401</v>
      </c>
      <c r="AV28" s="208">
        <v>9.7207862478886806</v>
      </c>
      <c r="AW28" s="208">
        <v>-4.7402253099817404</v>
      </c>
      <c r="AX28" s="208">
        <v>-4.6917643673266403</v>
      </c>
      <c r="AY28" s="213">
        <v>2.1731337497027101</v>
      </c>
      <c r="AZ28" s="208"/>
      <c r="BA28" s="214">
        <v>-13.0951445863665</v>
      </c>
      <c r="BB28" s="215">
        <v>-8.7355553727468003</v>
      </c>
      <c r="BC28" s="216">
        <v>-11.009808119904999</v>
      </c>
      <c r="BD28" s="208"/>
      <c r="BE28" s="217">
        <v>-2.3366121345037398</v>
      </c>
      <c r="BF28" s="38"/>
      <c r="BG28" s="29">
        <v>7.0318954865638501</v>
      </c>
      <c r="BH28" s="208">
        <v>7.8968534065049401</v>
      </c>
      <c r="BI28" s="208">
        <v>9.7207862478886806</v>
      </c>
      <c r="BJ28" s="208">
        <v>-4.7402253099817404</v>
      </c>
      <c r="BK28" s="208">
        <v>-4.6917643673266403</v>
      </c>
      <c r="BL28" s="213">
        <v>2.1731337497027101</v>
      </c>
      <c r="BM28" s="208"/>
      <c r="BN28" s="214">
        <v>-13.0951445863665</v>
      </c>
      <c r="BO28" s="215">
        <v>-8.7355553727468003</v>
      </c>
      <c r="BP28" s="216">
        <v>-11.009808119904999</v>
      </c>
      <c r="BQ28" s="208"/>
      <c r="BR28" s="217">
        <v>-2.3366121345037398</v>
      </c>
    </row>
    <row r="29" spans="1:70" x14ac:dyDescent="0.2">
      <c r="A29" s="20" t="s">
        <v>54</v>
      </c>
      <c r="B29" s="2" t="str">
        <f t="shared" si="0"/>
        <v>Charlottesville, VA</v>
      </c>
      <c r="C29" s="2"/>
      <c r="D29" s="23" t="s">
        <v>89</v>
      </c>
      <c r="E29" s="26" t="s">
        <v>90</v>
      </c>
      <c r="F29" s="2"/>
      <c r="G29" s="232">
        <v>75.978620044876493</v>
      </c>
      <c r="H29" s="227">
        <v>94.838210545998507</v>
      </c>
      <c r="I29" s="227">
        <v>103.854332460732</v>
      </c>
      <c r="J29" s="227">
        <v>96.1270007479431</v>
      </c>
      <c r="K29" s="227">
        <v>97.712120418848102</v>
      </c>
      <c r="L29" s="233">
        <v>93.702056843679799</v>
      </c>
      <c r="M29" s="227"/>
      <c r="N29" s="234">
        <v>170.376278982797</v>
      </c>
      <c r="O29" s="235">
        <v>168.64011219147301</v>
      </c>
      <c r="P29" s="236">
        <v>169.50819558713499</v>
      </c>
      <c r="Q29" s="227"/>
      <c r="R29" s="237">
        <v>115.360953627524</v>
      </c>
      <c r="S29" s="38"/>
      <c r="T29" s="29">
        <v>26.9473833514771</v>
      </c>
      <c r="U29" s="208">
        <v>27.533880967483</v>
      </c>
      <c r="V29" s="208">
        <v>22.713936212482299</v>
      </c>
      <c r="W29" s="208">
        <v>7.4317640885576504</v>
      </c>
      <c r="X29" s="208">
        <v>-8.5453056607046403</v>
      </c>
      <c r="Y29" s="213">
        <v>12.849382455513201</v>
      </c>
      <c r="Z29" s="208"/>
      <c r="AA29" s="214">
        <v>-6.8162676773693702</v>
      </c>
      <c r="AB29" s="215">
        <v>-11.2433117095489</v>
      </c>
      <c r="AC29" s="216">
        <v>-9.0723193958610597</v>
      </c>
      <c r="AD29" s="208"/>
      <c r="AE29" s="217">
        <v>2.4772200514090299</v>
      </c>
      <c r="AF29" s="38"/>
      <c r="AG29" s="232">
        <v>116.242564042632</v>
      </c>
      <c r="AH29" s="227">
        <v>88.667681843679802</v>
      </c>
      <c r="AI29" s="227">
        <v>95.888279263275905</v>
      </c>
      <c r="AJ29" s="227">
        <v>95.753416230366398</v>
      </c>
      <c r="AK29" s="227">
        <v>106.886459424083</v>
      </c>
      <c r="AL29" s="233">
        <v>100.68768016080701</v>
      </c>
      <c r="AM29" s="227"/>
      <c r="AN29" s="234">
        <v>162.265982610321</v>
      </c>
      <c r="AO29" s="235">
        <v>163.26673382572901</v>
      </c>
      <c r="AP29" s="236">
        <v>162.766358218025</v>
      </c>
      <c r="AQ29" s="227"/>
      <c r="AR29" s="237">
        <v>118.424445320012</v>
      </c>
      <c r="AS29" s="38"/>
      <c r="AT29" s="29">
        <v>35.186950918928403</v>
      </c>
      <c r="AU29" s="208">
        <v>14.2998109728922</v>
      </c>
      <c r="AV29" s="208">
        <v>13.306628983795999</v>
      </c>
      <c r="AW29" s="208">
        <v>3.8592276612362499</v>
      </c>
      <c r="AX29" s="208">
        <v>-2.8939361485595101</v>
      </c>
      <c r="AY29" s="213">
        <v>11.7620271798017</v>
      </c>
      <c r="AZ29" s="208"/>
      <c r="BA29" s="214">
        <v>-17.5425856932515</v>
      </c>
      <c r="BB29" s="215">
        <v>-19.2472727784764</v>
      </c>
      <c r="BC29" s="216">
        <v>-18.4064516411418</v>
      </c>
      <c r="BD29" s="208"/>
      <c r="BE29" s="217">
        <v>-2.4078965822058902</v>
      </c>
      <c r="BF29" s="38"/>
      <c r="BG29" s="29">
        <v>35.186950918928403</v>
      </c>
      <c r="BH29" s="208">
        <v>14.2998109728922</v>
      </c>
      <c r="BI29" s="208">
        <v>13.306628983795999</v>
      </c>
      <c r="BJ29" s="208">
        <v>3.8592276612362499</v>
      </c>
      <c r="BK29" s="208">
        <v>-2.8939361485595101</v>
      </c>
      <c r="BL29" s="213">
        <v>11.7620271798017</v>
      </c>
      <c r="BM29" s="208"/>
      <c r="BN29" s="214">
        <v>-17.5425856932515</v>
      </c>
      <c r="BO29" s="215">
        <v>-19.2472727784764</v>
      </c>
      <c r="BP29" s="216">
        <v>-18.4064516411418</v>
      </c>
      <c r="BQ29" s="208"/>
      <c r="BR29" s="217">
        <v>-2.4078965822058902</v>
      </c>
    </row>
    <row r="30" spans="1:70" x14ac:dyDescent="0.2">
      <c r="A30" s="20" t="s">
        <v>103</v>
      </c>
      <c r="B30" t="s">
        <v>55</v>
      </c>
      <c r="C30" s="2"/>
      <c r="D30" s="23" t="s">
        <v>89</v>
      </c>
      <c r="E30" s="26" t="s">
        <v>90</v>
      </c>
      <c r="F30" s="2"/>
      <c r="G30" s="232">
        <v>63.884443525031003</v>
      </c>
      <c r="H30" s="227">
        <v>63.008665011722499</v>
      </c>
      <c r="I30" s="227">
        <v>68.788233347124503</v>
      </c>
      <c r="J30" s="227">
        <v>68.630492345883297</v>
      </c>
      <c r="K30" s="227">
        <v>77.222418976692794</v>
      </c>
      <c r="L30" s="233">
        <v>68.306850641290794</v>
      </c>
      <c r="M30" s="227"/>
      <c r="N30" s="234">
        <v>97.276676320507505</v>
      </c>
      <c r="O30" s="235">
        <v>94.021169493862899</v>
      </c>
      <c r="P30" s="236">
        <v>95.648922907185195</v>
      </c>
      <c r="Q30" s="227"/>
      <c r="R30" s="237">
        <v>76.118871288689206</v>
      </c>
      <c r="S30" s="38"/>
      <c r="T30" s="29">
        <v>30.422154207171001</v>
      </c>
      <c r="U30" s="208">
        <v>-11.4744269313611</v>
      </c>
      <c r="V30" s="208">
        <v>-14.283824249296099</v>
      </c>
      <c r="W30" s="208">
        <v>-15.6575815977471</v>
      </c>
      <c r="X30" s="208">
        <v>-14.8211506147008</v>
      </c>
      <c r="Y30" s="213">
        <v>-8.2981966749568006</v>
      </c>
      <c r="Z30" s="208"/>
      <c r="AA30" s="214">
        <v>-8.0478274195087192</v>
      </c>
      <c r="AB30" s="215">
        <v>-9.6962828880938208</v>
      </c>
      <c r="AC30" s="216">
        <v>-8.8654823521571693</v>
      </c>
      <c r="AD30" s="208"/>
      <c r="AE30" s="217">
        <v>-8.5026748765818905</v>
      </c>
      <c r="AF30" s="38"/>
      <c r="AG30" s="232">
        <v>51.544078402978798</v>
      </c>
      <c r="AH30" s="227">
        <v>58.218213349882703</v>
      </c>
      <c r="AI30" s="227">
        <v>67.3101865259964</v>
      </c>
      <c r="AJ30" s="227">
        <v>69.216574610398496</v>
      </c>
      <c r="AK30" s="227">
        <v>74.688343676734206</v>
      </c>
      <c r="AL30" s="233">
        <v>64.195479313198106</v>
      </c>
      <c r="AM30" s="227"/>
      <c r="AN30" s="234">
        <v>95.173336091573503</v>
      </c>
      <c r="AO30" s="235">
        <v>94.063218866363201</v>
      </c>
      <c r="AP30" s="236">
        <v>94.618277478968395</v>
      </c>
      <c r="AQ30" s="227"/>
      <c r="AR30" s="237">
        <v>72.887707360561095</v>
      </c>
      <c r="AS30" s="38"/>
      <c r="AT30" s="29">
        <v>-8.3883802214363303</v>
      </c>
      <c r="AU30" s="208">
        <v>-5.9359699896456997</v>
      </c>
      <c r="AV30" s="208">
        <v>-6.5834305073927704</v>
      </c>
      <c r="AW30" s="208">
        <v>-8.4783648667579499</v>
      </c>
      <c r="AX30" s="208">
        <v>-8.8827040250682003</v>
      </c>
      <c r="AY30" s="213">
        <v>-7.7141183638537303</v>
      </c>
      <c r="AZ30" s="208"/>
      <c r="BA30" s="214">
        <v>-5.6581167995544996</v>
      </c>
      <c r="BB30" s="215">
        <v>-8.9675154611160792</v>
      </c>
      <c r="BC30" s="216">
        <v>-7.3326517997486302</v>
      </c>
      <c r="BD30" s="208"/>
      <c r="BE30" s="217">
        <v>-7.57300072575151</v>
      </c>
      <c r="BF30" s="38"/>
      <c r="BG30" s="29">
        <v>-8.3883802214363303</v>
      </c>
      <c r="BH30" s="208">
        <v>-5.9359699896456997</v>
      </c>
      <c r="BI30" s="208">
        <v>-6.5834305073927704</v>
      </c>
      <c r="BJ30" s="208">
        <v>-8.4783648667579499</v>
      </c>
      <c r="BK30" s="208">
        <v>-8.8827040250682003</v>
      </c>
      <c r="BL30" s="213">
        <v>-7.7141183638537303</v>
      </c>
      <c r="BM30" s="208"/>
      <c r="BN30" s="214">
        <v>-5.6581167995544996</v>
      </c>
      <c r="BO30" s="215">
        <v>-8.9675154611160792</v>
      </c>
      <c r="BP30" s="216">
        <v>-7.3326517997486302</v>
      </c>
      <c r="BQ30" s="208"/>
      <c r="BR30" s="217">
        <v>-7.57300072575151</v>
      </c>
    </row>
    <row r="31" spans="1:70" x14ac:dyDescent="0.2">
      <c r="A31" s="20" t="s">
        <v>51</v>
      </c>
      <c r="B31" s="2" t="str">
        <f t="shared" si="0"/>
        <v>Staunton &amp; Harrisonburg, VA</v>
      </c>
      <c r="C31" s="2"/>
      <c r="D31" s="23" t="s">
        <v>89</v>
      </c>
      <c r="E31" s="26" t="s">
        <v>90</v>
      </c>
      <c r="F31" s="2"/>
      <c r="G31" s="232">
        <v>48.133584301835903</v>
      </c>
      <c r="H31" s="227">
        <v>57.178494188984303</v>
      </c>
      <c r="I31" s="227">
        <v>65.037187131547896</v>
      </c>
      <c r="J31" s="227">
        <v>88.083324911571495</v>
      </c>
      <c r="K31" s="227">
        <v>107.479140980293</v>
      </c>
      <c r="L31" s="233">
        <v>73.182346302846497</v>
      </c>
      <c r="M31" s="227"/>
      <c r="N31" s="234">
        <v>135.15002863398999</v>
      </c>
      <c r="O31" s="235">
        <v>93.939949469428996</v>
      </c>
      <c r="P31" s="236">
        <v>114.544989051709</v>
      </c>
      <c r="Q31" s="227"/>
      <c r="R31" s="237">
        <v>85.000244231093106</v>
      </c>
      <c r="S31" s="38"/>
      <c r="T31" s="29">
        <v>-3.4683650406131998</v>
      </c>
      <c r="U31" s="208">
        <v>-9.6783947015301095</v>
      </c>
      <c r="V31" s="208">
        <v>-8.0979220640598992</v>
      </c>
      <c r="W31" s="208">
        <v>12.050179815406301</v>
      </c>
      <c r="X31" s="208">
        <v>16.782636880715099</v>
      </c>
      <c r="Y31" s="213">
        <v>3.1956788448262401</v>
      </c>
      <c r="Z31" s="208"/>
      <c r="AA31" s="214">
        <v>11.2169998222566</v>
      </c>
      <c r="AB31" s="215">
        <v>-21.586629935213399</v>
      </c>
      <c r="AC31" s="216">
        <v>-5.06802835825017</v>
      </c>
      <c r="AD31" s="208"/>
      <c r="AE31" s="217">
        <v>-0.15085072149926501</v>
      </c>
      <c r="AF31" s="38"/>
      <c r="AG31" s="232">
        <v>48.529704817247698</v>
      </c>
      <c r="AH31" s="227">
        <v>51.8197641906686</v>
      </c>
      <c r="AI31" s="227">
        <v>57.441296109146002</v>
      </c>
      <c r="AJ31" s="227">
        <v>66.583115209701802</v>
      </c>
      <c r="AK31" s="227">
        <v>77.559685447195506</v>
      </c>
      <c r="AL31" s="233">
        <v>60.386713154791899</v>
      </c>
      <c r="AM31" s="227"/>
      <c r="AN31" s="234">
        <v>100.767161866262</v>
      </c>
      <c r="AO31" s="235">
        <v>80.691231682668004</v>
      </c>
      <c r="AP31" s="236">
        <v>90.729196774465194</v>
      </c>
      <c r="AQ31" s="227"/>
      <c r="AR31" s="237">
        <v>69.0559941889843</v>
      </c>
      <c r="AS31" s="38"/>
      <c r="AT31" s="29">
        <v>6.2391691298336402</v>
      </c>
      <c r="AU31" s="208">
        <v>3.7852733342887999</v>
      </c>
      <c r="AV31" s="208">
        <v>-0.47296427905784799</v>
      </c>
      <c r="AW31" s="208">
        <v>5.3519896348782003</v>
      </c>
      <c r="AX31" s="208">
        <v>9.6436175610433796</v>
      </c>
      <c r="AY31" s="213">
        <v>5.1072601699291198</v>
      </c>
      <c r="AZ31" s="208"/>
      <c r="BA31" s="214">
        <v>5.0727363697638603</v>
      </c>
      <c r="BB31" s="215">
        <v>-9.4717520543337095</v>
      </c>
      <c r="BC31" s="216">
        <v>-1.9334925997786201</v>
      </c>
      <c r="BD31" s="208"/>
      <c r="BE31" s="217">
        <v>2.3488490854427502</v>
      </c>
      <c r="BF31" s="38"/>
      <c r="BG31" s="29">
        <v>6.2391691298336402</v>
      </c>
      <c r="BH31" s="208">
        <v>3.7852733342887999</v>
      </c>
      <c r="BI31" s="208">
        <v>-0.47296427905784799</v>
      </c>
      <c r="BJ31" s="208">
        <v>5.3519896348782003</v>
      </c>
      <c r="BK31" s="208">
        <v>9.6436175610433796</v>
      </c>
      <c r="BL31" s="213">
        <v>5.1072601699291198</v>
      </c>
      <c r="BM31" s="208"/>
      <c r="BN31" s="214">
        <v>5.0727363697638603</v>
      </c>
      <c r="BO31" s="215">
        <v>-9.4717520543337095</v>
      </c>
      <c r="BP31" s="216">
        <v>-1.9334925997786201</v>
      </c>
      <c r="BQ31" s="208"/>
      <c r="BR31" s="217">
        <v>2.3488490854427502</v>
      </c>
    </row>
    <row r="32" spans="1:70" x14ac:dyDescent="0.2">
      <c r="A32" s="20" t="s">
        <v>50</v>
      </c>
      <c r="B32" s="2" t="str">
        <f t="shared" si="0"/>
        <v>Blacksburg &amp; Wytheville, VA</v>
      </c>
      <c r="C32" s="2"/>
      <c r="D32" s="23" t="s">
        <v>89</v>
      </c>
      <c r="E32" s="26" t="s">
        <v>90</v>
      </c>
      <c r="F32" s="2"/>
      <c r="G32" s="232">
        <v>44.366637502485503</v>
      </c>
      <c r="H32" s="227">
        <v>51.104342811692099</v>
      </c>
      <c r="I32" s="227">
        <v>53.7911393915291</v>
      </c>
      <c r="J32" s="227">
        <v>57.4989719626168</v>
      </c>
      <c r="K32" s="227">
        <v>65.918731358122798</v>
      </c>
      <c r="L32" s="233">
        <v>54.535964605289301</v>
      </c>
      <c r="M32" s="227"/>
      <c r="N32" s="234">
        <v>93.291537084907503</v>
      </c>
      <c r="O32" s="235">
        <v>84.676434678862506</v>
      </c>
      <c r="P32" s="236">
        <v>88.983985881885005</v>
      </c>
      <c r="Q32" s="227"/>
      <c r="R32" s="237">
        <v>64.378256398602304</v>
      </c>
      <c r="S32" s="38"/>
      <c r="T32" s="29">
        <v>22.496321082443799</v>
      </c>
      <c r="U32" s="208">
        <v>4.3826755723421504</v>
      </c>
      <c r="V32" s="208">
        <v>-0.74970502164355302</v>
      </c>
      <c r="W32" s="208">
        <v>1.6508498438441399</v>
      </c>
      <c r="X32" s="208">
        <v>18.177615732147199</v>
      </c>
      <c r="Y32" s="213">
        <v>8.3269030139629301</v>
      </c>
      <c r="Z32" s="208"/>
      <c r="AA32" s="214">
        <v>-2.8181805746178901</v>
      </c>
      <c r="AB32" s="215">
        <v>-6.2507705773277902</v>
      </c>
      <c r="AC32" s="216">
        <v>-4.4822032330791703</v>
      </c>
      <c r="AD32" s="208"/>
      <c r="AE32" s="217">
        <v>2.8785651556093499</v>
      </c>
      <c r="AF32" s="38"/>
      <c r="AG32" s="232">
        <v>41.353657784847798</v>
      </c>
      <c r="AH32" s="227">
        <v>49.794653012527299</v>
      </c>
      <c r="AI32" s="227">
        <v>57.896961125472203</v>
      </c>
      <c r="AJ32" s="227">
        <v>60.687378703519499</v>
      </c>
      <c r="AK32" s="227">
        <v>64.903214356730899</v>
      </c>
      <c r="AL32" s="233">
        <v>54.927172996619603</v>
      </c>
      <c r="AM32" s="227"/>
      <c r="AN32" s="234">
        <v>87.286226884072306</v>
      </c>
      <c r="AO32" s="235">
        <v>80.4266360111354</v>
      </c>
      <c r="AP32" s="236">
        <v>83.856431447603796</v>
      </c>
      <c r="AQ32" s="227"/>
      <c r="AR32" s="237">
        <v>63.192675411186499</v>
      </c>
      <c r="AS32" s="38"/>
      <c r="AT32" s="29">
        <v>5.2596932879605198</v>
      </c>
      <c r="AU32" s="208">
        <v>8.1452719189043901</v>
      </c>
      <c r="AV32" s="208">
        <v>5.2184991455535403</v>
      </c>
      <c r="AW32" s="208">
        <v>4.5247965507897998</v>
      </c>
      <c r="AX32" s="208">
        <v>13.4638482983862</v>
      </c>
      <c r="AY32" s="213">
        <v>7.4397081732828703</v>
      </c>
      <c r="AZ32" s="208"/>
      <c r="BA32" s="214">
        <v>2.0330419706559</v>
      </c>
      <c r="BB32" s="215">
        <v>4.2286517836584396</v>
      </c>
      <c r="BC32" s="216">
        <v>3.0742845115213</v>
      </c>
      <c r="BD32" s="208"/>
      <c r="BE32" s="217">
        <v>5.7421945745891998</v>
      </c>
      <c r="BF32" s="38"/>
      <c r="BG32" s="29">
        <v>5.2596932879605198</v>
      </c>
      <c r="BH32" s="208">
        <v>8.1452719189043901</v>
      </c>
      <c r="BI32" s="208">
        <v>5.2184991455535403</v>
      </c>
      <c r="BJ32" s="208">
        <v>4.5247965507897998</v>
      </c>
      <c r="BK32" s="208">
        <v>13.4638482983862</v>
      </c>
      <c r="BL32" s="213">
        <v>7.4397081732828703</v>
      </c>
      <c r="BM32" s="208"/>
      <c r="BN32" s="214">
        <v>2.0330419706559</v>
      </c>
      <c r="BO32" s="215">
        <v>4.2286517836584396</v>
      </c>
      <c r="BP32" s="216">
        <v>3.0742845115213</v>
      </c>
      <c r="BQ32" s="208"/>
      <c r="BR32" s="217">
        <v>5.7421945745891998</v>
      </c>
    </row>
    <row r="33" spans="1:70" x14ac:dyDescent="0.2">
      <c r="A33" s="20" t="s">
        <v>49</v>
      </c>
      <c r="B33" s="2" t="str">
        <f t="shared" si="0"/>
        <v>Lynchburg, VA</v>
      </c>
      <c r="C33" s="2"/>
      <c r="D33" s="23" t="s">
        <v>89</v>
      </c>
      <c r="E33" s="26" t="s">
        <v>90</v>
      </c>
      <c r="F33" s="2"/>
      <c r="G33" s="232">
        <v>48.289570324574903</v>
      </c>
      <c r="H33" s="227">
        <v>73.057530139103505</v>
      </c>
      <c r="I33" s="227">
        <v>75.848973724884004</v>
      </c>
      <c r="J33" s="227">
        <v>76.639273570324505</v>
      </c>
      <c r="K33" s="227">
        <v>63.569449768160702</v>
      </c>
      <c r="L33" s="233">
        <v>67.480959505409501</v>
      </c>
      <c r="M33" s="227"/>
      <c r="N33" s="234">
        <v>79.431907264296697</v>
      </c>
      <c r="O33" s="235">
        <v>71.523922720247199</v>
      </c>
      <c r="P33" s="236">
        <v>75.477914992272005</v>
      </c>
      <c r="Q33" s="227"/>
      <c r="R33" s="237">
        <v>69.765803930227406</v>
      </c>
      <c r="S33" s="38"/>
      <c r="T33" s="29">
        <v>22.516201963890101</v>
      </c>
      <c r="U33" s="208">
        <v>22.588463298614101</v>
      </c>
      <c r="V33" s="208">
        <v>11.458662231684199</v>
      </c>
      <c r="W33" s="208">
        <v>14.2838121500151</v>
      </c>
      <c r="X33" s="208">
        <v>-14.3408491866548</v>
      </c>
      <c r="Y33" s="213">
        <v>9.4282054489397193</v>
      </c>
      <c r="Z33" s="208"/>
      <c r="AA33" s="214">
        <v>-26.5787174861787</v>
      </c>
      <c r="AB33" s="215">
        <v>-30.945702293950401</v>
      </c>
      <c r="AC33" s="216">
        <v>-28.714674652597999</v>
      </c>
      <c r="AD33" s="208"/>
      <c r="AE33" s="217">
        <v>-6.1020532346313301</v>
      </c>
      <c r="AF33" s="38"/>
      <c r="AG33" s="232">
        <v>47.491086553323001</v>
      </c>
      <c r="AH33" s="227">
        <v>60.081225656877798</v>
      </c>
      <c r="AI33" s="227">
        <v>70.084365533230198</v>
      </c>
      <c r="AJ33" s="227">
        <v>73.025568006182297</v>
      </c>
      <c r="AK33" s="227">
        <v>67.958227975270404</v>
      </c>
      <c r="AL33" s="233">
        <v>63.728094744976801</v>
      </c>
      <c r="AM33" s="227"/>
      <c r="AN33" s="234">
        <v>91.565473724884001</v>
      </c>
      <c r="AO33" s="235">
        <v>81.227490726429593</v>
      </c>
      <c r="AP33" s="236">
        <v>86.396482225656797</v>
      </c>
      <c r="AQ33" s="227"/>
      <c r="AR33" s="237">
        <v>70.204776882313894</v>
      </c>
      <c r="AS33" s="38"/>
      <c r="AT33" s="29">
        <v>6.3220612493198702</v>
      </c>
      <c r="AU33" s="208">
        <v>9.1671063739420404</v>
      </c>
      <c r="AV33" s="208">
        <v>5.5102823562262699</v>
      </c>
      <c r="AW33" s="208">
        <v>7.3573240913308098</v>
      </c>
      <c r="AX33" s="208">
        <v>-3.5204793696019698</v>
      </c>
      <c r="AY33" s="213">
        <v>4.61370457182948</v>
      </c>
      <c r="AZ33" s="208"/>
      <c r="BA33" s="214">
        <v>-6.0220581883534603</v>
      </c>
      <c r="BB33" s="215">
        <v>-5.3102879707305499</v>
      </c>
      <c r="BC33" s="216">
        <v>-5.6888027417158504</v>
      </c>
      <c r="BD33" s="208"/>
      <c r="BE33" s="217">
        <v>0.74374046911056502</v>
      </c>
      <c r="BF33" s="38"/>
      <c r="BG33" s="29">
        <v>6.3220612493198702</v>
      </c>
      <c r="BH33" s="208">
        <v>9.1671063739420404</v>
      </c>
      <c r="BI33" s="208">
        <v>5.5102823562262699</v>
      </c>
      <c r="BJ33" s="208">
        <v>7.3573240913308098</v>
      </c>
      <c r="BK33" s="208">
        <v>-3.5204793696019698</v>
      </c>
      <c r="BL33" s="213">
        <v>4.61370457182948</v>
      </c>
      <c r="BM33" s="208"/>
      <c r="BN33" s="214">
        <v>-6.0220581883534603</v>
      </c>
      <c r="BO33" s="215">
        <v>-5.3102879707305499</v>
      </c>
      <c r="BP33" s="216">
        <v>-5.6888027417158504</v>
      </c>
      <c r="BQ33" s="208"/>
      <c r="BR33" s="217">
        <v>0.74374046911056502</v>
      </c>
    </row>
    <row r="34" spans="1:70" x14ac:dyDescent="0.2">
      <c r="A34" s="20" t="s">
        <v>23</v>
      </c>
      <c r="B34" s="2" t="str">
        <f t="shared" si="0"/>
        <v>Central Virginia</v>
      </c>
      <c r="C34" s="2"/>
      <c r="D34" s="23" t="s">
        <v>89</v>
      </c>
      <c r="E34" s="26" t="s">
        <v>90</v>
      </c>
      <c r="F34" s="2"/>
      <c r="G34" s="232">
        <v>75.914179998238694</v>
      </c>
      <c r="H34" s="227">
        <v>100.799670649015</v>
      </c>
      <c r="I34" s="227">
        <v>109.09890715355</v>
      </c>
      <c r="J34" s="227">
        <v>107.33963425015401</v>
      </c>
      <c r="K34" s="227">
        <v>101.63421404878601</v>
      </c>
      <c r="L34" s="233">
        <v>98.957321219948895</v>
      </c>
      <c r="M34" s="227"/>
      <c r="N34" s="234">
        <v>124.415523820706</v>
      </c>
      <c r="O34" s="235">
        <v>99.133794581266301</v>
      </c>
      <c r="P34" s="236">
        <v>111.77465920098599</v>
      </c>
      <c r="Q34" s="227"/>
      <c r="R34" s="237">
        <v>102.619417785959</v>
      </c>
      <c r="S34" s="38"/>
      <c r="T34" s="29">
        <v>50.7502031660472</v>
      </c>
      <c r="U34" s="208">
        <v>44.718664681820698</v>
      </c>
      <c r="V34" s="208">
        <v>40.766358726270802</v>
      </c>
      <c r="W34" s="208">
        <v>43.181364655804899</v>
      </c>
      <c r="X34" s="208">
        <v>19.631121029877502</v>
      </c>
      <c r="Y34" s="213">
        <v>38.426154651830799</v>
      </c>
      <c r="Z34" s="208"/>
      <c r="AA34" s="214">
        <v>-0.97661657871167795</v>
      </c>
      <c r="AB34" s="215">
        <v>-22.720920866519101</v>
      </c>
      <c r="AC34" s="216">
        <v>-11.9617055586394</v>
      </c>
      <c r="AD34" s="208"/>
      <c r="AE34" s="217">
        <v>17.498016464730298</v>
      </c>
      <c r="AF34" s="38"/>
      <c r="AG34" s="232">
        <v>74.943853876185102</v>
      </c>
      <c r="AH34" s="227">
        <v>74.798731396953002</v>
      </c>
      <c r="AI34" s="227">
        <v>85.134628893063606</v>
      </c>
      <c r="AJ34" s="227">
        <v>85.921899492177104</v>
      </c>
      <c r="AK34" s="227">
        <v>83.639195482431603</v>
      </c>
      <c r="AL34" s="233">
        <v>80.887661828162095</v>
      </c>
      <c r="AM34" s="227"/>
      <c r="AN34" s="234">
        <v>105.096291792643</v>
      </c>
      <c r="AO34" s="235">
        <v>102.99228615669099</v>
      </c>
      <c r="AP34" s="236">
        <v>104.044288974667</v>
      </c>
      <c r="AQ34" s="227"/>
      <c r="AR34" s="237">
        <v>87.503841012877899</v>
      </c>
      <c r="AS34" s="38"/>
      <c r="AT34" s="29">
        <v>21.8973434181325</v>
      </c>
      <c r="AU34" s="208">
        <v>17.315187850097399</v>
      </c>
      <c r="AV34" s="208">
        <v>12.0472585650877</v>
      </c>
      <c r="AW34" s="208">
        <v>10.131110775107199</v>
      </c>
      <c r="AX34" s="208">
        <v>5.9766742952135203</v>
      </c>
      <c r="AY34" s="213">
        <v>12.920780169742899</v>
      </c>
      <c r="AZ34" s="208"/>
      <c r="BA34" s="214">
        <v>-3.7018482301733</v>
      </c>
      <c r="BB34" s="215">
        <v>-5.8268878579136798</v>
      </c>
      <c r="BC34" s="216">
        <v>-4.7654791834218999</v>
      </c>
      <c r="BD34" s="208"/>
      <c r="BE34" s="217">
        <v>6.2192932812906196</v>
      </c>
      <c r="BF34" s="38"/>
      <c r="BG34" s="29">
        <v>21.8973434181325</v>
      </c>
      <c r="BH34" s="208">
        <v>17.315187850097399</v>
      </c>
      <c r="BI34" s="208">
        <v>12.0472585650877</v>
      </c>
      <c r="BJ34" s="208">
        <v>10.131110775107199</v>
      </c>
      <c r="BK34" s="208">
        <v>5.9766742952135203</v>
      </c>
      <c r="BL34" s="213">
        <v>12.920780169742899</v>
      </c>
      <c r="BM34" s="208"/>
      <c r="BN34" s="214">
        <v>-3.7018482301733</v>
      </c>
      <c r="BO34" s="215">
        <v>-5.8268878579136798</v>
      </c>
      <c r="BP34" s="216">
        <v>-4.7654791834218999</v>
      </c>
      <c r="BQ34" s="208"/>
      <c r="BR34" s="217">
        <v>6.2192932812906196</v>
      </c>
    </row>
    <row r="35" spans="1:70" x14ac:dyDescent="0.2">
      <c r="A35" s="20" t="s">
        <v>24</v>
      </c>
      <c r="B35" s="2" t="str">
        <f t="shared" si="0"/>
        <v>Chesapeake Bay</v>
      </c>
      <c r="C35" s="2"/>
      <c r="D35" s="23" t="s">
        <v>89</v>
      </c>
      <c r="E35" s="26" t="s">
        <v>90</v>
      </c>
      <c r="F35" s="2"/>
      <c r="G35" s="232">
        <v>55.629706563706499</v>
      </c>
      <c r="H35" s="227">
        <v>74.663637065637005</v>
      </c>
      <c r="I35" s="227">
        <v>73.7278532818532</v>
      </c>
      <c r="J35" s="227">
        <v>79.259722007722004</v>
      </c>
      <c r="K35" s="227">
        <v>89.454440154440107</v>
      </c>
      <c r="L35" s="233">
        <v>74.547071814671796</v>
      </c>
      <c r="M35" s="227"/>
      <c r="N35" s="234">
        <v>138.52741312741301</v>
      </c>
      <c r="O35" s="235">
        <v>135.90203088803</v>
      </c>
      <c r="P35" s="236">
        <v>137.214722007722</v>
      </c>
      <c r="Q35" s="227"/>
      <c r="R35" s="237">
        <v>92.4521147269718</v>
      </c>
      <c r="S35" s="38"/>
      <c r="T35" s="29">
        <v>-2.8433508953215401</v>
      </c>
      <c r="U35" s="208">
        <v>0.90613616160275201</v>
      </c>
      <c r="V35" s="208">
        <v>-6.2378553180290002</v>
      </c>
      <c r="W35" s="208">
        <v>4.9436569115190503</v>
      </c>
      <c r="X35" s="208">
        <v>5.3912586851454796</v>
      </c>
      <c r="Y35" s="213">
        <v>0.66088985856512406</v>
      </c>
      <c r="Z35" s="208"/>
      <c r="AA35" s="214">
        <v>1.5710955204153401</v>
      </c>
      <c r="AB35" s="215">
        <v>-8.8880674689489005</v>
      </c>
      <c r="AC35" s="216">
        <v>-3.8924482612764901</v>
      </c>
      <c r="AD35" s="208"/>
      <c r="AE35" s="217">
        <v>-1.3215969927709399</v>
      </c>
      <c r="AF35" s="38"/>
      <c r="AG35" s="232">
        <v>56.058376447876398</v>
      </c>
      <c r="AH35" s="227">
        <v>64.647079150579103</v>
      </c>
      <c r="AI35" s="227">
        <v>71.351503861003806</v>
      </c>
      <c r="AJ35" s="227">
        <v>72.023957528957496</v>
      </c>
      <c r="AK35" s="227">
        <v>78.351880308880297</v>
      </c>
      <c r="AL35" s="233">
        <v>68.4865594594594</v>
      </c>
      <c r="AM35" s="227"/>
      <c r="AN35" s="234">
        <v>113.15121814671799</v>
      </c>
      <c r="AO35" s="235">
        <v>120.653583011583</v>
      </c>
      <c r="AP35" s="236">
        <v>116.90240057915</v>
      </c>
      <c r="AQ35" s="227"/>
      <c r="AR35" s="237">
        <v>82.319656922228305</v>
      </c>
      <c r="AS35" s="38"/>
      <c r="AT35" s="29">
        <v>-12.0994059811627</v>
      </c>
      <c r="AU35" s="208">
        <v>-3.6687982226853002</v>
      </c>
      <c r="AV35" s="208">
        <v>-3.37022041791244</v>
      </c>
      <c r="AW35" s="208">
        <v>-5.3410499776662803</v>
      </c>
      <c r="AX35" s="208">
        <v>-1.50574867065449</v>
      </c>
      <c r="AY35" s="213">
        <v>-4.9752109743067896</v>
      </c>
      <c r="AZ35" s="208"/>
      <c r="BA35" s="214">
        <v>-0.87486753892975799</v>
      </c>
      <c r="BB35" s="215">
        <v>-9.5518883174451397E-2</v>
      </c>
      <c r="BC35" s="216">
        <v>-0.47421376519554698</v>
      </c>
      <c r="BD35" s="208"/>
      <c r="BE35" s="217">
        <v>-3.1989572753408901</v>
      </c>
      <c r="BF35" s="38"/>
      <c r="BG35" s="29">
        <v>-12.0994059811627</v>
      </c>
      <c r="BH35" s="208">
        <v>-3.6687982226853002</v>
      </c>
      <c r="BI35" s="208">
        <v>-3.37022041791244</v>
      </c>
      <c r="BJ35" s="208">
        <v>-5.3410499776662803</v>
      </c>
      <c r="BK35" s="208">
        <v>-1.50574867065449</v>
      </c>
      <c r="BL35" s="213">
        <v>-4.9752109743067896</v>
      </c>
      <c r="BM35" s="208"/>
      <c r="BN35" s="214">
        <v>-0.87486753892975799</v>
      </c>
      <c r="BO35" s="215">
        <v>-9.5518883174451397E-2</v>
      </c>
      <c r="BP35" s="216">
        <v>-0.47421376519554698</v>
      </c>
      <c r="BQ35" s="208"/>
      <c r="BR35" s="217">
        <v>-3.1989572753408901</v>
      </c>
    </row>
    <row r="36" spans="1:70" x14ac:dyDescent="0.2">
      <c r="A36" s="20" t="s">
        <v>25</v>
      </c>
      <c r="B36" s="2" t="str">
        <f t="shared" si="0"/>
        <v>Coastal Virginia - Eastern Shore</v>
      </c>
      <c r="C36" s="2"/>
      <c r="D36" s="23" t="s">
        <v>89</v>
      </c>
      <c r="E36" s="26" t="s">
        <v>90</v>
      </c>
      <c r="F36" s="2"/>
      <c r="G36" s="232">
        <v>67.229934167215205</v>
      </c>
      <c r="H36" s="227">
        <v>79.839414088215904</v>
      </c>
      <c r="I36" s="227">
        <v>85.622448979591795</v>
      </c>
      <c r="J36" s="227">
        <v>89.595898617511494</v>
      </c>
      <c r="K36" s="227">
        <v>96.308169848584498</v>
      </c>
      <c r="L36" s="233">
        <v>83.719173140223802</v>
      </c>
      <c r="M36" s="227"/>
      <c r="N36" s="234">
        <v>143.24144832126299</v>
      </c>
      <c r="O36" s="235">
        <v>136.37700460829399</v>
      </c>
      <c r="P36" s="236">
        <v>139.80922646477899</v>
      </c>
      <c r="Q36" s="227"/>
      <c r="R36" s="237">
        <v>99.744902661525401</v>
      </c>
      <c r="S36" s="38"/>
      <c r="T36" s="29">
        <v>5.9159901172164799</v>
      </c>
      <c r="U36" s="208">
        <v>-3.6027570441301102</v>
      </c>
      <c r="V36" s="208">
        <v>-6.1719244622689304</v>
      </c>
      <c r="W36" s="208">
        <v>-0.67846327378835902</v>
      </c>
      <c r="X36" s="208">
        <v>-7.6031138229975497</v>
      </c>
      <c r="Y36" s="213">
        <v>-3.1014149131933402</v>
      </c>
      <c r="Z36" s="208"/>
      <c r="AA36" s="214">
        <v>1.44615385476134</v>
      </c>
      <c r="AB36" s="215">
        <v>-5.7581443791513198</v>
      </c>
      <c r="AC36" s="216">
        <v>-2.2002188415828599</v>
      </c>
      <c r="AD36" s="208"/>
      <c r="AE36" s="217">
        <v>-2.7425082264288401</v>
      </c>
      <c r="AF36" s="38"/>
      <c r="AG36" s="232">
        <v>61.120092165898598</v>
      </c>
      <c r="AH36" s="227">
        <v>64.712216919025593</v>
      </c>
      <c r="AI36" s="227">
        <v>76.725393350888694</v>
      </c>
      <c r="AJ36" s="227">
        <v>80.112750164581897</v>
      </c>
      <c r="AK36" s="227">
        <v>79.910342330480503</v>
      </c>
      <c r="AL36" s="233">
        <v>72.5161589861751</v>
      </c>
      <c r="AM36" s="227"/>
      <c r="AN36" s="234">
        <v>108.998048057932</v>
      </c>
      <c r="AO36" s="235">
        <v>110.671496050032</v>
      </c>
      <c r="AP36" s="236">
        <v>109.83477205398199</v>
      </c>
      <c r="AQ36" s="227"/>
      <c r="AR36" s="237">
        <v>83.178619862691605</v>
      </c>
      <c r="AS36" s="38"/>
      <c r="AT36" s="29">
        <v>-9.9169980890644709</v>
      </c>
      <c r="AU36" s="208">
        <v>-7.11524539697227</v>
      </c>
      <c r="AV36" s="208">
        <v>-3.2375391866040402</v>
      </c>
      <c r="AW36" s="208">
        <v>-0.89943474013979297</v>
      </c>
      <c r="AX36" s="208">
        <v>-3.6124981952229098</v>
      </c>
      <c r="AY36" s="213">
        <v>-4.7233233773289598</v>
      </c>
      <c r="AZ36" s="208"/>
      <c r="BA36" s="214">
        <v>-1.61895544823883</v>
      </c>
      <c r="BB36" s="215">
        <v>-0.86183592365765804</v>
      </c>
      <c r="BC36" s="216">
        <v>-1.2389628405194499</v>
      </c>
      <c r="BD36" s="208"/>
      <c r="BE36" s="217">
        <v>-3.43802582934156</v>
      </c>
      <c r="BF36" s="38"/>
      <c r="BG36" s="29">
        <v>-9.9169980890644709</v>
      </c>
      <c r="BH36" s="208">
        <v>-7.11524539697227</v>
      </c>
      <c r="BI36" s="208">
        <v>-3.2375391866040402</v>
      </c>
      <c r="BJ36" s="208">
        <v>-0.89943474013979297</v>
      </c>
      <c r="BK36" s="208">
        <v>-3.6124981952229098</v>
      </c>
      <c r="BL36" s="213">
        <v>-4.7233233773289598</v>
      </c>
      <c r="BM36" s="208"/>
      <c r="BN36" s="214">
        <v>-1.61895544823883</v>
      </c>
      <c r="BO36" s="215">
        <v>-0.86183592365765804</v>
      </c>
      <c r="BP36" s="216">
        <v>-1.2389628405194499</v>
      </c>
      <c r="BQ36" s="208"/>
      <c r="BR36" s="217">
        <v>-3.43802582934156</v>
      </c>
    </row>
    <row r="37" spans="1:70" x14ac:dyDescent="0.2">
      <c r="A37" s="20" t="s">
        <v>26</v>
      </c>
      <c r="B37" s="2" t="str">
        <f t="shared" si="0"/>
        <v>Coastal Virginia - Hampton Roads</v>
      </c>
      <c r="C37" s="2"/>
      <c r="D37" s="23" t="s">
        <v>89</v>
      </c>
      <c r="E37" s="26" t="s">
        <v>90</v>
      </c>
      <c r="F37" s="2"/>
      <c r="G37" s="232">
        <v>84.417991404601295</v>
      </c>
      <c r="H37" s="227">
        <v>99.699790776674007</v>
      </c>
      <c r="I37" s="227">
        <v>106.26945854135499</v>
      </c>
      <c r="J37" s="227">
        <v>108.447192856039</v>
      </c>
      <c r="K37" s="227">
        <v>127.881240156467</v>
      </c>
      <c r="L37" s="233">
        <v>105.34313474702699</v>
      </c>
      <c r="M37" s="227"/>
      <c r="N37" s="234">
        <v>199.81462761850801</v>
      </c>
      <c r="O37" s="235">
        <v>200.056669926398</v>
      </c>
      <c r="P37" s="236">
        <v>199.93564877245299</v>
      </c>
      <c r="Q37" s="227"/>
      <c r="R37" s="237">
        <v>132.36956732572</v>
      </c>
      <c r="S37" s="38"/>
      <c r="T37" s="29">
        <v>17.421404557010501</v>
      </c>
      <c r="U37" s="208">
        <v>14.3684223718646</v>
      </c>
      <c r="V37" s="208">
        <v>8.11477784591359</v>
      </c>
      <c r="W37" s="208">
        <v>7.0268002765002997</v>
      </c>
      <c r="X37" s="208">
        <v>7.8728333577747902</v>
      </c>
      <c r="Y37" s="213">
        <v>10.3679948099486</v>
      </c>
      <c r="Z37" s="208"/>
      <c r="AA37" s="214">
        <v>11.147990268468099</v>
      </c>
      <c r="AB37" s="215">
        <v>8.1527358743123095</v>
      </c>
      <c r="AC37" s="216">
        <v>9.6290018333662104</v>
      </c>
      <c r="AD37" s="208"/>
      <c r="AE37" s="217">
        <v>10.047861767383001</v>
      </c>
      <c r="AF37" s="38"/>
      <c r="AG37" s="232">
        <v>88.838240479412306</v>
      </c>
      <c r="AH37" s="227">
        <v>83.005518411445394</v>
      </c>
      <c r="AI37" s="227">
        <v>91.207406172131996</v>
      </c>
      <c r="AJ37" s="227">
        <v>96.354207879673595</v>
      </c>
      <c r="AK37" s="227">
        <v>102.13316352351001</v>
      </c>
      <c r="AL37" s="233">
        <v>92.308247977291003</v>
      </c>
      <c r="AM37" s="227"/>
      <c r="AN37" s="234">
        <v>154.642613208336</v>
      </c>
      <c r="AO37" s="235">
        <v>162.70055359890699</v>
      </c>
      <c r="AP37" s="236">
        <v>158.67158340362201</v>
      </c>
      <c r="AQ37" s="227"/>
      <c r="AR37" s="237">
        <v>111.271311496371</v>
      </c>
      <c r="AS37" s="38"/>
      <c r="AT37" s="29">
        <v>2.9290169719412402</v>
      </c>
      <c r="AU37" s="208">
        <v>3.2045644388338301</v>
      </c>
      <c r="AV37" s="208">
        <v>2.4581020162251299</v>
      </c>
      <c r="AW37" s="208">
        <v>4.9176677450714799</v>
      </c>
      <c r="AX37" s="208">
        <v>5.9011702045057</v>
      </c>
      <c r="AY37" s="213">
        <v>3.9419618654196502</v>
      </c>
      <c r="AZ37" s="208"/>
      <c r="BA37" s="214">
        <v>6.5463426261947504</v>
      </c>
      <c r="BB37" s="215">
        <v>7.2125854790170196</v>
      </c>
      <c r="BC37" s="216">
        <v>6.8868849486656103</v>
      </c>
      <c r="BD37" s="208"/>
      <c r="BE37" s="217">
        <v>5.1240028728936799</v>
      </c>
      <c r="BF37" s="38"/>
      <c r="BG37" s="29">
        <v>2.9290169719412402</v>
      </c>
      <c r="BH37" s="208">
        <v>3.2045644388338301</v>
      </c>
      <c r="BI37" s="208">
        <v>2.4581020162251299</v>
      </c>
      <c r="BJ37" s="208">
        <v>4.9176677450714799</v>
      </c>
      <c r="BK37" s="208">
        <v>5.9011702045057</v>
      </c>
      <c r="BL37" s="213">
        <v>3.9419618654196502</v>
      </c>
      <c r="BM37" s="208"/>
      <c r="BN37" s="214">
        <v>6.5463426261947504</v>
      </c>
      <c r="BO37" s="215">
        <v>7.2125854790170196</v>
      </c>
      <c r="BP37" s="216">
        <v>6.8868849486656103</v>
      </c>
      <c r="BQ37" s="208"/>
      <c r="BR37" s="217">
        <v>5.1240028728936799</v>
      </c>
    </row>
    <row r="38" spans="1:70" x14ac:dyDescent="0.2">
      <c r="A38" s="19" t="s">
        <v>27</v>
      </c>
      <c r="B38" s="2" t="str">
        <f t="shared" si="0"/>
        <v>Northern Virginia</v>
      </c>
      <c r="C38" s="2"/>
      <c r="D38" s="23" t="s">
        <v>89</v>
      </c>
      <c r="E38" s="26" t="s">
        <v>90</v>
      </c>
      <c r="F38" s="2"/>
      <c r="G38" s="232">
        <v>118.844057134259</v>
      </c>
      <c r="H38" s="227">
        <v>152.07392041073399</v>
      </c>
      <c r="I38" s="227">
        <v>164.876991330186</v>
      </c>
      <c r="J38" s="227">
        <v>147.02254659319499</v>
      </c>
      <c r="K38" s="227">
        <v>119.018299889041</v>
      </c>
      <c r="L38" s="233">
        <v>140.36716307148299</v>
      </c>
      <c r="M38" s="227"/>
      <c r="N38" s="234">
        <v>124.038576909333</v>
      </c>
      <c r="O38" s="235">
        <v>121.426766215936</v>
      </c>
      <c r="P38" s="236">
        <v>122.73267156263501</v>
      </c>
      <c r="Q38" s="227"/>
      <c r="R38" s="237">
        <v>135.328736926098</v>
      </c>
      <c r="S38" s="38"/>
      <c r="T38" s="29">
        <v>42.5569475420317</v>
      </c>
      <c r="U38" s="208">
        <v>30.058435322050599</v>
      </c>
      <c r="V38" s="208">
        <v>28.560073574791101</v>
      </c>
      <c r="W38" s="208">
        <v>37.789991705867898</v>
      </c>
      <c r="X38" s="208">
        <v>21.0029846192066</v>
      </c>
      <c r="Y38" s="213">
        <v>31.527798507027399</v>
      </c>
      <c r="Z38" s="208"/>
      <c r="AA38" s="214">
        <v>18.348472111438401</v>
      </c>
      <c r="AB38" s="215">
        <v>12.1906968594409</v>
      </c>
      <c r="AC38" s="216">
        <v>15.220092452100101</v>
      </c>
      <c r="AD38" s="208"/>
      <c r="AE38" s="217">
        <v>26.874704630318199</v>
      </c>
      <c r="AF38" s="38"/>
      <c r="AG38" s="232">
        <v>104.283242604717</v>
      </c>
      <c r="AH38" s="227">
        <v>135.369950375706</v>
      </c>
      <c r="AI38" s="227">
        <v>161.853401707714</v>
      </c>
      <c r="AJ38" s="227">
        <v>157.46625087523901</v>
      </c>
      <c r="AK38" s="227">
        <v>131.36870276645999</v>
      </c>
      <c r="AL38" s="233">
        <v>138.06491243320599</v>
      </c>
      <c r="AM38" s="227"/>
      <c r="AN38" s="234">
        <v>125.13958402060101</v>
      </c>
      <c r="AO38" s="235">
        <v>124.863431360109</v>
      </c>
      <c r="AP38" s="236">
        <v>125.001507690355</v>
      </c>
      <c r="AQ38" s="227"/>
      <c r="AR38" s="237">
        <v>134.33277916358901</v>
      </c>
      <c r="AS38" s="38"/>
      <c r="AT38" s="29">
        <v>16.921628408782901</v>
      </c>
      <c r="AU38" s="208">
        <v>17.413148393078</v>
      </c>
      <c r="AV38" s="208">
        <v>15.884047315545301</v>
      </c>
      <c r="AW38" s="208">
        <v>17.0613504387779</v>
      </c>
      <c r="AX38" s="208">
        <v>18.038168872074799</v>
      </c>
      <c r="AY38" s="213">
        <v>17.011653973401</v>
      </c>
      <c r="AZ38" s="208"/>
      <c r="BA38" s="214">
        <v>14.455146646012601</v>
      </c>
      <c r="BB38" s="215">
        <v>13.7039349760277</v>
      </c>
      <c r="BC38" s="216">
        <v>14.0787190224854</v>
      </c>
      <c r="BD38" s="208"/>
      <c r="BE38" s="217">
        <v>16.2174945489915</v>
      </c>
      <c r="BF38" s="38"/>
      <c r="BG38" s="29">
        <v>16.921628408782901</v>
      </c>
      <c r="BH38" s="208">
        <v>17.413148393078</v>
      </c>
      <c r="BI38" s="208">
        <v>15.884047315545301</v>
      </c>
      <c r="BJ38" s="208">
        <v>17.0613504387779</v>
      </c>
      <c r="BK38" s="208">
        <v>18.038168872074799</v>
      </c>
      <c r="BL38" s="213">
        <v>17.011653973401</v>
      </c>
      <c r="BM38" s="208"/>
      <c r="BN38" s="214">
        <v>14.455146646012601</v>
      </c>
      <c r="BO38" s="215">
        <v>13.7039349760277</v>
      </c>
      <c r="BP38" s="216">
        <v>14.0787190224854</v>
      </c>
      <c r="BQ38" s="208"/>
      <c r="BR38" s="217">
        <v>16.2174945489915</v>
      </c>
    </row>
    <row r="39" spans="1:70" x14ac:dyDescent="0.2">
      <c r="A39" s="21" t="s">
        <v>28</v>
      </c>
      <c r="B39" s="2" t="str">
        <f t="shared" si="0"/>
        <v>Shenandoah Valley</v>
      </c>
      <c r="C39" s="2"/>
      <c r="D39" s="24" t="s">
        <v>89</v>
      </c>
      <c r="E39" s="27" t="s">
        <v>90</v>
      </c>
      <c r="F39" s="2"/>
      <c r="G39" s="238">
        <v>47.519175681010601</v>
      </c>
      <c r="H39" s="239">
        <v>56.522696407422004</v>
      </c>
      <c r="I39" s="239">
        <v>64.153999210422398</v>
      </c>
      <c r="J39" s="239">
        <v>77.4624200552704</v>
      </c>
      <c r="K39" s="239">
        <v>90.479293328069403</v>
      </c>
      <c r="L39" s="240">
        <v>67.227516936439002</v>
      </c>
      <c r="M39" s="227"/>
      <c r="N39" s="241">
        <v>117.069532570075</v>
      </c>
      <c r="O39" s="242">
        <v>93.807172522700299</v>
      </c>
      <c r="P39" s="243">
        <v>105.43835254638699</v>
      </c>
      <c r="Q39" s="227"/>
      <c r="R39" s="244">
        <v>78.1448985392814</v>
      </c>
      <c r="S39" s="38"/>
      <c r="T39" s="30">
        <v>3.7712382752321401</v>
      </c>
      <c r="U39" s="218">
        <v>-3.7462955485066001</v>
      </c>
      <c r="V39" s="218">
        <v>-1.20223624398873</v>
      </c>
      <c r="W39" s="218">
        <v>9.2784120953968507</v>
      </c>
      <c r="X39" s="218">
        <v>10.7531707924943</v>
      </c>
      <c r="Y39" s="219">
        <v>4.3810076484154603</v>
      </c>
      <c r="Z39" s="208"/>
      <c r="AA39" s="220">
        <v>6.8125023500805799</v>
      </c>
      <c r="AB39" s="221">
        <v>-13.156276969813799</v>
      </c>
      <c r="AC39" s="222">
        <v>-3.0991924128905501</v>
      </c>
      <c r="AD39" s="208"/>
      <c r="AE39" s="223">
        <v>1.36451885851314</v>
      </c>
      <c r="AF39" s="38"/>
      <c r="AG39" s="238">
        <v>47.9757503053224</v>
      </c>
      <c r="AH39" s="239">
        <v>51.082119969238597</v>
      </c>
      <c r="AI39" s="239">
        <v>59.240974897955098</v>
      </c>
      <c r="AJ39" s="239">
        <v>67.264712795535601</v>
      </c>
      <c r="AK39" s="239">
        <v>72.925015676453697</v>
      </c>
      <c r="AL39" s="240">
        <v>59.695265123137901</v>
      </c>
      <c r="AM39" s="227"/>
      <c r="AN39" s="241">
        <v>93.474823418058406</v>
      </c>
      <c r="AO39" s="242">
        <v>83.828011160846302</v>
      </c>
      <c r="AP39" s="243">
        <v>88.651417289452397</v>
      </c>
      <c r="AQ39" s="227"/>
      <c r="AR39" s="244">
        <v>67.967216457678404</v>
      </c>
      <c r="AS39" s="38"/>
      <c r="AT39" s="30">
        <v>2.0389258416366398</v>
      </c>
      <c r="AU39" s="218">
        <v>1.21030458855881</v>
      </c>
      <c r="AV39" s="218">
        <v>1.1042400546311899</v>
      </c>
      <c r="AW39" s="218">
        <v>5.7002283966503402</v>
      </c>
      <c r="AX39" s="218">
        <v>6.91665644336166</v>
      </c>
      <c r="AY39" s="219">
        <v>3.6639179419800598</v>
      </c>
      <c r="AZ39" s="208"/>
      <c r="BA39" s="220">
        <v>2.30007658946155</v>
      </c>
      <c r="BB39" s="221">
        <v>-4.46115359785344</v>
      </c>
      <c r="BC39" s="222">
        <v>-1.0120102661863299</v>
      </c>
      <c r="BD39" s="208"/>
      <c r="BE39" s="223">
        <v>1.8688010783362701</v>
      </c>
      <c r="BF39" s="38"/>
      <c r="BG39" s="30">
        <v>2.0389258416366398</v>
      </c>
      <c r="BH39" s="218">
        <v>1.21030458855881</v>
      </c>
      <c r="BI39" s="218">
        <v>1.1042400546311899</v>
      </c>
      <c r="BJ39" s="218">
        <v>5.7002283966503402</v>
      </c>
      <c r="BK39" s="218">
        <v>6.91665644336166</v>
      </c>
      <c r="BL39" s="219">
        <v>3.6639179419800598</v>
      </c>
      <c r="BM39" s="208"/>
      <c r="BN39" s="220">
        <v>2.30007658946155</v>
      </c>
      <c r="BO39" s="221">
        <v>-4.46115359785344</v>
      </c>
      <c r="BP39" s="222">
        <v>-1.0120102661863299</v>
      </c>
      <c r="BQ39" s="208"/>
      <c r="BR39" s="223">
        <v>1.8688010783362701</v>
      </c>
    </row>
    <row r="40" spans="1:70" x14ac:dyDescent="0.2">
      <c r="A40" s="18" t="s">
        <v>29</v>
      </c>
      <c r="B40" s="2" t="str">
        <f t="shared" si="0"/>
        <v>Southern Virginia</v>
      </c>
      <c r="C40" s="8"/>
      <c r="D40" s="22" t="s">
        <v>89</v>
      </c>
      <c r="E40" s="25" t="s">
        <v>90</v>
      </c>
      <c r="F40" s="2"/>
      <c r="G40" s="224">
        <v>41.543168383340699</v>
      </c>
      <c r="H40" s="225">
        <v>62.7797716077026</v>
      </c>
      <c r="I40" s="225">
        <v>72.932371249440195</v>
      </c>
      <c r="J40" s="225">
        <v>74.777174205105197</v>
      </c>
      <c r="K40" s="225">
        <v>78.676130765785899</v>
      </c>
      <c r="L40" s="226">
        <v>66.141723242274907</v>
      </c>
      <c r="M40" s="227"/>
      <c r="N40" s="228">
        <v>97.354059561128494</v>
      </c>
      <c r="O40" s="229">
        <v>91.792218987908598</v>
      </c>
      <c r="P40" s="230">
        <v>94.573139274518496</v>
      </c>
      <c r="Q40" s="227"/>
      <c r="R40" s="231">
        <v>74.264984965773095</v>
      </c>
      <c r="S40" s="38"/>
      <c r="T40" s="28">
        <v>-8.8840352081853702</v>
      </c>
      <c r="U40" s="206">
        <v>-11.7487935943828</v>
      </c>
      <c r="V40" s="206">
        <v>-5.5907649907939296</v>
      </c>
      <c r="W40" s="206">
        <v>1.9223162111023699</v>
      </c>
      <c r="X40" s="206">
        <v>13.1338971151594</v>
      </c>
      <c r="Y40" s="207">
        <v>-1.8354039107745399</v>
      </c>
      <c r="Z40" s="208"/>
      <c r="AA40" s="209">
        <v>12.6017745264318</v>
      </c>
      <c r="AB40" s="210">
        <v>5.61233546396919</v>
      </c>
      <c r="AC40" s="211">
        <v>9.0978719426782995</v>
      </c>
      <c r="AD40" s="208"/>
      <c r="AE40" s="212">
        <v>1.8794015484953801</v>
      </c>
      <c r="AF40" s="38"/>
      <c r="AG40" s="224">
        <v>44.801677709152102</v>
      </c>
      <c r="AH40" s="225">
        <v>57.441684139709501</v>
      </c>
      <c r="AI40" s="225">
        <v>69.491422324381901</v>
      </c>
      <c r="AJ40" s="225">
        <v>69.961180691820303</v>
      </c>
      <c r="AK40" s="225">
        <v>69.148373044794496</v>
      </c>
      <c r="AL40" s="226">
        <v>62.174126943179502</v>
      </c>
      <c r="AM40" s="227"/>
      <c r="AN40" s="228">
        <v>77.733764646521195</v>
      </c>
      <c r="AO40" s="229">
        <v>78.030473734372293</v>
      </c>
      <c r="AP40" s="230">
        <v>77.882119190446801</v>
      </c>
      <c r="AQ40" s="227"/>
      <c r="AR40" s="231">
        <v>66.663095440271704</v>
      </c>
      <c r="AS40" s="38"/>
      <c r="AT40" s="28">
        <v>-1.85342551707368</v>
      </c>
      <c r="AU40" s="206">
        <v>-5.0652013908034803</v>
      </c>
      <c r="AV40" s="206">
        <v>-2.2156849445765099</v>
      </c>
      <c r="AW40" s="206">
        <v>-1.05869469882964</v>
      </c>
      <c r="AX40" s="206">
        <v>6.60987949778246</v>
      </c>
      <c r="AY40" s="207">
        <v>-0.61398195286325197</v>
      </c>
      <c r="AZ40" s="208"/>
      <c r="BA40" s="209">
        <v>3.7811087832446102</v>
      </c>
      <c r="BB40" s="210">
        <v>2.80626917269832</v>
      </c>
      <c r="BC40" s="211">
        <v>3.2904605154397699</v>
      </c>
      <c r="BD40" s="208"/>
      <c r="BE40" s="212">
        <v>0.65755900551104196</v>
      </c>
      <c r="BF40" s="38"/>
    </row>
    <row r="41" spans="1:70" x14ac:dyDescent="0.2">
      <c r="A41" s="19" t="s">
        <v>30</v>
      </c>
      <c r="B41" s="2" t="str">
        <f t="shared" si="0"/>
        <v>Southwest Virginia - Blue Ridge Highlands</v>
      </c>
      <c r="C41" s="9"/>
      <c r="D41" s="23" t="s">
        <v>89</v>
      </c>
      <c r="E41" s="26" t="s">
        <v>90</v>
      </c>
      <c r="F41" s="2"/>
      <c r="G41" s="232">
        <v>59.268695997278598</v>
      </c>
      <c r="H41" s="227">
        <v>60.322770155346397</v>
      </c>
      <c r="I41" s="227">
        <v>65.441391314207905</v>
      </c>
      <c r="J41" s="227">
        <v>66.507664134255506</v>
      </c>
      <c r="K41" s="227">
        <v>72.220815285179697</v>
      </c>
      <c r="L41" s="233">
        <v>64.752267377253602</v>
      </c>
      <c r="M41" s="227"/>
      <c r="N41" s="234">
        <v>101.21533280417199</v>
      </c>
      <c r="O41" s="235">
        <v>94.837964621839205</v>
      </c>
      <c r="P41" s="236">
        <v>98.026648713005997</v>
      </c>
      <c r="Q41" s="227"/>
      <c r="R41" s="237">
        <v>74.259233473182903</v>
      </c>
      <c r="S41" s="38"/>
      <c r="T41" s="29">
        <v>30.800431686575401</v>
      </c>
      <c r="U41" s="208">
        <v>0.55199927072294896</v>
      </c>
      <c r="V41" s="208">
        <v>0.338434864081959</v>
      </c>
      <c r="W41" s="208">
        <v>-2.9543454264345401</v>
      </c>
      <c r="X41" s="208">
        <v>4.7939566245281897</v>
      </c>
      <c r="Y41" s="213">
        <v>5.1262255598897397</v>
      </c>
      <c r="Z41" s="208"/>
      <c r="AA41" s="214">
        <v>-4.2310339344116503</v>
      </c>
      <c r="AB41" s="215">
        <v>-6.46929596352249</v>
      </c>
      <c r="AC41" s="216">
        <v>-5.3269846063877697</v>
      </c>
      <c r="AD41" s="208"/>
      <c r="AE41" s="217">
        <v>0.92340344131920404</v>
      </c>
      <c r="AF41" s="38"/>
      <c r="AG41" s="232">
        <v>51.4041835809048</v>
      </c>
      <c r="AH41" s="227">
        <v>57.649920625921297</v>
      </c>
      <c r="AI41" s="227">
        <v>65.834120365120697</v>
      </c>
      <c r="AJ41" s="227">
        <v>68.649637714026497</v>
      </c>
      <c r="AK41" s="227">
        <v>73.691078920512496</v>
      </c>
      <c r="AL41" s="233">
        <v>63.445788241297102</v>
      </c>
      <c r="AM41" s="227"/>
      <c r="AN41" s="234">
        <v>99.117181369769796</v>
      </c>
      <c r="AO41" s="235">
        <v>93.296215273840502</v>
      </c>
      <c r="AP41" s="236">
        <v>96.206698321805106</v>
      </c>
      <c r="AQ41" s="227"/>
      <c r="AR41" s="237">
        <v>72.806048264299406</v>
      </c>
      <c r="AS41" s="38"/>
      <c r="AT41" s="29">
        <v>0.45525055395997999</v>
      </c>
      <c r="AU41" s="208">
        <v>6.2423083036135401</v>
      </c>
      <c r="AV41" s="208">
        <v>6.7176289209871198</v>
      </c>
      <c r="AW41" s="208">
        <v>5.1079922283656396</v>
      </c>
      <c r="AX41" s="208">
        <v>9.9721518189638392</v>
      </c>
      <c r="AY41" s="213">
        <v>5.9386126167058899</v>
      </c>
      <c r="AZ41" s="208"/>
      <c r="BA41" s="214">
        <v>1.1927875015217799</v>
      </c>
      <c r="BB41" s="215">
        <v>1.0138078318604899</v>
      </c>
      <c r="BC41" s="216">
        <v>1.1059258085266499</v>
      </c>
      <c r="BD41" s="208"/>
      <c r="BE41" s="217">
        <v>4.0609709152580598</v>
      </c>
      <c r="BF41" s="38"/>
    </row>
    <row r="42" spans="1:70" x14ac:dyDescent="0.2">
      <c r="A42" s="20" t="s">
        <v>31</v>
      </c>
      <c r="B42" s="2" t="str">
        <f t="shared" si="0"/>
        <v>Southwest Virginia - Heart of Appalachia</v>
      </c>
      <c r="C42" s="2"/>
      <c r="D42" s="23" t="s">
        <v>89</v>
      </c>
      <c r="E42" s="26" t="s">
        <v>90</v>
      </c>
      <c r="F42" s="2"/>
      <c r="G42" s="232">
        <v>39.9333018867924</v>
      </c>
      <c r="H42" s="227">
        <v>52.567641509433898</v>
      </c>
      <c r="I42" s="227">
        <v>54.590798258345401</v>
      </c>
      <c r="J42" s="227">
        <v>54.073127721335197</v>
      </c>
      <c r="K42" s="227">
        <v>50.226719883889601</v>
      </c>
      <c r="L42" s="233">
        <v>50.278317851959301</v>
      </c>
      <c r="M42" s="227"/>
      <c r="N42" s="234">
        <v>62.480457184325097</v>
      </c>
      <c r="O42" s="235">
        <v>57.7894484760522</v>
      </c>
      <c r="P42" s="236">
        <v>60.134952830188602</v>
      </c>
      <c r="Q42" s="227"/>
      <c r="R42" s="237">
        <v>53.0944992743105</v>
      </c>
      <c r="S42" s="38"/>
      <c r="T42" s="29">
        <v>9.86727189649792</v>
      </c>
      <c r="U42" s="208">
        <v>5.1314043845314004</v>
      </c>
      <c r="V42" s="208">
        <v>-0.56552009314145602</v>
      </c>
      <c r="W42" s="208">
        <v>4.0336924751831198</v>
      </c>
      <c r="X42" s="208">
        <v>-10.032134072125899</v>
      </c>
      <c r="Y42" s="213">
        <v>0.93861486218067203</v>
      </c>
      <c r="Z42" s="208"/>
      <c r="AA42" s="214">
        <v>-2.0045835849415701</v>
      </c>
      <c r="AB42" s="215">
        <v>-10.3013910771465</v>
      </c>
      <c r="AC42" s="216">
        <v>-6.1745958167926798</v>
      </c>
      <c r="AD42" s="208"/>
      <c r="AE42" s="217">
        <v>-1.4784367435846599</v>
      </c>
      <c r="AF42" s="38"/>
      <c r="AG42" s="232">
        <v>34.294154571843201</v>
      </c>
      <c r="AH42" s="227">
        <v>43.576469521044899</v>
      </c>
      <c r="AI42" s="227">
        <v>50.160769230769198</v>
      </c>
      <c r="AJ42" s="227">
        <v>50.953006168359899</v>
      </c>
      <c r="AK42" s="227">
        <v>47.332195210449903</v>
      </c>
      <c r="AL42" s="233">
        <v>45.263318940493399</v>
      </c>
      <c r="AM42" s="227"/>
      <c r="AN42" s="234">
        <v>54.174698838896902</v>
      </c>
      <c r="AO42" s="235">
        <v>52.786529390420803</v>
      </c>
      <c r="AP42" s="236">
        <v>53.480614114658898</v>
      </c>
      <c r="AQ42" s="227"/>
      <c r="AR42" s="237">
        <v>47.6111175616835</v>
      </c>
      <c r="AS42" s="38"/>
      <c r="AT42" s="29">
        <v>-6.0158774071366103</v>
      </c>
      <c r="AU42" s="208">
        <v>-4.8504398634824897</v>
      </c>
      <c r="AV42" s="208">
        <v>-5.0189583289993704</v>
      </c>
      <c r="AW42" s="208">
        <v>-2.2161271742914201</v>
      </c>
      <c r="AX42" s="208">
        <v>-5.6831527716039201</v>
      </c>
      <c r="AY42" s="213">
        <v>-4.6648662279089699</v>
      </c>
      <c r="AZ42" s="208"/>
      <c r="BA42" s="214">
        <v>-4.0482651433644001</v>
      </c>
      <c r="BB42" s="215">
        <v>-2.2539180594973698</v>
      </c>
      <c r="BC42" s="216">
        <v>-3.1710440380381999</v>
      </c>
      <c r="BD42" s="208"/>
      <c r="BE42" s="217">
        <v>-4.1904907416282597</v>
      </c>
      <c r="BF42" s="38"/>
    </row>
    <row r="43" spans="1:70" x14ac:dyDescent="0.2">
      <c r="A43" s="21" t="s">
        <v>32</v>
      </c>
      <c r="B43" s="2" t="str">
        <f t="shared" si="0"/>
        <v>Virginia Mountains</v>
      </c>
      <c r="C43" s="2"/>
      <c r="D43" s="24" t="s">
        <v>89</v>
      </c>
      <c r="E43" s="27" t="s">
        <v>90</v>
      </c>
      <c r="F43" s="2"/>
      <c r="G43" s="232">
        <v>57.280623745147899</v>
      </c>
      <c r="H43" s="227">
        <v>81.930543434613796</v>
      </c>
      <c r="I43" s="227">
        <v>92.042741266229399</v>
      </c>
      <c r="J43" s="227">
        <v>86.7876228081916</v>
      </c>
      <c r="K43" s="227">
        <v>92.965126489091105</v>
      </c>
      <c r="L43" s="233">
        <v>82.201331548654693</v>
      </c>
      <c r="M43" s="227"/>
      <c r="N43" s="234">
        <v>113.614850756257</v>
      </c>
      <c r="O43" s="235">
        <v>110.26630169990599</v>
      </c>
      <c r="P43" s="236">
        <v>111.940576228081</v>
      </c>
      <c r="Q43" s="227"/>
      <c r="R43" s="237">
        <v>90.698258599919598</v>
      </c>
      <c r="S43" s="38"/>
      <c r="T43" s="29">
        <v>13.506772365408899</v>
      </c>
      <c r="U43" s="208">
        <v>3.5828667470004101</v>
      </c>
      <c r="V43" s="208">
        <v>12.3171700890413</v>
      </c>
      <c r="W43" s="208">
        <v>-0.20842251922310201</v>
      </c>
      <c r="X43" s="208">
        <v>-2.4102663697053401</v>
      </c>
      <c r="Y43" s="213">
        <v>4.3852609804742704</v>
      </c>
      <c r="Z43" s="208"/>
      <c r="AA43" s="214">
        <v>-13.356325270329201</v>
      </c>
      <c r="AB43" s="215">
        <v>-11.2796663869266</v>
      </c>
      <c r="AC43" s="216">
        <v>-12.3458168898932</v>
      </c>
      <c r="AD43" s="208"/>
      <c r="AE43" s="217">
        <v>-2.19769440677632</v>
      </c>
      <c r="AF43" s="38"/>
      <c r="AG43" s="232">
        <v>67.856951545977694</v>
      </c>
      <c r="AH43" s="227">
        <v>77.138954624548205</v>
      </c>
      <c r="AI43" s="227">
        <v>88.845771315754206</v>
      </c>
      <c r="AJ43" s="227">
        <v>86.993867621469605</v>
      </c>
      <c r="AK43" s="227">
        <v>89.935973765225498</v>
      </c>
      <c r="AL43" s="233">
        <v>82.154303774595107</v>
      </c>
      <c r="AM43" s="227"/>
      <c r="AN43" s="234">
        <v>103.67644492035799</v>
      </c>
      <c r="AO43" s="235">
        <v>100.70322513719699</v>
      </c>
      <c r="AP43" s="236">
        <v>102.189835028777</v>
      </c>
      <c r="AQ43" s="227"/>
      <c r="AR43" s="237">
        <v>87.878741275790105</v>
      </c>
      <c r="AS43" s="38"/>
      <c r="AT43" s="29">
        <v>13.014725658885601</v>
      </c>
      <c r="AU43" s="208">
        <v>13.258537774616199</v>
      </c>
      <c r="AV43" s="208">
        <v>16.3742884513352</v>
      </c>
      <c r="AW43" s="208">
        <v>1.2759506683809201</v>
      </c>
      <c r="AX43" s="208">
        <v>1.5402194136542</v>
      </c>
      <c r="AY43" s="213">
        <v>8.3927729739417192</v>
      </c>
      <c r="AZ43" s="208"/>
      <c r="BA43" s="214">
        <v>-7.6920528381704001</v>
      </c>
      <c r="BB43" s="215">
        <v>-5.4587500300997398</v>
      </c>
      <c r="BC43" s="216">
        <v>-6.6049875146214898</v>
      </c>
      <c r="BD43" s="208"/>
      <c r="BE43" s="217">
        <v>2.9026134934518999</v>
      </c>
      <c r="BF43" s="38"/>
    </row>
    <row r="44" spans="1:70" x14ac:dyDescent="0.2">
      <c r="A44" s="20" t="s">
        <v>104</v>
      </c>
      <c r="B44" s="2" t="s">
        <v>16</v>
      </c>
      <c r="D44" s="24" t="s">
        <v>89</v>
      </c>
      <c r="E44" s="27" t="s">
        <v>90</v>
      </c>
      <c r="G44" s="232">
        <v>191.385340469141</v>
      </c>
      <c r="H44" s="227">
        <v>238.46434752903599</v>
      </c>
      <c r="I44" s="227">
        <v>259.65294693691601</v>
      </c>
      <c r="J44" s="227">
        <v>248.164192666818</v>
      </c>
      <c r="K44" s="227">
        <v>256.89131860624002</v>
      </c>
      <c r="L44" s="233">
        <v>238.91162924163001</v>
      </c>
      <c r="M44" s="227"/>
      <c r="N44" s="234">
        <v>337.50175586426701</v>
      </c>
      <c r="O44" s="235">
        <v>331.40456615804999</v>
      </c>
      <c r="P44" s="236">
        <v>334.45316101115901</v>
      </c>
      <c r="Q44" s="227"/>
      <c r="R44" s="237">
        <v>266.20920974721002</v>
      </c>
      <c r="S44" s="38"/>
      <c r="T44" s="29">
        <v>29.311800379576699</v>
      </c>
      <c r="U44" s="208">
        <v>26.268132733713301</v>
      </c>
      <c r="V44" s="208">
        <v>27.8542481139228</v>
      </c>
      <c r="W44" s="208">
        <v>20.192012111042999</v>
      </c>
      <c r="X44" s="208">
        <v>10.705234065406399</v>
      </c>
      <c r="Y44" s="213">
        <v>22.084714142727801</v>
      </c>
      <c r="Z44" s="208"/>
      <c r="AA44" s="214">
        <v>-3.2834608771928099E-2</v>
      </c>
      <c r="AB44" s="215">
        <v>-2.4061059690806701</v>
      </c>
      <c r="AC44" s="216">
        <v>-1.2229091649894901</v>
      </c>
      <c r="AD44" s="208"/>
      <c r="AE44" s="217">
        <v>12.5515428544028</v>
      </c>
      <c r="AF44" s="38"/>
      <c r="AG44" s="232">
        <v>216.37046515599999</v>
      </c>
      <c r="AH44" s="227">
        <v>217.249419266681</v>
      </c>
      <c r="AI44" s="227">
        <v>243.24057560919999</v>
      </c>
      <c r="AJ44" s="227">
        <v>234.502152698701</v>
      </c>
      <c r="AK44" s="227">
        <v>233.10137952630299</v>
      </c>
      <c r="AL44" s="233">
        <v>228.89279845137699</v>
      </c>
      <c r="AM44" s="227"/>
      <c r="AN44" s="234">
        <v>312.68068435436101</v>
      </c>
      <c r="AO44" s="235">
        <v>314.78899738100603</v>
      </c>
      <c r="AP44" s="236">
        <v>313.73484086768298</v>
      </c>
      <c r="AQ44" s="227"/>
      <c r="AR44" s="237">
        <v>253.13338199889299</v>
      </c>
      <c r="AS44" s="38"/>
      <c r="AT44" s="29">
        <v>14.6928052906775</v>
      </c>
      <c r="AU44" s="208">
        <v>19.8201881763475</v>
      </c>
      <c r="AV44" s="208">
        <v>20.553961795609801</v>
      </c>
      <c r="AW44" s="208">
        <v>10.2251859185154</v>
      </c>
      <c r="AX44" s="208">
        <v>7.3390538005901904</v>
      </c>
      <c r="AY44" s="213">
        <v>14.2583353213787</v>
      </c>
      <c r="AZ44" s="208"/>
      <c r="BA44" s="214">
        <v>1.5191208876681499</v>
      </c>
      <c r="BB44" s="215">
        <v>-0.25001262888180498</v>
      </c>
      <c r="BC44" s="216">
        <v>0.62380703613521404</v>
      </c>
      <c r="BD44" s="208"/>
      <c r="BE44" s="217">
        <v>9.0269291853562397</v>
      </c>
    </row>
    <row r="45" spans="1:70" x14ac:dyDescent="0.2">
      <c r="A45" s="20" t="s">
        <v>105</v>
      </c>
      <c r="B45" s="2" t="s">
        <v>17</v>
      </c>
      <c r="D45" s="24" t="s">
        <v>89</v>
      </c>
      <c r="E45" s="27" t="s">
        <v>90</v>
      </c>
      <c r="G45" s="232">
        <v>131.92264379490601</v>
      </c>
      <c r="H45" s="227">
        <v>179.391587856901</v>
      </c>
      <c r="I45" s="227">
        <v>195.05677688748401</v>
      </c>
      <c r="J45" s="227">
        <v>170.559507956212</v>
      </c>
      <c r="K45" s="227">
        <v>150.430027837339</v>
      </c>
      <c r="L45" s="233">
        <v>165.47210886656799</v>
      </c>
      <c r="M45" s="227"/>
      <c r="N45" s="234">
        <v>179.746888989203</v>
      </c>
      <c r="O45" s="235">
        <v>172.47974043561601</v>
      </c>
      <c r="P45" s="236">
        <v>176.11331471240999</v>
      </c>
      <c r="Q45" s="227"/>
      <c r="R45" s="237">
        <v>168.512453393952</v>
      </c>
      <c r="S45" s="38"/>
      <c r="T45" s="29">
        <v>40.8836931636665</v>
      </c>
      <c r="U45" s="208">
        <v>24.964010063155399</v>
      </c>
      <c r="V45" s="208">
        <v>18.321087065014801</v>
      </c>
      <c r="W45" s="208">
        <v>24.005286194416598</v>
      </c>
      <c r="X45" s="208">
        <v>9.1542179201384499</v>
      </c>
      <c r="Y45" s="213">
        <v>22.136923070394701</v>
      </c>
      <c r="Z45" s="208"/>
      <c r="AA45" s="214">
        <v>7.7335245166243096</v>
      </c>
      <c r="AB45" s="215">
        <v>0.146506180935733</v>
      </c>
      <c r="AC45" s="216">
        <v>3.87978568584963</v>
      </c>
      <c r="AD45" s="208"/>
      <c r="AE45" s="217">
        <v>16.046788219608001</v>
      </c>
      <c r="AF45" s="38"/>
      <c r="AG45" s="232">
        <v>125.11072549093301</v>
      </c>
      <c r="AH45" s="227">
        <v>156.01055638107701</v>
      </c>
      <c r="AI45" s="227">
        <v>187.22298467036501</v>
      </c>
      <c r="AJ45" s="227">
        <v>180.12703131759599</v>
      </c>
      <c r="AK45" s="227">
        <v>153.587003667826</v>
      </c>
      <c r="AL45" s="233">
        <v>160.411793103707</v>
      </c>
      <c r="AM45" s="227"/>
      <c r="AN45" s="234">
        <v>163.45491460547299</v>
      </c>
      <c r="AO45" s="235">
        <v>166.36641060848299</v>
      </c>
      <c r="AP45" s="236">
        <v>164.91066260697801</v>
      </c>
      <c r="AQ45" s="227"/>
      <c r="AR45" s="237">
        <v>161.697187844279</v>
      </c>
      <c r="AS45" s="38"/>
      <c r="AT45" s="29">
        <v>11.3304328727924</v>
      </c>
      <c r="AU45" s="208">
        <v>11.298243745118199</v>
      </c>
      <c r="AV45" s="208">
        <v>9.4471570823542308</v>
      </c>
      <c r="AW45" s="208">
        <v>9.9551274360616908</v>
      </c>
      <c r="AX45" s="208">
        <v>9.8570253884393395</v>
      </c>
      <c r="AY45" s="213">
        <v>10.2882773879025</v>
      </c>
      <c r="AZ45" s="208"/>
      <c r="BA45" s="214">
        <v>2.9260237785868299</v>
      </c>
      <c r="BB45" s="215">
        <v>3.68069841780351</v>
      </c>
      <c r="BC45" s="216">
        <v>3.30531380018662</v>
      </c>
      <c r="BD45" s="208"/>
      <c r="BE45" s="217">
        <v>8.1579164850446002</v>
      </c>
    </row>
    <row r="46" spans="1:70" x14ac:dyDescent="0.2">
      <c r="A46" s="20" t="s">
        <v>106</v>
      </c>
      <c r="B46" s="2" t="s">
        <v>18</v>
      </c>
      <c r="D46" s="24" t="s">
        <v>89</v>
      </c>
      <c r="E46" s="27" t="s">
        <v>90</v>
      </c>
      <c r="G46" s="232">
        <v>114.602688437168</v>
      </c>
      <c r="H46" s="227">
        <v>143.08025860833101</v>
      </c>
      <c r="I46" s="227">
        <v>156.19595917314101</v>
      </c>
      <c r="J46" s="227">
        <v>150.26027351701501</v>
      </c>
      <c r="K46" s="227">
        <v>141.46477335932701</v>
      </c>
      <c r="L46" s="233">
        <v>141.12079061899701</v>
      </c>
      <c r="M46" s="227"/>
      <c r="N46" s="234">
        <v>170.10480375010701</v>
      </c>
      <c r="O46" s="235">
        <v>154.44451360417401</v>
      </c>
      <c r="P46" s="236">
        <v>162.27465867714</v>
      </c>
      <c r="Q46" s="227"/>
      <c r="R46" s="237">
        <v>147.16475292132299</v>
      </c>
      <c r="S46" s="38"/>
      <c r="T46" s="29">
        <v>39.524241657999298</v>
      </c>
      <c r="U46" s="208">
        <v>29.046184932933301</v>
      </c>
      <c r="V46" s="208">
        <v>25.290605551960599</v>
      </c>
      <c r="W46" s="208">
        <v>31.841951711613099</v>
      </c>
      <c r="X46" s="208">
        <v>19.346102578239201</v>
      </c>
      <c r="Y46" s="213">
        <v>28.248821327660298</v>
      </c>
      <c r="Z46" s="208"/>
      <c r="AA46" s="214">
        <v>11.1749144084776</v>
      </c>
      <c r="AB46" s="215">
        <v>-0.14740004877150401</v>
      </c>
      <c r="AC46" s="216">
        <v>5.4831028076739798</v>
      </c>
      <c r="AD46" s="208"/>
      <c r="AE46" s="217">
        <v>20.083722207997901</v>
      </c>
      <c r="AF46" s="38"/>
      <c r="AG46" s="232">
        <v>104.563243090443</v>
      </c>
      <c r="AH46" s="227">
        <v>118.216724440465</v>
      </c>
      <c r="AI46" s="227">
        <v>138.33862094897</v>
      </c>
      <c r="AJ46" s="227">
        <v>140.29718961504</v>
      </c>
      <c r="AK46" s="227">
        <v>130.26993024171799</v>
      </c>
      <c r="AL46" s="233">
        <v>126.333742584864</v>
      </c>
      <c r="AM46" s="227"/>
      <c r="AN46" s="234">
        <v>147.97540726947099</v>
      </c>
      <c r="AO46" s="235">
        <v>146.73363838853999</v>
      </c>
      <c r="AP46" s="236">
        <v>147.35452282900599</v>
      </c>
      <c r="AQ46" s="227"/>
      <c r="AR46" s="237">
        <v>132.33901007075301</v>
      </c>
      <c r="AS46" s="38"/>
      <c r="AT46" s="29">
        <v>14.0495182172263</v>
      </c>
      <c r="AU46" s="208">
        <v>14.118536364681299</v>
      </c>
      <c r="AV46" s="208">
        <v>11.275185684636901</v>
      </c>
      <c r="AW46" s="208">
        <v>13.1285076043162</v>
      </c>
      <c r="AX46" s="208">
        <v>14.2187671734362</v>
      </c>
      <c r="AY46" s="213">
        <v>13.270599212742299</v>
      </c>
      <c r="AZ46" s="208"/>
      <c r="BA46" s="214">
        <v>8.9028802252969399</v>
      </c>
      <c r="BB46" s="215">
        <v>6.9597458934326397</v>
      </c>
      <c r="BC46" s="216">
        <v>7.9266608488225803</v>
      </c>
      <c r="BD46" s="208"/>
      <c r="BE46" s="217">
        <v>11.5134565431926</v>
      </c>
    </row>
    <row r="47" spans="1:70" x14ac:dyDescent="0.2">
      <c r="A47" s="20" t="s">
        <v>107</v>
      </c>
      <c r="B47" s="2" t="s">
        <v>19</v>
      </c>
      <c r="D47" s="24" t="s">
        <v>89</v>
      </c>
      <c r="E47" s="27" t="s">
        <v>90</v>
      </c>
      <c r="G47" s="232">
        <v>80.591239386705297</v>
      </c>
      <c r="H47" s="227">
        <v>102.965375925971</v>
      </c>
      <c r="I47" s="227">
        <v>111.79982994117999</v>
      </c>
      <c r="J47" s="227">
        <v>113.200393522506</v>
      </c>
      <c r="K47" s="227">
        <v>113.611519946841</v>
      </c>
      <c r="L47" s="233">
        <v>104.433671744641</v>
      </c>
      <c r="M47" s="227"/>
      <c r="N47" s="234">
        <v>148.24461742918299</v>
      </c>
      <c r="O47" s="235">
        <v>136.63038318608</v>
      </c>
      <c r="P47" s="236">
        <v>142.43750030763101</v>
      </c>
      <c r="Q47" s="227"/>
      <c r="R47" s="237">
        <v>115.29190847692399</v>
      </c>
      <c r="S47" s="38"/>
      <c r="T47" s="29">
        <v>28.038167229227501</v>
      </c>
      <c r="U47" s="208">
        <v>20.573327301327801</v>
      </c>
      <c r="V47" s="208">
        <v>21.384237823802501</v>
      </c>
      <c r="W47" s="208">
        <v>23.535185976444001</v>
      </c>
      <c r="X47" s="208">
        <v>15.7317412999605</v>
      </c>
      <c r="Y47" s="213">
        <v>21.365123985556501</v>
      </c>
      <c r="Z47" s="208"/>
      <c r="AA47" s="214">
        <v>8.7183903601336592</v>
      </c>
      <c r="AB47" s="215">
        <v>-0.83181198458549099</v>
      </c>
      <c r="AC47" s="216">
        <v>3.9185560468530598</v>
      </c>
      <c r="AD47" s="208"/>
      <c r="AE47" s="217">
        <v>14.575198746567599</v>
      </c>
      <c r="AF47" s="38"/>
      <c r="AG47" s="232">
        <v>77.299684330519398</v>
      </c>
      <c r="AH47" s="227">
        <v>84.997549796503904</v>
      </c>
      <c r="AI47" s="227">
        <v>99.012157920337899</v>
      </c>
      <c r="AJ47" s="227">
        <v>102.573567492349</v>
      </c>
      <c r="AK47" s="227">
        <v>100.429806478625</v>
      </c>
      <c r="AL47" s="233">
        <v>92.8648724896358</v>
      </c>
      <c r="AM47" s="227"/>
      <c r="AN47" s="234">
        <v>126.536789811034</v>
      </c>
      <c r="AO47" s="235">
        <v>125.662128427261</v>
      </c>
      <c r="AP47" s="236">
        <v>126.09945911914799</v>
      </c>
      <c r="AQ47" s="227"/>
      <c r="AR47" s="237">
        <v>102.36147941158799</v>
      </c>
      <c r="AS47" s="38"/>
      <c r="AT47" s="29">
        <v>10.0963024999384</v>
      </c>
      <c r="AU47" s="208">
        <v>9.8390076559015096</v>
      </c>
      <c r="AV47" s="208">
        <v>9.5372775050488698</v>
      </c>
      <c r="AW47" s="208">
        <v>10.110908247434301</v>
      </c>
      <c r="AX47" s="208">
        <v>9.8536799333973395</v>
      </c>
      <c r="AY47" s="213">
        <v>9.8830498629517898</v>
      </c>
      <c r="AZ47" s="208"/>
      <c r="BA47" s="214">
        <v>5.4087312279420203</v>
      </c>
      <c r="BB47" s="215">
        <v>4.7508092379918301</v>
      </c>
      <c r="BC47" s="216">
        <v>5.0798812773910704</v>
      </c>
      <c r="BD47" s="208"/>
      <c r="BE47" s="217">
        <v>8.1442036265435807</v>
      </c>
    </row>
    <row r="48" spans="1:70" x14ac:dyDescent="0.2">
      <c r="A48" s="20" t="s">
        <v>108</v>
      </c>
      <c r="B48" s="2" t="s">
        <v>20</v>
      </c>
      <c r="D48" s="24" t="s">
        <v>89</v>
      </c>
      <c r="E48" s="27" t="s">
        <v>90</v>
      </c>
      <c r="G48" s="232">
        <v>55.774196462816903</v>
      </c>
      <c r="H48" s="227">
        <v>65.187885787342793</v>
      </c>
      <c r="I48" s="227">
        <v>69.652760707436599</v>
      </c>
      <c r="J48" s="227">
        <v>70.413992329000607</v>
      </c>
      <c r="K48" s="227">
        <v>73.608298316641793</v>
      </c>
      <c r="L48" s="233">
        <v>66.927426720647702</v>
      </c>
      <c r="M48" s="227"/>
      <c r="N48" s="234">
        <v>97.427004900916202</v>
      </c>
      <c r="O48" s="235">
        <v>92.647448966545895</v>
      </c>
      <c r="P48" s="236">
        <v>95.037226933731006</v>
      </c>
      <c r="Q48" s="227"/>
      <c r="R48" s="237">
        <v>74.958798210100099</v>
      </c>
      <c r="S48" s="38"/>
      <c r="T48" s="29">
        <v>20.024701120060701</v>
      </c>
      <c r="U48" s="208">
        <v>15.1548104222324</v>
      </c>
      <c r="V48" s="208">
        <v>13.791156123308999</v>
      </c>
      <c r="W48" s="208">
        <v>15.5911373403349</v>
      </c>
      <c r="X48" s="208">
        <v>13.1240402471498</v>
      </c>
      <c r="Y48" s="213">
        <v>15.2831990874426</v>
      </c>
      <c r="Z48" s="208"/>
      <c r="AA48" s="214">
        <v>6.4659658599076604</v>
      </c>
      <c r="AB48" s="215">
        <v>-0.83680928582798098</v>
      </c>
      <c r="AC48" s="216">
        <v>2.7766846911412002</v>
      </c>
      <c r="AD48" s="208"/>
      <c r="AE48" s="217">
        <v>10.4160249200972</v>
      </c>
      <c r="AF48" s="38"/>
      <c r="AG48" s="232">
        <v>53.680837310888499</v>
      </c>
      <c r="AH48" s="227">
        <v>56.443476987001901</v>
      </c>
      <c r="AI48" s="227">
        <v>63.183346793096099</v>
      </c>
      <c r="AJ48" s="227">
        <v>65.901252503728898</v>
      </c>
      <c r="AK48" s="227">
        <v>66.285017685915093</v>
      </c>
      <c r="AL48" s="233">
        <v>61.098786256126097</v>
      </c>
      <c r="AM48" s="227"/>
      <c r="AN48" s="234">
        <v>84.359366929469402</v>
      </c>
      <c r="AO48" s="235">
        <v>83.584894630300397</v>
      </c>
      <c r="AP48" s="236">
        <v>83.972130779884907</v>
      </c>
      <c r="AQ48" s="227"/>
      <c r="AR48" s="237">
        <v>67.634027548628595</v>
      </c>
      <c r="AS48" s="38"/>
      <c r="AT48" s="29">
        <v>9.3942765191716209</v>
      </c>
      <c r="AU48" s="208">
        <v>8.4862502453410098</v>
      </c>
      <c r="AV48" s="208">
        <v>7.6102537915775601</v>
      </c>
      <c r="AW48" s="208">
        <v>8.1963167047917</v>
      </c>
      <c r="AX48" s="208">
        <v>7.90105237598695</v>
      </c>
      <c r="AY48" s="213">
        <v>8.2719010596656908</v>
      </c>
      <c r="AZ48" s="208"/>
      <c r="BA48" s="214">
        <v>6.0754734611677401</v>
      </c>
      <c r="BB48" s="215">
        <v>4.5757435658372199</v>
      </c>
      <c r="BC48" s="216">
        <v>5.3237277837177501</v>
      </c>
      <c r="BD48" s="208"/>
      <c r="BE48" s="217">
        <v>7.20745176217945</v>
      </c>
    </row>
    <row r="49" spans="1:57" x14ac:dyDescent="0.2">
      <c r="A49" s="21" t="s">
        <v>109</v>
      </c>
      <c r="B49" s="2" t="s">
        <v>21</v>
      </c>
      <c r="D49" s="24" t="s">
        <v>89</v>
      </c>
      <c r="E49" s="27" t="s">
        <v>90</v>
      </c>
      <c r="G49" s="232">
        <v>36.252444416296598</v>
      </c>
      <c r="H49" s="227">
        <v>38.627317756981398</v>
      </c>
      <c r="I49" s="227">
        <v>40.527204455637303</v>
      </c>
      <c r="J49" s="227">
        <v>42.611398632015003</v>
      </c>
      <c r="K49" s="227">
        <v>45.122805391470202</v>
      </c>
      <c r="L49" s="233">
        <v>40.628234130480102</v>
      </c>
      <c r="M49" s="227"/>
      <c r="N49" s="234">
        <v>66.438384594522006</v>
      </c>
      <c r="O49" s="235">
        <v>64.424671635919196</v>
      </c>
      <c r="P49" s="236">
        <v>65.431528115220601</v>
      </c>
      <c r="Q49" s="227"/>
      <c r="R49" s="237">
        <v>47.714889554691702</v>
      </c>
      <c r="S49" s="38"/>
      <c r="T49" s="29">
        <v>6.5604401533477601</v>
      </c>
      <c r="U49" s="208">
        <v>5.2361953333907403</v>
      </c>
      <c r="V49" s="208">
        <v>7.85506556332599</v>
      </c>
      <c r="W49" s="208">
        <v>5.5792866632982303</v>
      </c>
      <c r="X49" s="208">
        <v>0.37671103233443098</v>
      </c>
      <c r="Y49" s="213">
        <v>4.9203802588842596</v>
      </c>
      <c r="Z49" s="208"/>
      <c r="AA49" s="214">
        <v>1.4394700981405899</v>
      </c>
      <c r="AB49" s="215">
        <v>-5.2579177914359896</v>
      </c>
      <c r="AC49" s="216">
        <v>-1.97204748407416</v>
      </c>
      <c r="AD49" s="208"/>
      <c r="AE49" s="217">
        <v>2.1075391814117501</v>
      </c>
      <c r="AG49" s="232">
        <v>35.756100031281598</v>
      </c>
      <c r="AH49" s="227">
        <v>35.532742749444999</v>
      </c>
      <c r="AI49" s="227">
        <v>37.275544643841499</v>
      </c>
      <c r="AJ49" s="227">
        <v>39.222645015569299</v>
      </c>
      <c r="AK49" s="227">
        <v>40.325463423173701</v>
      </c>
      <c r="AL49" s="233">
        <v>37.622426876445097</v>
      </c>
      <c r="AM49" s="227"/>
      <c r="AN49" s="234">
        <v>53.649040049017401</v>
      </c>
      <c r="AO49" s="235">
        <v>55.177725442125102</v>
      </c>
      <c r="AP49" s="236">
        <v>54.413382745571198</v>
      </c>
      <c r="AQ49" s="227"/>
      <c r="AR49" s="237">
        <v>42.419710101075601</v>
      </c>
      <c r="AS49" s="38"/>
      <c r="AT49" s="29">
        <v>0.14311052958557</v>
      </c>
      <c r="AU49" s="208">
        <v>1.6467018061082701</v>
      </c>
      <c r="AV49" s="208">
        <v>2.0833090663699099</v>
      </c>
      <c r="AW49" s="208">
        <v>2.3604044000513</v>
      </c>
      <c r="AX49" s="208">
        <v>0.60709924027625095</v>
      </c>
      <c r="AY49" s="213">
        <v>1.3659511371227899</v>
      </c>
      <c r="AZ49" s="208"/>
      <c r="BA49" s="214">
        <v>-1.1688732805972799</v>
      </c>
      <c r="BB49" s="215">
        <v>-0.75507556111596497</v>
      </c>
      <c r="BC49" s="216">
        <v>-0.95950027723669096</v>
      </c>
      <c r="BD49" s="208"/>
      <c r="BE49" s="217">
        <v>0.500800269870322</v>
      </c>
    </row>
    <row r="50" spans="1:57" x14ac:dyDescent="0.2">
      <c r="A50" s="33" t="s">
        <v>47</v>
      </c>
      <c r="B50" t="s">
        <v>47</v>
      </c>
      <c r="D50" s="24" t="s">
        <v>89</v>
      </c>
      <c r="E50" s="27" t="s">
        <v>90</v>
      </c>
      <c r="G50" s="232">
        <v>55.436501377410401</v>
      </c>
      <c r="H50" s="227">
        <v>78.482253443526105</v>
      </c>
      <c r="I50" s="227">
        <v>93.476977961432496</v>
      </c>
      <c r="J50" s="227">
        <v>91.373192837465496</v>
      </c>
      <c r="K50" s="227">
        <v>97.646570247933795</v>
      </c>
      <c r="L50" s="233">
        <v>83.283099173553694</v>
      </c>
      <c r="M50" s="227"/>
      <c r="N50" s="234">
        <v>114.25242975206601</v>
      </c>
      <c r="O50" s="235">
        <v>112.91446831955901</v>
      </c>
      <c r="P50" s="236">
        <v>113.583449035812</v>
      </c>
      <c r="Q50" s="227"/>
      <c r="R50" s="237">
        <v>91.940341991341896</v>
      </c>
      <c r="S50" s="38"/>
      <c r="T50" s="29">
        <v>-4.48168148345865</v>
      </c>
      <c r="U50" s="208">
        <v>-11.9775955957844</v>
      </c>
      <c r="V50" s="208">
        <v>-2.3824594522626201</v>
      </c>
      <c r="W50" s="208">
        <v>3.2586459601476201</v>
      </c>
      <c r="X50" s="208">
        <v>15.9589184077913</v>
      </c>
      <c r="Y50" s="213">
        <v>0.18292694823741401</v>
      </c>
      <c r="Z50" s="208"/>
      <c r="AA50" s="214">
        <v>9.8958086946388395</v>
      </c>
      <c r="AB50" s="215">
        <v>6.88349131726876</v>
      </c>
      <c r="AC50" s="216">
        <v>8.3775907023637703</v>
      </c>
      <c r="AD50" s="208"/>
      <c r="AE50" s="217">
        <v>2.9300279656387702</v>
      </c>
      <c r="AG50" s="232">
        <v>58.726399834093698</v>
      </c>
      <c r="AH50" s="227">
        <v>73.833472710963903</v>
      </c>
      <c r="AI50" s="227">
        <v>88.742874491133605</v>
      </c>
      <c r="AJ50" s="227">
        <v>87.727843786655598</v>
      </c>
      <c r="AK50" s="227">
        <v>87.512412888980805</v>
      </c>
      <c r="AL50" s="233">
        <v>79.316272398464804</v>
      </c>
      <c r="AM50" s="227"/>
      <c r="AN50" s="234">
        <v>98.326996481059794</v>
      </c>
      <c r="AO50" s="235">
        <v>98.073794935486006</v>
      </c>
      <c r="AP50" s="236">
        <v>98.200395708272893</v>
      </c>
      <c r="AQ50" s="227"/>
      <c r="AR50" s="237">
        <v>84.713172523268597</v>
      </c>
      <c r="AS50" s="38"/>
      <c r="AT50" s="29">
        <v>-1.3039521255189299</v>
      </c>
      <c r="AU50" s="208">
        <v>-2.3570736907216698</v>
      </c>
      <c r="AV50" s="208">
        <v>3.1253218404123801</v>
      </c>
      <c r="AW50" s="208">
        <v>4.4738279576081803</v>
      </c>
      <c r="AX50" s="208">
        <v>10.9336963233901</v>
      </c>
      <c r="AY50" s="213">
        <v>3.2683943160054199</v>
      </c>
      <c r="AZ50" s="208"/>
      <c r="BA50" s="214">
        <v>6.4522132413419504</v>
      </c>
      <c r="BB50" s="215">
        <v>4.26494162490701</v>
      </c>
      <c r="BC50" s="216">
        <v>5.3486351418507301</v>
      </c>
      <c r="BD50" s="208"/>
      <c r="BE50" s="217">
        <v>3.9499916253006901</v>
      </c>
    </row>
    <row r="51" spans="1:57" x14ac:dyDescent="0.2">
      <c r="A51" s="109" t="s">
        <v>52</v>
      </c>
      <c r="B51" t="s">
        <v>52</v>
      </c>
      <c r="D51" s="24" t="s">
        <v>89</v>
      </c>
      <c r="E51" s="27" t="s">
        <v>90</v>
      </c>
      <c r="G51" s="232">
        <v>46.977002080856103</v>
      </c>
      <c r="H51" s="227">
        <v>55.9439997027348</v>
      </c>
      <c r="I51" s="227">
        <v>63.374646254458902</v>
      </c>
      <c r="J51" s="227">
        <v>68.090197681331702</v>
      </c>
      <c r="K51" s="227">
        <v>75.478090071343601</v>
      </c>
      <c r="L51" s="233">
        <v>61.972787158145003</v>
      </c>
      <c r="M51" s="227"/>
      <c r="N51" s="234">
        <v>101.114730975029</v>
      </c>
      <c r="O51" s="235">
        <v>93.690005945303199</v>
      </c>
      <c r="P51" s="236">
        <v>97.4023684601664</v>
      </c>
      <c r="Q51" s="227"/>
      <c r="R51" s="237">
        <v>72.095524673008299</v>
      </c>
      <c r="S51" s="38"/>
      <c r="T51" s="29">
        <v>11.175400837015999</v>
      </c>
      <c r="U51" s="208">
        <v>2.1989783058679002</v>
      </c>
      <c r="V51" s="208">
        <v>5.8612979554877702</v>
      </c>
      <c r="W51" s="208">
        <v>6.1051447223970099</v>
      </c>
      <c r="X51" s="208">
        <v>3.8066274700309002</v>
      </c>
      <c r="Y51" s="213">
        <v>5.4879205955710599</v>
      </c>
      <c r="Z51" s="208"/>
      <c r="AA51" s="214">
        <v>1.88104204126354</v>
      </c>
      <c r="AB51" s="215">
        <v>-4.1825115989336004</v>
      </c>
      <c r="AC51" s="216">
        <v>-1.1281429414703099</v>
      </c>
      <c r="AD51" s="208"/>
      <c r="AE51" s="217">
        <v>2.8318012473374901</v>
      </c>
      <c r="AG51" s="232">
        <v>47.488841142941702</v>
      </c>
      <c r="AH51" s="227">
        <v>50.432478768774303</v>
      </c>
      <c r="AI51" s="227">
        <v>60.8259469682922</v>
      </c>
      <c r="AJ51" s="227">
        <v>67.864993880956703</v>
      </c>
      <c r="AK51" s="227">
        <v>68.843274986092993</v>
      </c>
      <c r="AL51" s="233">
        <v>59.086548065659301</v>
      </c>
      <c r="AM51" s="227"/>
      <c r="AN51" s="234">
        <v>87.052481364732003</v>
      </c>
      <c r="AO51" s="235">
        <v>86.590564064527996</v>
      </c>
      <c r="AP51" s="236">
        <v>86.821522714630007</v>
      </c>
      <c r="AQ51" s="227"/>
      <c r="AR51" s="237">
        <v>67.008602124909899</v>
      </c>
      <c r="AS51" s="38"/>
      <c r="AT51" s="29">
        <v>-1.4329192594962199</v>
      </c>
      <c r="AU51" s="208">
        <v>-0.99972823179062997</v>
      </c>
      <c r="AV51" s="208">
        <v>2.47247461086494</v>
      </c>
      <c r="AW51" s="208">
        <v>6.0115125472280297</v>
      </c>
      <c r="AX51" s="208">
        <v>4.2946200077418704</v>
      </c>
      <c r="AY51" s="213">
        <v>2.4014733810112001</v>
      </c>
      <c r="AZ51" s="208"/>
      <c r="BA51" s="214">
        <v>-0.44066669086698501</v>
      </c>
      <c r="BB51" s="215">
        <v>6.6163804363094297E-2</v>
      </c>
      <c r="BC51" s="216">
        <v>-0.18856895567197601</v>
      </c>
      <c r="BD51" s="208"/>
      <c r="BE51" s="217">
        <v>1.4238007919289399</v>
      </c>
    </row>
    <row r="52" spans="1:57" x14ac:dyDescent="0.2">
      <c r="A52" s="110" t="s">
        <v>59</v>
      </c>
      <c r="B52" t="s">
        <v>59</v>
      </c>
      <c r="D52" s="24" t="s">
        <v>89</v>
      </c>
      <c r="E52" s="27" t="s">
        <v>90</v>
      </c>
      <c r="G52" s="238">
        <v>92.164890710382494</v>
      </c>
      <c r="H52" s="239">
        <v>110.892052595628</v>
      </c>
      <c r="I52" s="239">
        <v>114.54929986338701</v>
      </c>
      <c r="J52" s="239">
        <v>117.152325819672</v>
      </c>
      <c r="K52" s="239">
        <v>112.929822404371</v>
      </c>
      <c r="L52" s="240">
        <v>109.53767827868801</v>
      </c>
      <c r="M52" s="227"/>
      <c r="N52" s="241">
        <v>117.943333333333</v>
      </c>
      <c r="O52" s="242">
        <v>74.883859289617405</v>
      </c>
      <c r="P52" s="243">
        <v>96.413596311475402</v>
      </c>
      <c r="Q52" s="227"/>
      <c r="R52" s="244">
        <v>105.78794057377</v>
      </c>
      <c r="S52" s="38"/>
      <c r="T52" s="30">
        <v>47.448842903577798</v>
      </c>
      <c r="U52" s="218">
        <v>48.523751986182198</v>
      </c>
      <c r="V52" s="218">
        <v>46.381999706510797</v>
      </c>
      <c r="W52" s="218">
        <v>46.366430635952803</v>
      </c>
      <c r="X52" s="218">
        <v>38.357805708038697</v>
      </c>
      <c r="Y52" s="219">
        <v>45.242734363173099</v>
      </c>
      <c r="Z52" s="208"/>
      <c r="AA52" s="220">
        <v>16.1675915162756</v>
      </c>
      <c r="AB52" s="221">
        <v>-23.978228052931801</v>
      </c>
      <c r="AC52" s="222">
        <v>-3.60172077636815</v>
      </c>
      <c r="AD52" s="208"/>
      <c r="AE52" s="223">
        <v>28.312980064291501</v>
      </c>
      <c r="AG52" s="238">
        <v>73.540882855191199</v>
      </c>
      <c r="AH52" s="239">
        <v>77.965273224043699</v>
      </c>
      <c r="AI52" s="239">
        <v>87.725741120218501</v>
      </c>
      <c r="AJ52" s="239">
        <v>91.465131489070998</v>
      </c>
      <c r="AK52" s="239">
        <v>85.935967383879699</v>
      </c>
      <c r="AL52" s="240">
        <v>83.326599214480794</v>
      </c>
      <c r="AM52" s="227"/>
      <c r="AN52" s="241">
        <v>86.649645662568304</v>
      </c>
      <c r="AO52" s="242">
        <v>80.010031591529994</v>
      </c>
      <c r="AP52" s="243">
        <v>83.329838627049099</v>
      </c>
      <c r="AQ52" s="227"/>
      <c r="AR52" s="244">
        <v>83.327524760928895</v>
      </c>
      <c r="AS52" s="38"/>
      <c r="AT52" s="30">
        <v>19.4974307087565</v>
      </c>
      <c r="AU52" s="218">
        <v>19.6320382837749</v>
      </c>
      <c r="AV52" s="218">
        <v>16.1274133132709</v>
      </c>
      <c r="AW52" s="218">
        <v>14.2170766033333</v>
      </c>
      <c r="AX52" s="218">
        <v>9.6213745351522508</v>
      </c>
      <c r="AY52" s="219">
        <v>15.4975381792887</v>
      </c>
      <c r="AZ52" s="208"/>
      <c r="BA52" s="220">
        <v>2.92910890729783</v>
      </c>
      <c r="BB52" s="221">
        <v>1.36317067738256</v>
      </c>
      <c r="BC52" s="222">
        <v>2.1713388686277102</v>
      </c>
      <c r="BD52" s="208"/>
      <c r="BE52" s="223">
        <v>11.3479641582882</v>
      </c>
    </row>
  </sheetData>
  <sheetProtection formatCells="0" formatColumns="0" formatRows="0"/>
  <mergeCells count="47">
    <mergeCell ref="AT2:BE2"/>
    <mergeCell ref="D3:D4"/>
    <mergeCell ref="E3:E4"/>
    <mergeCell ref="G3:G4"/>
    <mergeCell ref="H3:H4"/>
    <mergeCell ref="I3:I4"/>
    <mergeCell ref="P3:P4"/>
    <mergeCell ref="D2:E2"/>
    <mergeCell ref="G2:R2"/>
    <mergeCell ref="T2:AE2"/>
    <mergeCell ref="AG2:AR2"/>
    <mergeCell ref="J3:J4"/>
    <mergeCell ref="K3:K4"/>
    <mergeCell ref="L3:L4"/>
    <mergeCell ref="N3:N4"/>
    <mergeCell ref="O3:O4"/>
    <mergeCell ref="AG3:AG4"/>
    <mergeCell ref="R3:R4"/>
    <mergeCell ref="T3:T4"/>
    <mergeCell ref="U3:U4"/>
    <mergeCell ref="V3:V4"/>
    <mergeCell ref="W3:W4"/>
    <mergeCell ref="X3:X4"/>
    <mergeCell ref="Y3:Y4"/>
    <mergeCell ref="AA3:AA4"/>
    <mergeCell ref="AB3:AB4"/>
    <mergeCell ref="AC3:AC4"/>
    <mergeCell ref="AE3:AE4"/>
    <mergeCell ref="AV3:AV4"/>
    <mergeCell ref="AH3:AH4"/>
    <mergeCell ref="AI3:AI4"/>
    <mergeCell ref="AJ3:AJ4"/>
    <mergeCell ref="AK3:AK4"/>
    <mergeCell ref="AL3:AL4"/>
    <mergeCell ref="AN3:AN4"/>
    <mergeCell ref="AO3:AO4"/>
    <mergeCell ref="AP3:AP4"/>
    <mergeCell ref="AR3:AR4"/>
    <mergeCell ref="AT3:AT4"/>
    <mergeCell ref="AU3:AU4"/>
    <mergeCell ref="BE3:BE4"/>
    <mergeCell ref="AW3:AW4"/>
    <mergeCell ref="AX3:AX4"/>
    <mergeCell ref="AY3:AY4"/>
    <mergeCell ref="BA3:BA4"/>
    <mergeCell ref="BB3:BB4"/>
    <mergeCell ref="BC3:BC4"/>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tabColor theme="5" tint="-0.249977111117893"/>
    <outlinePr summaryBelow="0" summaryRight="0"/>
    <pageSetUpPr autoPageBreaks="0" fitToPage="1"/>
  </sheetPr>
  <dimension ref="A1:AX58"/>
  <sheetViews>
    <sheetView showGridLines="0" topLeftCell="A2" zoomScaleNormal="100" zoomScaleSheetLayoutView="100" workbookViewId="0">
      <selection activeCell="G16" sqref="G16"/>
    </sheetView>
  </sheetViews>
  <sheetFormatPr defaultRowHeight="12.75" x14ac:dyDescent="0.2"/>
  <cols>
    <col min="1" max="1" width="1.7109375" customWidth="1"/>
    <col min="2" max="3" width="8.7109375" customWidth="1"/>
    <col min="4" max="4" width="5.7109375" customWidth="1"/>
    <col min="5" max="5" width="6" customWidth="1"/>
    <col min="6" max="6" width="5.42578125" customWidth="1"/>
    <col min="7" max="7" width="6.140625" customWidth="1"/>
    <col min="8" max="8" width="5.5703125" customWidth="1"/>
    <col min="9" max="9" width="4.140625" customWidth="1"/>
    <col min="10" max="10" width="4.85546875" customWidth="1"/>
    <col min="11" max="12" width="4.7109375" customWidth="1"/>
    <col min="13" max="13" width="6.7109375" customWidth="1"/>
    <col min="14" max="14" width="4.7109375" customWidth="1"/>
    <col min="16" max="16" width="5.7109375" customWidth="1"/>
    <col min="17" max="17" width="6" customWidth="1"/>
    <col min="18" max="18" width="5.42578125" customWidth="1"/>
    <col min="19" max="19" width="6.140625" customWidth="1"/>
    <col min="20" max="20" width="5.5703125" customWidth="1"/>
    <col min="21" max="21" width="4.140625" customWidth="1"/>
    <col min="22" max="22" width="4.85546875" customWidth="1"/>
    <col min="23" max="23" width="8.7109375" customWidth="1"/>
    <col min="24" max="24" width="4.7109375" customWidth="1"/>
    <col min="257" max="257" width="1.7109375" customWidth="1"/>
    <col min="258" max="259" width="8.7109375" customWidth="1"/>
    <col min="260" max="260" width="5.7109375" customWidth="1"/>
    <col min="261" max="261" width="6" customWidth="1"/>
    <col min="262" max="262" width="5.42578125" customWidth="1"/>
    <col min="263" max="263" width="6.140625" customWidth="1"/>
    <col min="264" max="264" width="5.5703125" customWidth="1"/>
    <col min="265" max="265" width="4.140625" customWidth="1"/>
    <col min="266" max="266" width="4.85546875" customWidth="1"/>
    <col min="267" max="268" width="4.7109375" customWidth="1"/>
    <col min="269" max="269" width="6.7109375" customWidth="1"/>
    <col min="270" max="270" width="4.7109375" customWidth="1"/>
    <col min="272" max="272" width="5.7109375" customWidth="1"/>
    <col min="273" max="273" width="6" customWidth="1"/>
    <col min="274" max="274" width="5.42578125" customWidth="1"/>
    <col min="275" max="275" width="6.140625" customWidth="1"/>
    <col min="276" max="276" width="5.5703125" customWidth="1"/>
    <col min="277" max="277" width="4.140625" customWidth="1"/>
    <col min="278" max="278" width="4.85546875" customWidth="1"/>
    <col min="279" max="279" width="8.7109375" customWidth="1"/>
    <col min="280" max="280" width="4.7109375" customWidth="1"/>
    <col min="513" max="513" width="1.7109375" customWidth="1"/>
    <col min="514" max="515" width="8.7109375" customWidth="1"/>
    <col min="516" max="516" width="5.7109375" customWidth="1"/>
    <col min="517" max="517" width="6" customWidth="1"/>
    <col min="518" max="518" width="5.42578125" customWidth="1"/>
    <col min="519" max="519" width="6.140625" customWidth="1"/>
    <col min="520" max="520" width="5.5703125" customWidth="1"/>
    <col min="521" max="521" width="4.140625" customWidth="1"/>
    <col min="522" max="522" width="4.85546875" customWidth="1"/>
    <col min="523" max="524" width="4.7109375" customWidth="1"/>
    <col min="525" max="525" width="6.7109375" customWidth="1"/>
    <col min="526" max="526" width="4.7109375" customWidth="1"/>
    <col min="528" max="528" width="5.7109375" customWidth="1"/>
    <col min="529" max="529" width="6" customWidth="1"/>
    <col min="530" max="530" width="5.42578125" customWidth="1"/>
    <col min="531" max="531" width="6.140625" customWidth="1"/>
    <col min="532" max="532" width="5.5703125" customWidth="1"/>
    <col min="533" max="533" width="4.140625" customWidth="1"/>
    <col min="534" max="534" width="4.85546875" customWidth="1"/>
    <col min="535" max="535" width="8.7109375" customWidth="1"/>
    <col min="536" max="536" width="4.7109375" customWidth="1"/>
    <col min="769" max="769" width="1.7109375" customWidth="1"/>
    <col min="770" max="771" width="8.7109375" customWidth="1"/>
    <col min="772" max="772" width="5.7109375" customWidth="1"/>
    <col min="773" max="773" width="6" customWidth="1"/>
    <col min="774" max="774" width="5.42578125" customWidth="1"/>
    <col min="775" max="775" width="6.140625" customWidth="1"/>
    <col min="776" max="776" width="5.5703125" customWidth="1"/>
    <col min="777" max="777" width="4.140625" customWidth="1"/>
    <col min="778" max="778" width="4.85546875" customWidth="1"/>
    <col min="779" max="780" width="4.7109375" customWidth="1"/>
    <col min="781" max="781" width="6.7109375" customWidth="1"/>
    <col min="782" max="782" width="4.7109375" customWidth="1"/>
    <col min="784" max="784" width="5.7109375" customWidth="1"/>
    <col min="785" max="785" width="6" customWidth="1"/>
    <col min="786" max="786" width="5.42578125" customWidth="1"/>
    <col min="787" max="787" width="6.140625" customWidth="1"/>
    <col min="788" max="788" width="5.5703125" customWidth="1"/>
    <col min="789" max="789" width="4.140625" customWidth="1"/>
    <col min="790" max="790" width="4.85546875" customWidth="1"/>
    <col min="791" max="791" width="8.7109375" customWidth="1"/>
    <col min="792" max="792" width="4.7109375" customWidth="1"/>
    <col min="1025" max="1025" width="1.7109375" customWidth="1"/>
    <col min="1026" max="1027" width="8.7109375" customWidth="1"/>
    <col min="1028" max="1028" width="5.7109375" customWidth="1"/>
    <col min="1029" max="1029" width="6" customWidth="1"/>
    <col min="1030" max="1030" width="5.42578125" customWidth="1"/>
    <col min="1031" max="1031" width="6.140625" customWidth="1"/>
    <col min="1032" max="1032" width="5.5703125" customWidth="1"/>
    <col min="1033" max="1033" width="4.140625" customWidth="1"/>
    <col min="1034" max="1034" width="4.85546875" customWidth="1"/>
    <col min="1035" max="1036" width="4.7109375" customWidth="1"/>
    <col min="1037" max="1037" width="6.7109375" customWidth="1"/>
    <col min="1038" max="1038" width="4.7109375" customWidth="1"/>
    <col min="1040" max="1040" width="5.7109375" customWidth="1"/>
    <col min="1041" max="1041" width="6" customWidth="1"/>
    <col min="1042" max="1042" width="5.42578125" customWidth="1"/>
    <col min="1043" max="1043" width="6.140625" customWidth="1"/>
    <col min="1044" max="1044" width="5.5703125" customWidth="1"/>
    <col min="1045" max="1045" width="4.140625" customWidth="1"/>
    <col min="1046" max="1046" width="4.85546875" customWidth="1"/>
    <col min="1047" max="1047" width="8.7109375" customWidth="1"/>
    <col min="1048" max="1048" width="4.7109375" customWidth="1"/>
    <col min="1281" max="1281" width="1.7109375" customWidth="1"/>
    <col min="1282" max="1283" width="8.7109375" customWidth="1"/>
    <col min="1284" max="1284" width="5.7109375" customWidth="1"/>
    <col min="1285" max="1285" width="6" customWidth="1"/>
    <col min="1286" max="1286" width="5.42578125" customWidth="1"/>
    <col min="1287" max="1287" width="6.140625" customWidth="1"/>
    <col min="1288" max="1288" width="5.5703125" customWidth="1"/>
    <col min="1289" max="1289" width="4.140625" customWidth="1"/>
    <col min="1290" max="1290" width="4.85546875" customWidth="1"/>
    <col min="1291" max="1292" width="4.7109375" customWidth="1"/>
    <col min="1293" max="1293" width="6.7109375" customWidth="1"/>
    <col min="1294" max="1294" width="4.7109375" customWidth="1"/>
    <col min="1296" max="1296" width="5.7109375" customWidth="1"/>
    <col min="1297" max="1297" width="6" customWidth="1"/>
    <col min="1298" max="1298" width="5.42578125" customWidth="1"/>
    <col min="1299" max="1299" width="6.140625" customWidth="1"/>
    <col min="1300" max="1300" width="5.5703125" customWidth="1"/>
    <col min="1301" max="1301" width="4.140625" customWidth="1"/>
    <col min="1302" max="1302" width="4.85546875" customWidth="1"/>
    <col min="1303" max="1303" width="8.7109375" customWidth="1"/>
    <col min="1304" max="1304" width="4.7109375" customWidth="1"/>
    <col min="1537" max="1537" width="1.7109375" customWidth="1"/>
    <col min="1538" max="1539" width="8.7109375" customWidth="1"/>
    <col min="1540" max="1540" width="5.7109375" customWidth="1"/>
    <col min="1541" max="1541" width="6" customWidth="1"/>
    <col min="1542" max="1542" width="5.42578125" customWidth="1"/>
    <col min="1543" max="1543" width="6.140625" customWidth="1"/>
    <col min="1544" max="1544" width="5.5703125" customWidth="1"/>
    <col min="1545" max="1545" width="4.140625" customWidth="1"/>
    <col min="1546" max="1546" width="4.85546875" customWidth="1"/>
    <col min="1547" max="1548" width="4.7109375" customWidth="1"/>
    <col min="1549" max="1549" width="6.7109375" customWidth="1"/>
    <col min="1550" max="1550" width="4.7109375" customWidth="1"/>
    <col min="1552" max="1552" width="5.7109375" customWidth="1"/>
    <col min="1553" max="1553" width="6" customWidth="1"/>
    <col min="1554" max="1554" width="5.42578125" customWidth="1"/>
    <col min="1555" max="1555" width="6.140625" customWidth="1"/>
    <col min="1556" max="1556" width="5.5703125" customWidth="1"/>
    <col min="1557" max="1557" width="4.140625" customWidth="1"/>
    <col min="1558" max="1558" width="4.85546875" customWidth="1"/>
    <col min="1559" max="1559" width="8.7109375" customWidth="1"/>
    <col min="1560" max="1560" width="4.7109375" customWidth="1"/>
    <col min="1793" max="1793" width="1.7109375" customWidth="1"/>
    <col min="1794" max="1795" width="8.7109375" customWidth="1"/>
    <col min="1796" max="1796" width="5.7109375" customWidth="1"/>
    <col min="1797" max="1797" width="6" customWidth="1"/>
    <col min="1798" max="1798" width="5.42578125" customWidth="1"/>
    <col min="1799" max="1799" width="6.140625" customWidth="1"/>
    <col min="1800" max="1800" width="5.5703125" customWidth="1"/>
    <col min="1801" max="1801" width="4.140625" customWidth="1"/>
    <col min="1802" max="1802" width="4.85546875" customWidth="1"/>
    <col min="1803" max="1804" width="4.7109375" customWidth="1"/>
    <col min="1805" max="1805" width="6.7109375" customWidth="1"/>
    <col min="1806" max="1806" width="4.7109375" customWidth="1"/>
    <col min="1808" max="1808" width="5.7109375" customWidth="1"/>
    <col min="1809" max="1809" width="6" customWidth="1"/>
    <col min="1810" max="1810" width="5.42578125" customWidth="1"/>
    <col min="1811" max="1811" width="6.140625" customWidth="1"/>
    <col min="1812" max="1812" width="5.5703125" customWidth="1"/>
    <col min="1813" max="1813" width="4.140625" customWidth="1"/>
    <col min="1814" max="1814" width="4.85546875" customWidth="1"/>
    <col min="1815" max="1815" width="8.7109375" customWidth="1"/>
    <col min="1816" max="1816" width="4.7109375" customWidth="1"/>
    <col min="2049" max="2049" width="1.7109375" customWidth="1"/>
    <col min="2050" max="2051" width="8.7109375" customWidth="1"/>
    <col min="2052" max="2052" width="5.7109375" customWidth="1"/>
    <col min="2053" max="2053" width="6" customWidth="1"/>
    <col min="2054" max="2054" width="5.42578125" customWidth="1"/>
    <col min="2055" max="2055" width="6.140625" customWidth="1"/>
    <col min="2056" max="2056" width="5.5703125" customWidth="1"/>
    <col min="2057" max="2057" width="4.140625" customWidth="1"/>
    <col min="2058" max="2058" width="4.85546875" customWidth="1"/>
    <col min="2059" max="2060" width="4.7109375" customWidth="1"/>
    <col min="2061" max="2061" width="6.7109375" customWidth="1"/>
    <col min="2062" max="2062" width="4.7109375" customWidth="1"/>
    <col min="2064" max="2064" width="5.7109375" customWidth="1"/>
    <col min="2065" max="2065" width="6" customWidth="1"/>
    <col min="2066" max="2066" width="5.42578125" customWidth="1"/>
    <col min="2067" max="2067" width="6.140625" customWidth="1"/>
    <col min="2068" max="2068" width="5.5703125" customWidth="1"/>
    <col min="2069" max="2069" width="4.140625" customWidth="1"/>
    <col min="2070" max="2070" width="4.85546875" customWidth="1"/>
    <col min="2071" max="2071" width="8.7109375" customWidth="1"/>
    <col min="2072" max="2072" width="4.7109375" customWidth="1"/>
    <col min="2305" max="2305" width="1.7109375" customWidth="1"/>
    <col min="2306" max="2307" width="8.7109375" customWidth="1"/>
    <col min="2308" max="2308" width="5.7109375" customWidth="1"/>
    <col min="2309" max="2309" width="6" customWidth="1"/>
    <col min="2310" max="2310" width="5.42578125" customWidth="1"/>
    <col min="2311" max="2311" width="6.140625" customWidth="1"/>
    <col min="2312" max="2312" width="5.5703125" customWidth="1"/>
    <col min="2313" max="2313" width="4.140625" customWidth="1"/>
    <col min="2314" max="2314" width="4.85546875" customWidth="1"/>
    <col min="2315" max="2316" width="4.7109375" customWidth="1"/>
    <col min="2317" max="2317" width="6.7109375" customWidth="1"/>
    <col min="2318" max="2318" width="4.7109375" customWidth="1"/>
    <col min="2320" max="2320" width="5.7109375" customWidth="1"/>
    <col min="2321" max="2321" width="6" customWidth="1"/>
    <col min="2322" max="2322" width="5.42578125" customWidth="1"/>
    <col min="2323" max="2323" width="6.140625" customWidth="1"/>
    <col min="2324" max="2324" width="5.5703125" customWidth="1"/>
    <col min="2325" max="2325" width="4.140625" customWidth="1"/>
    <col min="2326" max="2326" width="4.85546875" customWidth="1"/>
    <col min="2327" max="2327" width="8.7109375" customWidth="1"/>
    <col min="2328" max="2328" width="4.7109375" customWidth="1"/>
    <col min="2561" max="2561" width="1.7109375" customWidth="1"/>
    <col min="2562" max="2563" width="8.7109375" customWidth="1"/>
    <col min="2564" max="2564" width="5.7109375" customWidth="1"/>
    <col min="2565" max="2565" width="6" customWidth="1"/>
    <col min="2566" max="2566" width="5.42578125" customWidth="1"/>
    <col min="2567" max="2567" width="6.140625" customWidth="1"/>
    <col min="2568" max="2568" width="5.5703125" customWidth="1"/>
    <col min="2569" max="2569" width="4.140625" customWidth="1"/>
    <col min="2570" max="2570" width="4.85546875" customWidth="1"/>
    <col min="2571" max="2572" width="4.7109375" customWidth="1"/>
    <col min="2573" max="2573" width="6.7109375" customWidth="1"/>
    <col min="2574" max="2574" width="4.7109375" customWidth="1"/>
    <col min="2576" max="2576" width="5.7109375" customWidth="1"/>
    <col min="2577" max="2577" width="6" customWidth="1"/>
    <col min="2578" max="2578" width="5.42578125" customWidth="1"/>
    <col min="2579" max="2579" width="6.140625" customWidth="1"/>
    <col min="2580" max="2580" width="5.5703125" customWidth="1"/>
    <col min="2581" max="2581" width="4.140625" customWidth="1"/>
    <col min="2582" max="2582" width="4.85546875" customWidth="1"/>
    <col min="2583" max="2583" width="8.7109375" customWidth="1"/>
    <col min="2584" max="2584" width="4.7109375" customWidth="1"/>
    <col min="2817" max="2817" width="1.7109375" customWidth="1"/>
    <col min="2818" max="2819" width="8.7109375" customWidth="1"/>
    <col min="2820" max="2820" width="5.7109375" customWidth="1"/>
    <col min="2821" max="2821" width="6" customWidth="1"/>
    <col min="2822" max="2822" width="5.42578125" customWidth="1"/>
    <col min="2823" max="2823" width="6.140625" customWidth="1"/>
    <col min="2824" max="2824" width="5.5703125" customWidth="1"/>
    <col min="2825" max="2825" width="4.140625" customWidth="1"/>
    <col min="2826" max="2826" width="4.85546875" customWidth="1"/>
    <col min="2827" max="2828" width="4.7109375" customWidth="1"/>
    <col min="2829" max="2829" width="6.7109375" customWidth="1"/>
    <col min="2830" max="2830" width="4.7109375" customWidth="1"/>
    <col min="2832" max="2832" width="5.7109375" customWidth="1"/>
    <col min="2833" max="2833" width="6" customWidth="1"/>
    <col min="2834" max="2834" width="5.42578125" customWidth="1"/>
    <col min="2835" max="2835" width="6.140625" customWidth="1"/>
    <col min="2836" max="2836" width="5.5703125" customWidth="1"/>
    <col min="2837" max="2837" width="4.140625" customWidth="1"/>
    <col min="2838" max="2838" width="4.85546875" customWidth="1"/>
    <col min="2839" max="2839" width="8.7109375" customWidth="1"/>
    <col min="2840" max="2840" width="4.7109375" customWidth="1"/>
    <col min="3073" max="3073" width="1.7109375" customWidth="1"/>
    <col min="3074" max="3075" width="8.7109375" customWidth="1"/>
    <col min="3076" max="3076" width="5.7109375" customWidth="1"/>
    <col min="3077" max="3077" width="6" customWidth="1"/>
    <col min="3078" max="3078" width="5.42578125" customWidth="1"/>
    <col min="3079" max="3079" width="6.140625" customWidth="1"/>
    <col min="3080" max="3080" width="5.5703125" customWidth="1"/>
    <col min="3081" max="3081" width="4.140625" customWidth="1"/>
    <col min="3082" max="3082" width="4.85546875" customWidth="1"/>
    <col min="3083" max="3084" width="4.7109375" customWidth="1"/>
    <col min="3085" max="3085" width="6.7109375" customWidth="1"/>
    <col min="3086" max="3086" width="4.7109375" customWidth="1"/>
    <col min="3088" max="3088" width="5.7109375" customWidth="1"/>
    <col min="3089" max="3089" width="6" customWidth="1"/>
    <col min="3090" max="3090" width="5.42578125" customWidth="1"/>
    <col min="3091" max="3091" width="6.140625" customWidth="1"/>
    <col min="3092" max="3092" width="5.5703125" customWidth="1"/>
    <col min="3093" max="3093" width="4.140625" customWidth="1"/>
    <col min="3094" max="3094" width="4.85546875" customWidth="1"/>
    <col min="3095" max="3095" width="8.7109375" customWidth="1"/>
    <col min="3096" max="3096" width="4.7109375" customWidth="1"/>
    <col min="3329" max="3329" width="1.7109375" customWidth="1"/>
    <col min="3330" max="3331" width="8.7109375" customWidth="1"/>
    <col min="3332" max="3332" width="5.7109375" customWidth="1"/>
    <col min="3333" max="3333" width="6" customWidth="1"/>
    <col min="3334" max="3334" width="5.42578125" customWidth="1"/>
    <col min="3335" max="3335" width="6.140625" customWidth="1"/>
    <col min="3336" max="3336" width="5.5703125" customWidth="1"/>
    <col min="3337" max="3337" width="4.140625" customWidth="1"/>
    <col min="3338" max="3338" width="4.85546875" customWidth="1"/>
    <col min="3339" max="3340" width="4.7109375" customWidth="1"/>
    <col min="3341" max="3341" width="6.7109375" customWidth="1"/>
    <col min="3342" max="3342" width="4.7109375" customWidth="1"/>
    <col min="3344" max="3344" width="5.7109375" customWidth="1"/>
    <col min="3345" max="3345" width="6" customWidth="1"/>
    <col min="3346" max="3346" width="5.42578125" customWidth="1"/>
    <col min="3347" max="3347" width="6.140625" customWidth="1"/>
    <col min="3348" max="3348" width="5.5703125" customWidth="1"/>
    <col min="3349" max="3349" width="4.140625" customWidth="1"/>
    <col min="3350" max="3350" width="4.85546875" customWidth="1"/>
    <col min="3351" max="3351" width="8.7109375" customWidth="1"/>
    <col min="3352" max="3352" width="4.7109375" customWidth="1"/>
    <col min="3585" max="3585" width="1.7109375" customWidth="1"/>
    <col min="3586" max="3587" width="8.7109375" customWidth="1"/>
    <col min="3588" max="3588" width="5.7109375" customWidth="1"/>
    <col min="3589" max="3589" width="6" customWidth="1"/>
    <col min="3590" max="3590" width="5.42578125" customWidth="1"/>
    <col min="3591" max="3591" width="6.140625" customWidth="1"/>
    <col min="3592" max="3592" width="5.5703125" customWidth="1"/>
    <col min="3593" max="3593" width="4.140625" customWidth="1"/>
    <col min="3594" max="3594" width="4.85546875" customWidth="1"/>
    <col min="3595" max="3596" width="4.7109375" customWidth="1"/>
    <col min="3597" max="3597" width="6.7109375" customWidth="1"/>
    <col min="3598" max="3598" width="4.7109375" customWidth="1"/>
    <col min="3600" max="3600" width="5.7109375" customWidth="1"/>
    <col min="3601" max="3601" width="6" customWidth="1"/>
    <col min="3602" max="3602" width="5.42578125" customWidth="1"/>
    <col min="3603" max="3603" width="6.140625" customWidth="1"/>
    <col min="3604" max="3604" width="5.5703125" customWidth="1"/>
    <col min="3605" max="3605" width="4.140625" customWidth="1"/>
    <col min="3606" max="3606" width="4.85546875" customWidth="1"/>
    <col min="3607" max="3607" width="8.7109375" customWidth="1"/>
    <col min="3608" max="3608" width="4.7109375" customWidth="1"/>
    <col min="3841" max="3841" width="1.7109375" customWidth="1"/>
    <col min="3842" max="3843" width="8.7109375" customWidth="1"/>
    <col min="3844" max="3844" width="5.7109375" customWidth="1"/>
    <col min="3845" max="3845" width="6" customWidth="1"/>
    <col min="3846" max="3846" width="5.42578125" customWidth="1"/>
    <col min="3847" max="3847" width="6.140625" customWidth="1"/>
    <col min="3848" max="3848" width="5.5703125" customWidth="1"/>
    <col min="3849" max="3849" width="4.140625" customWidth="1"/>
    <col min="3850" max="3850" width="4.85546875" customWidth="1"/>
    <col min="3851" max="3852" width="4.7109375" customWidth="1"/>
    <col min="3853" max="3853" width="6.7109375" customWidth="1"/>
    <col min="3854" max="3854" width="4.7109375" customWidth="1"/>
    <col min="3856" max="3856" width="5.7109375" customWidth="1"/>
    <col min="3857" max="3857" width="6" customWidth="1"/>
    <col min="3858" max="3858" width="5.42578125" customWidth="1"/>
    <col min="3859" max="3859" width="6.140625" customWidth="1"/>
    <col min="3860" max="3860" width="5.5703125" customWidth="1"/>
    <col min="3861" max="3861" width="4.140625" customWidth="1"/>
    <col min="3862" max="3862" width="4.85546875" customWidth="1"/>
    <col min="3863" max="3863" width="8.7109375" customWidth="1"/>
    <col min="3864" max="3864" width="4.7109375" customWidth="1"/>
    <col min="4097" max="4097" width="1.7109375" customWidth="1"/>
    <col min="4098" max="4099" width="8.7109375" customWidth="1"/>
    <col min="4100" max="4100" width="5.7109375" customWidth="1"/>
    <col min="4101" max="4101" width="6" customWidth="1"/>
    <col min="4102" max="4102" width="5.42578125" customWidth="1"/>
    <col min="4103" max="4103" width="6.140625" customWidth="1"/>
    <col min="4104" max="4104" width="5.5703125" customWidth="1"/>
    <col min="4105" max="4105" width="4.140625" customWidth="1"/>
    <col min="4106" max="4106" width="4.85546875" customWidth="1"/>
    <col min="4107" max="4108" width="4.7109375" customWidth="1"/>
    <col min="4109" max="4109" width="6.7109375" customWidth="1"/>
    <col min="4110" max="4110" width="4.7109375" customWidth="1"/>
    <col min="4112" max="4112" width="5.7109375" customWidth="1"/>
    <col min="4113" max="4113" width="6" customWidth="1"/>
    <col min="4114" max="4114" width="5.42578125" customWidth="1"/>
    <col min="4115" max="4115" width="6.140625" customWidth="1"/>
    <col min="4116" max="4116" width="5.5703125" customWidth="1"/>
    <col min="4117" max="4117" width="4.140625" customWidth="1"/>
    <col min="4118" max="4118" width="4.85546875" customWidth="1"/>
    <col min="4119" max="4119" width="8.7109375" customWidth="1"/>
    <col min="4120" max="4120" width="4.7109375" customWidth="1"/>
    <col min="4353" max="4353" width="1.7109375" customWidth="1"/>
    <col min="4354" max="4355" width="8.7109375" customWidth="1"/>
    <col min="4356" max="4356" width="5.7109375" customWidth="1"/>
    <col min="4357" max="4357" width="6" customWidth="1"/>
    <col min="4358" max="4358" width="5.42578125" customWidth="1"/>
    <col min="4359" max="4359" width="6.140625" customWidth="1"/>
    <col min="4360" max="4360" width="5.5703125" customWidth="1"/>
    <col min="4361" max="4361" width="4.140625" customWidth="1"/>
    <col min="4362" max="4362" width="4.85546875" customWidth="1"/>
    <col min="4363" max="4364" width="4.7109375" customWidth="1"/>
    <col min="4365" max="4365" width="6.7109375" customWidth="1"/>
    <col min="4366" max="4366" width="4.7109375" customWidth="1"/>
    <col min="4368" max="4368" width="5.7109375" customWidth="1"/>
    <col min="4369" max="4369" width="6" customWidth="1"/>
    <col min="4370" max="4370" width="5.42578125" customWidth="1"/>
    <col min="4371" max="4371" width="6.140625" customWidth="1"/>
    <col min="4372" max="4372" width="5.5703125" customWidth="1"/>
    <col min="4373" max="4373" width="4.140625" customWidth="1"/>
    <col min="4374" max="4374" width="4.85546875" customWidth="1"/>
    <col min="4375" max="4375" width="8.7109375" customWidth="1"/>
    <col min="4376" max="4376" width="4.7109375" customWidth="1"/>
    <col min="4609" max="4609" width="1.7109375" customWidth="1"/>
    <col min="4610" max="4611" width="8.7109375" customWidth="1"/>
    <col min="4612" max="4612" width="5.7109375" customWidth="1"/>
    <col min="4613" max="4613" width="6" customWidth="1"/>
    <col min="4614" max="4614" width="5.42578125" customWidth="1"/>
    <col min="4615" max="4615" width="6.140625" customWidth="1"/>
    <col min="4616" max="4616" width="5.5703125" customWidth="1"/>
    <col min="4617" max="4617" width="4.140625" customWidth="1"/>
    <col min="4618" max="4618" width="4.85546875" customWidth="1"/>
    <col min="4619" max="4620" width="4.7109375" customWidth="1"/>
    <col min="4621" max="4621" width="6.7109375" customWidth="1"/>
    <col min="4622" max="4622" width="4.7109375" customWidth="1"/>
    <col min="4624" max="4624" width="5.7109375" customWidth="1"/>
    <col min="4625" max="4625" width="6" customWidth="1"/>
    <col min="4626" max="4626" width="5.42578125" customWidth="1"/>
    <col min="4627" max="4627" width="6.140625" customWidth="1"/>
    <col min="4628" max="4628" width="5.5703125" customWidth="1"/>
    <col min="4629" max="4629" width="4.140625" customWidth="1"/>
    <col min="4630" max="4630" width="4.85546875" customWidth="1"/>
    <col min="4631" max="4631" width="8.7109375" customWidth="1"/>
    <col min="4632" max="4632" width="4.7109375" customWidth="1"/>
    <col min="4865" max="4865" width="1.7109375" customWidth="1"/>
    <col min="4866" max="4867" width="8.7109375" customWidth="1"/>
    <col min="4868" max="4868" width="5.7109375" customWidth="1"/>
    <col min="4869" max="4869" width="6" customWidth="1"/>
    <col min="4870" max="4870" width="5.42578125" customWidth="1"/>
    <col min="4871" max="4871" width="6.140625" customWidth="1"/>
    <col min="4872" max="4872" width="5.5703125" customWidth="1"/>
    <col min="4873" max="4873" width="4.140625" customWidth="1"/>
    <col min="4874" max="4874" width="4.85546875" customWidth="1"/>
    <col min="4875" max="4876" width="4.7109375" customWidth="1"/>
    <col min="4877" max="4877" width="6.7109375" customWidth="1"/>
    <col min="4878" max="4878" width="4.7109375" customWidth="1"/>
    <col min="4880" max="4880" width="5.7109375" customWidth="1"/>
    <col min="4881" max="4881" width="6" customWidth="1"/>
    <col min="4882" max="4882" width="5.42578125" customWidth="1"/>
    <col min="4883" max="4883" width="6.140625" customWidth="1"/>
    <col min="4884" max="4884" width="5.5703125" customWidth="1"/>
    <col min="4885" max="4885" width="4.140625" customWidth="1"/>
    <col min="4886" max="4886" width="4.85546875" customWidth="1"/>
    <col min="4887" max="4887" width="8.7109375" customWidth="1"/>
    <col min="4888" max="4888" width="4.7109375" customWidth="1"/>
    <col min="5121" max="5121" width="1.7109375" customWidth="1"/>
    <col min="5122" max="5123" width="8.7109375" customWidth="1"/>
    <col min="5124" max="5124" width="5.7109375" customWidth="1"/>
    <col min="5125" max="5125" width="6" customWidth="1"/>
    <col min="5126" max="5126" width="5.42578125" customWidth="1"/>
    <col min="5127" max="5127" width="6.140625" customWidth="1"/>
    <col min="5128" max="5128" width="5.5703125" customWidth="1"/>
    <col min="5129" max="5129" width="4.140625" customWidth="1"/>
    <col min="5130" max="5130" width="4.85546875" customWidth="1"/>
    <col min="5131" max="5132" width="4.7109375" customWidth="1"/>
    <col min="5133" max="5133" width="6.7109375" customWidth="1"/>
    <col min="5134" max="5134" width="4.7109375" customWidth="1"/>
    <col min="5136" max="5136" width="5.7109375" customWidth="1"/>
    <col min="5137" max="5137" width="6" customWidth="1"/>
    <col min="5138" max="5138" width="5.42578125" customWidth="1"/>
    <col min="5139" max="5139" width="6.140625" customWidth="1"/>
    <col min="5140" max="5140" width="5.5703125" customWidth="1"/>
    <col min="5141" max="5141" width="4.140625" customWidth="1"/>
    <col min="5142" max="5142" width="4.85546875" customWidth="1"/>
    <col min="5143" max="5143" width="8.7109375" customWidth="1"/>
    <col min="5144" max="5144" width="4.7109375" customWidth="1"/>
    <col min="5377" max="5377" width="1.7109375" customWidth="1"/>
    <col min="5378" max="5379" width="8.7109375" customWidth="1"/>
    <col min="5380" max="5380" width="5.7109375" customWidth="1"/>
    <col min="5381" max="5381" width="6" customWidth="1"/>
    <col min="5382" max="5382" width="5.42578125" customWidth="1"/>
    <col min="5383" max="5383" width="6.140625" customWidth="1"/>
    <col min="5384" max="5384" width="5.5703125" customWidth="1"/>
    <col min="5385" max="5385" width="4.140625" customWidth="1"/>
    <col min="5386" max="5386" width="4.85546875" customWidth="1"/>
    <col min="5387" max="5388" width="4.7109375" customWidth="1"/>
    <col min="5389" max="5389" width="6.7109375" customWidth="1"/>
    <col min="5390" max="5390" width="4.7109375" customWidth="1"/>
    <col min="5392" max="5392" width="5.7109375" customWidth="1"/>
    <col min="5393" max="5393" width="6" customWidth="1"/>
    <col min="5394" max="5394" width="5.42578125" customWidth="1"/>
    <col min="5395" max="5395" width="6.140625" customWidth="1"/>
    <col min="5396" max="5396" width="5.5703125" customWidth="1"/>
    <col min="5397" max="5397" width="4.140625" customWidth="1"/>
    <col min="5398" max="5398" width="4.85546875" customWidth="1"/>
    <col min="5399" max="5399" width="8.7109375" customWidth="1"/>
    <col min="5400" max="5400" width="4.7109375" customWidth="1"/>
    <col min="5633" max="5633" width="1.7109375" customWidth="1"/>
    <col min="5634" max="5635" width="8.7109375" customWidth="1"/>
    <col min="5636" max="5636" width="5.7109375" customWidth="1"/>
    <col min="5637" max="5637" width="6" customWidth="1"/>
    <col min="5638" max="5638" width="5.42578125" customWidth="1"/>
    <col min="5639" max="5639" width="6.140625" customWidth="1"/>
    <col min="5640" max="5640" width="5.5703125" customWidth="1"/>
    <col min="5641" max="5641" width="4.140625" customWidth="1"/>
    <col min="5642" max="5642" width="4.85546875" customWidth="1"/>
    <col min="5643" max="5644" width="4.7109375" customWidth="1"/>
    <col min="5645" max="5645" width="6.7109375" customWidth="1"/>
    <col min="5646" max="5646" width="4.7109375" customWidth="1"/>
    <col min="5648" max="5648" width="5.7109375" customWidth="1"/>
    <col min="5649" max="5649" width="6" customWidth="1"/>
    <col min="5650" max="5650" width="5.42578125" customWidth="1"/>
    <col min="5651" max="5651" width="6.140625" customWidth="1"/>
    <col min="5652" max="5652" width="5.5703125" customWidth="1"/>
    <col min="5653" max="5653" width="4.140625" customWidth="1"/>
    <col min="5654" max="5654" width="4.85546875" customWidth="1"/>
    <col min="5655" max="5655" width="8.7109375" customWidth="1"/>
    <col min="5656" max="5656" width="4.7109375" customWidth="1"/>
    <col min="5889" max="5889" width="1.7109375" customWidth="1"/>
    <col min="5890" max="5891" width="8.7109375" customWidth="1"/>
    <col min="5892" max="5892" width="5.7109375" customWidth="1"/>
    <col min="5893" max="5893" width="6" customWidth="1"/>
    <col min="5894" max="5894" width="5.42578125" customWidth="1"/>
    <col min="5895" max="5895" width="6.140625" customWidth="1"/>
    <col min="5896" max="5896" width="5.5703125" customWidth="1"/>
    <col min="5897" max="5897" width="4.140625" customWidth="1"/>
    <col min="5898" max="5898" width="4.85546875" customWidth="1"/>
    <col min="5899" max="5900" width="4.7109375" customWidth="1"/>
    <col min="5901" max="5901" width="6.7109375" customWidth="1"/>
    <col min="5902" max="5902" width="4.7109375" customWidth="1"/>
    <col min="5904" max="5904" width="5.7109375" customWidth="1"/>
    <col min="5905" max="5905" width="6" customWidth="1"/>
    <col min="5906" max="5906" width="5.42578125" customWidth="1"/>
    <col min="5907" max="5907" width="6.140625" customWidth="1"/>
    <col min="5908" max="5908" width="5.5703125" customWidth="1"/>
    <col min="5909" max="5909" width="4.140625" customWidth="1"/>
    <col min="5910" max="5910" width="4.85546875" customWidth="1"/>
    <col min="5911" max="5911" width="8.7109375" customWidth="1"/>
    <col min="5912" max="5912" width="4.7109375" customWidth="1"/>
    <col min="6145" max="6145" width="1.7109375" customWidth="1"/>
    <col min="6146" max="6147" width="8.7109375" customWidth="1"/>
    <col min="6148" max="6148" width="5.7109375" customWidth="1"/>
    <col min="6149" max="6149" width="6" customWidth="1"/>
    <col min="6150" max="6150" width="5.42578125" customWidth="1"/>
    <col min="6151" max="6151" width="6.140625" customWidth="1"/>
    <col min="6152" max="6152" width="5.5703125" customWidth="1"/>
    <col min="6153" max="6153" width="4.140625" customWidth="1"/>
    <col min="6154" max="6154" width="4.85546875" customWidth="1"/>
    <col min="6155" max="6156" width="4.7109375" customWidth="1"/>
    <col min="6157" max="6157" width="6.7109375" customWidth="1"/>
    <col min="6158" max="6158" width="4.7109375" customWidth="1"/>
    <col min="6160" max="6160" width="5.7109375" customWidth="1"/>
    <col min="6161" max="6161" width="6" customWidth="1"/>
    <col min="6162" max="6162" width="5.42578125" customWidth="1"/>
    <col min="6163" max="6163" width="6.140625" customWidth="1"/>
    <col min="6164" max="6164" width="5.5703125" customWidth="1"/>
    <col min="6165" max="6165" width="4.140625" customWidth="1"/>
    <col min="6166" max="6166" width="4.85546875" customWidth="1"/>
    <col min="6167" max="6167" width="8.7109375" customWidth="1"/>
    <col min="6168" max="6168" width="4.7109375" customWidth="1"/>
    <col min="6401" max="6401" width="1.7109375" customWidth="1"/>
    <col min="6402" max="6403" width="8.7109375" customWidth="1"/>
    <col min="6404" max="6404" width="5.7109375" customWidth="1"/>
    <col min="6405" max="6405" width="6" customWidth="1"/>
    <col min="6406" max="6406" width="5.42578125" customWidth="1"/>
    <col min="6407" max="6407" width="6.140625" customWidth="1"/>
    <col min="6408" max="6408" width="5.5703125" customWidth="1"/>
    <col min="6409" max="6409" width="4.140625" customWidth="1"/>
    <col min="6410" max="6410" width="4.85546875" customWidth="1"/>
    <col min="6411" max="6412" width="4.7109375" customWidth="1"/>
    <col min="6413" max="6413" width="6.7109375" customWidth="1"/>
    <col min="6414" max="6414" width="4.7109375" customWidth="1"/>
    <col min="6416" max="6416" width="5.7109375" customWidth="1"/>
    <col min="6417" max="6417" width="6" customWidth="1"/>
    <col min="6418" max="6418" width="5.42578125" customWidth="1"/>
    <col min="6419" max="6419" width="6.140625" customWidth="1"/>
    <col min="6420" max="6420" width="5.5703125" customWidth="1"/>
    <col min="6421" max="6421" width="4.140625" customWidth="1"/>
    <col min="6422" max="6422" width="4.85546875" customWidth="1"/>
    <col min="6423" max="6423" width="8.7109375" customWidth="1"/>
    <col min="6424" max="6424" width="4.7109375" customWidth="1"/>
    <col min="6657" max="6657" width="1.7109375" customWidth="1"/>
    <col min="6658" max="6659" width="8.7109375" customWidth="1"/>
    <col min="6660" max="6660" width="5.7109375" customWidth="1"/>
    <col min="6661" max="6661" width="6" customWidth="1"/>
    <col min="6662" max="6662" width="5.42578125" customWidth="1"/>
    <col min="6663" max="6663" width="6.140625" customWidth="1"/>
    <col min="6664" max="6664" width="5.5703125" customWidth="1"/>
    <col min="6665" max="6665" width="4.140625" customWidth="1"/>
    <col min="6666" max="6666" width="4.85546875" customWidth="1"/>
    <col min="6667" max="6668" width="4.7109375" customWidth="1"/>
    <col min="6669" max="6669" width="6.7109375" customWidth="1"/>
    <col min="6670" max="6670" width="4.7109375" customWidth="1"/>
    <col min="6672" max="6672" width="5.7109375" customWidth="1"/>
    <col min="6673" max="6673" width="6" customWidth="1"/>
    <col min="6674" max="6674" width="5.42578125" customWidth="1"/>
    <col min="6675" max="6675" width="6.140625" customWidth="1"/>
    <col min="6676" max="6676" width="5.5703125" customWidth="1"/>
    <col min="6677" max="6677" width="4.140625" customWidth="1"/>
    <col min="6678" max="6678" width="4.85546875" customWidth="1"/>
    <col min="6679" max="6679" width="8.7109375" customWidth="1"/>
    <col min="6680" max="6680" width="4.7109375" customWidth="1"/>
    <col min="6913" max="6913" width="1.7109375" customWidth="1"/>
    <col min="6914" max="6915" width="8.7109375" customWidth="1"/>
    <col min="6916" max="6916" width="5.7109375" customWidth="1"/>
    <col min="6917" max="6917" width="6" customWidth="1"/>
    <col min="6918" max="6918" width="5.42578125" customWidth="1"/>
    <col min="6919" max="6919" width="6.140625" customWidth="1"/>
    <col min="6920" max="6920" width="5.5703125" customWidth="1"/>
    <col min="6921" max="6921" width="4.140625" customWidth="1"/>
    <col min="6922" max="6922" width="4.85546875" customWidth="1"/>
    <col min="6923" max="6924" width="4.7109375" customWidth="1"/>
    <col min="6925" max="6925" width="6.7109375" customWidth="1"/>
    <col min="6926" max="6926" width="4.7109375" customWidth="1"/>
    <col min="6928" max="6928" width="5.7109375" customWidth="1"/>
    <col min="6929" max="6929" width="6" customWidth="1"/>
    <col min="6930" max="6930" width="5.42578125" customWidth="1"/>
    <col min="6931" max="6931" width="6.140625" customWidth="1"/>
    <col min="6932" max="6932" width="5.5703125" customWidth="1"/>
    <col min="6933" max="6933" width="4.140625" customWidth="1"/>
    <col min="6934" max="6934" width="4.85546875" customWidth="1"/>
    <col min="6935" max="6935" width="8.7109375" customWidth="1"/>
    <col min="6936" max="6936" width="4.7109375" customWidth="1"/>
    <col min="7169" max="7169" width="1.7109375" customWidth="1"/>
    <col min="7170" max="7171" width="8.7109375" customWidth="1"/>
    <col min="7172" max="7172" width="5.7109375" customWidth="1"/>
    <col min="7173" max="7173" width="6" customWidth="1"/>
    <col min="7174" max="7174" width="5.42578125" customWidth="1"/>
    <col min="7175" max="7175" width="6.140625" customWidth="1"/>
    <col min="7176" max="7176" width="5.5703125" customWidth="1"/>
    <col min="7177" max="7177" width="4.140625" customWidth="1"/>
    <col min="7178" max="7178" width="4.85546875" customWidth="1"/>
    <col min="7179" max="7180" width="4.7109375" customWidth="1"/>
    <col min="7181" max="7181" width="6.7109375" customWidth="1"/>
    <col min="7182" max="7182" width="4.7109375" customWidth="1"/>
    <col min="7184" max="7184" width="5.7109375" customWidth="1"/>
    <col min="7185" max="7185" width="6" customWidth="1"/>
    <col min="7186" max="7186" width="5.42578125" customWidth="1"/>
    <col min="7187" max="7187" width="6.140625" customWidth="1"/>
    <col min="7188" max="7188" width="5.5703125" customWidth="1"/>
    <col min="7189" max="7189" width="4.140625" customWidth="1"/>
    <col min="7190" max="7190" width="4.85546875" customWidth="1"/>
    <col min="7191" max="7191" width="8.7109375" customWidth="1"/>
    <col min="7192" max="7192" width="4.7109375" customWidth="1"/>
    <col min="7425" max="7425" width="1.7109375" customWidth="1"/>
    <col min="7426" max="7427" width="8.7109375" customWidth="1"/>
    <col min="7428" max="7428" width="5.7109375" customWidth="1"/>
    <col min="7429" max="7429" width="6" customWidth="1"/>
    <col min="7430" max="7430" width="5.42578125" customWidth="1"/>
    <col min="7431" max="7431" width="6.140625" customWidth="1"/>
    <col min="7432" max="7432" width="5.5703125" customWidth="1"/>
    <col min="7433" max="7433" width="4.140625" customWidth="1"/>
    <col min="7434" max="7434" width="4.85546875" customWidth="1"/>
    <col min="7435" max="7436" width="4.7109375" customWidth="1"/>
    <col min="7437" max="7437" width="6.7109375" customWidth="1"/>
    <col min="7438" max="7438" width="4.7109375" customWidth="1"/>
    <col min="7440" max="7440" width="5.7109375" customWidth="1"/>
    <col min="7441" max="7441" width="6" customWidth="1"/>
    <col min="7442" max="7442" width="5.42578125" customWidth="1"/>
    <col min="7443" max="7443" width="6.140625" customWidth="1"/>
    <col min="7444" max="7444" width="5.5703125" customWidth="1"/>
    <col min="7445" max="7445" width="4.140625" customWidth="1"/>
    <col min="7446" max="7446" width="4.85546875" customWidth="1"/>
    <col min="7447" max="7447" width="8.7109375" customWidth="1"/>
    <col min="7448" max="7448" width="4.7109375" customWidth="1"/>
    <col min="7681" max="7681" width="1.7109375" customWidth="1"/>
    <col min="7682" max="7683" width="8.7109375" customWidth="1"/>
    <col min="7684" max="7684" width="5.7109375" customWidth="1"/>
    <col min="7685" max="7685" width="6" customWidth="1"/>
    <col min="7686" max="7686" width="5.42578125" customWidth="1"/>
    <col min="7687" max="7687" width="6.140625" customWidth="1"/>
    <col min="7688" max="7688" width="5.5703125" customWidth="1"/>
    <col min="7689" max="7689" width="4.140625" customWidth="1"/>
    <col min="7690" max="7690" width="4.85546875" customWidth="1"/>
    <col min="7691" max="7692" width="4.7109375" customWidth="1"/>
    <col min="7693" max="7693" width="6.7109375" customWidth="1"/>
    <col min="7694" max="7694" width="4.7109375" customWidth="1"/>
    <col min="7696" max="7696" width="5.7109375" customWidth="1"/>
    <col min="7697" max="7697" width="6" customWidth="1"/>
    <col min="7698" max="7698" width="5.42578125" customWidth="1"/>
    <col min="7699" max="7699" width="6.140625" customWidth="1"/>
    <col min="7700" max="7700" width="5.5703125" customWidth="1"/>
    <col min="7701" max="7701" width="4.140625" customWidth="1"/>
    <col min="7702" max="7702" width="4.85546875" customWidth="1"/>
    <col min="7703" max="7703" width="8.7109375" customWidth="1"/>
    <col min="7704" max="7704" width="4.7109375" customWidth="1"/>
    <col min="7937" max="7937" width="1.7109375" customWidth="1"/>
    <col min="7938" max="7939" width="8.7109375" customWidth="1"/>
    <col min="7940" max="7940" width="5.7109375" customWidth="1"/>
    <col min="7941" max="7941" width="6" customWidth="1"/>
    <col min="7942" max="7942" width="5.42578125" customWidth="1"/>
    <col min="7943" max="7943" width="6.140625" customWidth="1"/>
    <col min="7944" max="7944" width="5.5703125" customWidth="1"/>
    <col min="7945" max="7945" width="4.140625" customWidth="1"/>
    <col min="7946" max="7946" width="4.85546875" customWidth="1"/>
    <col min="7947" max="7948" width="4.7109375" customWidth="1"/>
    <col min="7949" max="7949" width="6.7109375" customWidth="1"/>
    <col min="7950" max="7950" width="4.7109375" customWidth="1"/>
    <col min="7952" max="7952" width="5.7109375" customWidth="1"/>
    <col min="7953" max="7953" width="6" customWidth="1"/>
    <col min="7954" max="7954" width="5.42578125" customWidth="1"/>
    <col min="7955" max="7955" width="6.140625" customWidth="1"/>
    <col min="7956" max="7956" width="5.5703125" customWidth="1"/>
    <col min="7957" max="7957" width="4.140625" customWidth="1"/>
    <col min="7958" max="7958" width="4.85546875" customWidth="1"/>
    <col min="7959" max="7959" width="8.7109375" customWidth="1"/>
    <col min="7960" max="7960" width="4.7109375" customWidth="1"/>
    <col min="8193" max="8193" width="1.7109375" customWidth="1"/>
    <col min="8194" max="8195" width="8.7109375" customWidth="1"/>
    <col min="8196" max="8196" width="5.7109375" customWidth="1"/>
    <col min="8197" max="8197" width="6" customWidth="1"/>
    <col min="8198" max="8198" width="5.42578125" customWidth="1"/>
    <col min="8199" max="8199" width="6.140625" customWidth="1"/>
    <col min="8200" max="8200" width="5.5703125" customWidth="1"/>
    <col min="8201" max="8201" width="4.140625" customWidth="1"/>
    <col min="8202" max="8202" width="4.85546875" customWidth="1"/>
    <col min="8203" max="8204" width="4.7109375" customWidth="1"/>
    <col min="8205" max="8205" width="6.7109375" customWidth="1"/>
    <col min="8206" max="8206" width="4.7109375" customWidth="1"/>
    <col min="8208" max="8208" width="5.7109375" customWidth="1"/>
    <col min="8209" max="8209" width="6" customWidth="1"/>
    <col min="8210" max="8210" width="5.42578125" customWidth="1"/>
    <col min="8211" max="8211" width="6.140625" customWidth="1"/>
    <col min="8212" max="8212" width="5.5703125" customWidth="1"/>
    <col min="8213" max="8213" width="4.140625" customWidth="1"/>
    <col min="8214" max="8214" width="4.85546875" customWidth="1"/>
    <col min="8215" max="8215" width="8.7109375" customWidth="1"/>
    <col min="8216" max="8216" width="4.7109375" customWidth="1"/>
    <col min="8449" max="8449" width="1.7109375" customWidth="1"/>
    <col min="8450" max="8451" width="8.7109375" customWidth="1"/>
    <col min="8452" max="8452" width="5.7109375" customWidth="1"/>
    <col min="8453" max="8453" width="6" customWidth="1"/>
    <col min="8454" max="8454" width="5.42578125" customWidth="1"/>
    <col min="8455" max="8455" width="6.140625" customWidth="1"/>
    <col min="8456" max="8456" width="5.5703125" customWidth="1"/>
    <col min="8457" max="8457" width="4.140625" customWidth="1"/>
    <col min="8458" max="8458" width="4.85546875" customWidth="1"/>
    <col min="8459" max="8460" width="4.7109375" customWidth="1"/>
    <col min="8461" max="8461" width="6.7109375" customWidth="1"/>
    <col min="8462" max="8462" width="4.7109375" customWidth="1"/>
    <col min="8464" max="8464" width="5.7109375" customWidth="1"/>
    <col min="8465" max="8465" width="6" customWidth="1"/>
    <col min="8466" max="8466" width="5.42578125" customWidth="1"/>
    <col min="8467" max="8467" width="6.140625" customWidth="1"/>
    <col min="8468" max="8468" width="5.5703125" customWidth="1"/>
    <col min="8469" max="8469" width="4.140625" customWidth="1"/>
    <col min="8470" max="8470" width="4.85546875" customWidth="1"/>
    <col min="8471" max="8471" width="8.7109375" customWidth="1"/>
    <col min="8472" max="8472" width="4.7109375" customWidth="1"/>
    <col min="8705" max="8705" width="1.7109375" customWidth="1"/>
    <col min="8706" max="8707" width="8.7109375" customWidth="1"/>
    <col min="8708" max="8708" width="5.7109375" customWidth="1"/>
    <col min="8709" max="8709" width="6" customWidth="1"/>
    <col min="8710" max="8710" width="5.42578125" customWidth="1"/>
    <col min="8711" max="8711" width="6.140625" customWidth="1"/>
    <col min="8712" max="8712" width="5.5703125" customWidth="1"/>
    <col min="8713" max="8713" width="4.140625" customWidth="1"/>
    <col min="8714" max="8714" width="4.85546875" customWidth="1"/>
    <col min="8715" max="8716" width="4.7109375" customWidth="1"/>
    <col min="8717" max="8717" width="6.7109375" customWidth="1"/>
    <col min="8718" max="8718" width="4.7109375" customWidth="1"/>
    <col min="8720" max="8720" width="5.7109375" customWidth="1"/>
    <col min="8721" max="8721" width="6" customWidth="1"/>
    <col min="8722" max="8722" width="5.42578125" customWidth="1"/>
    <col min="8723" max="8723" width="6.140625" customWidth="1"/>
    <col min="8724" max="8724" width="5.5703125" customWidth="1"/>
    <col min="8725" max="8725" width="4.140625" customWidth="1"/>
    <col min="8726" max="8726" width="4.85546875" customWidth="1"/>
    <col min="8727" max="8727" width="8.7109375" customWidth="1"/>
    <col min="8728" max="8728" width="4.7109375" customWidth="1"/>
    <col min="8961" max="8961" width="1.7109375" customWidth="1"/>
    <col min="8962" max="8963" width="8.7109375" customWidth="1"/>
    <col min="8964" max="8964" width="5.7109375" customWidth="1"/>
    <col min="8965" max="8965" width="6" customWidth="1"/>
    <col min="8966" max="8966" width="5.42578125" customWidth="1"/>
    <col min="8967" max="8967" width="6.140625" customWidth="1"/>
    <col min="8968" max="8968" width="5.5703125" customWidth="1"/>
    <col min="8969" max="8969" width="4.140625" customWidth="1"/>
    <col min="8970" max="8970" width="4.85546875" customWidth="1"/>
    <col min="8971" max="8972" width="4.7109375" customWidth="1"/>
    <col min="8973" max="8973" width="6.7109375" customWidth="1"/>
    <col min="8974" max="8974" width="4.7109375" customWidth="1"/>
    <col min="8976" max="8976" width="5.7109375" customWidth="1"/>
    <col min="8977" max="8977" width="6" customWidth="1"/>
    <col min="8978" max="8978" width="5.42578125" customWidth="1"/>
    <col min="8979" max="8979" width="6.140625" customWidth="1"/>
    <col min="8980" max="8980" width="5.5703125" customWidth="1"/>
    <col min="8981" max="8981" width="4.140625" customWidth="1"/>
    <col min="8982" max="8982" width="4.85546875" customWidth="1"/>
    <col min="8983" max="8983" width="8.7109375" customWidth="1"/>
    <col min="8984" max="8984" width="4.7109375" customWidth="1"/>
    <col min="9217" max="9217" width="1.7109375" customWidth="1"/>
    <col min="9218" max="9219" width="8.7109375" customWidth="1"/>
    <col min="9220" max="9220" width="5.7109375" customWidth="1"/>
    <col min="9221" max="9221" width="6" customWidth="1"/>
    <col min="9222" max="9222" width="5.42578125" customWidth="1"/>
    <col min="9223" max="9223" width="6.140625" customWidth="1"/>
    <col min="9224" max="9224" width="5.5703125" customWidth="1"/>
    <col min="9225" max="9225" width="4.140625" customWidth="1"/>
    <col min="9226" max="9226" width="4.85546875" customWidth="1"/>
    <col min="9227" max="9228" width="4.7109375" customWidth="1"/>
    <col min="9229" max="9229" width="6.7109375" customWidth="1"/>
    <col min="9230" max="9230" width="4.7109375" customWidth="1"/>
    <col min="9232" max="9232" width="5.7109375" customWidth="1"/>
    <col min="9233" max="9233" width="6" customWidth="1"/>
    <col min="9234" max="9234" width="5.42578125" customWidth="1"/>
    <col min="9235" max="9235" width="6.140625" customWidth="1"/>
    <col min="9236" max="9236" width="5.5703125" customWidth="1"/>
    <col min="9237" max="9237" width="4.140625" customWidth="1"/>
    <col min="9238" max="9238" width="4.85546875" customWidth="1"/>
    <col min="9239" max="9239" width="8.7109375" customWidth="1"/>
    <col min="9240" max="9240" width="4.7109375" customWidth="1"/>
    <col min="9473" max="9473" width="1.7109375" customWidth="1"/>
    <col min="9474" max="9475" width="8.7109375" customWidth="1"/>
    <col min="9476" max="9476" width="5.7109375" customWidth="1"/>
    <col min="9477" max="9477" width="6" customWidth="1"/>
    <col min="9478" max="9478" width="5.42578125" customWidth="1"/>
    <col min="9479" max="9479" width="6.140625" customWidth="1"/>
    <col min="9480" max="9480" width="5.5703125" customWidth="1"/>
    <col min="9481" max="9481" width="4.140625" customWidth="1"/>
    <col min="9482" max="9482" width="4.85546875" customWidth="1"/>
    <col min="9483" max="9484" width="4.7109375" customWidth="1"/>
    <col min="9485" max="9485" width="6.7109375" customWidth="1"/>
    <col min="9486" max="9486" width="4.7109375" customWidth="1"/>
    <col min="9488" max="9488" width="5.7109375" customWidth="1"/>
    <col min="9489" max="9489" width="6" customWidth="1"/>
    <col min="9490" max="9490" width="5.42578125" customWidth="1"/>
    <col min="9491" max="9491" width="6.140625" customWidth="1"/>
    <col min="9492" max="9492" width="5.5703125" customWidth="1"/>
    <col min="9493" max="9493" width="4.140625" customWidth="1"/>
    <col min="9494" max="9494" width="4.85546875" customWidth="1"/>
    <col min="9495" max="9495" width="8.7109375" customWidth="1"/>
    <col min="9496" max="9496" width="4.7109375" customWidth="1"/>
    <col min="9729" max="9729" width="1.7109375" customWidth="1"/>
    <col min="9730" max="9731" width="8.7109375" customWidth="1"/>
    <col min="9732" max="9732" width="5.7109375" customWidth="1"/>
    <col min="9733" max="9733" width="6" customWidth="1"/>
    <col min="9734" max="9734" width="5.42578125" customWidth="1"/>
    <col min="9735" max="9735" width="6.140625" customWidth="1"/>
    <col min="9736" max="9736" width="5.5703125" customWidth="1"/>
    <col min="9737" max="9737" width="4.140625" customWidth="1"/>
    <col min="9738" max="9738" width="4.85546875" customWidth="1"/>
    <col min="9739" max="9740" width="4.7109375" customWidth="1"/>
    <col min="9741" max="9741" width="6.7109375" customWidth="1"/>
    <col min="9742" max="9742" width="4.7109375" customWidth="1"/>
    <col min="9744" max="9744" width="5.7109375" customWidth="1"/>
    <col min="9745" max="9745" width="6" customWidth="1"/>
    <col min="9746" max="9746" width="5.42578125" customWidth="1"/>
    <col min="9747" max="9747" width="6.140625" customWidth="1"/>
    <col min="9748" max="9748" width="5.5703125" customWidth="1"/>
    <col min="9749" max="9749" width="4.140625" customWidth="1"/>
    <col min="9750" max="9750" width="4.85546875" customWidth="1"/>
    <col min="9751" max="9751" width="8.7109375" customWidth="1"/>
    <col min="9752" max="9752" width="4.7109375" customWidth="1"/>
    <col min="9985" max="9985" width="1.7109375" customWidth="1"/>
    <col min="9986" max="9987" width="8.7109375" customWidth="1"/>
    <col min="9988" max="9988" width="5.7109375" customWidth="1"/>
    <col min="9989" max="9989" width="6" customWidth="1"/>
    <col min="9990" max="9990" width="5.42578125" customWidth="1"/>
    <col min="9991" max="9991" width="6.140625" customWidth="1"/>
    <col min="9992" max="9992" width="5.5703125" customWidth="1"/>
    <col min="9993" max="9993" width="4.140625" customWidth="1"/>
    <col min="9994" max="9994" width="4.85546875" customWidth="1"/>
    <col min="9995" max="9996" width="4.7109375" customWidth="1"/>
    <col min="9997" max="9997" width="6.7109375" customWidth="1"/>
    <col min="9998" max="9998" width="4.7109375" customWidth="1"/>
    <col min="10000" max="10000" width="5.7109375" customWidth="1"/>
    <col min="10001" max="10001" width="6" customWidth="1"/>
    <col min="10002" max="10002" width="5.42578125" customWidth="1"/>
    <col min="10003" max="10003" width="6.140625" customWidth="1"/>
    <col min="10004" max="10004" width="5.5703125" customWidth="1"/>
    <col min="10005" max="10005" width="4.140625" customWidth="1"/>
    <col min="10006" max="10006" width="4.85546875" customWidth="1"/>
    <col min="10007" max="10007" width="8.7109375" customWidth="1"/>
    <col min="10008" max="10008" width="4.7109375" customWidth="1"/>
    <col min="10241" max="10241" width="1.7109375" customWidth="1"/>
    <col min="10242" max="10243" width="8.7109375" customWidth="1"/>
    <col min="10244" max="10244" width="5.7109375" customWidth="1"/>
    <col min="10245" max="10245" width="6" customWidth="1"/>
    <col min="10246" max="10246" width="5.42578125" customWidth="1"/>
    <col min="10247" max="10247" width="6.140625" customWidth="1"/>
    <col min="10248" max="10248" width="5.5703125" customWidth="1"/>
    <col min="10249" max="10249" width="4.140625" customWidth="1"/>
    <col min="10250" max="10250" width="4.85546875" customWidth="1"/>
    <col min="10251" max="10252" width="4.7109375" customWidth="1"/>
    <col min="10253" max="10253" width="6.7109375" customWidth="1"/>
    <col min="10254" max="10254" width="4.7109375" customWidth="1"/>
    <col min="10256" max="10256" width="5.7109375" customWidth="1"/>
    <col min="10257" max="10257" width="6" customWidth="1"/>
    <col min="10258" max="10258" width="5.42578125" customWidth="1"/>
    <col min="10259" max="10259" width="6.140625" customWidth="1"/>
    <col min="10260" max="10260" width="5.5703125" customWidth="1"/>
    <col min="10261" max="10261" width="4.140625" customWidth="1"/>
    <col min="10262" max="10262" width="4.85546875" customWidth="1"/>
    <col min="10263" max="10263" width="8.7109375" customWidth="1"/>
    <col min="10264" max="10264" width="4.7109375" customWidth="1"/>
    <col min="10497" max="10497" width="1.7109375" customWidth="1"/>
    <col min="10498" max="10499" width="8.7109375" customWidth="1"/>
    <col min="10500" max="10500" width="5.7109375" customWidth="1"/>
    <col min="10501" max="10501" width="6" customWidth="1"/>
    <col min="10502" max="10502" width="5.42578125" customWidth="1"/>
    <col min="10503" max="10503" width="6.140625" customWidth="1"/>
    <col min="10504" max="10504" width="5.5703125" customWidth="1"/>
    <col min="10505" max="10505" width="4.140625" customWidth="1"/>
    <col min="10506" max="10506" width="4.85546875" customWidth="1"/>
    <col min="10507" max="10508" width="4.7109375" customWidth="1"/>
    <col min="10509" max="10509" width="6.7109375" customWidth="1"/>
    <col min="10510" max="10510" width="4.7109375" customWidth="1"/>
    <col min="10512" max="10512" width="5.7109375" customWidth="1"/>
    <col min="10513" max="10513" width="6" customWidth="1"/>
    <col min="10514" max="10514" width="5.42578125" customWidth="1"/>
    <col min="10515" max="10515" width="6.140625" customWidth="1"/>
    <col min="10516" max="10516" width="5.5703125" customWidth="1"/>
    <col min="10517" max="10517" width="4.140625" customWidth="1"/>
    <col min="10518" max="10518" width="4.85546875" customWidth="1"/>
    <col min="10519" max="10519" width="8.7109375" customWidth="1"/>
    <col min="10520" max="10520" width="4.7109375" customWidth="1"/>
    <col min="10753" max="10753" width="1.7109375" customWidth="1"/>
    <col min="10754" max="10755" width="8.7109375" customWidth="1"/>
    <col min="10756" max="10756" width="5.7109375" customWidth="1"/>
    <col min="10757" max="10757" width="6" customWidth="1"/>
    <col min="10758" max="10758" width="5.42578125" customWidth="1"/>
    <col min="10759" max="10759" width="6.140625" customWidth="1"/>
    <col min="10760" max="10760" width="5.5703125" customWidth="1"/>
    <col min="10761" max="10761" width="4.140625" customWidth="1"/>
    <col min="10762" max="10762" width="4.85546875" customWidth="1"/>
    <col min="10763" max="10764" width="4.7109375" customWidth="1"/>
    <col min="10765" max="10765" width="6.7109375" customWidth="1"/>
    <col min="10766" max="10766" width="4.7109375" customWidth="1"/>
    <col min="10768" max="10768" width="5.7109375" customWidth="1"/>
    <col min="10769" max="10769" width="6" customWidth="1"/>
    <col min="10770" max="10770" width="5.42578125" customWidth="1"/>
    <col min="10771" max="10771" width="6.140625" customWidth="1"/>
    <col min="10772" max="10772" width="5.5703125" customWidth="1"/>
    <col min="10773" max="10773" width="4.140625" customWidth="1"/>
    <col min="10774" max="10774" width="4.85546875" customWidth="1"/>
    <col min="10775" max="10775" width="8.7109375" customWidth="1"/>
    <col min="10776" max="10776" width="4.7109375" customWidth="1"/>
    <col min="11009" max="11009" width="1.7109375" customWidth="1"/>
    <col min="11010" max="11011" width="8.7109375" customWidth="1"/>
    <col min="11012" max="11012" width="5.7109375" customWidth="1"/>
    <col min="11013" max="11013" width="6" customWidth="1"/>
    <col min="11014" max="11014" width="5.42578125" customWidth="1"/>
    <col min="11015" max="11015" width="6.140625" customWidth="1"/>
    <col min="11016" max="11016" width="5.5703125" customWidth="1"/>
    <col min="11017" max="11017" width="4.140625" customWidth="1"/>
    <col min="11018" max="11018" width="4.85546875" customWidth="1"/>
    <col min="11019" max="11020" width="4.7109375" customWidth="1"/>
    <col min="11021" max="11021" width="6.7109375" customWidth="1"/>
    <col min="11022" max="11022" width="4.7109375" customWidth="1"/>
    <col min="11024" max="11024" width="5.7109375" customWidth="1"/>
    <col min="11025" max="11025" width="6" customWidth="1"/>
    <col min="11026" max="11026" width="5.42578125" customWidth="1"/>
    <col min="11027" max="11027" width="6.140625" customWidth="1"/>
    <col min="11028" max="11028" width="5.5703125" customWidth="1"/>
    <col min="11029" max="11029" width="4.140625" customWidth="1"/>
    <col min="11030" max="11030" width="4.85546875" customWidth="1"/>
    <col min="11031" max="11031" width="8.7109375" customWidth="1"/>
    <col min="11032" max="11032" width="4.7109375" customWidth="1"/>
    <col min="11265" max="11265" width="1.7109375" customWidth="1"/>
    <col min="11266" max="11267" width="8.7109375" customWidth="1"/>
    <col min="11268" max="11268" width="5.7109375" customWidth="1"/>
    <col min="11269" max="11269" width="6" customWidth="1"/>
    <col min="11270" max="11270" width="5.42578125" customWidth="1"/>
    <col min="11271" max="11271" width="6.140625" customWidth="1"/>
    <col min="11272" max="11272" width="5.5703125" customWidth="1"/>
    <col min="11273" max="11273" width="4.140625" customWidth="1"/>
    <col min="11274" max="11274" width="4.85546875" customWidth="1"/>
    <col min="11275" max="11276" width="4.7109375" customWidth="1"/>
    <col min="11277" max="11277" width="6.7109375" customWidth="1"/>
    <col min="11278" max="11278" width="4.7109375" customWidth="1"/>
    <col min="11280" max="11280" width="5.7109375" customWidth="1"/>
    <col min="11281" max="11281" width="6" customWidth="1"/>
    <col min="11282" max="11282" width="5.42578125" customWidth="1"/>
    <col min="11283" max="11283" width="6.140625" customWidth="1"/>
    <col min="11284" max="11284" width="5.5703125" customWidth="1"/>
    <col min="11285" max="11285" width="4.140625" customWidth="1"/>
    <col min="11286" max="11286" width="4.85546875" customWidth="1"/>
    <col min="11287" max="11287" width="8.7109375" customWidth="1"/>
    <col min="11288" max="11288" width="4.7109375" customWidth="1"/>
    <col min="11521" max="11521" width="1.7109375" customWidth="1"/>
    <col min="11522" max="11523" width="8.7109375" customWidth="1"/>
    <col min="11524" max="11524" width="5.7109375" customWidth="1"/>
    <col min="11525" max="11525" width="6" customWidth="1"/>
    <col min="11526" max="11526" width="5.42578125" customWidth="1"/>
    <col min="11527" max="11527" width="6.140625" customWidth="1"/>
    <col min="11528" max="11528" width="5.5703125" customWidth="1"/>
    <col min="11529" max="11529" width="4.140625" customWidth="1"/>
    <col min="11530" max="11530" width="4.85546875" customWidth="1"/>
    <col min="11531" max="11532" width="4.7109375" customWidth="1"/>
    <col min="11533" max="11533" width="6.7109375" customWidth="1"/>
    <col min="11534" max="11534" width="4.7109375" customWidth="1"/>
    <col min="11536" max="11536" width="5.7109375" customWidth="1"/>
    <col min="11537" max="11537" width="6" customWidth="1"/>
    <col min="11538" max="11538" width="5.42578125" customWidth="1"/>
    <col min="11539" max="11539" width="6.140625" customWidth="1"/>
    <col min="11540" max="11540" width="5.5703125" customWidth="1"/>
    <col min="11541" max="11541" width="4.140625" customWidth="1"/>
    <col min="11542" max="11542" width="4.85546875" customWidth="1"/>
    <col min="11543" max="11543" width="8.7109375" customWidth="1"/>
    <col min="11544" max="11544" width="4.7109375" customWidth="1"/>
    <col min="11777" max="11777" width="1.7109375" customWidth="1"/>
    <col min="11778" max="11779" width="8.7109375" customWidth="1"/>
    <col min="11780" max="11780" width="5.7109375" customWidth="1"/>
    <col min="11781" max="11781" width="6" customWidth="1"/>
    <col min="11782" max="11782" width="5.42578125" customWidth="1"/>
    <col min="11783" max="11783" width="6.140625" customWidth="1"/>
    <col min="11784" max="11784" width="5.5703125" customWidth="1"/>
    <col min="11785" max="11785" width="4.140625" customWidth="1"/>
    <col min="11786" max="11786" width="4.85546875" customWidth="1"/>
    <col min="11787" max="11788" width="4.7109375" customWidth="1"/>
    <col min="11789" max="11789" width="6.7109375" customWidth="1"/>
    <col min="11790" max="11790" width="4.7109375" customWidth="1"/>
    <col min="11792" max="11792" width="5.7109375" customWidth="1"/>
    <col min="11793" max="11793" width="6" customWidth="1"/>
    <col min="11794" max="11794" width="5.42578125" customWidth="1"/>
    <col min="11795" max="11795" width="6.140625" customWidth="1"/>
    <col min="11796" max="11796" width="5.5703125" customWidth="1"/>
    <col min="11797" max="11797" width="4.140625" customWidth="1"/>
    <col min="11798" max="11798" width="4.85546875" customWidth="1"/>
    <col min="11799" max="11799" width="8.7109375" customWidth="1"/>
    <col min="11800" max="11800" width="4.7109375" customWidth="1"/>
    <col min="12033" max="12033" width="1.7109375" customWidth="1"/>
    <col min="12034" max="12035" width="8.7109375" customWidth="1"/>
    <col min="12036" max="12036" width="5.7109375" customWidth="1"/>
    <col min="12037" max="12037" width="6" customWidth="1"/>
    <col min="12038" max="12038" width="5.42578125" customWidth="1"/>
    <col min="12039" max="12039" width="6.140625" customWidth="1"/>
    <col min="12040" max="12040" width="5.5703125" customWidth="1"/>
    <col min="12041" max="12041" width="4.140625" customWidth="1"/>
    <col min="12042" max="12042" width="4.85546875" customWidth="1"/>
    <col min="12043" max="12044" width="4.7109375" customWidth="1"/>
    <col min="12045" max="12045" width="6.7109375" customWidth="1"/>
    <col min="12046" max="12046" width="4.7109375" customWidth="1"/>
    <col min="12048" max="12048" width="5.7109375" customWidth="1"/>
    <col min="12049" max="12049" width="6" customWidth="1"/>
    <col min="12050" max="12050" width="5.42578125" customWidth="1"/>
    <col min="12051" max="12051" width="6.140625" customWidth="1"/>
    <col min="12052" max="12052" width="5.5703125" customWidth="1"/>
    <col min="12053" max="12053" width="4.140625" customWidth="1"/>
    <col min="12054" max="12054" width="4.85546875" customWidth="1"/>
    <col min="12055" max="12055" width="8.7109375" customWidth="1"/>
    <col min="12056" max="12056" width="4.7109375" customWidth="1"/>
    <col min="12289" max="12289" width="1.7109375" customWidth="1"/>
    <col min="12290" max="12291" width="8.7109375" customWidth="1"/>
    <col min="12292" max="12292" width="5.7109375" customWidth="1"/>
    <col min="12293" max="12293" width="6" customWidth="1"/>
    <col min="12294" max="12294" width="5.42578125" customWidth="1"/>
    <col min="12295" max="12295" width="6.140625" customWidth="1"/>
    <col min="12296" max="12296" width="5.5703125" customWidth="1"/>
    <col min="12297" max="12297" width="4.140625" customWidth="1"/>
    <col min="12298" max="12298" width="4.85546875" customWidth="1"/>
    <col min="12299" max="12300" width="4.7109375" customWidth="1"/>
    <col min="12301" max="12301" width="6.7109375" customWidth="1"/>
    <col min="12302" max="12302" width="4.7109375" customWidth="1"/>
    <col min="12304" max="12304" width="5.7109375" customWidth="1"/>
    <col min="12305" max="12305" width="6" customWidth="1"/>
    <col min="12306" max="12306" width="5.42578125" customWidth="1"/>
    <col min="12307" max="12307" width="6.140625" customWidth="1"/>
    <col min="12308" max="12308" width="5.5703125" customWidth="1"/>
    <col min="12309" max="12309" width="4.140625" customWidth="1"/>
    <col min="12310" max="12310" width="4.85546875" customWidth="1"/>
    <col min="12311" max="12311" width="8.7109375" customWidth="1"/>
    <col min="12312" max="12312" width="4.7109375" customWidth="1"/>
    <col min="12545" max="12545" width="1.7109375" customWidth="1"/>
    <col min="12546" max="12547" width="8.7109375" customWidth="1"/>
    <col min="12548" max="12548" width="5.7109375" customWidth="1"/>
    <col min="12549" max="12549" width="6" customWidth="1"/>
    <col min="12550" max="12550" width="5.42578125" customWidth="1"/>
    <col min="12551" max="12551" width="6.140625" customWidth="1"/>
    <col min="12552" max="12552" width="5.5703125" customWidth="1"/>
    <col min="12553" max="12553" width="4.140625" customWidth="1"/>
    <col min="12554" max="12554" width="4.85546875" customWidth="1"/>
    <col min="12555" max="12556" width="4.7109375" customWidth="1"/>
    <col min="12557" max="12557" width="6.7109375" customWidth="1"/>
    <col min="12558" max="12558" width="4.7109375" customWidth="1"/>
    <col min="12560" max="12560" width="5.7109375" customWidth="1"/>
    <col min="12561" max="12561" width="6" customWidth="1"/>
    <col min="12562" max="12562" width="5.42578125" customWidth="1"/>
    <col min="12563" max="12563" width="6.140625" customWidth="1"/>
    <col min="12564" max="12564" width="5.5703125" customWidth="1"/>
    <col min="12565" max="12565" width="4.140625" customWidth="1"/>
    <col min="12566" max="12566" width="4.85546875" customWidth="1"/>
    <col min="12567" max="12567" width="8.7109375" customWidth="1"/>
    <col min="12568" max="12568" width="4.7109375" customWidth="1"/>
    <col min="12801" max="12801" width="1.7109375" customWidth="1"/>
    <col min="12802" max="12803" width="8.7109375" customWidth="1"/>
    <col min="12804" max="12804" width="5.7109375" customWidth="1"/>
    <col min="12805" max="12805" width="6" customWidth="1"/>
    <col min="12806" max="12806" width="5.42578125" customWidth="1"/>
    <col min="12807" max="12807" width="6.140625" customWidth="1"/>
    <col min="12808" max="12808" width="5.5703125" customWidth="1"/>
    <col min="12809" max="12809" width="4.140625" customWidth="1"/>
    <col min="12810" max="12810" width="4.85546875" customWidth="1"/>
    <col min="12811" max="12812" width="4.7109375" customWidth="1"/>
    <col min="12813" max="12813" width="6.7109375" customWidth="1"/>
    <col min="12814" max="12814" width="4.7109375" customWidth="1"/>
    <col min="12816" max="12816" width="5.7109375" customWidth="1"/>
    <col min="12817" max="12817" width="6" customWidth="1"/>
    <col min="12818" max="12818" width="5.42578125" customWidth="1"/>
    <col min="12819" max="12819" width="6.140625" customWidth="1"/>
    <col min="12820" max="12820" width="5.5703125" customWidth="1"/>
    <col min="12821" max="12821" width="4.140625" customWidth="1"/>
    <col min="12822" max="12822" width="4.85546875" customWidth="1"/>
    <col min="12823" max="12823" width="8.7109375" customWidth="1"/>
    <col min="12824" max="12824" width="4.7109375" customWidth="1"/>
    <col min="13057" max="13057" width="1.7109375" customWidth="1"/>
    <col min="13058" max="13059" width="8.7109375" customWidth="1"/>
    <col min="13060" max="13060" width="5.7109375" customWidth="1"/>
    <col min="13061" max="13061" width="6" customWidth="1"/>
    <col min="13062" max="13062" width="5.42578125" customWidth="1"/>
    <col min="13063" max="13063" width="6.140625" customWidth="1"/>
    <col min="13064" max="13064" width="5.5703125" customWidth="1"/>
    <col min="13065" max="13065" width="4.140625" customWidth="1"/>
    <col min="13066" max="13066" width="4.85546875" customWidth="1"/>
    <col min="13067" max="13068" width="4.7109375" customWidth="1"/>
    <col min="13069" max="13069" width="6.7109375" customWidth="1"/>
    <col min="13070" max="13070" width="4.7109375" customWidth="1"/>
    <col min="13072" max="13072" width="5.7109375" customWidth="1"/>
    <col min="13073" max="13073" width="6" customWidth="1"/>
    <col min="13074" max="13074" width="5.42578125" customWidth="1"/>
    <col min="13075" max="13075" width="6.140625" customWidth="1"/>
    <col min="13076" max="13076" width="5.5703125" customWidth="1"/>
    <col min="13077" max="13077" width="4.140625" customWidth="1"/>
    <col min="13078" max="13078" width="4.85546875" customWidth="1"/>
    <col min="13079" max="13079" width="8.7109375" customWidth="1"/>
    <col min="13080" max="13080" width="4.7109375" customWidth="1"/>
    <col min="13313" max="13313" width="1.7109375" customWidth="1"/>
    <col min="13314" max="13315" width="8.7109375" customWidth="1"/>
    <col min="13316" max="13316" width="5.7109375" customWidth="1"/>
    <col min="13317" max="13317" width="6" customWidth="1"/>
    <col min="13318" max="13318" width="5.42578125" customWidth="1"/>
    <col min="13319" max="13319" width="6.140625" customWidth="1"/>
    <col min="13320" max="13320" width="5.5703125" customWidth="1"/>
    <col min="13321" max="13321" width="4.140625" customWidth="1"/>
    <col min="13322" max="13322" width="4.85546875" customWidth="1"/>
    <col min="13323" max="13324" width="4.7109375" customWidth="1"/>
    <col min="13325" max="13325" width="6.7109375" customWidth="1"/>
    <col min="13326" max="13326" width="4.7109375" customWidth="1"/>
    <col min="13328" max="13328" width="5.7109375" customWidth="1"/>
    <col min="13329" max="13329" width="6" customWidth="1"/>
    <col min="13330" max="13330" width="5.42578125" customWidth="1"/>
    <col min="13331" max="13331" width="6.140625" customWidth="1"/>
    <col min="13332" max="13332" width="5.5703125" customWidth="1"/>
    <col min="13333" max="13333" width="4.140625" customWidth="1"/>
    <col min="13334" max="13334" width="4.85546875" customWidth="1"/>
    <col min="13335" max="13335" width="8.7109375" customWidth="1"/>
    <col min="13336" max="13336" width="4.7109375" customWidth="1"/>
    <col min="13569" max="13569" width="1.7109375" customWidth="1"/>
    <col min="13570" max="13571" width="8.7109375" customWidth="1"/>
    <col min="13572" max="13572" width="5.7109375" customWidth="1"/>
    <col min="13573" max="13573" width="6" customWidth="1"/>
    <col min="13574" max="13574" width="5.42578125" customWidth="1"/>
    <col min="13575" max="13575" width="6.140625" customWidth="1"/>
    <col min="13576" max="13576" width="5.5703125" customWidth="1"/>
    <col min="13577" max="13577" width="4.140625" customWidth="1"/>
    <col min="13578" max="13578" width="4.85546875" customWidth="1"/>
    <col min="13579" max="13580" width="4.7109375" customWidth="1"/>
    <col min="13581" max="13581" width="6.7109375" customWidth="1"/>
    <col min="13582" max="13582" width="4.7109375" customWidth="1"/>
    <col min="13584" max="13584" width="5.7109375" customWidth="1"/>
    <col min="13585" max="13585" width="6" customWidth="1"/>
    <col min="13586" max="13586" width="5.42578125" customWidth="1"/>
    <col min="13587" max="13587" width="6.140625" customWidth="1"/>
    <col min="13588" max="13588" width="5.5703125" customWidth="1"/>
    <col min="13589" max="13589" width="4.140625" customWidth="1"/>
    <col min="13590" max="13590" width="4.85546875" customWidth="1"/>
    <col min="13591" max="13591" width="8.7109375" customWidth="1"/>
    <col min="13592" max="13592" width="4.7109375" customWidth="1"/>
    <col min="13825" max="13825" width="1.7109375" customWidth="1"/>
    <col min="13826" max="13827" width="8.7109375" customWidth="1"/>
    <col min="13828" max="13828" width="5.7109375" customWidth="1"/>
    <col min="13829" max="13829" width="6" customWidth="1"/>
    <col min="13830" max="13830" width="5.42578125" customWidth="1"/>
    <col min="13831" max="13831" width="6.140625" customWidth="1"/>
    <col min="13832" max="13832" width="5.5703125" customWidth="1"/>
    <col min="13833" max="13833" width="4.140625" customWidth="1"/>
    <col min="13834" max="13834" width="4.85546875" customWidth="1"/>
    <col min="13835" max="13836" width="4.7109375" customWidth="1"/>
    <col min="13837" max="13837" width="6.7109375" customWidth="1"/>
    <col min="13838" max="13838" width="4.7109375" customWidth="1"/>
    <col min="13840" max="13840" width="5.7109375" customWidth="1"/>
    <col min="13841" max="13841" width="6" customWidth="1"/>
    <col min="13842" max="13842" width="5.42578125" customWidth="1"/>
    <col min="13843" max="13843" width="6.140625" customWidth="1"/>
    <col min="13844" max="13844" width="5.5703125" customWidth="1"/>
    <col min="13845" max="13845" width="4.140625" customWidth="1"/>
    <col min="13846" max="13846" width="4.85546875" customWidth="1"/>
    <col min="13847" max="13847" width="8.7109375" customWidth="1"/>
    <col min="13848" max="13848" width="4.7109375" customWidth="1"/>
    <col min="14081" max="14081" width="1.7109375" customWidth="1"/>
    <col min="14082" max="14083" width="8.7109375" customWidth="1"/>
    <col min="14084" max="14084" width="5.7109375" customWidth="1"/>
    <col min="14085" max="14085" width="6" customWidth="1"/>
    <col min="14086" max="14086" width="5.42578125" customWidth="1"/>
    <col min="14087" max="14087" width="6.140625" customWidth="1"/>
    <col min="14088" max="14088" width="5.5703125" customWidth="1"/>
    <col min="14089" max="14089" width="4.140625" customWidth="1"/>
    <col min="14090" max="14090" width="4.85546875" customWidth="1"/>
    <col min="14091" max="14092" width="4.7109375" customWidth="1"/>
    <col min="14093" max="14093" width="6.7109375" customWidth="1"/>
    <col min="14094" max="14094" width="4.7109375" customWidth="1"/>
    <col min="14096" max="14096" width="5.7109375" customWidth="1"/>
    <col min="14097" max="14097" width="6" customWidth="1"/>
    <col min="14098" max="14098" width="5.42578125" customWidth="1"/>
    <col min="14099" max="14099" width="6.140625" customWidth="1"/>
    <col min="14100" max="14100" width="5.5703125" customWidth="1"/>
    <col min="14101" max="14101" width="4.140625" customWidth="1"/>
    <col min="14102" max="14102" width="4.85546875" customWidth="1"/>
    <col min="14103" max="14103" width="8.7109375" customWidth="1"/>
    <col min="14104" max="14104" width="4.7109375" customWidth="1"/>
    <col min="14337" max="14337" width="1.7109375" customWidth="1"/>
    <col min="14338" max="14339" width="8.7109375" customWidth="1"/>
    <col min="14340" max="14340" width="5.7109375" customWidth="1"/>
    <col min="14341" max="14341" width="6" customWidth="1"/>
    <col min="14342" max="14342" width="5.42578125" customWidth="1"/>
    <col min="14343" max="14343" width="6.140625" customWidth="1"/>
    <col min="14344" max="14344" width="5.5703125" customWidth="1"/>
    <col min="14345" max="14345" width="4.140625" customWidth="1"/>
    <col min="14346" max="14346" width="4.85546875" customWidth="1"/>
    <col min="14347" max="14348" width="4.7109375" customWidth="1"/>
    <col min="14349" max="14349" width="6.7109375" customWidth="1"/>
    <col min="14350" max="14350" width="4.7109375" customWidth="1"/>
    <col min="14352" max="14352" width="5.7109375" customWidth="1"/>
    <col min="14353" max="14353" width="6" customWidth="1"/>
    <col min="14354" max="14354" width="5.42578125" customWidth="1"/>
    <col min="14355" max="14355" width="6.140625" customWidth="1"/>
    <col min="14356" max="14356" width="5.5703125" customWidth="1"/>
    <col min="14357" max="14357" width="4.140625" customWidth="1"/>
    <col min="14358" max="14358" width="4.85546875" customWidth="1"/>
    <col min="14359" max="14359" width="8.7109375" customWidth="1"/>
    <col min="14360" max="14360" width="4.7109375" customWidth="1"/>
    <col min="14593" max="14593" width="1.7109375" customWidth="1"/>
    <col min="14594" max="14595" width="8.7109375" customWidth="1"/>
    <col min="14596" max="14596" width="5.7109375" customWidth="1"/>
    <col min="14597" max="14597" width="6" customWidth="1"/>
    <col min="14598" max="14598" width="5.42578125" customWidth="1"/>
    <col min="14599" max="14599" width="6.140625" customWidth="1"/>
    <col min="14600" max="14600" width="5.5703125" customWidth="1"/>
    <col min="14601" max="14601" width="4.140625" customWidth="1"/>
    <col min="14602" max="14602" width="4.85546875" customWidth="1"/>
    <col min="14603" max="14604" width="4.7109375" customWidth="1"/>
    <col min="14605" max="14605" width="6.7109375" customWidth="1"/>
    <col min="14606" max="14606" width="4.7109375" customWidth="1"/>
    <col min="14608" max="14608" width="5.7109375" customWidth="1"/>
    <col min="14609" max="14609" width="6" customWidth="1"/>
    <col min="14610" max="14610" width="5.42578125" customWidth="1"/>
    <col min="14611" max="14611" width="6.140625" customWidth="1"/>
    <col min="14612" max="14612" width="5.5703125" customWidth="1"/>
    <col min="14613" max="14613" width="4.140625" customWidth="1"/>
    <col min="14614" max="14614" width="4.85546875" customWidth="1"/>
    <col min="14615" max="14615" width="8.7109375" customWidth="1"/>
    <col min="14616" max="14616" width="4.7109375" customWidth="1"/>
    <col min="14849" max="14849" width="1.7109375" customWidth="1"/>
    <col min="14850" max="14851" width="8.7109375" customWidth="1"/>
    <col min="14852" max="14852" width="5.7109375" customWidth="1"/>
    <col min="14853" max="14853" width="6" customWidth="1"/>
    <col min="14854" max="14854" width="5.42578125" customWidth="1"/>
    <col min="14855" max="14855" width="6.140625" customWidth="1"/>
    <col min="14856" max="14856" width="5.5703125" customWidth="1"/>
    <col min="14857" max="14857" width="4.140625" customWidth="1"/>
    <col min="14858" max="14858" width="4.85546875" customWidth="1"/>
    <col min="14859" max="14860" width="4.7109375" customWidth="1"/>
    <col min="14861" max="14861" width="6.7109375" customWidth="1"/>
    <col min="14862" max="14862" width="4.7109375" customWidth="1"/>
    <col min="14864" max="14864" width="5.7109375" customWidth="1"/>
    <col min="14865" max="14865" width="6" customWidth="1"/>
    <col min="14866" max="14866" width="5.42578125" customWidth="1"/>
    <col min="14867" max="14867" width="6.140625" customWidth="1"/>
    <col min="14868" max="14868" width="5.5703125" customWidth="1"/>
    <col min="14869" max="14869" width="4.140625" customWidth="1"/>
    <col min="14870" max="14870" width="4.85546875" customWidth="1"/>
    <col min="14871" max="14871" width="8.7109375" customWidth="1"/>
    <col min="14872" max="14872" width="4.7109375" customWidth="1"/>
    <col min="15105" max="15105" width="1.7109375" customWidth="1"/>
    <col min="15106" max="15107" width="8.7109375" customWidth="1"/>
    <col min="15108" max="15108" width="5.7109375" customWidth="1"/>
    <col min="15109" max="15109" width="6" customWidth="1"/>
    <col min="15110" max="15110" width="5.42578125" customWidth="1"/>
    <col min="15111" max="15111" width="6.140625" customWidth="1"/>
    <col min="15112" max="15112" width="5.5703125" customWidth="1"/>
    <col min="15113" max="15113" width="4.140625" customWidth="1"/>
    <col min="15114" max="15114" width="4.85546875" customWidth="1"/>
    <col min="15115" max="15116" width="4.7109375" customWidth="1"/>
    <col min="15117" max="15117" width="6.7109375" customWidth="1"/>
    <col min="15118" max="15118" width="4.7109375" customWidth="1"/>
    <col min="15120" max="15120" width="5.7109375" customWidth="1"/>
    <col min="15121" max="15121" width="6" customWidth="1"/>
    <col min="15122" max="15122" width="5.42578125" customWidth="1"/>
    <col min="15123" max="15123" width="6.140625" customWidth="1"/>
    <col min="15124" max="15124" width="5.5703125" customWidth="1"/>
    <col min="15125" max="15125" width="4.140625" customWidth="1"/>
    <col min="15126" max="15126" width="4.85546875" customWidth="1"/>
    <col min="15127" max="15127" width="8.7109375" customWidth="1"/>
    <col min="15128" max="15128" width="4.7109375" customWidth="1"/>
    <col min="15361" max="15361" width="1.7109375" customWidth="1"/>
    <col min="15362" max="15363" width="8.7109375" customWidth="1"/>
    <col min="15364" max="15364" width="5.7109375" customWidth="1"/>
    <col min="15365" max="15365" width="6" customWidth="1"/>
    <col min="15366" max="15366" width="5.42578125" customWidth="1"/>
    <col min="15367" max="15367" width="6.140625" customWidth="1"/>
    <col min="15368" max="15368" width="5.5703125" customWidth="1"/>
    <col min="15369" max="15369" width="4.140625" customWidth="1"/>
    <col min="15370" max="15370" width="4.85546875" customWidth="1"/>
    <col min="15371" max="15372" width="4.7109375" customWidth="1"/>
    <col min="15373" max="15373" width="6.7109375" customWidth="1"/>
    <col min="15374" max="15374" width="4.7109375" customWidth="1"/>
    <col min="15376" max="15376" width="5.7109375" customWidth="1"/>
    <col min="15377" max="15377" width="6" customWidth="1"/>
    <col min="15378" max="15378" width="5.42578125" customWidth="1"/>
    <col min="15379" max="15379" width="6.140625" customWidth="1"/>
    <col min="15380" max="15380" width="5.5703125" customWidth="1"/>
    <col min="15381" max="15381" width="4.140625" customWidth="1"/>
    <col min="15382" max="15382" width="4.85546875" customWidth="1"/>
    <col min="15383" max="15383" width="8.7109375" customWidth="1"/>
    <col min="15384" max="15384" width="4.7109375" customWidth="1"/>
    <col min="15617" max="15617" width="1.7109375" customWidth="1"/>
    <col min="15618" max="15619" width="8.7109375" customWidth="1"/>
    <col min="15620" max="15620" width="5.7109375" customWidth="1"/>
    <col min="15621" max="15621" width="6" customWidth="1"/>
    <col min="15622" max="15622" width="5.42578125" customWidth="1"/>
    <col min="15623" max="15623" width="6.140625" customWidth="1"/>
    <col min="15624" max="15624" width="5.5703125" customWidth="1"/>
    <col min="15625" max="15625" width="4.140625" customWidth="1"/>
    <col min="15626" max="15626" width="4.85546875" customWidth="1"/>
    <col min="15627" max="15628" width="4.7109375" customWidth="1"/>
    <col min="15629" max="15629" width="6.7109375" customWidth="1"/>
    <col min="15630" max="15630" width="4.7109375" customWidth="1"/>
    <col min="15632" max="15632" width="5.7109375" customWidth="1"/>
    <col min="15633" max="15633" width="6" customWidth="1"/>
    <col min="15634" max="15634" width="5.42578125" customWidth="1"/>
    <col min="15635" max="15635" width="6.140625" customWidth="1"/>
    <col min="15636" max="15636" width="5.5703125" customWidth="1"/>
    <col min="15637" max="15637" width="4.140625" customWidth="1"/>
    <col min="15638" max="15638" width="4.85546875" customWidth="1"/>
    <col min="15639" max="15639" width="8.7109375" customWidth="1"/>
    <col min="15640" max="15640" width="4.7109375" customWidth="1"/>
    <col min="15873" max="15873" width="1.7109375" customWidth="1"/>
    <col min="15874" max="15875" width="8.7109375" customWidth="1"/>
    <col min="15876" max="15876" width="5.7109375" customWidth="1"/>
    <col min="15877" max="15877" width="6" customWidth="1"/>
    <col min="15878" max="15878" width="5.42578125" customWidth="1"/>
    <col min="15879" max="15879" width="6.140625" customWidth="1"/>
    <col min="15880" max="15880" width="5.5703125" customWidth="1"/>
    <col min="15881" max="15881" width="4.140625" customWidth="1"/>
    <col min="15882" max="15882" width="4.85546875" customWidth="1"/>
    <col min="15883" max="15884" width="4.7109375" customWidth="1"/>
    <col min="15885" max="15885" width="6.7109375" customWidth="1"/>
    <col min="15886" max="15886" width="4.7109375" customWidth="1"/>
    <col min="15888" max="15888" width="5.7109375" customWidth="1"/>
    <col min="15889" max="15889" width="6" customWidth="1"/>
    <col min="15890" max="15890" width="5.42578125" customWidth="1"/>
    <col min="15891" max="15891" width="6.140625" customWidth="1"/>
    <col min="15892" max="15892" width="5.5703125" customWidth="1"/>
    <col min="15893" max="15893" width="4.140625" customWidth="1"/>
    <col min="15894" max="15894" width="4.85546875" customWidth="1"/>
    <col min="15895" max="15895" width="8.7109375" customWidth="1"/>
    <col min="15896" max="15896" width="4.7109375" customWidth="1"/>
    <col min="16129" max="16129" width="1.7109375" customWidth="1"/>
    <col min="16130" max="16131" width="8.7109375" customWidth="1"/>
    <col min="16132" max="16132" width="5.7109375" customWidth="1"/>
    <col min="16133" max="16133" width="6" customWidth="1"/>
    <col min="16134" max="16134" width="5.42578125" customWidth="1"/>
    <col min="16135" max="16135" width="6.140625" customWidth="1"/>
    <col min="16136" max="16136" width="5.5703125" customWidth="1"/>
    <col min="16137" max="16137" width="4.140625" customWidth="1"/>
    <col min="16138" max="16138" width="4.85546875" customWidth="1"/>
    <col min="16139" max="16140" width="4.7109375" customWidth="1"/>
    <col min="16141" max="16141" width="6.7109375" customWidth="1"/>
    <col min="16142" max="16142" width="4.7109375" customWidth="1"/>
    <col min="16144" max="16144" width="5.7109375" customWidth="1"/>
    <col min="16145" max="16145" width="6" customWidth="1"/>
    <col min="16146" max="16146" width="5.42578125" customWidth="1"/>
    <col min="16147" max="16147" width="6.140625" customWidth="1"/>
    <col min="16148" max="16148" width="5.5703125" customWidth="1"/>
    <col min="16149" max="16149" width="4.140625" customWidth="1"/>
    <col min="16150" max="16150" width="4.85546875" customWidth="1"/>
    <col min="16151" max="16151" width="8.7109375" customWidth="1"/>
    <col min="16152" max="16152" width="4.7109375" customWidth="1"/>
  </cols>
  <sheetData>
    <row r="1" spans="1:50" ht="30" customHeight="1" x14ac:dyDescent="0.35">
      <c r="A1" s="168"/>
      <c r="B1" s="169" t="s">
        <v>62</v>
      </c>
      <c r="D1" s="6"/>
      <c r="E1" s="6"/>
      <c r="F1" s="6"/>
      <c r="G1" s="6"/>
      <c r="H1" s="6"/>
      <c r="I1" s="6"/>
      <c r="J1" s="6"/>
      <c r="K1" s="6"/>
      <c r="L1" s="6"/>
      <c r="M1" s="6"/>
      <c r="N1" s="6"/>
      <c r="O1" s="6"/>
      <c r="P1" s="6"/>
      <c r="Q1" s="6"/>
      <c r="R1" s="6"/>
      <c r="S1" s="6"/>
      <c r="T1" s="6"/>
      <c r="U1" s="6"/>
      <c r="V1" s="6"/>
      <c r="W1" s="6"/>
      <c r="X1" s="6"/>
      <c r="Y1" s="203"/>
      <c r="Z1" s="203"/>
      <c r="AA1" s="203"/>
      <c r="AB1" s="203"/>
      <c r="AC1" s="203"/>
      <c r="AD1" s="203"/>
      <c r="AE1" s="203"/>
      <c r="AF1" s="203"/>
      <c r="AG1" s="203"/>
      <c r="AH1" s="203"/>
      <c r="AI1" s="203"/>
      <c r="AJ1" s="203"/>
      <c r="AK1" s="203"/>
      <c r="AL1" s="203"/>
    </row>
    <row r="2" spans="1:50" ht="15" customHeight="1" x14ac:dyDescent="0.2">
      <c r="A2" s="6"/>
      <c r="B2" t="s">
        <v>141</v>
      </c>
      <c r="C2" s="6"/>
      <c r="D2" s="6"/>
      <c r="E2" s="6"/>
      <c r="F2" s="6"/>
      <c r="G2" s="6"/>
      <c r="H2" s="6"/>
      <c r="I2" s="6"/>
      <c r="J2" s="6"/>
      <c r="K2" s="6"/>
      <c r="L2" s="6"/>
      <c r="M2" s="6"/>
      <c r="N2" s="6"/>
      <c r="O2" s="6"/>
      <c r="P2" s="6"/>
      <c r="Q2" s="6"/>
      <c r="R2" s="6"/>
      <c r="S2" s="6"/>
      <c r="T2" s="6"/>
      <c r="U2" s="6"/>
      <c r="V2" s="6"/>
      <c r="W2" s="6"/>
      <c r="X2" s="6"/>
      <c r="Y2" s="203"/>
      <c r="Z2" s="203"/>
      <c r="AA2" s="203"/>
      <c r="AB2" s="203"/>
      <c r="AC2" s="203"/>
      <c r="AD2" s="203"/>
      <c r="AE2" s="203"/>
      <c r="AF2" s="203"/>
      <c r="AG2" s="203"/>
      <c r="AH2" s="203"/>
      <c r="AI2" s="203"/>
      <c r="AJ2" s="203"/>
      <c r="AK2" s="203"/>
      <c r="AL2" s="203"/>
    </row>
    <row r="3" spans="1:50" x14ac:dyDescent="0.2">
      <c r="A3" s="6"/>
      <c r="B3" s="6"/>
      <c r="C3" s="6"/>
      <c r="D3" s="6"/>
      <c r="E3" s="6"/>
      <c r="F3" s="6"/>
      <c r="G3" s="6"/>
      <c r="H3" s="6"/>
      <c r="I3" s="6"/>
      <c r="J3" s="6"/>
      <c r="K3" s="6"/>
      <c r="L3" s="6"/>
      <c r="M3" s="6"/>
      <c r="N3" s="6"/>
      <c r="O3" s="6"/>
      <c r="P3" s="6"/>
      <c r="Q3" s="6"/>
      <c r="R3" s="6"/>
      <c r="S3" s="6"/>
      <c r="T3" s="6"/>
      <c r="U3" s="6"/>
      <c r="V3" s="6"/>
      <c r="W3" s="6"/>
      <c r="X3" s="6"/>
      <c r="Y3" s="203"/>
      <c r="Z3" s="203"/>
      <c r="AA3" s="203"/>
      <c r="AB3" s="203"/>
      <c r="AC3" s="203"/>
      <c r="AD3" s="203"/>
      <c r="AE3" s="203"/>
      <c r="AF3" s="203"/>
      <c r="AG3" s="203"/>
      <c r="AH3" s="203"/>
      <c r="AI3" s="203"/>
      <c r="AJ3" s="203"/>
      <c r="AK3" s="203"/>
      <c r="AL3" s="203"/>
    </row>
    <row r="4" spans="1:50" x14ac:dyDescent="0.2">
      <c r="A4" s="6"/>
      <c r="B4" s="6"/>
      <c r="C4" s="6"/>
      <c r="D4" s="6"/>
      <c r="E4" s="6"/>
      <c r="F4" s="6"/>
      <c r="G4" s="6"/>
      <c r="H4" s="6"/>
      <c r="I4" s="6"/>
      <c r="J4" s="6"/>
      <c r="K4" s="6"/>
      <c r="L4" s="6"/>
      <c r="M4" s="6"/>
      <c r="N4" s="6"/>
      <c r="O4" s="6"/>
      <c r="P4" s="6"/>
      <c r="Q4" s="6"/>
      <c r="R4" s="6"/>
      <c r="S4" s="6"/>
      <c r="T4" s="6"/>
      <c r="U4" s="6"/>
      <c r="V4" s="6"/>
      <c r="W4" s="6"/>
      <c r="X4" s="6"/>
      <c r="Y4" s="203"/>
      <c r="Z4" s="203"/>
      <c r="AA4" s="203"/>
      <c r="AB4" s="203"/>
      <c r="AC4" s="203"/>
      <c r="AD4" s="203"/>
      <c r="AE4" s="203"/>
      <c r="AF4" s="203"/>
      <c r="AG4" s="203"/>
      <c r="AH4" s="203"/>
      <c r="AI4" s="203"/>
      <c r="AJ4" s="203"/>
      <c r="AK4" s="203"/>
      <c r="AL4" s="203"/>
    </row>
    <row r="5" spans="1:50" x14ac:dyDescent="0.2">
      <c r="A5" s="6"/>
      <c r="B5" s="6"/>
      <c r="C5" s="6"/>
      <c r="D5" s="6"/>
      <c r="E5" s="6"/>
      <c r="F5" s="6"/>
      <c r="G5" s="6"/>
      <c r="H5" s="6"/>
      <c r="I5" s="6"/>
      <c r="J5" s="6"/>
      <c r="K5" s="6"/>
      <c r="L5" s="6"/>
      <c r="M5" s="6"/>
      <c r="N5" s="6"/>
      <c r="O5" s="6"/>
      <c r="P5" s="6"/>
      <c r="Q5" s="6"/>
      <c r="R5" s="6"/>
      <c r="S5" s="6"/>
      <c r="T5" s="6"/>
      <c r="U5" s="6"/>
      <c r="V5" s="6"/>
      <c r="W5" s="6"/>
      <c r="X5" s="6"/>
      <c r="Y5" s="203"/>
      <c r="Z5" s="203"/>
      <c r="AA5" s="203"/>
      <c r="AB5" s="203"/>
      <c r="AC5" s="203"/>
      <c r="AD5" s="203"/>
      <c r="AE5" s="203"/>
      <c r="AF5" s="203"/>
      <c r="AG5" s="203"/>
      <c r="AH5" s="203"/>
      <c r="AI5" s="203"/>
      <c r="AJ5" s="203"/>
      <c r="AK5" s="203"/>
      <c r="AL5" s="203"/>
    </row>
    <row r="6" spans="1:50" x14ac:dyDescent="0.2">
      <c r="A6" s="6"/>
      <c r="B6" s="6"/>
      <c r="C6" s="6"/>
      <c r="D6" s="6"/>
      <c r="E6" s="6"/>
      <c r="F6" s="6"/>
      <c r="G6" s="6"/>
      <c r="H6" s="6"/>
      <c r="I6" s="6"/>
      <c r="J6" s="6"/>
      <c r="K6" s="6"/>
      <c r="L6" s="6"/>
      <c r="M6" s="6"/>
      <c r="N6" s="6"/>
      <c r="O6" s="6"/>
      <c r="P6" s="6"/>
      <c r="Q6" s="6"/>
      <c r="R6" s="6"/>
      <c r="S6" s="6"/>
      <c r="T6" s="6"/>
      <c r="U6" s="6"/>
      <c r="V6" s="6"/>
      <c r="W6" s="6"/>
      <c r="X6" s="6"/>
      <c r="Y6" s="203"/>
      <c r="Z6" s="203"/>
      <c r="AA6" s="203"/>
      <c r="AB6" s="203"/>
      <c r="AC6" s="203"/>
      <c r="AD6" s="203"/>
      <c r="AE6" s="203"/>
      <c r="AF6" s="203"/>
      <c r="AG6" s="203"/>
      <c r="AH6" s="203"/>
      <c r="AI6" s="203"/>
      <c r="AJ6" s="203"/>
      <c r="AK6" s="203"/>
      <c r="AL6" s="203"/>
    </row>
    <row r="7" spans="1:50" x14ac:dyDescent="0.2">
      <c r="A7" s="6"/>
      <c r="B7" s="6"/>
      <c r="C7" s="6"/>
      <c r="D7" s="6"/>
      <c r="E7" s="6"/>
      <c r="F7" s="6"/>
      <c r="G7" s="6"/>
      <c r="H7" s="6"/>
      <c r="I7" s="6"/>
      <c r="J7" s="6"/>
      <c r="K7" s="6"/>
      <c r="L7" s="6"/>
      <c r="M7" s="6"/>
      <c r="N7" s="6"/>
      <c r="O7" s="6"/>
      <c r="P7" s="6"/>
      <c r="Q7" s="6"/>
      <c r="R7" s="6"/>
      <c r="S7" s="6"/>
      <c r="T7" s="6"/>
      <c r="U7" s="6"/>
      <c r="V7" s="6"/>
      <c r="W7" s="6"/>
      <c r="X7" s="6"/>
      <c r="Y7" s="203"/>
      <c r="Z7" s="203"/>
      <c r="AA7" s="203"/>
      <c r="AB7" s="203"/>
      <c r="AC7" s="203"/>
      <c r="AD7" s="203"/>
      <c r="AE7" s="203"/>
      <c r="AF7" s="203"/>
      <c r="AG7" s="203"/>
      <c r="AH7" s="203"/>
      <c r="AI7" s="203"/>
      <c r="AJ7" s="203"/>
      <c r="AK7" s="203"/>
      <c r="AL7" s="203"/>
    </row>
    <row r="8" spans="1:50" ht="18" customHeight="1" x14ac:dyDescent="0.25">
      <c r="A8" s="170"/>
      <c r="B8" s="6"/>
      <c r="C8" s="6"/>
      <c r="D8" s="289">
        <v>2026</v>
      </c>
      <c r="E8" s="289"/>
      <c r="F8" s="289"/>
      <c r="G8" s="289"/>
      <c r="H8" s="289"/>
      <c r="I8" s="289"/>
      <c r="J8" s="289"/>
      <c r="K8" s="170"/>
      <c r="L8" s="170"/>
      <c r="M8" s="170"/>
      <c r="N8" s="170"/>
      <c r="O8" s="6"/>
      <c r="P8" s="289">
        <v>2025</v>
      </c>
      <c r="Q8" s="289"/>
      <c r="R8" s="289"/>
      <c r="S8" s="289"/>
      <c r="T8" s="289"/>
      <c r="U8" s="289"/>
      <c r="V8" s="289"/>
      <c r="W8" s="170"/>
      <c r="X8" s="170"/>
      <c r="Y8" s="203"/>
      <c r="Z8" s="203"/>
      <c r="AA8" s="203"/>
      <c r="AB8" s="203"/>
      <c r="AC8" s="203"/>
      <c r="AD8" s="203"/>
      <c r="AE8" s="203"/>
      <c r="AF8" s="203"/>
      <c r="AG8" s="203"/>
      <c r="AH8" s="203"/>
      <c r="AI8" s="203"/>
      <c r="AJ8" s="203"/>
      <c r="AK8" s="203"/>
      <c r="AL8" s="203"/>
    </row>
    <row r="9" spans="1:50" ht="15.75" customHeight="1" x14ac:dyDescent="0.25">
      <c r="A9" s="171"/>
      <c r="B9" s="172"/>
      <c r="C9" s="172"/>
      <c r="D9" s="173" t="s">
        <v>63</v>
      </c>
      <c r="E9" s="173" t="s">
        <v>64</v>
      </c>
      <c r="F9" s="173" t="s">
        <v>65</v>
      </c>
      <c r="G9" s="173" t="s">
        <v>66</v>
      </c>
      <c r="H9" s="173" t="s">
        <v>67</v>
      </c>
      <c r="I9" s="173" t="s">
        <v>68</v>
      </c>
      <c r="J9" s="173" t="s">
        <v>69</v>
      </c>
      <c r="K9" s="171"/>
      <c r="L9" s="171"/>
      <c r="M9" s="172"/>
      <c r="N9" s="172"/>
      <c r="O9" s="172"/>
      <c r="P9" s="173" t="s">
        <v>63</v>
      </c>
      <c r="Q9" s="173" t="s">
        <v>64</v>
      </c>
      <c r="R9" s="173" t="s">
        <v>65</v>
      </c>
      <c r="S9" s="173" t="s">
        <v>66</v>
      </c>
      <c r="T9" s="173" t="s">
        <v>67</v>
      </c>
      <c r="U9" s="173" t="s">
        <v>68</v>
      </c>
      <c r="V9" s="173" t="s">
        <v>69</v>
      </c>
      <c r="W9" s="171"/>
      <c r="X9" s="171"/>
      <c r="Y9" s="174"/>
      <c r="Z9" s="174"/>
      <c r="AA9" s="174"/>
      <c r="AB9" s="174"/>
      <c r="AC9" s="174"/>
      <c r="AD9" s="174"/>
      <c r="AE9" s="174"/>
      <c r="AF9" s="174"/>
      <c r="AG9" s="174"/>
      <c r="AH9" s="174"/>
      <c r="AI9" s="174"/>
      <c r="AJ9" s="174"/>
      <c r="AK9" s="174"/>
      <c r="AL9" s="174"/>
      <c r="AM9" s="175"/>
      <c r="AN9" s="175"/>
      <c r="AO9" s="175"/>
      <c r="AP9" s="175"/>
      <c r="AQ9" s="175"/>
      <c r="AR9" s="175"/>
      <c r="AS9" s="175"/>
      <c r="AT9" s="175"/>
      <c r="AU9" s="175"/>
      <c r="AV9" s="175"/>
      <c r="AW9" s="175"/>
      <c r="AX9" s="175"/>
    </row>
    <row r="10" spans="1:50" ht="20.100000000000001" customHeight="1" x14ac:dyDescent="0.2">
      <c r="A10" s="204"/>
      <c r="B10" s="6"/>
      <c r="C10" s="176" t="s">
        <v>127</v>
      </c>
      <c r="D10" s="177">
        <v>24</v>
      </c>
      <c r="E10" s="178">
        <v>25</v>
      </c>
      <c r="F10" s="178">
        <v>26</v>
      </c>
      <c r="G10" s="178">
        <v>27</v>
      </c>
      <c r="H10" s="178">
        <v>28</v>
      </c>
      <c r="I10" s="178">
        <v>29</v>
      </c>
      <c r="J10" s="179">
        <v>30</v>
      </c>
      <c r="K10" s="204"/>
      <c r="L10" s="204"/>
      <c r="M10" s="284" t="s">
        <v>70</v>
      </c>
      <c r="N10" s="285"/>
      <c r="O10" s="176" t="s">
        <v>127</v>
      </c>
      <c r="P10" s="177">
        <v>25</v>
      </c>
      <c r="Q10" s="178">
        <v>26</v>
      </c>
      <c r="R10" s="178">
        <v>27</v>
      </c>
      <c r="S10" s="178">
        <v>28</v>
      </c>
      <c r="T10" s="178">
        <v>29</v>
      </c>
      <c r="U10" s="178">
        <v>30</v>
      </c>
      <c r="V10" s="179">
        <v>31</v>
      </c>
      <c r="W10" s="204"/>
      <c r="X10" s="204"/>
      <c r="Y10" s="203"/>
      <c r="Z10" s="203"/>
      <c r="AA10" s="203"/>
      <c r="AB10" s="203"/>
      <c r="AC10" s="203"/>
      <c r="AD10" s="203"/>
      <c r="AE10" s="203"/>
      <c r="AF10" s="203"/>
      <c r="AG10" s="203"/>
      <c r="AH10" s="203"/>
      <c r="AI10" s="203"/>
      <c r="AJ10" s="203"/>
      <c r="AK10" s="203"/>
      <c r="AL10" s="203"/>
    </row>
    <row r="11" spans="1:50" ht="20.100000000000001" customHeight="1" x14ac:dyDescent="0.2">
      <c r="A11" s="204"/>
      <c r="B11" s="6"/>
      <c r="C11" s="176" t="s">
        <v>131</v>
      </c>
      <c r="D11" s="180">
        <v>31</v>
      </c>
      <c r="E11" s="181">
        <v>1</v>
      </c>
      <c r="F11" s="181">
        <v>2</v>
      </c>
      <c r="G11" s="181">
        <v>3</v>
      </c>
      <c r="H11" s="181">
        <v>4</v>
      </c>
      <c r="I11" s="181">
        <v>5</v>
      </c>
      <c r="J11" s="182">
        <v>6</v>
      </c>
      <c r="K11" s="204"/>
      <c r="L11" s="204"/>
      <c r="M11" s="284" t="s">
        <v>70</v>
      </c>
      <c r="N11" s="285"/>
      <c r="O11" s="176" t="s">
        <v>132</v>
      </c>
      <c r="P11" s="180">
        <v>1</v>
      </c>
      <c r="Q11" s="181">
        <v>2</v>
      </c>
      <c r="R11" s="181">
        <v>3</v>
      </c>
      <c r="S11" s="181">
        <v>4</v>
      </c>
      <c r="T11" s="181">
        <v>5</v>
      </c>
      <c r="U11" s="181">
        <v>6</v>
      </c>
      <c r="V11" s="182">
        <v>7</v>
      </c>
      <c r="W11" s="204"/>
      <c r="X11" s="204"/>
      <c r="Y11" s="203"/>
      <c r="Z11" s="203"/>
      <c r="AA11" s="203"/>
      <c r="AB11" s="203"/>
      <c r="AC11" s="203"/>
      <c r="AD11" s="203"/>
      <c r="AE11" s="203"/>
      <c r="AF11" s="203"/>
      <c r="AG11" s="203"/>
      <c r="AH11" s="203"/>
      <c r="AI11" s="203"/>
      <c r="AJ11" s="203"/>
      <c r="AK11" s="203"/>
      <c r="AL11" s="203"/>
    </row>
    <row r="12" spans="1:50" ht="20.100000000000001" customHeight="1" x14ac:dyDescent="0.2">
      <c r="A12" s="204"/>
      <c r="B12" s="6"/>
      <c r="C12" s="176" t="s">
        <v>132</v>
      </c>
      <c r="D12" s="183">
        <v>7</v>
      </c>
      <c r="E12" s="184">
        <v>8</v>
      </c>
      <c r="F12" s="184">
        <v>9</v>
      </c>
      <c r="G12" s="184">
        <v>10</v>
      </c>
      <c r="H12" s="184">
        <v>11</v>
      </c>
      <c r="I12" s="184">
        <v>12</v>
      </c>
      <c r="J12" s="185">
        <v>13</v>
      </c>
      <c r="K12" s="204"/>
      <c r="L12" s="204"/>
      <c r="M12" s="284" t="s">
        <v>70</v>
      </c>
      <c r="N12" s="285"/>
      <c r="O12" s="176" t="s">
        <v>132</v>
      </c>
      <c r="P12" s="183">
        <v>8</v>
      </c>
      <c r="Q12" s="184">
        <v>9</v>
      </c>
      <c r="R12" s="184">
        <v>10</v>
      </c>
      <c r="S12" s="184">
        <v>11</v>
      </c>
      <c r="T12" s="184">
        <v>12</v>
      </c>
      <c r="U12" s="184">
        <v>13</v>
      </c>
      <c r="V12" s="185">
        <v>14</v>
      </c>
      <c r="W12" s="204"/>
      <c r="X12" s="204"/>
      <c r="Y12" s="203"/>
      <c r="Z12" s="203"/>
      <c r="AA12" s="203"/>
      <c r="AB12" s="203"/>
      <c r="AC12" s="203"/>
      <c r="AD12" s="203"/>
      <c r="AE12" s="203"/>
      <c r="AF12" s="203"/>
      <c r="AG12" s="203"/>
      <c r="AH12" s="203"/>
      <c r="AI12" s="203"/>
      <c r="AJ12" s="203"/>
      <c r="AK12" s="203"/>
      <c r="AL12" s="203"/>
    </row>
    <row r="13" spans="1:50" ht="20.100000000000001" customHeight="1" x14ac:dyDescent="0.2">
      <c r="A13" s="204"/>
      <c r="B13" s="6"/>
      <c r="C13" s="176" t="s">
        <v>132</v>
      </c>
      <c r="D13" s="197">
        <v>14</v>
      </c>
      <c r="E13" s="198">
        <v>15</v>
      </c>
      <c r="F13" s="198">
        <v>16</v>
      </c>
      <c r="G13" s="198">
        <v>17</v>
      </c>
      <c r="H13" s="198">
        <v>18</v>
      </c>
      <c r="I13" s="198">
        <v>19</v>
      </c>
      <c r="J13" s="199">
        <v>20</v>
      </c>
      <c r="K13" s="204"/>
      <c r="L13" s="204"/>
      <c r="M13" s="284" t="s">
        <v>70</v>
      </c>
      <c r="N13" s="285"/>
      <c r="O13" s="176" t="s">
        <v>132</v>
      </c>
      <c r="P13" s="197">
        <v>15</v>
      </c>
      <c r="Q13" s="198">
        <v>16</v>
      </c>
      <c r="R13" s="198">
        <v>17</v>
      </c>
      <c r="S13" s="198">
        <v>18</v>
      </c>
      <c r="T13" s="198">
        <v>19</v>
      </c>
      <c r="U13" s="198">
        <v>20</v>
      </c>
      <c r="V13" s="199">
        <v>21</v>
      </c>
      <c r="W13" s="204"/>
      <c r="X13" s="204"/>
      <c r="Y13" s="203"/>
      <c r="Z13" s="203"/>
      <c r="AA13" s="203"/>
      <c r="AB13" s="203"/>
      <c r="AC13" s="203"/>
      <c r="AD13" s="203"/>
      <c r="AE13" s="203"/>
      <c r="AF13" s="203"/>
      <c r="AG13" s="203"/>
      <c r="AH13" s="203"/>
      <c r="AI13" s="203"/>
      <c r="AJ13" s="203"/>
      <c r="AK13" s="203"/>
      <c r="AL13" s="203"/>
    </row>
    <row r="14" spans="1:50" ht="20.100000000000001" customHeight="1" x14ac:dyDescent="0.2">
      <c r="A14" s="204"/>
      <c r="B14" s="6"/>
      <c r="C14" s="176" t="s">
        <v>132</v>
      </c>
      <c r="D14" s="186">
        <v>21</v>
      </c>
      <c r="E14" s="187">
        <v>22</v>
      </c>
      <c r="F14" s="187">
        <v>23</v>
      </c>
      <c r="G14" s="187">
        <v>24</v>
      </c>
      <c r="H14" s="187">
        <v>25</v>
      </c>
      <c r="I14" s="187">
        <v>26</v>
      </c>
      <c r="J14" s="188">
        <v>27</v>
      </c>
      <c r="K14" s="204"/>
      <c r="L14" s="204"/>
      <c r="M14" s="284" t="s">
        <v>70</v>
      </c>
      <c r="N14" s="285"/>
      <c r="O14" s="176" t="s">
        <v>132</v>
      </c>
      <c r="P14" s="186">
        <v>22</v>
      </c>
      <c r="Q14" s="187">
        <v>23</v>
      </c>
      <c r="R14" s="187">
        <v>24</v>
      </c>
      <c r="S14" s="187">
        <v>25</v>
      </c>
      <c r="T14" s="187">
        <v>26</v>
      </c>
      <c r="U14" s="187">
        <v>27</v>
      </c>
      <c r="V14" s="188">
        <v>28</v>
      </c>
      <c r="W14" s="204"/>
      <c r="X14" s="204"/>
      <c r="Y14" s="203"/>
      <c r="Z14" s="203"/>
      <c r="AA14" s="203"/>
      <c r="AB14" s="203"/>
      <c r="AC14" s="203"/>
      <c r="AD14" s="203"/>
      <c r="AE14" s="203"/>
      <c r="AF14" s="203"/>
      <c r="AG14" s="203"/>
      <c r="AH14" s="203"/>
      <c r="AI14" s="203"/>
      <c r="AJ14" s="203"/>
      <c r="AK14" s="203"/>
      <c r="AL14" s="203"/>
    </row>
    <row r="15" spans="1:50" ht="20.100000000000001" customHeight="1" x14ac:dyDescent="0.2">
      <c r="A15" s="204"/>
      <c r="B15" s="6"/>
      <c r="C15" s="176" t="s">
        <v>142</v>
      </c>
      <c r="D15" s="200">
        <v>28</v>
      </c>
      <c r="E15" s="201">
        <v>29</v>
      </c>
      <c r="F15" s="201">
        <v>30</v>
      </c>
      <c r="G15" s="201">
        <v>1</v>
      </c>
      <c r="H15" s="201">
        <v>2</v>
      </c>
      <c r="I15" s="201">
        <v>3</v>
      </c>
      <c r="J15" s="202">
        <v>4</v>
      </c>
      <c r="K15" s="204"/>
      <c r="L15" s="204"/>
      <c r="M15" s="284" t="s">
        <v>70</v>
      </c>
      <c r="N15" s="285"/>
      <c r="O15" s="176" t="s">
        <v>142</v>
      </c>
      <c r="P15" s="200">
        <v>29</v>
      </c>
      <c r="Q15" s="201">
        <v>30</v>
      </c>
      <c r="R15" s="201">
        <v>1</v>
      </c>
      <c r="S15" s="201">
        <v>2</v>
      </c>
      <c r="T15" s="201">
        <v>3</v>
      </c>
      <c r="U15" s="201">
        <v>4</v>
      </c>
      <c r="V15" s="202">
        <v>5</v>
      </c>
      <c r="W15" s="204"/>
      <c r="X15" s="204"/>
      <c r="Y15" s="203"/>
      <c r="Z15" s="203"/>
      <c r="AA15" s="203"/>
      <c r="AB15" s="203"/>
      <c r="AC15" s="203"/>
      <c r="AD15" s="203"/>
      <c r="AE15" s="203"/>
      <c r="AF15" s="203"/>
      <c r="AG15" s="203"/>
      <c r="AH15" s="203"/>
      <c r="AI15" s="203"/>
      <c r="AJ15" s="203"/>
      <c r="AK15" s="203"/>
      <c r="AL15" s="203"/>
    </row>
    <row r="16" spans="1:50" x14ac:dyDescent="0.2">
      <c r="A16" s="6"/>
      <c r="B16" s="6"/>
      <c r="C16" s="6"/>
      <c r="D16" s="6"/>
      <c r="E16" s="6"/>
      <c r="F16" s="6"/>
      <c r="G16" s="6"/>
      <c r="H16" s="6"/>
      <c r="I16" s="6"/>
      <c r="J16" s="6"/>
      <c r="K16" s="6"/>
      <c r="L16" s="6"/>
      <c r="M16" s="6"/>
      <c r="N16" s="6"/>
      <c r="O16" s="6"/>
      <c r="P16" s="6"/>
      <c r="Q16" s="6"/>
      <c r="R16" s="6"/>
      <c r="S16" s="6"/>
      <c r="T16" s="6"/>
      <c r="U16" s="6"/>
      <c r="V16" s="6"/>
      <c r="W16" s="6"/>
      <c r="X16" s="6"/>
      <c r="Y16" s="203"/>
      <c r="Z16" s="203"/>
      <c r="AA16" s="203"/>
      <c r="AB16" s="203"/>
      <c r="AC16" s="203"/>
      <c r="AD16" s="203"/>
      <c r="AE16" s="203"/>
      <c r="AF16" s="203"/>
      <c r="AG16" s="203"/>
      <c r="AH16" s="203"/>
      <c r="AI16" s="203"/>
      <c r="AJ16" s="203"/>
      <c r="AK16" s="203"/>
      <c r="AL16" s="203"/>
    </row>
    <row r="17" spans="1:50" x14ac:dyDescent="0.2">
      <c r="A17" s="6"/>
      <c r="B17" s="6"/>
      <c r="C17" s="6"/>
      <c r="D17" s="6"/>
      <c r="E17" s="6"/>
      <c r="F17" s="6"/>
      <c r="G17" s="6"/>
      <c r="H17" s="6"/>
      <c r="I17" s="6"/>
      <c r="J17" s="6"/>
      <c r="K17" s="6"/>
      <c r="L17" s="6"/>
      <c r="M17" s="6"/>
      <c r="N17" s="6"/>
      <c r="O17" s="6"/>
      <c r="P17" s="6"/>
      <c r="Q17" s="6"/>
      <c r="R17" s="6"/>
      <c r="S17" s="6"/>
      <c r="T17" s="6"/>
      <c r="U17" s="6"/>
      <c r="V17" s="6"/>
      <c r="W17" s="6"/>
      <c r="X17" s="6"/>
      <c r="Y17" s="203"/>
      <c r="Z17" s="203"/>
      <c r="AA17" s="203"/>
      <c r="AB17" s="203"/>
      <c r="AC17" s="203"/>
      <c r="AD17" s="203"/>
      <c r="AE17" s="203"/>
      <c r="AF17" s="203"/>
      <c r="AG17" s="203"/>
      <c r="AH17" s="203"/>
      <c r="AI17" s="203"/>
      <c r="AJ17" s="203"/>
      <c r="AK17" s="203"/>
      <c r="AL17" s="203"/>
    </row>
    <row r="18" spans="1:50" x14ac:dyDescent="0.2">
      <c r="A18" s="6"/>
      <c r="B18" s="6"/>
      <c r="C18" s="6"/>
      <c r="D18" s="290" t="s">
        <v>71</v>
      </c>
      <c r="E18" s="290"/>
      <c r="F18" s="290"/>
      <c r="G18" s="290"/>
      <c r="H18" s="290"/>
      <c r="I18" s="290"/>
      <c r="J18" s="290"/>
      <c r="K18" s="6"/>
      <c r="L18" s="6"/>
      <c r="M18" s="6"/>
      <c r="N18" s="6"/>
      <c r="O18" s="6"/>
      <c r="P18" s="290" t="s">
        <v>72</v>
      </c>
      <c r="Q18" s="290"/>
      <c r="R18" s="290"/>
      <c r="S18" s="290"/>
      <c r="T18" s="290"/>
      <c r="U18" s="290"/>
      <c r="V18" s="290"/>
      <c r="W18" s="6"/>
      <c r="X18" s="6"/>
      <c r="Y18" s="203"/>
      <c r="Z18" s="203"/>
      <c r="AA18" s="203"/>
      <c r="AB18" s="203"/>
      <c r="AC18" s="203"/>
      <c r="AD18" s="203"/>
      <c r="AE18" s="203"/>
      <c r="AF18" s="203"/>
      <c r="AG18" s="203"/>
      <c r="AH18" s="203"/>
      <c r="AI18" s="203"/>
      <c r="AJ18" s="203"/>
      <c r="AK18" s="203"/>
      <c r="AL18" s="203"/>
    </row>
    <row r="19" spans="1:50" ht="13.15" customHeight="1" x14ac:dyDescent="0.2">
      <c r="A19" s="6"/>
      <c r="B19" s="6"/>
      <c r="C19" s="286" t="s">
        <v>128</v>
      </c>
      <c r="D19" s="286"/>
      <c r="E19" s="286"/>
      <c r="F19" s="286"/>
      <c r="G19" s="6"/>
      <c r="H19" s="6" t="s">
        <v>129</v>
      </c>
      <c r="I19" s="6"/>
      <c r="J19" s="6"/>
      <c r="K19" s="6"/>
      <c r="L19" s="6"/>
      <c r="M19" s="6"/>
      <c r="N19" s="6"/>
      <c r="O19" s="286" t="s">
        <v>130</v>
      </c>
      <c r="P19" s="286"/>
      <c r="Q19" s="286"/>
      <c r="R19" s="286"/>
      <c r="S19" s="6"/>
      <c r="T19" s="6" t="s">
        <v>129</v>
      </c>
      <c r="U19" s="6"/>
      <c r="V19" s="6"/>
      <c r="W19" s="6"/>
      <c r="X19" s="6"/>
      <c r="Y19" s="203"/>
      <c r="Z19" s="203"/>
      <c r="AA19" s="203"/>
      <c r="AB19" s="203"/>
      <c r="AC19" s="203"/>
      <c r="AD19" s="203"/>
      <c r="AE19" s="203"/>
      <c r="AF19" s="203"/>
      <c r="AG19" s="203"/>
      <c r="AH19" s="203"/>
      <c r="AI19" s="203"/>
      <c r="AJ19" s="203"/>
      <c r="AK19" s="203"/>
      <c r="AL19" s="203"/>
    </row>
    <row r="20" spans="1:50" x14ac:dyDescent="0.2">
      <c r="A20" s="189"/>
      <c r="B20" s="189"/>
      <c r="C20" s="286" t="s">
        <v>133</v>
      </c>
      <c r="D20" s="286"/>
      <c r="E20" s="286"/>
      <c r="F20" s="286"/>
      <c r="G20" s="6"/>
      <c r="H20" s="6" t="s">
        <v>134</v>
      </c>
      <c r="I20" s="6"/>
      <c r="J20" s="6"/>
      <c r="K20" s="189"/>
      <c r="L20" s="189"/>
      <c r="M20" s="189"/>
      <c r="N20" s="189"/>
      <c r="O20" s="286" t="s">
        <v>135</v>
      </c>
      <c r="P20" s="286"/>
      <c r="Q20" s="286"/>
      <c r="R20" s="286"/>
      <c r="S20" s="6"/>
      <c r="T20" s="6" t="s">
        <v>136</v>
      </c>
      <c r="U20" s="6"/>
      <c r="V20" s="6"/>
      <c r="W20" s="6"/>
      <c r="X20" s="6"/>
      <c r="Y20" s="190"/>
      <c r="Z20" s="190"/>
      <c r="AA20" s="190"/>
      <c r="AB20" s="190"/>
      <c r="AC20" s="190"/>
      <c r="AD20" s="190"/>
      <c r="AE20" s="190"/>
      <c r="AF20" s="190"/>
      <c r="AG20" s="190"/>
      <c r="AH20" s="190"/>
      <c r="AI20" s="190"/>
      <c r="AJ20" s="190"/>
      <c r="AK20" s="190"/>
      <c r="AL20" s="190"/>
      <c r="AM20" s="1"/>
      <c r="AN20" s="1"/>
      <c r="AO20" s="1"/>
      <c r="AP20" s="1"/>
      <c r="AQ20" s="1"/>
      <c r="AR20" s="1"/>
      <c r="AS20" s="1"/>
      <c r="AT20" s="1"/>
      <c r="AU20" s="1"/>
      <c r="AV20" s="1"/>
      <c r="AW20" s="1"/>
      <c r="AX20" s="1"/>
    </row>
    <row r="21" spans="1:50" x14ac:dyDescent="0.2">
      <c r="A21" s="191"/>
      <c r="B21" s="191"/>
      <c r="C21" s="286" t="s">
        <v>146</v>
      </c>
      <c r="D21" s="286"/>
      <c r="E21" s="286"/>
      <c r="F21" s="286"/>
      <c r="G21" s="6"/>
      <c r="H21" s="6" t="s">
        <v>136</v>
      </c>
      <c r="I21" s="6"/>
      <c r="J21" s="6"/>
      <c r="K21" s="189"/>
      <c r="L21" s="189"/>
      <c r="M21" s="189"/>
      <c r="N21" s="189"/>
      <c r="O21" s="286" t="s">
        <v>137</v>
      </c>
      <c r="P21" s="286"/>
      <c r="Q21" s="286"/>
      <c r="R21" s="286"/>
      <c r="S21" s="192"/>
      <c r="T21" s="192" t="s">
        <v>134</v>
      </c>
      <c r="U21" s="192"/>
      <c r="V21" s="192"/>
      <c r="W21" s="192"/>
      <c r="X21" s="192"/>
      <c r="Y21" s="190"/>
      <c r="Z21" s="190"/>
      <c r="AA21" s="190"/>
      <c r="AB21" s="190"/>
      <c r="AC21" s="190"/>
      <c r="AD21" s="190"/>
      <c r="AE21" s="190"/>
      <c r="AF21" s="190"/>
      <c r="AG21" s="190"/>
      <c r="AH21" s="190"/>
      <c r="AI21" s="190"/>
      <c r="AJ21" s="190"/>
      <c r="AK21" s="190"/>
      <c r="AL21" s="190"/>
      <c r="AM21" s="1"/>
      <c r="AN21" s="1"/>
      <c r="AO21" s="1"/>
      <c r="AP21" s="1"/>
      <c r="AQ21" s="1"/>
      <c r="AR21" s="1"/>
      <c r="AS21" s="1"/>
      <c r="AT21" s="1"/>
      <c r="AU21" s="1"/>
      <c r="AV21" s="1"/>
      <c r="AW21" s="1"/>
      <c r="AX21" s="1"/>
    </row>
    <row r="22" spans="1:50" x14ac:dyDescent="0.2">
      <c r="A22" s="189"/>
      <c r="B22" s="189"/>
      <c r="C22" s="286" t="s">
        <v>143</v>
      </c>
      <c r="D22" s="286"/>
      <c r="E22" s="286"/>
      <c r="F22" s="286"/>
      <c r="G22" s="6"/>
      <c r="H22" s="6" t="s">
        <v>144</v>
      </c>
      <c r="I22" s="6"/>
      <c r="J22" s="6"/>
      <c r="K22" s="189"/>
      <c r="L22" s="189"/>
      <c r="M22" s="189"/>
      <c r="N22" s="189"/>
      <c r="O22" s="286" t="s">
        <v>145</v>
      </c>
      <c r="P22" s="286"/>
      <c r="Q22" s="286"/>
      <c r="R22" s="286"/>
      <c r="S22" s="6"/>
      <c r="T22" s="6" t="s">
        <v>144</v>
      </c>
      <c r="U22" s="6"/>
      <c r="V22" s="6"/>
      <c r="W22" s="6"/>
      <c r="X22" s="6"/>
      <c r="Y22" s="190"/>
      <c r="Z22" s="190"/>
      <c r="AA22" s="190"/>
      <c r="AB22" s="190"/>
      <c r="AC22" s="190"/>
      <c r="AD22" s="190"/>
      <c r="AE22" s="190"/>
      <c r="AF22" s="190"/>
      <c r="AG22" s="190"/>
      <c r="AH22" s="190"/>
      <c r="AI22" s="190"/>
      <c r="AJ22" s="190"/>
      <c r="AK22" s="190"/>
      <c r="AL22" s="190"/>
      <c r="AM22" s="1"/>
      <c r="AN22" s="1"/>
      <c r="AO22" s="1"/>
      <c r="AP22" s="1"/>
      <c r="AQ22" s="1"/>
      <c r="AR22" s="1"/>
      <c r="AS22" s="1"/>
      <c r="AT22" s="1"/>
      <c r="AU22" s="1"/>
      <c r="AV22" s="1"/>
      <c r="AW22" s="1"/>
      <c r="AX22" s="1"/>
    </row>
    <row r="23" spans="1:50" x14ac:dyDescent="0.2">
      <c r="A23" s="189"/>
      <c r="B23" s="189"/>
      <c r="C23" s="286"/>
      <c r="D23" s="286"/>
      <c r="E23" s="286"/>
      <c r="F23" s="286"/>
      <c r="G23" s="6"/>
      <c r="H23" s="6"/>
      <c r="I23" s="6"/>
      <c r="J23" s="189"/>
      <c r="K23" s="189"/>
      <c r="L23" s="189"/>
      <c r="M23" s="189"/>
      <c r="N23" s="189"/>
      <c r="O23" s="286"/>
      <c r="P23" s="286"/>
      <c r="Q23" s="286"/>
      <c r="R23" s="286"/>
      <c r="S23" s="6"/>
      <c r="T23" s="6"/>
      <c r="U23" s="6"/>
      <c r="V23" s="6"/>
      <c r="W23" s="6"/>
      <c r="X23" s="189"/>
      <c r="Y23" s="190"/>
      <c r="Z23" s="190"/>
      <c r="AA23" s="190"/>
      <c r="AB23" s="190"/>
      <c r="AC23" s="190"/>
      <c r="AD23" s="190"/>
      <c r="AE23" s="190"/>
      <c r="AF23" s="190"/>
      <c r="AG23" s="190"/>
      <c r="AH23" s="190"/>
      <c r="AI23" s="190"/>
      <c r="AJ23" s="190"/>
      <c r="AK23" s="190"/>
      <c r="AL23" s="190"/>
      <c r="AM23" s="1"/>
      <c r="AN23" s="1"/>
      <c r="AO23" s="1"/>
      <c r="AP23" s="1"/>
      <c r="AQ23" s="1"/>
      <c r="AR23" s="1"/>
      <c r="AS23" s="1"/>
      <c r="AT23" s="1"/>
      <c r="AU23" s="1"/>
      <c r="AV23" s="1"/>
      <c r="AW23" s="1"/>
      <c r="AX23" s="1"/>
    </row>
    <row r="24" spans="1:50" x14ac:dyDescent="0.2">
      <c r="A24" s="6"/>
      <c r="B24" s="6"/>
      <c r="C24" s="286"/>
      <c r="D24" s="286"/>
      <c r="E24" s="286"/>
      <c r="F24" s="286"/>
      <c r="G24" s="6"/>
      <c r="H24" s="6"/>
      <c r="I24" s="6"/>
      <c r="J24" s="6"/>
      <c r="K24" s="6"/>
      <c r="L24" s="6"/>
      <c r="M24" s="6"/>
      <c r="N24" s="6"/>
      <c r="O24" s="286"/>
      <c r="P24" s="286"/>
      <c r="Q24" s="286"/>
      <c r="R24" s="286"/>
      <c r="S24" s="6"/>
      <c r="T24" s="6"/>
      <c r="U24" s="6"/>
      <c r="V24" s="6"/>
      <c r="W24" s="6"/>
      <c r="X24" s="6"/>
      <c r="Y24" s="203"/>
      <c r="Z24" s="203"/>
      <c r="AA24" s="203"/>
      <c r="AB24" s="203"/>
      <c r="AC24" s="203"/>
      <c r="AD24" s="203"/>
      <c r="AE24" s="203"/>
      <c r="AF24" s="203"/>
      <c r="AG24" s="203"/>
      <c r="AH24" s="203"/>
      <c r="AI24" s="203"/>
      <c r="AJ24" s="203"/>
      <c r="AK24" s="203"/>
      <c r="AL24" s="203"/>
    </row>
    <row r="25" spans="1:50" ht="12.75" customHeight="1" x14ac:dyDescent="0.2">
      <c r="Y25" s="203"/>
      <c r="Z25" s="203"/>
      <c r="AA25" s="203"/>
      <c r="AB25" s="203"/>
      <c r="AC25" s="203"/>
      <c r="AD25" s="203"/>
      <c r="AE25" s="203"/>
      <c r="AF25" s="203"/>
      <c r="AG25" s="203"/>
      <c r="AH25" s="203"/>
      <c r="AI25" s="203"/>
      <c r="AJ25" s="203"/>
      <c r="AK25" s="203"/>
      <c r="AL25" s="203"/>
    </row>
    <row r="26" spans="1:50" x14ac:dyDescent="0.2">
      <c r="A26" s="6"/>
      <c r="B26" s="6"/>
      <c r="C26" s="286"/>
      <c r="D26" s="286"/>
      <c r="E26" s="286"/>
      <c r="F26" s="286"/>
      <c r="G26" s="6"/>
      <c r="H26" s="6"/>
      <c r="I26" s="6"/>
      <c r="J26" s="6"/>
      <c r="K26" s="6"/>
      <c r="L26" s="6"/>
      <c r="M26" s="6"/>
      <c r="N26" s="6"/>
      <c r="O26" s="286"/>
      <c r="P26" s="286"/>
      <c r="Q26" s="286"/>
      <c r="R26" s="286"/>
      <c r="S26" s="6"/>
      <c r="T26" s="6"/>
      <c r="U26" s="6"/>
      <c r="V26" s="6"/>
      <c r="W26" s="6"/>
      <c r="X26" s="6"/>
      <c r="Y26" s="203"/>
      <c r="Z26" s="203"/>
      <c r="AA26" s="203"/>
      <c r="AB26" s="203"/>
      <c r="AC26" s="203"/>
      <c r="AD26" s="203"/>
      <c r="AE26" s="203"/>
      <c r="AF26" s="203"/>
      <c r="AG26" s="203"/>
      <c r="AH26" s="203"/>
      <c r="AI26" s="203"/>
      <c r="AJ26" s="203"/>
      <c r="AK26" s="203"/>
      <c r="AL26" s="203"/>
    </row>
    <row r="27" spans="1:50" x14ac:dyDescent="0.2">
      <c r="A27" s="6"/>
      <c r="B27" s="6"/>
      <c r="C27" s="286"/>
      <c r="D27" s="287"/>
      <c r="E27" s="287"/>
      <c r="F27" s="6"/>
      <c r="G27" s="6"/>
      <c r="H27" s="6"/>
      <c r="I27" s="6"/>
      <c r="J27" s="6"/>
      <c r="K27" s="6"/>
      <c r="L27" s="6"/>
      <c r="M27" s="6"/>
      <c r="N27" s="6"/>
      <c r="O27" s="286"/>
      <c r="P27" s="287"/>
      <c r="Q27" s="287"/>
      <c r="R27" s="6"/>
      <c r="S27" s="6"/>
      <c r="T27" s="6"/>
      <c r="U27" s="6"/>
      <c r="V27" s="6"/>
      <c r="W27" s="6"/>
      <c r="X27" s="6"/>
      <c r="Y27" s="203"/>
      <c r="Z27" s="203"/>
      <c r="AA27" s="203"/>
      <c r="AB27" s="203"/>
      <c r="AC27" s="203"/>
      <c r="AD27" s="203"/>
      <c r="AE27" s="203"/>
      <c r="AF27" s="203"/>
      <c r="AG27" s="203"/>
      <c r="AH27" s="203"/>
      <c r="AI27" s="203"/>
      <c r="AJ27" s="203"/>
      <c r="AK27" s="203"/>
      <c r="AL27" s="203"/>
    </row>
    <row r="28" spans="1:50" x14ac:dyDescent="0.2">
      <c r="A28" s="6"/>
      <c r="B28" s="6"/>
      <c r="C28" s="286"/>
      <c r="D28" s="287"/>
      <c r="E28" s="287"/>
      <c r="F28" s="6"/>
      <c r="G28" s="6"/>
      <c r="H28" s="6"/>
      <c r="I28" s="6"/>
      <c r="J28" s="6"/>
      <c r="K28" s="6"/>
      <c r="L28" s="6"/>
      <c r="M28" s="6"/>
      <c r="N28" s="6"/>
      <c r="O28" s="286"/>
      <c r="P28" s="287"/>
      <c r="Q28" s="287"/>
      <c r="R28" s="6"/>
      <c r="S28" s="6"/>
      <c r="T28" s="6"/>
      <c r="U28" s="6"/>
      <c r="V28" s="6"/>
      <c r="W28" s="6"/>
      <c r="X28" s="6"/>
      <c r="Y28" s="203"/>
      <c r="Z28" s="203"/>
      <c r="AA28" s="203"/>
      <c r="AB28" s="203"/>
      <c r="AC28" s="203"/>
      <c r="AD28" s="203"/>
      <c r="AE28" s="203"/>
      <c r="AF28" s="203"/>
      <c r="AG28" s="203"/>
      <c r="AH28" s="203"/>
      <c r="AI28" s="203"/>
      <c r="AJ28" s="203"/>
      <c r="AK28" s="203"/>
      <c r="AL28" s="203"/>
    </row>
    <row r="29" spans="1:50" x14ac:dyDescent="0.2">
      <c r="A29" s="6"/>
      <c r="B29" s="6"/>
      <c r="C29" s="286"/>
      <c r="D29" s="287"/>
      <c r="E29" s="287"/>
      <c r="F29" s="6"/>
      <c r="G29" s="6"/>
      <c r="H29" s="6"/>
      <c r="I29" s="6"/>
      <c r="J29" s="6"/>
      <c r="K29" s="6"/>
      <c r="L29" s="6"/>
      <c r="M29" s="6"/>
      <c r="N29" s="6"/>
      <c r="O29" s="286"/>
      <c r="P29" s="287"/>
      <c r="Q29" s="287"/>
      <c r="R29" s="6"/>
      <c r="T29" s="6"/>
      <c r="U29" s="6"/>
      <c r="V29" s="6"/>
      <c r="W29" s="6"/>
      <c r="X29" s="6"/>
      <c r="Y29" s="203"/>
      <c r="Z29" s="203"/>
      <c r="AA29" s="203"/>
      <c r="AB29" s="203"/>
      <c r="AC29" s="203"/>
      <c r="AD29" s="203"/>
      <c r="AE29" s="203"/>
      <c r="AF29" s="203"/>
      <c r="AG29" s="203"/>
      <c r="AH29" s="203"/>
      <c r="AI29" s="203"/>
      <c r="AJ29" s="203"/>
      <c r="AK29" s="203"/>
      <c r="AL29" s="203"/>
    </row>
    <row r="30" spans="1:50" x14ac:dyDescent="0.2">
      <c r="A30" s="6"/>
      <c r="B30" s="6"/>
      <c r="C30" s="205"/>
      <c r="D30" s="6"/>
      <c r="E30" s="6"/>
      <c r="F30" s="6"/>
      <c r="G30" s="193" t="s">
        <v>73</v>
      </c>
      <c r="H30" s="6">
        <v>30</v>
      </c>
      <c r="I30" s="6"/>
      <c r="J30" s="6"/>
      <c r="K30" s="6"/>
      <c r="L30" s="6"/>
      <c r="M30" s="6"/>
      <c r="N30" s="6"/>
      <c r="O30" s="205"/>
      <c r="P30" s="6"/>
      <c r="Q30" s="6"/>
      <c r="R30" s="6"/>
      <c r="S30" s="193" t="s">
        <v>73</v>
      </c>
      <c r="T30" s="6">
        <v>30</v>
      </c>
      <c r="U30" s="6"/>
      <c r="V30" s="6"/>
      <c r="W30" s="6"/>
      <c r="X30" s="6"/>
      <c r="Y30" s="203"/>
      <c r="Z30" s="203"/>
      <c r="AA30" s="203"/>
      <c r="AB30" s="203"/>
      <c r="AC30" s="203"/>
      <c r="AD30" s="203"/>
      <c r="AE30" s="203"/>
      <c r="AF30" s="203"/>
      <c r="AG30" s="203"/>
      <c r="AH30" s="203"/>
      <c r="AI30" s="203"/>
      <c r="AJ30" s="203"/>
      <c r="AK30" s="203"/>
      <c r="AL30" s="203"/>
    </row>
    <row r="31" spans="1:50" x14ac:dyDescent="0.2">
      <c r="A31" s="6"/>
      <c r="B31" s="6"/>
      <c r="C31" s="205"/>
      <c r="D31" s="6"/>
      <c r="E31" s="6"/>
      <c r="F31" s="6"/>
      <c r="G31" s="193" t="s">
        <v>74</v>
      </c>
      <c r="H31" s="6">
        <v>12</v>
      </c>
      <c r="I31" s="6"/>
      <c r="J31" s="6"/>
      <c r="K31" s="6"/>
      <c r="L31" s="6"/>
      <c r="M31" s="6"/>
      <c r="N31" s="6"/>
      <c r="O31" s="205"/>
      <c r="P31" s="6"/>
      <c r="Q31" s="6"/>
      <c r="R31" s="6"/>
      <c r="S31" s="193" t="s">
        <v>74</v>
      </c>
      <c r="T31" s="6">
        <v>12</v>
      </c>
      <c r="U31" s="6"/>
      <c r="V31" s="6"/>
      <c r="W31" s="6"/>
      <c r="X31" s="6"/>
      <c r="Y31" s="203"/>
      <c r="Z31" s="203"/>
      <c r="AA31" s="203"/>
      <c r="AB31" s="203"/>
      <c r="AC31" s="203"/>
      <c r="AD31" s="203"/>
      <c r="AE31" s="203"/>
      <c r="AF31" s="203"/>
      <c r="AG31" s="203"/>
      <c r="AH31" s="203"/>
      <c r="AI31" s="203"/>
      <c r="AJ31" s="203"/>
      <c r="AK31" s="203"/>
      <c r="AL31" s="203"/>
    </row>
    <row r="32" spans="1:50" x14ac:dyDescent="0.2">
      <c r="A32" s="6"/>
      <c r="B32" s="6"/>
      <c r="C32" s="205"/>
      <c r="D32" s="6"/>
      <c r="E32" s="6"/>
      <c r="F32" s="6"/>
      <c r="G32" s="6"/>
      <c r="H32" s="6"/>
      <c r="I32" s="6"/>
      <c r="J32" s="6"/>
      <c r="K32" s="6"/>
      <c r="L32" s="6"/>
      <c r="M32" s="6"/>
      <c r="N32" s="6"/>
      <c r="O32" s="205"/>
      <c r="P32" s="6"/>
      <c r="Q32" s="6"/>
      <c r="R32" s="6"/>
      <c r="S32" s="6"/>
      <c r="T32" s="6"/>
      <c r="U32" s="6"/>
      <c r="V32" s="6"/>
      <c r="W32" s="6"/>
      <c r="X32" s="6"/>
      <c r="Y32" s="203"/>
      <c r="Z32" s="203"/>
      <c r="AA32" s="203"/>
      <c r="AB32" s="203"/>
      <c r="AC32" s="203"/>
      <c r="AD32" s="203"/>
      <c r="AE32" s="203"/>
      <c r="AF32" s="203"/>
      <c r="AG32" s="203"/>
      <c r="AH32" s="203"/>
      <c r="AI32" s="203"/>
      <c r="AJ32" s="203"/>
      <c r="AK32" s="203"/>
      <c r="AL32" s="203"/>
    </row>
    <row r="33" spans="1:38" x14ac:dyDescent="0.2">
      <c r="A33" s="6"/>
      <c r="B33" s="6"/>
      <c r="C33" s="205"/>
      <c r="D33" s="6"/>
      <c r="E33" s="6"/>
      <c r="F33" s="6"/>
      <c r="G33" s="6"/>
      <c r="H33" s="6"/>
      <c r="I33" s="6"/>
      <c r="J33" s="6"/>
      <c r="K33" s="6"/>
      <c r="L33" s="6"/>
      <c r="M33" s="6"/>
      <c r="N33" s="6"/>
      <c r="O33" s="205"/>
      <c r="P33" s="6"/>
      <c r="Q33" s="6"/>
      <c r="R33" s="6"/>
      <c r="S33" s="6"/>
      <c r="T33" s="6"/>
      <c r="U33" s="6"/>
      <c r="V33" s="6"/>
      <c r="W33" s="6"/>
      <c r="X33" s="6"/>
      <c r="Y33" s="203"/>
      <c r="Z33" s="203"/>
      <c r="AA33" s="203"/>
      <c r="AB33" s="203"/>
      <c r="AC33" s="203"/>
      <c r="AD33" s="203"/>
      <c r="AE33" s="203"/>
      <c r="AF33" s="203"/>
      <c r="AG33" s="203"/>
      <c r="AH33" s="203"/>
      <c r="AI33" s="203"/>
      <c r="AJ33" s="203"/>
      <c r="AK33" s="203"/>
      <c r="AL33" s="203"/>
    </row>
    <row r="34" spans="1:38" x14ac:dyDescent="0.2">
      <c r="A34" s="6"/>
      <c r="B34" s="194"/>
      <c r="C34" s="195"/>
      <c r="D34" s="6"/>
      <c r="E34" s="6"/>
      <c r="F34" s="6"/>
      <c r="G34" s="6"/>
      <c r="H34" s="6"/>
      <c r="I34" s="6"/>
      <c r="J34" s="6"/>
      <c r="K34" s="6"/>
      <c r="L34" s="6"/>
      <c r="M34" s="6"/>
      <c r="N34" s="6"/>
      <c r="O34" s="205"/>
      <c r="P34" s="6"/>
      <c r="Q34" s="6"/>
      <c r="R34" s="6"/>
      <c r="S34" s="6"/>
      <c r="T34" s="6"/>
      <c r="U34" s="6"/>
      <c r="V34" s="6"/>
      <c r="W34" s="6"/>
      <c r="X34" s="6"/>
      <c r="Y34" s="203"/>
      <c r="Z34" s="203"/>
      <c r="AA34" s="203"/>
      <c r="AB34" s="203"/>
      <c r="AC34" s="203"/>
      <c r="AD34" s="203"/>
      <c r="AE34" s="203"/>
      <c r="AF34" s="203"/>
      <c r="AG34" s="203"/>
      <c r="AH34" s="203"/>
      <c r="AI34" s="203"/>
      <c r="AJ34" s="203"/>
      <c r="AK34" s="203"/>
      <c r="AL34" s="203"/>
    </row>
    <row r="35" spans="1:38" x14ac:dyDescent="0.2">
      <c r="A35" s="6"/>
      <c r="B35" s="194"/>
      <c r="C35" s="195"/>
      <c r="D35" s="6"/>
      <c r="E35" s="6"/>
      <c r="F35" s="6"/>
      <c r="G35" s="6"/>
      <c r="H35" s="6"/>
      <c r="I35" s="6"/>
      <c r="J35" s="6"/>
      <c r="K35" s="6"/>
      <c r="L35" s="6"/>
      <c r="M35" s="6"/>
      <c r="N35" s="6"/>
      <c r="O35" s="6"/>
      <c r="P35" s="6"/>
      <c r="Q35" s="6"/>
      <c r="R35" s="6"/>
      <c r="S35" s="6"/>
      <c r="T35" s="6"/>
      <c r="U35" s="6"/>
      <c r="V35" s="6"/>
      <c r="W35" s="6"/>
      <c r="X35" s="6"/>
      <c r="Y35" s="203"/>
      <c r="Z35" s="203"/>
      <c r="AA35" s="203"/>
      <c r="AB35" s="203"/>
      <c r="AC35" s="203"/>
      <c r="AD35" s="203"/>
      <c r="AE35" s="203"/>
      <c r="AF35" s="203"/>
      <c r="AG35" s="203"/>
      <c r="AH35" s="203"/>
      <c r="AI35" s="203"/>
      <c r="AJ35" s="203"/>
      <c r="AK35" s="203"/>
      <c r="AL35" s="203"/>
    </row>
    <row r="36" spans="1:38" x14ac:dyDescent="0.2">
      <c r="A36" s="6"/>
      <c r="B36" s="6"/>
      <c r="C36" s="195"/>
      <c r="D36" s="6"/>
      <c r="E36" s="6"/>
      <c r="F36" s="6"/>
      <c r="G36" s="6"/>
      <c r="H36" s="6"/>
      <c r="I36" s="6"/>
      <c r="J36" s="6"/>
      <c r="K36" s="6"/>
      <c r="L36" s="6"/>
      <c r="M36" s="6"/>
      <c r="N36" s="6"/>
      <c r="O36" s="6"/>
      <c r="P36" s="6"/>
      <c r="Q36" s="6"/>
      <c r="R36" s="6"/>
      <c r="S36" s="6"/>
      <c r="T36" s="6"/>
      <c r="U36" s="6"/>
      <c r="V36" s="6"/>
      <c r="W36" s="6"/>
      <c r="X36" s="6"/>
      <c r="Y36" s="203"/>
      <c r="Z36" s="203"/>
      <c r="AA36" s="203"/>
      <c r="AB36" s="203"/>
      <c r="AC36" s="203"/>
      <c r="AD36" s="203"/>
      <c r="AE36" s="203"/>
      <c r="AF36" s="203"/>
      <c r="AG36" s="203"/>
      <c r="AH36" s="203"/>
      <c r="AI36" s="203"/>
      <c r="AJ36" s="203"/>
      <c r="AK36" s="203"/>
      <c r="AL36" s="203"/>
    </row>
    <row r="37" spans="1:38" x14ac:dyDescent="0.2">
      <c r="A37" s="6"/>
      <c r="C37" s="196" t="s">
        <v>138</v>
      </c>
      <c r="D37" s="6"/>
      <c r="E37" s="6"/>
      <c r="F37" s="6"/>
      <c r="G37" s="6"/>
      <c r="H37" s="6"/>
      <c r="I37" s="6"/>
      <c r="J37" s="6"/>
      <c r="K37" s="6"/>
      <c r="L37" s="6"/>
      <c r="M37" s="6"/>
      <c r="N37" s="6"/>
      <c r="O37" s="6"/>
      <c r="P37" s="6"/>
      <c r="Q37" s="6"/>
      <c r="R37" s="6"/>
      <c r="S37" s="6"/>
      <c r="T37" s="6"/>
      <c r="U37" s="6"/>
      <c r="V37" s="6"/>
      <c r="W37" s="6"/>
      <c r="X37" s="6"/>
      <c r="Y37" s="203"/>
      <c r="Z37" s="203"/>
      <c r="AA37" s="203"/>
      <c r="AB37" s="203"/>
      <c r="AC37" s="203"/>
      <c r="AD37" s="203"/>
      <c r="AE37" s="203"/>
      <c r="AF37" s="203"/>
      <c r="AG37" s="203"/>
      <c r="AH37" s="203"/>
      <c r="AI37" s="203"/>
      <c r="AJ37" s="203"/>
      <c r="AK37" s="203"/>
      <c r="AL37" s="203"/>
    </row>
    <row r="38" spans="1:38" x14ac:dyDescent="0.2">
      <c r="A38" s="6"/>
      <c r="B38" s="6"/>
      <c r="C38" s="6"/>
      <c r="D38" s="6"/>
      <c r="E38" s="6"/>
      <c r="F38" s="6"/>
      <c r="G38" s="6"/>
      <c r="H38" s="6"/>
      <c r="I38" s="6"/>
      <c r="J38" s="6"/>
      <c r="K38" s="6"/>
      <c r="L38" s="6"/>
      <c r="M38" s="6"/>
      <c r="N38" s="6"/>
      <c r="O38" s="6"/>
      <c r="P38" s="6"/>
      <c r="Q38" s="6"/>
      <c r="R38" s="6"/>
      <c r="S38" s="6"/>
      <c r="T38" s="6"/>
      <c r="U38" s="6"/>
      <c r="V38" s="6"/>
      <c r="W38" s="6"/>
      <c r="X38" s="6"/>
      <c r="Y38" s="203"/>
      <c r="Z38" s="203"/>
      <c r="AA38" s="203"/>
      <c r="AB38" s="203"/>
      <c r="AC38" s="203"/>
      <c r="AD38" s="203"/>
      <c r="AE38" s="203"/>
      <c r="AF38" s="203"/>
      <c r="AG38" s="203"/>
      <c r="AH38" s="203"/>
      <c r="AI38" s="203"/>
      <c r="AJ38" s="203"/>
      <c r="AK38" s="203"/>
      <c r="AL38" s="203"/>
    </row>
    <row r="39" spans="1:38" x14ac:dyDescent="0.2">
      <c r="A39" s="6"/>
      <c r="B39" s="6"/>
      <c r="C39" s="6"/>
      <c r="D39" s="6"/>
      <c r="E39" s="6"/>
      <c r="F39" s="6"/>
      <c r="G39" s="6"/>
      <c r="H39" s="6"/>
      <c r="I39" s="6"/>
      <c r="J39" s="6"/>
      <c r="K39" s="6"/>
      <c r="L39" s="6"/>
      <c r="M39" s="6"/>
      <c r="N39" s="6"/>
      <c r="O39" s="6"/>
      <c r="P39" s="6"/>
      <c r="Q39" s="6"/>
      <c r="R39" s="6"/>
      <c r="S39" s="6"/>
      <c r="T39" s="6"/>
      <c r="U39" s="6"/>
      <c r="V39" s="6"/>
      <c r="W39" s="6"/>
      <c r="X39" s="6"/>
      <c r="Y39" s="203"/>
      <c r="Z39" s="203"/>
      <c r="AA39" s="203"/>
      <c r="AB39" s="203"/>
      <c r="AC39" s="203"/>
      <c r="AD39" s="203"/>
      <c r="AE39" s="203"/>
      <c r="AF39" s="203"/>
      <c r="AG39" s="203"/>
      <c r="AH39" s="203"/>
      <c r="AI39" s="203"/>
      <c r="AJ39" s="203"/>
      <c r="AK39" s="203"/>
      <c r="AL39" s="203"/>
    </row>
    <row r="40" spans="1:38" x14ac:dyDescent="0.2">
      <c r="A40" s="6"/>
      <c r="B40" s="6"/>
      <c r="C40" s="6"/>
      <c r="D40" s="6"/>
      <c r="E40" s="6"/>
      <c r="F40" s="6"/>
      <c r="G40" s="6"/>
      <c r="H40" s="6"/>
      <c r="I40" s="6"/>
      <c r="J40" s="6"/>
      <c r="K40" s="6"/>
      <c r="L40" s="6"/>
      <c r="M40" s="6"/>
      <c r="N40" s="6"/>
      <c r="O40" s="6"/>
      <c r="P40" s="6"/>
      <c r="Q40" s="6"/>
      <c r="R40" s="6"/>
      <c r="S40" s="6"/>
      <c r="T40" s="6"/>
      <c r="U40" s="6"/>
      <c r="V40" s="6"/>
      <c r="W40" s="6"/>
      <c r="X40" s="6"/>
      <c r="Y40" s="203"/>
      <c r="Z40" s="203"/>
      <c r="AA40" s="203"/>
      <c r="AB40" s="203"/>
      <c r="AC40" s="203"/>
      <c r="AD40" s="203"/>
      <c r="AE40" s="203"/>
      <c r="AF40" s="203"/>
      <c r="AG40" s="203"/>
      <c r="AH40" s="203"/>
      <c r="AI40" s="203"/>
      <c r="AJ40" s="203"/>
      <c r="AK40" s="203"/>
      <c r="AL40" s="203"/>
    </row>
    <row r="41" spans="1:38" x14ac:dyDescent="0.2">
      <c r="A41" s="6"/>
      <c r="B41" s="6"/>
      <c r="C41" s="6"/>
      <c r="D41" s="6"/>
      <c r="E41" s="6"/>
      <c r="F41" s="6"/>
      <c r="G41" s="6"/>
      <c r="H41" s="6"/>
      <c r="I41" s="6"/>
      <c r="J41" s="6"/>
      <c r="K41" s="6"/>
      <c r="L41" s="6"/>
      <c r="M41" s="6"/>
      <c r="N41" s="6"/>
      <c r="O41" s="6"/>
      <c r="P41" s="6"/>
      <c r="Q41" s="6"/>
      <c r="R41" s="6"/>
      <c r="S41" s="6"/>
      <c r="T41" s="6"/>
      <c r="U41" s="6"/>
      <c r="V41" s="6"/>
      <c r="W41" s="6"/>
      <c r="X41" s="6"/>
      <c r="Y41" s="203"/>
      <c r="Z41" s="203"/>
      <c r="AA41" s="203"/>
      <c r="AB41" s="203"/>
      <c r="AC41" s="203"/>
      <c r="AD41" s="203"/>
      <c r="AE41" s="203"/>
      <c r="AF41" s="203"/>
      <c r="AG41" s="203"/>
      <c r="AH41" s="203"/>
      <c r="AI41" s="203"/>
      <c r="AJ41" s="203"/>
      <c r="AK41" s="203"/>
      <c r="AL41" s="203"/>
    </row>
    <row r="42" spans="1:38" x14ac:dyDescent="0.2">
      <c r="A42" s="6"/>
      <c r="B42" s="6"/>
      <c r="C42" s="6"/>
      <c r="D42" s="6"/>
      <c r="E42" s="6"/>
      <c r="F42" s="6"/>
      <c r="G42" s="6"/>
      <c r="H42" s="6"/>
      <c r="I42" s="6"/>
      <c r="J42" s="6"/>
      <c r="K42" s="6"/>
      <c r="L42" s="6"/>
      <c r="M42" s="6"/>
      <c r="N42" s="6"/>
      <c r="O42" s="6"/>
      <c r="P42" s="6"/>
      <c r="Q42" s="6"/>
      <c r="R42" s="6"/>
      <c r="S42" s="6"/>
      <c r="T42" s="6"/>
      <c r="U42" s="6"/>
      <c r="V42" s="6"/>
      <c r="W42" s="6"/>
      <c r="X42" s="6"/>
      <c r="Y42" s="203"/>
      <c r="Z42" s="203"/>
      <c r="AA42" s="203"/>
      <c r="AB42" s="203"/>
      <c r="AC42" s="203"/>
      <c r="AD42" s="203"/>
      <c r="AE42" s="203"/>
      <c r="AF42" s="203"/>
      <c r="AG42" s="203"/>
      <c r="AH42" s="203"/>
      <c r="AI42" s="203"/>
      <c r="AJ42" s="203"/>
      <c r="AK42" s="203"/>
      <c r="AL42" s="203"/>
    </row>
    <row r="43" spans="1:38" ht="12.75" customHeight="1" x14ac:dyDescent="0.2">
      <c r="A43" s="6"/>
      <c r="X43" s="6"/>
      <c r="Y43" s="203"/>
      <c r="Z43" s="203"/>
      <c r="AA43" s="203"/>
      <c r="AB43" s="203"/>
      <c r="AC43" s="203"/>
      <c r="AD43" s="203"/>
      <c r="AE43" s="203"/>
      <c r="AF43" s="203"/>
      <c r="AG43" s="203"/>
      <c r="AH43" s="203"/>
      <c r="AI43" s="203"/>
      <c r="AJ43" s="203"/>
      <c r="AK43" s="203"/>
      <c r="AL43" s="203"/>
    </row>
    <row r="44" spans="1:38" ht="41.25" customHeight="1" x14ac:dyDescent="0.2">
      <c r="A44" s="6"/>
      <c r="B44" s="288" t="s">
        <v>123</v>
      </c>
      <c r="C44" s="288"/>
      <c r="D44" s="288"/>
      <c r="E44" s="288"/>
      <c r="F44" s="288"/>
      <c r="G44" s="288"/>
      <c r="H44" s="288"/>
      <c r="I44" s="288"/>
      <c r="J44" s="288"/>
      <c r="K44" s="288"/>
      <c r="L44" s="288"/>
      <c r="M44" s="288"/>
      <c r="N44" s="288"/>
      <c r="O44" s="288"/>
      <c r="P44" s="288"/>
      <c r="Q44" s="288"/>
      <c r="R44" s="288"/>
      <c r="S44" s="288"/>
      <c r="T44" s="288"/>
      <c r="U44" s="288"/>
      <c r="V44" s="288"/>
      <c r="W44" s="288"/>
      <c r="X44" s="6"/>
      <c r="Y44" s="203"/>
      <c r="Z44" s="203"/>
      <c r="AA44" s="203"/>
      <c r="AB44" s="203"/>
      <c r="AC44" s="203"/>
      <c r="AD44" s="203"/>
      <c r="AE44" s="203"/>
      <c r="AF44" s="203"/>
      <c r="AG44" s="203"/>
      <c r="AH44" s="203"/>
      <c r="AI44" s="203"/>
      <c r="AJ44" s="203"/>
      <c r="AK44" s="203"/>
      <c r="AL44" s="203"/>
    </row>
    <row r="45" spans="1:38" x14ac:dyDescent="0.2">
      <c r="A45" s="6"/>
      <c r="B45" s="6"/>
      <c r="C45" s="6"/>
      <c r="D45" s="6"/>
      <c r="E45" s="6"/>
      <c r="F45" s="6"/>
      <c r="G45" s="6"/>
      <c r="H45" s="6"/>
      <c r="I45" s="6"/>
      <c r="J45" s="6"/>
      <c r="K45" s="6"/>
      <c r="L45" s="6"/>
      <c r="M45" s="6"/>
      <c r="N45" s="6"/>
      <c r="O45" s="6"/>
      <c r="P45" s="6"/>
      <c r="Q45" s="6"/>
      <c r="R45" s="6"/>
      <c r="S45" s="6"/>
      <c r="T45" s="6"/>
      <c r="U45" s="6"/>
      <c r="V45" s="6"/>
      <c r="W45" s="6"/>
      <c r="X45" s="6"/>
      <c r="Y45" s="203"/>
      <c r="Z45" s="203"/>
      <c r="AA45" s="203"/>
      <c r="AB45" s="203"/>
      <c r="AC45" s="203"/>
      <c r="AD45" s="203"/>
      <c r="AE45" s="203"/>
      <c r="AF45" s="203"/>
      <c r="AG45" s="203"/>
      <c r="AH45" s="203"/>
      <c r="AI45" s="203"/>
      <c r="AJ45" s="203"/>
      <c r="AK45" s="203"/>
      <c r="AL45" s="203"/>
    </row>
    <row r="46" spans="1:38" x14ac:dyDescent="0.2">
      <c r="A46" s="203"/>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row>
    <row r="47" spans="1:38" x14ac:dyDescent="0.2">
      <c r="A47" s="203"/>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row>
    <row r="48" spans="1:38" x14ac:dyDescent="0.2">
      <c r="A48" s="203"/>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row>
    <row r="49" spans="1:38" x14ac:dyDescent="0.2">
      <c r="A49" s="203"/>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row>
    <row r="50" spans="1:38" x14ac:dyDescent="0.2">
      <c r="A50" s="203"/>
      <c r="B50" s="203"/>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row>
    <row r="51" spans="1:38" x14ac:dyDescent="0.2">
      <c r="A51" s="203"/>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row>
    <row r="52" spans="1:38" x14ac:dyDescent="0.2">
      <c r="A52" s="203"/>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row>
    <row r="53" spans="1:38" x14ac:dyDescent="0.2">
      <c r="A53" s="203"/>
      <c r="B53" s="203"/>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row>
    <row r="54" spans="1:38" x14ac:dyDescent="0.2">
      <c r="A54" s="203"/>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row>
    <row r="55" spans="1:38" x14ac:dyDescent="0.2">
      <c r="A55" s="203"/>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3"/>
      <c r="AI55" s="203"/>
      <c r="AJ55" s="203"/>
      <c r="AK55" s="203"/>
      <c r="AL55" s="203"/>
    </row>
    <row r="56" spans="1:38" x14ac:dyDescent="0.2">
      <c r="A56" s="203"/>
      <c r="B56" s="203"/>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row>
    <row r="57" spans="1:38" x14ac:dyDescent="0.2">
      <c r="A57" s="203"/>
      <c r="B57" s="203"/>
      <c r="C57" s="203"/>
      <c r="D57" s="203"/>
      <c r="E57" s="203"/>
      <c r="F57" s="203"/>
      <c r="G57" s="203"/>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row>
    <row r="58" spans="1:38" x14ac:dyDescent="0.2">
      <c r="A58" s="203"/>
      <c r="B58" s="203"/>
      <c r="C58" s="203"/>
      <c r="D58" s="203"/>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row>
  </sheetData>
  <mergeCells count="31">
    <mergeCell ref="P8:V8"/>
    <mergeCell ref="C23:F23"/>
    <mergeCell ref="C22:F22"/>
    <mergeCell ref="M15:N15"/>
    <mergeCell ref="C21:F21"/>
    <mergeCell ref="C20:F20"/>
    <mergeCell ref="C19:F19"/>
    <mergeCell ref="D18:J18"/>
    <mergeCell ref="O23:R23"/>
    <mergeCell ref="O22:R22"/>
    <mergeCell ref="O21:R21"/>
    <mergeCell ref="O20:R20"/>
    <mergeCell ref="O19:R19"/>
    <mergeCell ref="P18:V18"/>
    <mergeCell ref="D8:J8"/>
    <mergeCell ref="M12:N12"/>
    <mergeCell ref="M11:N11"/>
    <mergeCell ref="M10:N10"/>
    <mergeCell ref="C24:F24"/>
    <mergeCell ref="C27:E27"/>
    <mergeCell ref="B44:W44"/>
    <mergeCell ref="C29:E29"/>
    <mergeCell ref="C26:F26"/>
    <mergeCell ref="C28:E28"/>
    <mergeCell ref="M14:N14"/>
    <mergeCell ref="M13:N13"/>
    <mergeCell ref="O29:Q29"/>
    <mergeCell ref="O28:Q28"/>
    <mergeCell ref="O27:Q27"/>
    <mergeCell ref="O26:R26"/>
    <mergeCell ref="O24:R24"/>
  </mergeCells>
  <phoneticPr fontId="0" type="noConversion"/>
  <printOptions gridLinesSet="0"/>
  <pageMargins left="0" right="0" top="0" bottom="0"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tabColor theme="5" tint="-0.249977111117893"/>
    <outlinePr summaryBelow="0" summaryRight="0"/>
    <pageSetUpPr autoPageBreaks="0" fitToPage="1"/>
  </sheetPr>
  <dimension ref="A1:AX100"/>
  <sheetViews>
    <sheetView showGridLines="0" topLeftCell="A2" zoomScaleNormal="100" zoomScaleSheetLayoutView="100" workbookViewId="0">
      <selection activeCell="E24" sqref="E24"/>
    </sheetView>
  </sheetViews>
  <sheetFormatPr defaultRowHeight="12.75" x14ac:dyDescent="0.2"/>
  <cols>
    <col min="1" max="1" width="4.42578125" customWidth="1"/>
    <col min="2" max="2" width="3.42578125" customWidth="1"/>
    <col min="3" max="3" width="6.85546875" customWidth="1"/>
    <col min="4" max="4" width="9.140625" customWidth="1"/>
    <col min="5" max="5" width="39" customWidth="1"/>
    <col min="6" max="6" width="24.5703125" customWidth="1"/>
    <col min="7" max="11" width="9.140625" customWidth="1"/>
    <col min="12" max="12" width="18.42578125" customWidth="1"/>
    <col min="13" max="50" width="9.140625" customWidth="1"/>
  </cols>
  <sheetData>
    <row r="1" spans="1:50" ht="15" customHeight="1" x14ac:dyDescent="0.25">
      <c r="A1" s="10"/>
      <c r="B1" s="10" t="s">
        <v>118</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row>
    <row r="2" spans="1:50" ht="84" customHeight="1" x14ac:dyDescent="0.35">
      <c r="A2" s="10"/>
      <c r="B2" s="11"/>
      <c r="C2" s="12"/>
      <c r="D2" s="10"/>
      <c r="E2" s="10"/>
      <c r="F2" s="10"/>
      <c r="G2" s="10"/>
      <c r="H2" s="10"/>
      <c r="I2" s="10"/>
      <c r="J2" s="10"/>
      <c r="K2" s="13"/>
      <c r="L2" s="10"/>
      <c r="M2" s="13"/>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row>
    <row r="3" spans="1:50" ht="15" customHeight="1" x14ac:dyDescent="0.35">
      <c r="A3" s="10"/>
      <c r="B3" s="11"/>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row>
    <row r="4" spans="1:50" ht="15" customHeight="1" x14ac:dyDescent="0.25">
      <c r="A4" s="14" t="s">
        <v>119</v>
      </c>
      <c r="B4" s="15"/>
      <c r="C4" s="15"/>
      <c r="D4" s="15"/>
      <c r="E4" s="15"/>
      <c r="F4" s="15"/>
      <c r="G4" s="15"/>
      <c r="H4" s="15"/>
      <c r="I4" s="15"/>
      <c r="J4" s="15"/>
      <c r="K4" s="15"/>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15" customHeight="1" x14ac:dyDescent="0.25">
      <c r="A5" s="292" t="str">
        <f>HYPERLINK("http://www.str.com/data-insights/resources/glossary", "For all STR definitions, please visit www.str.com/data-insights/resources/glossary")</f>
        <v>For all STR definitions, please visit www.str.com/data-insights/resources/glossary</v>
      </c>
      <c r="B5" s="292"/>
      <c r="C5" s="292"/>
      <c r="D5" s="292"/>
      <c r="E5" s="292"/>
      <c r="F5" s="292"/>
      <c r="G5" s="15"/>
      <c r="H5" s="15"/>
      <c r="I5" s="15"/>
      <c r="J5" s="15"/>
      <c r="K5" s="15"/>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row>
    <row r="6" spans="1:50" ht="15" customHeight="1" x14ac:dyDescent="0.25">
      <c r="A6" s="15"/>
      <c r="B6" s="15"/>
      <c r="C6" s="15"/>
      <c r="D6" s="15"/>
      <c r="E6" s="15"/>
      <c r="F6" s="15"/>
      <c r="G6" s="15"/>
      <c r="H6" s="15"/>
      <c r="I6" s="15"/>
      <c r="J6" s="15"/>
      <c r="K6" s="15"/>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row>
    <row r="7" spans="1:50" ht="15" customHeight="1" x14ac:dyDescent="0.25">
      <c r="A7" s="15"/>
      <c r="B7" s="15"/>
      <c r="C7" s="15"/>
      <c r="D7" s="15"/>
      <c r="E7" s="15"/>
      <c r="F7" s="15"/>
      <c r="G7" s="15"/>
      <c r="H7" s="15"/>
      <c r="I7" s="15"/>
      <c r="J7" s="15"/>
      <c r="K7" s="15"/>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row>
    <row r="8" spans="1:50" ht="15" customHeight="1" x14ac:dyDescent="0.25">
      <c r="A8" s="14" t="s">
        <v>120</v>
      </c>
      <c r="B8" s="15"/>
      <c r="C8" s="15"/>
      <c r="D8" s="15"/>
      <c r="E8" s="15"/>
      <c r="F8" s="15"/>
      <c r="G8" s="15"/>
      <c r="H8" s="15"/>
      <c r="I8" s="15"/>
      <c r="J8" s="15"/>
      <c r="K8" s="15"/>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row>
    <row r="9" spans="1:50" ht="15" customHeight="1" x14ac:dyDescent="0.25">
      <c r="A9" s="292" t="str">
        <f>HYPERLINK("http://www.str.com/data-insights/resources/FAQ", "For all STR FAQs, please click here or visit http://www.str.com/data-insights/resources/FAQ")</f>
        <v>For all STR FAQs, please click here or visit http://www.str.com/data-insights/resources/FAQ</v>
      </c>
      <c r="B9" s="292"/>
      <c r="C9" s="292"/>
      <c r="D9" s="292"/>
      <c r="E9" s="292"/>
      <c r="F9" s="292"/>
      <c r="G9" s="15"/>
      <c r="H9" s="15"/>
      <c r="I9" s="15"/>
      <c r="J9" s="15"/>
      <c r="K9" s="15"/>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row>
    <row r="10" spans="1:50" ht="15" customHeight="1" x14ac:dyDescent="0.25">
      <c r="A10" s="15"/>
      <c r="B10" s="15"/>
      <c r="C10" s="15"/>
      <c r="D10" s="15"/>
      <c r="E10" s="15"/>
      <c r="F10" s="15"/>
      <c r="G10" s="15"/>
      <c r="H10" s="15"/>
      <c r="I10" s="15"/>
      <c r="J10" s="15"/>
      <c r="K10" s="15"/>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row>
    <row r="11" spans="1:50" ht="15" customHeight="1" x14ac:dyDescent="0.25">
      <c r="A11" s="15"/>
      <c r="B11" s="15"/>
      <c r="C11" s="15"/>
      <c r="D11" s="15"/>
      <c r="E11" s="15"/>
      <c r="F11" s="15"/>
      <c r="G11" s="15"/>
      <c r="H11" s="15"/>
      <c r="I11" s="15"/>
      <c r="J11" s="15"/>
      <c r="K11" s="15"/>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row>
    <row r="12" spans="1:50" ht="15" customHeight="1" x14ac:dyDescent="0.25">
      <c r="A12" s="292" t="str">
        <f>HYPERLINK("http://www.str.com/contact", "For additional support, please contact your regional office")</f>
        <v>For additional support, please contact your regional office</v>
      </c>
      <c r="B12" s="292"/>
      <c r="C12" s="292"/>
      <c r="D12" s="292"/>
      <c r="E12" s="292"/>
      <c r="F12" s="292"/>
      <c r="G12" s="292"/>
      <c r="H12" s="292"/>
      <c r="I12" s="292"/>
      <c r="J12" s="292"/>
      <c r="K12" s="15"/>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row>
    <row r="13" spans="1:50" ht="15" customHeight="1" x14ac:dyDescent="0.25">
      <c r="A13" s="15"/>
      <c r="B13" s="15"/>
      <c r="C13" s="15"/>
      <c r="D13" s="15"/>
      <c r="E13" s="15"/>
      <c r="F13" s="15"/>
      <c r="G13" s="15"/>
      <c r="H13" s="15"/>
      <c r="I13" s="15"/>
      <c r="J13" s="15"/>
      <c r="K13" s="15"/>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50" ht="16.5" customHeight="1" x14ac:dyDescent="0.25">
      <c r="A14" s="291" t="str">
        <f>HYPERLINK("http://www.hotelnewsnow.com/", "For the latest in industry news, visit HotelNewsNow.com.")</f>
        <v>For the latest in industry news, visit HotelNewsNow.com.</v>
      </c>
      <c r="B14" s="291"/>
      <c r="C14" s="291"/>
      <c r="D14" s="291"/>
      <c r="E14" s="291"/>
      <c r="F14" s="291"/>
      <c r="G14" s="291"/>
      <c r="H14" s="291"/>
      <c r="I14" s="291"/>
      <c r="J14" s="16"/>
      <c r="K14" s="15"/>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row>
    <row r="15" spans="1:50" ht="15" customHeight="1" x14ac:dyDescent="0.25">
      <c r="A15" s="291" t="str">
        <f>HYPERLINK("http://www.hoteldataconference.com/", "To learn more about the Hotel Data Conference, visit HotelDataConference.com.")</f>
        <v>To learn more about the Hotel Data Conference, visit HotelDataConference.com.</v>
      </c>
      <c r="B15" s="291"/>
      <c r="C15" s="291"/>
      <c r="D15" s="291"/>
      <c r="E15" s="291"/>
      <c r="F15" s="291"/>
      <c r="G15" s="291"/>
      <c r="H15" s="291"/>
      <c r="I15" s="291"/>
      <c r="J15" s="16"/>
      <c r="K15" s="16"/>
      <c r="L15" s="16"/>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row>
    <row r="16" spans="1:50" ht="15" customHeight="1" x14ac:dyDescent="0.25">
      <c r="A16" s="10"/>
      <c r="B16" s="10"/>
      <c r="C16" s="17"/>
      <c r="D16" s="17"/>
      <c r="E16" s="17"/>
      <c r="F16" s="17"/>
      <c r="G16" s="17"/>
      <c r="H16" s="17"/>
      <c r="I16" s="17"/>
      <c r="J16" s="17"/>
      <c r="K16" s="17"/>
      <c r="L16" s="17"/>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row>
    <row r="17" spans="1:50" ht="15" customHeight="1" x14ac:dyDescent="0.2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row>
    <row r="18" spans="1:50" ht="15" customHeight="1" x14ac:dyDescent="0.2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row>
    <row r="19" spans="1:50" ht="15" customHeight="1" x14ac:dyDescent="0.2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row>
    <row r="20" spans="1:50" ht="15" customHeight="1" x14ac:dyDescent="0.2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row>
    <row r="21" spans="1:50" ht="15" customHeight="1" x14ac:dyDescent="0.25">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row>
    <row r="22" spans="1:50" ht="15" customHeight="1" x14ac:dyDescent="0.2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row>
    <row r="23" spans="1:50" ht="15" customHeight="1" x14ac:dyDescent="0.2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row>
    <row r="24" spans="1:50" ht="15" customHeight="1" x14ac:dyDescent="0.25">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row>
    <row r="25" spans="1:50" ht="15" customHeight="1" x14ac:dyDescent="0.2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row>
    <row r="26" spans="1:50" ht="15"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row>
    <row r="27" spans="1:50" ht="15" customHeight="1" x14ac:dyDescent="0.2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row>
    <row r="28" spans="1:50" ht="15" customHeight="1" x14ac:dyDescent="0.2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row>
    <row r="29" spans="1:50" ht="15" customHeight="1" x14ac:dyDescent="0.2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row>
    <row r="30" spans="1:50" ht="15" customHeight="1" x14ac:dyDescent="0.2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row>
    <row r="31" spans="1:50" ht="1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c r="AW31" s="10"/>
      <c r="AX31" s="10"/>
    </row>
    <row r="32" spans="1:50" ht="1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row>
    <row r="33" spans="1:50" ht="1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row>
    <row r="34" spans="1:50" ht="1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row>
    <row r="35" spans="1:50" ht="1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row>
    <row r="36" spans="1:50" ht="1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row>
    <row r="37" spans="1:50" ht="15"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row>
    <row r="38" spans="1:50" ht="15"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row>
    <row r="39" spans="1:50" ht="15"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row>
    <row r="40" spans="1:50" ht="15"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row>
    <row r="41" spans="1:50" ht="1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row>
    <row r="42" spans="1:50" ht="15"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row>
    <row r="43" spans="1:50" ht="15"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row>
    <row r="44" spans="1:50" ht="1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row>
    <row r="45" spans="1:50" ht="1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row>
    <row r="46" spans="1:50" ht="1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row>
    <row r="47" spans="1:50" ht="1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row>
    <row r="48" spans="1:50" ht="15"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row>
    <row r="49" spans="1:50" ht="1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row>
    <row r="50" spans="1:50" ht="15"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row>
    <row r="51" spans="1:50" ht="1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c r="AR51" s="10"/>
      <c r="AS51" s="10"/>
      <c r="AT51" s="10"/>
      <c r="AU51" s="10"/>
      <c r="AV51" s="10"/>
      <c r="AW51" s="10"/>
      <c r="AX51" s="10"/>
    </row>
    <row r="52" spans="1:50" ht="15"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c r="AT52" s="10"/>
      <c r="AU52" s="10"/>
      <c r="AV52" s="10"/>
      <c r="AW52" s="10"/>
      <c r="AX52" s="10"/>
    </row>
    <row r="53" spans="1:50" ht="1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c r="AR53" s="10"/>
      <c r="AS53" s="10"/>
      <c r="AT53" s="10"/>
      <c r="AU53" s="10"/>
      <c r="AV53" s="10"/>
      <c r="AW53" s="10"/>
      <c r="AX53" s="10"/>
    </row>
    <row r="54" spans="1:50" ht="1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row>
    <row r="55" spans="1:50" ht="1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row>
    <row r="56" spans="1:50" ht="15"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row>
    <row r="57" spans="1:50" ht="1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row>
    <row r="58" spans="1:50" ht="1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row>
    <row r="59" spans="1:50" ht="1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row>
    <row r="60" spans="1:50" ht="1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row>
    <row r="61" spans="1:50" ht="1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row>
    <row r="62" spans="1:50" ht="1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row>
    <row r="63" spans="1:50" ht="1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row>
    <row r="64" spans="1:50" ht="1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row>
    <row r="65" spans="1:50" ht="1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row>
    <row r="66" spans="1:50" ht="15"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row>
    <row r="67" spans="1:50" ht="15"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row>
    <row r="68" spans="1:50" ht="1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row>
    <row r="69" spans="1:50" ht="1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c r="AX69" s="10"/>
    </row>
    <row r="70" spans="1:50" ht="1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c r="AW70" s="10"/>
      <c r="AX70" s="10"/>
    </row>
    <row r="71" spans="1:50" ht="1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c r="AW71" s="10"/>
      <c r="AX71" s="10"/>
    </row>
    <row r="72" spans="1:50" ht="1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c r="AR72" s="10"/>
      <c r="AS72" s="10"/>
      <c r="AT72" s="10"/>
      <c r="AU72" s="10"/>
      <c r="AV72" s="10"/>
      <c r="AW72" s="10"/>
      <c r="AX72" s="10"/>
    </row>
    <row r="73" spans="1:50" ht="1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row>
    <row r="74" spans="1:50" ht="1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c r="AR74" s="10"/>
      <c r="AS74" s="10"/>
      <c r="AT74" s="10"/>
      <c r="AU74" s="10"/>
      <c r="AV74" s="10"/>
      <c r="AW74" s="10"/>
      <c r="AX74" s="10"/>
    </row>
    <row r="75" spans="1:50" ht="1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c r="AR75" s="10"/>
      <c r="AS75" s="10"/>
      <c r="AT75" s="10"/>
      <c r="AU75" s="10"/>
      <c r="AV75" s="10"/>
      <c r="AW75" s="10"/>
      <c r="AX75" s="10"/>
    </row>
    <row r="76" spans="1:50" ht="1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c r="AR76" s="10"/>
      <c r="AS76" s="10"/>
      <c r="AT76" s="10"/>
      <c r="AU76" s="10"/>
      <c r="AV76" s="10"/>
      <c r="AW76" s="10"/>
      <c r="AX76" s="10"/>
    </row>
    <row r="77" spans="1:50" ht="1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c r="AR77" s="10"/>
      <c r="AS77" s="10"/>
      <c r="AT77" s="10"/>
      <c r="AU77" s="10"/>
      <c r="AV77" s="10"/>
      <c r="AW77" s="10"/>
      <c r="AX77" s="10"/>
    </row>
    <row r="78" spans="1:50" ht="1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row>
    <row r="79" spans="1:50" ht="1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row>
    <row r="80" spans="1:50" ht="1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c r="AR80" s="10"/>
      <c r="AS80" s="10"/>
      <c r="AT80" s="10"/>
      <c r="AU80" s="10"/>
      <c r="AV80" s="10"/>
      <c r="AW80" s="10"/>
      <c r="AX80" s="10"/>
    </row>
    <row r="81" spans="1:50" ht="1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c r="AS81" s="10"/>
      <c r="AT81" s="10"/>
      <c r="AU81" s="10"/>
      <c r="AV81" s="10"/>
      <c r="AW81" s="10"/>
      <c r="AX81" s="10"/>
    </row>
    <row r="82" spans="1:50" ht="1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row>
    <row r="83" spans="1:50" ht="15"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c r="AX83" s="10"/>
    </row>
    <row r="84" spans="1:50" ht="15"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c r="AR84" s="10"/>
      <c r="AS84" s="10"/>
      <c r="AT84" s="10"/>
      <c r="AU84" s="10"/>
      <c r="AV84" s="10"/>
      <c r="AW84" s="10"/>
      <c r="AX84" s="10"/>
    </row>
    <row r="85" spans="1:50" ht="15"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c r="AR85" s="10"/>
      <c r="AS85" s="10"/>
      <c r="AT85" s="10"/>
      <c r="AU85" s="10"/>
      <c r="AV85" s="10"/>
      <c r="AW85" s="10"/>
      <c r="AX85" s="10"/>
    </row>
    <row r="86" spans="1:50" ht="15"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row>
    <row r="87" spans="1:50" ht="15"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row>
    <row r="88" spans="1:50" ht="15"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row>
    <row r="89" spans="1:50" ht="1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c r="AR89" s="10"/>
      <c r="AS89" s="10"/>
      <c r="AT89" s="10"/>
      <c r="AU89" s="10"/>
      <c r="AV89" s="10"/>
      <c r="AW89" s="10"/>
      <c r="AX89" s="10"/>
    </row>
    <row r="90" spans="1:50" ht="15"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row>
    <row r="91" spans="1:50" ht="15"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c r="AR91" s="10"/>
      <c r="AS91" s="10"/>
      <c r="AT91" s="10"/>
      <c r="AU91" s="10"/>
      <c r="AV91" s="10"/>
      <c r="AW91" s="10"/>
      <c r="AX91" s="10"/>
    </row>
    <row r="92" spans="1:50" ht="1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row>
    <row r="93" spans="1:50" ht="15"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row>
    <row r="94" spans="1:50" ht="15"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row>
    <row r="95" spans="1:50" ht="1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row>
    <row r="96" spans="1:50" ht="15"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row>
    <row r="97" spans="1:50" ht="1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row>
    <row r="98" spans="1:50" ht="15"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row>
    <row r="99" spans="1:50" ht="15"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row>
    <row r="100" spans="1:50" ht="15"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row>
  </sheetData>
  <sheetProtection password="DD2A" sheet="1" objects="1" scenarios="1"/>
  <mergeCells count="6">
    <mergeCell ref="A15:I15"/>
    <mergeCell ref="A5:F5"/>
    <mergeCell ref="G12:J12"/>
    <mergeCell ref="A9:F9"/>
    <mergeCell ref="A12:F12"/>
    <mergeCell ref="A14:I14"/>
  </mergeCells>
  <phoneticPr fontId="0" type="noConversion"/>
  <printOptions gridLinesSet="0"/>
  <pageMargins left="0" right="0" top="0" bottom="0" header="0.5" footer="0.5"/>
  <pageSetup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tabColor theme="7" tint="0.79998168889431442"/>
  </sheetPr>
  <dimension ref="A1:BE52"/>
  <sheetViews>
    <sheetView topLeftCell="A9" zoomScale="70" zoomScaleNormal="70" workbookViewId="0">
      <selection activeCell="I55" sqref="I54:I55"/>
    </sheetView>
  </sheetViews>
  <sheetFormatPr defaultRowHeight="12.75" x14ac:dyDescent="0.2"/>
  <sheetData>
    <row r="1" spans="1:1" x14ac:dyDescent="0.2">
      <c r="A1" s="8" t="s">
        <v>121</v>
      </c>
    </row>
    <row r="2" spans="1:1" x14ac:dyDescent="0.2">
      <c r="A2" s="8" t="s">
        <v>122</v>
      </c>
    </row>
    <row r="23" spans="7:57" x14ac:dyDescent="0.2">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
      <c r="G40" s="154">
        <v>1458.99999999999</v>
      </c>
      <c r="H40" s="155">
        <v>1832</v>
      </c>
      <c r="I40" s="155">
        <v>2067</v>
      </c>
      <c r="J40" s="155">
        <v>2135</v>
      </c>
      <c r="K40" s="155">
        <v>1924</v>
      </c>
      <c r="L40" s="156">
        <v>9417</v>
      </c>
      <c r="M40" s="157"/>
      <c r="N40" s="158">
        <v>2601</v>
      </c>
      <c r="O40" s="159">
        <v>2698.99999999999</v>
      </c>
      <c r="P40" s="160">
        <v>5299.99999999999</v>
      </c>
      <c r="Q40" s="157"/>
      <c r="R40" s="161">
        <v>14717</v>
      </c>
      <c r="S40" s="119"/>
      <c r="T40" s="111">
        <v>37.771482530689298</v>
      </c>
      <c r="U40" s="112">
        <v>-2.50133049494411</v>
      </c>
      <c r="V40" s="112">
        <v>-13.8031693077564</v>
      </c>
      <c r="W40" s="112">
        <v>3.2897919690372501</v>
      </c>
      <c r="X40" s="112">
        <v>17.747858017135801</v>
      </c>
      <c r="Y40" s="113">
        <v>4.2049352661281301</v>
      </c>
      <c r="Z40" s="114"/>
      <c r="AA40" s="115">
        <v>12.7927146574154</v>
      </c>
      <c r="AB40" s="116">
        <v>7.5727381426863198</v>
      </c>
      <c r="AC40" s="117">
        <v>10.0726895119418</v>
      </c>
      <c r="AD40" s="114"/>
      <c r="AE40" s="118">
        <v>6.2445856194051403</v>
      </c>
      <c r="AG40" s="154">
        <v>4355.99999999999</v>
      </c>
      <c r="AH40" s="155">
        <v>5114</v>
      </c>
      <c r="AI40" s="155">
        <v>5117.99999999999</v>
      </c>
      <c r="AJ40" s="155">
        <v>5909.99999999999</v>
      </c>
      <c r="AK40" s="155">
        <v>5190.99999999999</v>
      </c>
      <c r="AL40" s="156">
        <v>25689</v>
      </c>
      <c r="AM40" s="157"/>
      <c r="AN40" s="158">
        <v>6695.99999999999</v>
      </c>
      <c r="AO40" s="159">
        <v>6829</v>
      </c>
      <c r="AP40" s="160">
        <v>13525</v>
      </c>
      <c r="AQ40" s="157"/>
      <c r="AR40" s="161">
        <v>39214</v>
      </c>
      <c r="AS40" s="119"/>
      <c r="AT40" s="111">
        <v>6.9744597249508802</v>
      </c>
      <c r="AU40" s="112">
        <v>6.1436280614362797</v>
      </c>
      <c r="AV40" s="112">
        <v>-6.1950146627565896</v>
      </c>
      <c r="AW40" s="112">
        <v>38.732394366197099</v>
      </c>
      <c r="AX40" s="112">
        <v>22.342682064576898</v>
      </c>
      <c r="AY40" s="113">
        <v>12.4294279837191</v>
      </c>
      <c r="AZ40" s="114"/>
      <c r="BA40" s="115">
        <v>15.587778353184801</v>
      </c>
      <c r="BB40" s="116">
        <v>15.374218618009699</v>
      </c>
      <c r="BC40" s="117">
        <v>15.4798497267759</v>
      </c>
      <c r="BD40" s="114"/>
      <c r="BE40" s="118">
        <v>13.463152107867201</v>
      </c>
    </row>
    <row r="41" spans="7:57" x14ac:dyDescent="0.2">
      <c r="G41" s="162">
        <v>3302.99999999999</v>
      </c>
      <c r="H41" s="157">
        <v>4890.99999999999</v>
      </c>
      <c r="I41" s="157">
        <v>5543</v>
      </c>
      <c r="J41" s="157">
        <v>5161</v>
      </c>
      <c r="K41" s="157">
        <v>4440</v>
      </c>
      <c r="L41" s="163">
        <v>23337.999999999902</v>
      </c>
      <c r="M41" s="157"/>
      <c r="N41" s="164">
        <v>5615</v>
      </c>
      <c r="O41" s="165">
        <v>6540</v>
      </c>
      <c r="P41" s="166">
        <v>12155</v>
      </c>
      <c r="Q41" s="157"/>
      <c r="R41" s="167">
        <v>35492.999999999898</v>
      </c>
      <c r="S41" s="119"/>
      <c r="T41" s="120">
        <v>4.0642722117202199</v>
      </c>
      <c r="U41" s="114">
        <v>0.12282497441146301</v>
      </c>
      <c r="V41" s="114">
        <v>-1.7546969159872301</v>
      </c>
      <c r="W41" s="114">
        <v>-2.71442035815268</v>
      </c>
      <c r="X41" s="114">
        <v>-0.55991041433370603</v>
      </c>
      <c r="Y41" s="121">
        <v>-0.56665672532060796</v>
      </c>
      <c r="Z41" s="114"/>
      <c r="AA41" s="122">
        <v>3.4450994841562199</v>
      </c>
      <c r="AB41" s="123">
        <v>1.71073094867807</v>
      </c>
      <c r="AC41" s="124">
        <v>2.50463821892393</v>
      </c>
      <c r="AD41" s="114"/>
      <c r="AE41" s="125">
        <v>0.46420787455065199</v>
      </c>
      <c r="AG41" s="162">
        <v>13312</v>
      </c>
      <c r="AH41" s="157">
        <v>16090</v>
      </c>
      <c r="AI41" s="157">
        <v>16427</v>
      </c>
      <c r="AJ41" s="157">
        <v>16676</v>
      </c>
      <c r="AK41" s="157">
        <v>15622</v>
      </c>
      <c r="AL41" s="163">
        <v>78127</v>
      </c>
      <c r="AM41" s="157"/>
      <c r="AN41" s="164">
        <v>18408</v>
      </c>
      <c r="AO41" s="165">
        <v>19006</v>
      </c>
      <c r="AP41" s="166">
        <v>37414</v>
      </c>
      <c r="AQ41" s="157"/>
      <c r="AR41" s="167">
        <v>115541</v>
      </c>
      <c r="AS41" s="119"/>
      <c r="AT41" s="120">
        <v>3.1618102913825101</v>
      </c>
      <c r="AU41" s="114">
        <v>6.9387212548185504</v>
      </c>
      <c r="AV41" s="114">
        <v>-8.33147321428571</v>
      </c>
      <c r="AW41" s="114">
        <v>-3.1816070599163901</v>
      </c>
      <c r="AX41" s="114">
        <v>-4.5460100207747702</v>
      </c>
      <c r="AY41" s="121">
        <v>-1.6775736219481501</v>
      </c>
      <c r="AZ41" s="114"/>
      <c r="BA41" s="122">
        <v>1.85359375864549</v>
      </c>
      <c r="BB41" s="123">
        <v>3.7445414847161498</v>
      </c>
      <c r="BC41" s="124">
        <v>2.8054845712087402</v>
      </c>
      <c r="BD41" s="114"/>
      <c r="BE41" s="125">
        <v>-0.26930679395440699</v>
      </c>
    </row>
    <row r="42" spans="7:57" x14ac:dyDescent="0.2">
      <c r="G42" s="162">
        <v>1521</v>
      </c>
      <c r="H42" s="157">
        <v>1891</v>
      </c>
      <c r="I42" s="157">
        <v>1999.99999999999</v>
      </c>
      <c r="J42" s="157">
        <v>1981.99999999999</v>
      </c>
      <c r="K42" s="157">
        <v>1885.99999999999</v>
      </c>
      <c r="L42" s="163">
        <v>9280</v>
      </c>
      <c r="M42" s="157"/>
      <c r="N42" s="164">
        <v>2076.99999999999</v>
      </c>
      <c r="O42" s="165">
        <v>2249</v>
      </c>
      <c r="P42" s="166">
        <v>4325.99999999999</v>
      </c>
      <c r="Q42" s="157"/>
      <c r="R42" s="167">
        <v>13606</v>
      </c>
      <c r="S42" s="119"/>
      <c r="T42" s="120">
        <v>10.2173913043478</v>
      </c>
      <c r="U42" s="114">
        <v>5.1724137931034404</v>
      </c>
      <c r="V42" s="114">
        <v>2.4065540194572401</v>
      </c>
      <c r="W42" s="114">
        <v>-0.45203415369161198</v>
      </c>
      <c r="X42" s="114">
        <v>1.3978494623655899</v>
      </c>
      <c r="Y42" s="121">
        <v>3.3177466043197499</v>
      </c>
      <c r="Z42" s="114"/>
      <c r="AA42" s="122">
        <v>-1.51730678046467</v>
      </c>
      <c r="AB42" s="123">
        <v>-0.96873623954205101</v>
      </c>
      <c r="AC42" s="124">
        <v>-1.2328767123287601</v>
      </c>
      <c r="AD42" s="114"/>
      <c r="AE42" s="125">
        <v>1.8260739410267901</v>
      </c>
      <c r="AG42" s="162">
        <v>5943</v>
      </c>
      <c r="AH42" s="157">
        <v>6818.99999999999</v>
      </c>
      <c r="AI42" s="157">
        <v>6722</v>
      </c>
      <c r="AJ42" s="157">
        <v>6865.99999999999</v>
      </c>
      <c r="AK42" s="157">
        <v>6705</v>
      </c>
      <c r="AL42" s="163">
        <v>33055</v>
      </c>
      <c r="AM42" s="157"/>
      <c r="AN42" s="164">
        <v>7403.99999999999</v>
      </c>
      <c r="AO42" s="165">
        <v>7704.99999999999</v>
      </c>
      <c r="AP42" s="166">
        <v>15109</v>
      </c>
      <c r="AQ42" s="157"/>
      <c r="AR42" s="167">
        <v>48164</v>
      </c>
      <c r="AS42" s="119"/>
      <c r="AT42" s="120">
        <v>-1.0818908122503299</v>
      </c>
      <c r="AU42" s="114">
        <v>4.5538178472861004</v>
      </c>
      <c r="AV42" s="114">
        <v>-4.7740473154837701</v>
      </c>
      <c r="AW42" s="114">
        <v>-1.30803507258875</v>
      </c>
      <c r="AX42" s="114">
        <v>-4.8126064735945402</v>
      </c>
      <c r="AY42" s="121">
        <v>-1.5927359333134801</v>
      </c>
      <c r="AZ42" s="114"/>
      <c r="BA42" s="122">
        <v>-0.81714668452779604</v>
      </c>
      <c r="BB42" s="123">
        <v>1.3815789473684199</v>
      </c>
      <c r="BC42" s="124">
        <v>0.29206770660471199</v>
      </c>
      <c r="BD42" s="114"/>
      <c r="BE42" s="125">
        <v>-1.00914602815743</v>
      </c>
    </row>
    <row r="43" spans="7:57" x14ac:dyDescent="0.2">
      <c r="G43" s="162">
        <v>2931.99999999999</v>
      </c>
      <c r="H43" s="157">
        <v>3656</v>
      </c>
      <c r="I43" s="157">
        <v>3831</v>
      </c>
      <c r="J43" s="157">
        <v>3838.99999999999</v>
      </c>
      <c r="K43" s="157">
        <v>3501.99999999999</v>
      </c>
      <c r="L43" s="163">
        <v>17760</v>
      </c>
      <c r="M43" s="157"/>
      <c r="N43" s="164">
        <v>3278</v>
      </c>
      <c r="O43" s="165">
        <v>3346.99999999999</v>
      </c>
      <c r="P43" s="166">
        <v>6625</v>
      </c>
      <c r="Q43" s="157"/>
      <c r="R43" s="167">
        <v>24385</v>
      </c>
      <c r="S43" s="119"/>
      <c r="T43" s="120">
        <v>18.512530315278902</v>
      </c>
      <c r="U43" s="114">
        <v>20.381955877510698</v>
      </c>
      <c r="V43" s="114">
        <v>17.732022126613298</v>
      </c>
      <c r="W43" s="114">
        <v>18.305084745762699</v>
      </c>
      <c r="X43" s="114">
        <v>19.1967324710687</v>
      </c>
      <c r="Y43" s="121">
        <v>18.8118811881188</v>
      </c>
      <c r="Z43" s="114"/>
      <c r="AA43" s="122">
        <v>13.938129996524101</v>
      </c>
      <c r="AB43" s="123">
        <v>15.5333103210217</v>
      </c>
      <c r="AC43" s="124">
        <v>14.7384828541738</v>
      </c>
      <c r="AD43" s="114"/>
      <c r="AE43" s="125">
        <v>17.6768651674548</v>
      </c>
      <c r="AG43" s="162">
        <v>9772</v>
      </c>
      <c r="AH43" s="157">
        <v>11353</v>
      </c>
      <c r="AI43" s="157">
        <v>11045</v>
      </c>
      <c r="AJ43" s="157">
        <v>10959</v>
      </c>
      <c r="AK43" s="157">
        <v>10568</v>
      </c>
      <c r="AL43" s="163">
        <v>53697</v>
      </c>
      <c r="AM43" s="157"/>
      <c r="AN43" s="164">
        <v>10751</v>
      </c>
      <c r="AO43" s="165">
        <v>10942</v>
      </c>
      <c r="AP43" s="166">
        <v>21693</v>
      </c>
      <c r="AQ43" s="157"/>
      <c r="AR43" s="167">
        <v>75390</v>
      </c>
      <c r="AS43" s="119"/>
      <c r="AT43" s="120">
        <v>10.181531176006301</v>
      </c>
      <c r="AU43" s="114">
        <v>23.482706112682099</v>
      </c>
      <c r="AV43" s="114">
        <v>13.1775796700481</v>
      </c>
      <c r="AW43" s="114">
        <v>10.6969696969696</v>
      </c>
      <c r="AX43" s="114">
        <v>5.4164588528678301</v>
      </c>
      <c r="AY43" s="121">
        <v>12.4615159067585</v>
      </c>
      <c r="AZ43" s="114"/>
      <c r="BA43" s="122">
        <v>8.0068314245529404</v>
      </c>
      <c r="BB43" s="123">
        <v>8.9623580959968105</v>
      </c>
      <c r="BC43" s="124">
        <v>8.4866973394678897</v>
      </c>
      <c r="BD43" s="114"/>
      <c r="BE43" s="125">
        <v>11.288251184624199</v>
      </c>
    </row>
    <row r="44" spans="7:57" x14ac:dyDescent="0.2">
      <c r="G44" s="162">
        <v>2714</v>
      </c>
      <c r="H44" s="157">
        <v>3858.99999999999</v>
      </c>
      <c r="I44" s="157">
        <v>4056.99999999999</v>
      </c>
      <c r="J44" s="157">
        <v>3981</v>
      </c>
      <c r="K44" s="157">
        <v>3473.99999999999</v>
      </c>
      <c r="L44" s="163">
        <v>18084.999999999902</v>
      </c>
      <c r="M44" s="157"/>
      <c r="N44" s="164">
        <v>3676</v>
      </c>
      <c r="O44" s="165">
        <v>3844.99999999999</v>
      </c>
      <c r="P44" s="166">
        <v>7520.99999999999</v>
      </c>
      <c r="Q44" s="157"/>
      <c r="R44" s="167">
        <v>25605.999999999902</v>
      </c>
      <c r="S44" s="119"/>
      <c r="T44" s="120">
        <v>-14.303757499210599</v>
      </c>
      <c r="U44" s="114">
        <v>-5.0676506765067604</v>
      </c>
      <c r="V44" s="114">
        <v>-5.3650571495218102</v>
      </c>
      <c r="W44" s="114">
        <v>-5.7974443918599103</v>
      </c>
      <c r="X44" s="114">
        <v>-4.95212038303693</v>
      </c>
      <c r="Y44" s="121">
        <v>-6.7783505154639103</v>
      </c>
      <c r="Z44" s="114"/>
      <c r="AA44" s="122">
        <v>-2.7770431102882802</v>
      </c>
      <c r="AB44" s="123">
        <v>-0.825380448800619</v>
      </c>
      <c r="AC44" s="124">
        <v>-1.7889788456516</v>
      </c>
      <c r="AD44" s="114"/>
      <c r="AE44" s="125">
        <v>-5.3662502771823402</v>
      </c>
      <c r="AG44" s="162">
        <v>11885.9999999999</v>
      </c>
      <c r="AH44" s="157">
        <v>14682</v>
      </c>
      <c r="AI44" s="157">
        <v>13910</v>
      </c>
      <c r="AJ44" s="157">
        <v>13732</v>
      </c>
      <c r="AK44" s="157">
        <v>13032</v>
      </c>
      <c r="AL44" s="163">
        <v>67241.999999999898</v>
      </c>
      <c r="AM44" s="157"/>
      <c r="AN44" s="164">
        <v>14714</v>
      </c>
      <c r="AO44" s="165">
        <v>14691.9999999999</v>
      </c>
      <c r="AP44" s="166">
        <v>29406</v>
      </c>
      <c r="AQ44" s="157"/>
      <c r="AR44" s="167">
        <v>96648</v>
      </c>
      <c r="AS44" s="119"/>
      <c r="AT44" s="120">
        <v>-9.2394624312767206</v>
      </c>
      <c r="AU44" s="114">
        <v>6.7471281081866996</v>
      </c>
      <c r="AV44" s="114">
        <v>-0.56472943026663802</v>
      </c>
      <c r="AW44" s="114">
        <v>-0.65832308471388201</v>
      </c>
      <c r="AX44" s="114">
        <v>-12.212866284944401</v>
      </c>
      <c r="AY44" s="121">
        <v>-3.2586645949328799</v>
      </c>
      <c r="AZ44" s="114"/>
      <c r="BA44" s="122">
        <v>-8.5803044423734001</v>
      </c>
      <c r="BB44" s="123">
        <v>-2.8628099173553698</v>
      </c>
      <c r="BC44" s="124">
        <v>-5.8103779628443304</v>
      </c>
      <c r="BD44" s="114"/>
      <c r="BE44" s="125">
        <v>-4.0495597009739104</v>
      </c>
    </row>
    <row r="45" spans="7:57" x14ac:dyDescent="0.2">
      <c r="G45" s="162">
        <v>1972.99999999999</v>
      </c>
      <c r="H45" s="157">
        <v>2772</v>
      </c>
      <c r="I45" s="157">
        <v>2974.99999999999</v>
      </c>
      <c r="J45" s="157">
        <v>3008</v>
      </c>
      <c r="K45" s="157">
        <v>2768</v>
      </c>
      <c r="L45" s="163">
        <v>13496</v>
      </c>
      <c r="M45" s="157"/>
      <c r="N45" s="164">
        <v>2824.99999999999</v>
      </c>
      <c r="O45" s="165">
        <v>2932.99999999999</v>
      </c>
      <c r="P45" s="166">
        <v>5757.99999999999</v>
      </c>
      <c r="Q45" s="157"/>
      <c r="R45" s="167">
        <v>19254</v>
      </c>
      <c r="S45" s="119"/>
      <c r="T45" s="120">
        <v>-0.90406830738322397</v>
      </c>
      <c r="U45" s="114">
        <v>1.38990490124359</v>
      </c>
      <c r="V45" s="114">
        <v>2.0233196159122002</v>
      </c>
      <c r="W45" s="114">
        <v>3.5456110154905298</v>
      </c>
      <c r="X45" s="114">
        <v>3.8259564891222801</v>
      </c>
      <c r="Y45" s="121">
        <v>2.1495610051468299</v>
      </c>
      <c r="Z45" s="114"/>
      <c r="AA45" s="122">
        <v>-0.66807313642756605</v>
      </c>
      <c r="AB45" s="123">
        <v>3.2382963745160098</v>
      </c>
      <c r="AC45" s="124">
        <v>1.2840809146877701</v>
      </c>
      <c r="AD45" s="114"/>
      <c r="AE45" s="125">
        <v>1.8891887601206501</v>
      </c>
      <c r="AG45" s="162">
        <v>9501</v>
      </c>
      <c r="AH45" s="157">
        <v>11051</v>
      </c>
      <c r="AI45" s="157">
        <v>10526</v>
      </c>
      <c r="AJ45" s="157">
        <v>10255</v>
      </c>
      <c r="AK45" s="157">
        <v>9794</v>
      </c>
      <c r="AL45" s="163">
        <v>51127</v>
      </c>
      <c r="AM45" s="157"/>
      <c r="AN45" s="164">
        <v>11466</v>
      </c>
      <c r="AO45" s="165">
        <v>11636</v>
      </c>
      <c r="AP45" s="166">
        <v>23102</v>
      </c>
      <c r="AQ45" s="157"/>
      <c r="AR45" s="167">
        <v>74229</v>
      </c>
      <c r="AS45" s="119"/>
      <c r="AT45" s="120">
        <v>3.7566888719012699</v>
      </c>
      <c r="AU45" s="114">
        <v>13.2971088784088</v>
      </c>
      <c r="AV45" s="114">
        <v>4.5698390621895397</v>
      </c>
      <c r="AW45" s="114">
        <v>4.1645505332656096</v>
      </c>
      <c r="AX45" s="114">
        <v>-7.8558660269075098</v>
      </c>
      <c r="AY45" s="121">
        <v>3.3892135649430699</v>
      </c>
      <c r="AZ45" s="114"/>
      <c r="BA45" s="122">
        <v>0.53485313459009198</v>
      </c>
      <c r="BB45" s="123">
        <v>5.0559768869628003</v>
      </c>
      <c r="BC45" s="124">
        <v>2.7623326364485501</v>
      </c>
      <c r="BD45" s="114"/>
      <c r="BE45" s="125">
        <v>3.1932936662403302</v>
      </c>
    </row>
    <row r="46" spans="7:57" x14ac:dyDescent="0.2">
      <c r="G46" s="162">
        <v>1529.99999999999</v>
      </c>
      <c r="H46" s="157">
        <v>2558</v>
      </c>
      <c r="I46" s="157">
        <v>2855.99999999999</v>
      </c>
      <c r="J46" s="157">
        <v>2820</v>
      </c>
      <c r="K46" s="157">
        <v>2277</v>
      </c>
      <c r="L46" s="163">
        <v>12041</v>
      </c>
      <c r="M46" s="157"/>
      <c r="N46" s="164">
        <v>2194</v>
      </c>
      <c r="O46" s="165">
        <v>2718</v>
      </c>
      <c r="P46" s="166">
        <v>4912</v>
      </c>
      <c r="Q46" s="157"/>
      <c r="R46" s="167">
        <v>16953</v>
      </c>
      <c r="S46" s="119"/>
      <c r="T46" s="120">
        <v>-15.094339622641501</v>
      </c>
      <c r="U46" s="114">
        <v>3.6466774716369499</v>
      </c>
      <c r="V46" s="114">
        <v>3.7037037037037002</v>
      </c>
      <c r="W46" s="114">
        <v>-2.0152883947185498</v>
      </c>
      <c r="X46" s="114">
        <v>-10.9154929577464</v>
      </c>
      <c r="Y46" s="121">
        <v>-3.34724674907689</v>
      </c>
      <c r="Z46" s="114"/>
      <c r="AA46" s="122">
        <v>-15.745007680491501</v>
      </c>
      <c r="AB46" s="123">
        <v>-35.424091233071898</v>
      </c>
      <c r="AC46" s="124">
        <v>-27.902539263173299</v>
      </c>
      <c r="AD46" s="114"/>
      <c r="AE46" s="125">
        <v>-12.028436510819301</v>
      </c>
      <c r="AG46" s="162">
        <v>6848.99999999999</v>
      </c>
      <c r="AH46" s="157">
        <v>9107</v>
      </c>
      <c r="AI46" s="157">
        <v>9162</v>
      </c>
      <c r="AJ46" s="157">
        <v>9209</v>
      </c>
      <c r="AK46" s="157">
        <v>7837.99999999999</v>
      </c>
      <c r="AL46" s="163">
        <v>42165</v>
      </c>
      <c r="AM46" s="157"/>
      <c r="AN46" s="164">
        <v>8644</v>
      </c>
      <c r="AO46" s="165">
        <v>9223</v>
      </c>
      <c r="AP46" s="166">
        <v>17867</v>
      </c>
      <c r="AQ46" s="157"/>
      <c r="AR46" s="167">
        <v>60032</v>
      </c>
      <c r="AS46" s="119"/>
      <c r="AT46" s="120">
        <v>-15.818584070796399</v>
      </c>
      <c r="AU46" s="114">
        <v>2.3143467026176801</v>
      </c>
      <c r="AV46" s="114">
        <v>5.6747404844290603</v>
      </c>
      <c r="AW46" s="114">
        <v>11.2332407295567</v>
      </c>
      <c r="AX46" s="114">
        <v>-10.718760678892799</v>
      </c>
      <c r="AY46" s="121">
        <v>-1.4030164854436999</v>
      </c>
      <c r="AZ46" s="114"/>
      <c r="BA46" s="122">
        <v>-10.5638903259182</v>
      </c>
      <c r="BB46" s="123">
        <v>-14.5543820641096</v>
      </c>
      <c r="BC46" s="124">
        <v>-12.6692409208661</v>
      </c>
      <c r="BD46" s="114"/>
      <c r="BE46" s="125">
        <v>-5.0487156775907804</v>
      </c>
    </row>
    <row r="47" spans="7:57" x14ac:dyDescent="0.2">
      <c r="G47" s="162">
        <v>2438</v>
      </c>
      <c r="H47" s="157">
        <v>3426.99999999999</v>
      </c>
      <c r="I47" s="157">
        <v>3638</v>
      </c>
      <c r="J47" s="157">
        <v>3586.99999999999</v>
      </c>
      <c r="K47" s="157">
        <v>3215</v>
      </c>
      <c r="L47" s="163">
        <v>16305</v>
      </c>
      <c r="M47" s="157"/>
      <c r="N47" s="164">
        <v>3056</v>
      </c>
      <c r="O47" s="165">
        <v>3152.99999999999</v>
      </c>
      <c r="P47" s="166">
        <v>6208.99999999999</v>
      </c>
      <c r="Q47" s="157"/>
      <c r="R47" s="167">
        <v>22514</v>
      </c>
      <c r="S47" s="119"/>
      <c r="T47" s="120">
        <v>-12.7415891195418</v>
      </c>
      <c r="U47" s="114">
        <v>-10.358357311012201</v>
      </c>
      <c r="V47" s="114">
        <v>-13.3396855645545</v>
      </c>
      <c r="W47" s="114">
        <v>-15.8771106941838</v>
      </c>
      <c r="X47" s="114">
        <v>-17.352185089974199</v>
      </c>
      <c r="Y47" s="121">
        <v>-14.043966471611499</v>
      </c>
      <c r="Z47" s="114"/>
      <c r="AA47" s="122">
        <v>-22.278738555442501</v>
      </c>
      <c r="AB47" s="123">
        <v>-13.4742041712403</v>
      </c>
      <c r="AC47" s="124">
        <v>-18.043822597676801</v>
      </c>
      <c r="AD47" s="114"/>
      <c r="AE47" s="125">
        <v>-15.185533998869801</v>
      </c>
      <c r="AG47" s="162">
        <v>10854</v>
      </c>
      <c r="AH47" s="157">
        <v>12989</v>
      </c>
      <c r="AI47" s="157">
        <v>12417</v>
      </c>
      <c r="AJ47" s="157">
        <v>12289</v>
      </c>
      <c r="AK47" s="157">
        <v>11387</v>
      </c>
      <c r="AL47" s="163">
        <v>59936</v>
      </c>
      <c r="AM47" s="157"/>
      <c r="AN47" s="164">
        <v>13494</v>
      </c>
      <c r="AO47" s="165">
        <v>13033</v>
      </c>
      <c r="AP47" s="166">
        <v>26527</v>
      </c>
      <c r="AQ47" s="157"/>
      <c r="AR47" s="167">
        <v>86463</v>
      </c>
      <c r="AS47" s="119"/>
      <c r="AT47" s="120">
        <v>-8.2191780821917799</v>
      </c>
      <c r="AU47" s="114">
        <v>2.9239302694136202</v>
      </c>
      <c r="AV47" s="114">
        <v>-7.5634631132286101</v>
      </c>
      <c r="AW47" s="114">
        <v>-7.4553806762557402</v>
      </c>
      <c r="AX47" s="114">
        <v>-18.5129526263059</v>
      </c>
      <c r="AY47" s="121">
        <v>-7.9776453970398498</v>
      </c>
      <c r="AZ47" s="114"/>
      <c r="BA47" s="122">
        <v>-10.4816239883242</v>
      </c>
      <c r="BB47" s="123">
        <v>-8.1989152637881197</v>
      </c>
      <c r="BC47" s="124">
        <v>-9.3744661952102692</v>
      </c>
      <c r="BD47" s="114"/>
      <c r="BE47" s="125">
        <v>-8.4107496583794994</v>
      </c>
    </row>
    <row r="48" spans="7:57" x14ac:dyDescent="0.2">
      <c r="G48" s="162">
        <v>1811</v>
      </c>
      <c r="H48" s="157">
        <v>2447</v>
      </c>
      <c r="I48" s="157">
        <v>2572</v>
      </c>
      <c r="J48" s="157">
        <v>2769.99999999999</v>
      </c>
      <c r="K48" s="157">
        <v>2727</v>
      </c>
      <c r="L48" s="163">
        <v>12327</v>
      </c>
      <c r="M48" s="157"/>
      <c r="N48" s="164">
        <v>3022.99999999999</v>
      </c>
      <c r="O48" s="165">
        <v>3664.99999999999</v>
      </c>
      <c r="P48" s="166">
        <v>6687.99999999999</v>
      </c>
      <c r="Q48" s="157"/>
      <c r="R48" s="167">
        <v>19015</v>
      </c>
      <c r="S48" s="119"/>
      <c r="T48" s="120">
        <v>3.5448827901658002</v>
      </c>
      <c r="U48" s="114">
        <v>2.8151260504201598</v>
      </c>
      <c r="V48" s="114">
        <v>3.0036043251902198</v>
      </c>
      <c r="W48" s="114">
        <v>8.1608746583365797</v>
      </c>
      <c r="X48" s="114">
        <v>10.5391163356303</v>
      </c>
      <c r="Y48" s="121">
        <v>5.7748412562210296</v>
      </c>
      <c r="Z48" s="114"/>
      <c r="AA48" s="122">
        <v>-2.5467440361057299</v>
      </c>
      <c r="AB48" s="123">
        <v>2.06070732386521</v>
      </c>
      <c r="AC48" s="124">
        <v>-7.4704915583445303E-2</v>
      </c>
      <c r="AD48" s="114"/>
      <c r="AE48" s="125">
        <v>3.6409222216166102</v>
      </c>
      <c r="AG48" s="162">
        <v>9833</v>
      </c>
      <c r="AH48" s="157">
        <v>10996</v>
      </c>
      <c r="AI48" s="157">
        <v>10648</v>
      </c>
      <c r="AJ48" s="157">
        <v>10203</v>
      </c>
      <c r="AK48" s="157">
        <v>9934</v>
      </c>
      <c r="AL48" s="163">
        <v>51614</v>
      </c>
      <c r="AM48" s="157"/>
      <c r="AN48" s="164">
        <v>13395</v>
      </c>
      <c r="AO48" s="165">
        <v>13106</v>
      </c>
      <c r="AP48" s="166">
        <v>26501</v>
      </c>
      <c r="AQ48" s="157"/>
      <c r="AR48" s="167">
        <v>78115</v>
      </c>
      <c r="AS48" s="119"/>
      <c r="AT48" s="120">
        <v>8.7961938481965003</v>
      </c>
      <c r="AU48" s="114">
        <v>19.743003375803099</v>
      </c>
      <c r="AV48" s="114">
        <v>23.929236499068899</v>
      </c>
      <c r="AW48" s="114">
        <v>16.180824413573198</v>
      </c>
      <c r="AX48" s="114">
        <v>-4.1767145750940404</v>
      </c>
      <c r="AY48" s="121">
        <v>12.297115008050101</v>
      </c>
      <c r="AZ48" s="114"/>
      <c r="BA48" s="122">
        <v>15.344872126065599</v>
      </c>
      <c r="BB48" s="123">
        <v>11.8545702824955</v>
      </c>
      <c r="BC48" s="124">
        <v>13.5919417059579</v>
      </c>
      <c r="BD48" s="114"/>
      <c r="BE48" s="125">
        <v>12.733071638861601</v>
      </c>
    </row>
    <row r="49" spans="7:57" x14ac:dyDescent="0.2">
      <c r="G49" s="162">
        <v>1229</v>
      </c>
      <c r="H49" s="157">
        <v>1868</v>
      </c>
      <c r="I49" s="157">
        <v>2034</v>
      </c>
      <c r="J49" s="157">
        <v>2048</v>
      </c>
      <c r="K49" s="157">
        <v>2001.99999999999</v>
      </c>
      <c r="L49" s="163">
        <v>9181</v>
      </c>
      <c r="M49" s="157"/>
      <c r="N49" s="164">
        <v>2600.99999999999</v>
      </c>
      <c r="O49" s="165">
        <v>2304</v>
      </c>
      <c r="P49" s="166">
        <v>4904.99999999999</v>
      </c>
      <c r="Q49" s="157"/>
      <c r="R49" s="167">
        <v>14086</v>
      </c>
      <c r="S49" s="119"/>
      <c r="T49" s="120">
        <v>-15.474552957359</v>
      </c>
      <c r="U49" s="114">
        <v>-3.0114226375908602</v>
      </c>
      <c r="V49" s="114">
        <v>-6.35359116022099</v>
      </c>
      <c r="W49" s="114">
        <v>-11.5716753022452</v>
      </c>
      <c r="X49" s="114">
        <v>-7.4861367837338202</v>
      </c>
      <c r="Y49" s="121">
        <v>-8.4828548644338095</v>
      </c>
      <c r="Z49" s="114"/>
      <c r="AA49" s="122">
        <v>-0.76306753147653505</v>
      </c>
      <c r="AB49" s="123">
        <v>-8.1705858907931397</v>
      </c>
      <c r="AC49" s="124">
        <v>-4.3859649122807003</v>
      </c>
      <c r="AD49" s="114"/>
      <c r="AE49" s="125">
        <v>-7.09668909114892</v>
      </c>
      <c r="AG49" s="162">
        <v>6148</v>
      </c>
      <c r="AH49" s="157">
        <v>7646</v>
      </c>
      <c r="AI49" s="157">
        <v>7342</v>
      </c>
      <c r="AJ49" s="157">
        <v>6592</v>
      </c>
      <c r="AK49" s="157">
        <v>6686.99999999999</v>
      </c>
      <c r="AL49" s="163">
        <v>34415</v>
      </c>
      <c r="AM49" s="157"/>
      <c r="AN49" s="164">
        <v>8528</v>
      </c>
      <c r="AO49" s="165">
        <v>8362</v>
      </c>
      <c r="AP49" s="166">
        <v>16890</v>
      </c>
      <c r="AQ49" s="157"/>
      <c r="AR49" s="167">
        <v>51305</v>
      </c>
      <c r="AS49" s="119"/>
      <c r="AT49" s="120">
        <v>-11.641276228801299</v>
      </c>
      <c r="AU49" s="114">
        <v>10.2364475201845</v>
      </c>
      <c r="AV49" s="114">
        <v>10.755770101071001</v>
      </c>
      <c r="AW49" s="114">
        <v>-8.8243430152143798</v>
      </c>
      <c r="AX49" s="114">
        <v>-17.627494456762701</v>
      </c>
      <c r="AY49" s="121">
        <v>-4.0589891555852899</v>
      </c>
      <c r="AZ49" s="114"/>
      <c r="BA49" s="122">
        <v>-8.53710853710853</v>
      </c>
      <c r="BB49" s="123">
        <v>-3.7301404559060498</v>
      </c>
      <c r="BC49" s="124">
        <v>-6.2187673514714001</v>
      </c>
      <c r="BD49" s="114"/>
      <c r="BE49" s="125">
        <v>-4.7809060707856199</v>
      </c>
    </row>
    <row r="50" spans="7:57" x14ac:dyDescent="0.2">
      <c r="G50" s="162">
        <v>1111</v>
      </c>
      <c r="H50" s="157">
        <v>1746.99999999999</v>
      </c>
      <c r="I50" s="157">
        <v>1948</v>
      </c>
      <c r="J50" s="157">
        <v>1953.99999999999</v>
      </c>
      <c r="K50" s="157">
        <v>1841.99999999999</v>
      </c>
      <c r="L50" s="163">
        <v>8602</v>
      </c>
      <c r="M50" s="157"/>
      <c r="N50" s="164">
        <v>2006.99999999999</v>
      </c>
      <c r="O50" s="165">
        <v>1789.99999999999</v>
      </c>
      <c r="P50" s="166">
        <v>3796.99999999999</v>
      </c>
      <c r="Q50" s="157"/>
      <c r="R50" s="167">
        <v>12399</v>
      </c>
      <c r="S50" s="119"/>
      <c r="T50" s="120">
        <v>-5.6074766355140104</v>
      </c>
      <c r="U50" s="114">
        <v>5.75060532687651</v>
      </c>
      <c r="V50" s="114">
        <v>10.9971509971509</v>
      </c>
      <c r="W50" s="114">
        <v>8.4952803997779007</v>
      </c>
      <c r="X50" s="114">
        <v>15.4858934169278</v>
      </c>
      <c r="Y50" s="121">
        <v>7.7944862155388401</v>
      </c>
      <c r="Z50" s="114"/>
      <c r="AA50" s="122">
        <v>19.109792284866401</v>
      </c>
      <c r="AB50" s="123">
        <v>12.0851596743894</v>
      </c>
      <c r="AC50" s="124">
        <v>15.6916514320536</v>
      </c>
      <c r="AD50" s="114"/>
      <c r="AE50" s="125">
        <v>10.095897709110201</v>
      </c>
      <c r="AG50" s="162">
        <v>3936</v>
      </c>
      <c r="AH50" s="157">
        <v>5486.99999999999</v>
      </c>
      <c r="AI50" s="157">
        <v>5582</v>
      </c>
      <c r="AJ50" s="157">
        <v>5824.99999999999</v>
      </c>
      <c r="AK50" s="157">
        <v>5235</v>
      </c>
      <c r="AL50" s="163">
        <v>26065</v>
      </c>
      <c r="AM50" s="157"/>
      <c r="AN50" s="164">
        <v>6553.99999999999</v>
      </c>
      <c r="AO50" s="165">
        <v>6151.99999999999</v>
      </c>
      <c r="AP50" s="166">
        <v>12706</v>
      </c>
      <c r="AQ50" s="157"/>
      <c r="AR50" s="167">
        <v>38771</v>
      </c>
      <c r="AS50" s="119"/>
      <c r="AT50" s="120">
        <v>-7.6706544686840203</v>
      </c>
      <c r="AU50" s="114">
        <v>-2.1576319543509199</v>
      </c>
      <c r="AV50" s="114">
        <v>-6.8735402068735398</v>
      </c>
      <c r="AW50" s="114">
        <v>1.11091824336052</v>
      </c>
      <c r="AX50" s="114">
        <v>-5.6246619794483497</v>
      </c>
      <c r="AY50" s="121">
        <v>-4.0775770065874202</v>
      </c>
      <c r="AZ50" s="114"/>
      <c r="BA50" s="122">
        <v>5.6415215989684002</v>
      </c>
      <c r="BB50" s="123">
        <v>4.7327204630575403</v>
      </c>
      <c r="BC50" s="124">
        <v>5.1995363470773297</v>
      </c>
      <c r="BD50" s="114"/>
      <c r="BE50" s="125">
        <v>-1.2228987796489199</v>
      </c>
    </row>
    <row r="51" spans="7:57" x14ac:dyDescent="0.2">
      <c r="G51" s="162">
        <v>13808</v>
      </c>
      <c r="H51" s="157">
        <v>18987</v>
      </c>
      <c r="I51" s="157">
        <v>20876</v>
      </c>
      <c r="J51" s="157">
        <v>20475</v>
      </c>
      <c r="K51" s="157">
        <v>18240</v>
      </c>
      <c r="L51" s="163">
        <v>92386</v>
      </c>
      <c r="M51" s="157"/>
      <c r="N51" s="164">
        <v>20389</v>
      </c>
      <c r="O51" s="165">
        <v>22030</v>
      </c>
      <c r="P51" s="166">
        <v>42419</v>
      </c>
      <c r="Q51" s="157"/>
      <c r="R51" s="167">
        <v>134805</v>
      </c>
      <c r="S51" s="119"/>
      <c r="T51" s="120">
        <v>8.89589905362776</v>
      </c>
      <c r="U51" s="114">
        <v>6.1793982775975804</v>
      </c>
      <c r="V51" s="114">
        <v>3.3465346534653402</v>
      </c>
      <c r="W51" s="114">
        <v>3.5712479133997599</v>
      </c>
      <c r="X51" s="114">
        <v>5.6778679026651204</v>
      </c>
      <c r="Y51" s="121">
        <v>5.2340217106537104</v>
      </c>
      <c r="Z51" s="114"/>
      <c r="AA51" s="122">
        <v>5.3531752183124004</v>
      </c>
      <c r="AB51" s="123">
        <v>-1.3434841021047901</v>
      </c>
      <c r="AC51" s="124">
        <v>1.76570784252572</v>
      </c>
      <c r="AD51" s="114"/>
      <c r="AE51" s="125">
        <v>4.1174289818805301</v>
      </c>
      <c r="AG51" s="162">
        <v>51423</v>
      </c>
      <c r="AH51" s="157">
        <v>62457</v>
      </c>
      <c r="AI51" s="157">
        <v>62401</v>
      </c>
      <c r="AJ51" s="157">
        <v>63862</v>
      </c>
      <c r="AK51" s="157">
        <v>59255</v>
      </c>
      <c r="AL51" s="163">
        <v>299398</v>
      </c>
      <c r="AM51" s="157"/>
      <c r="AN51" s="164">
        <v>66954</v>
      </c>
      <c r="AO51" s="165">
        <v>68471</v>
      </c>
      <c r="AP51" s="166">
        <v>135425</v>
      </c>
      <c r="AQ51" s="157"/>
      <c r="AR51" s="167">
        <v>434823</v>
      </c>
      <c r="AS51" s="119"/>
      <c r="AT51" s="120">
        <v>0.96204818094359201</v>
      </c>
      <c r="AU51" s="114">
        <v>8.8157917661201797</v>
      </c>
      <c r="AV51" s="114">
        <v>0.360261833153738</v>
      </c>
      <c r="AW51" s="114">
        <v>7.9680129841586496</v>
      </c>
      <c r="AX51" s="114">
        <v>0.13688444249163401</v>
      </c>
      <c r="AY51" s="121">
        <v>3.65889969878475</v>
      </c>
      <c r="AZ51" s="114"/>
      <c r="BA51" s="122">
        <v>3.0886247459506002</v>
      </c>
      <c r="BB51" s="123">
        <v>3.8824493263745601</v>
      </c>
      <c r="BC51" s="124">
        <v>3.4884609506342601</v>
      </c>
      <c r="BD51" s="114"/>
      <c r="BE51" s="125">
        <v>3.6057566298934902</v>
      </c>
    </row>
    <row r="52" spans="7:57" x14ac:dyDescent="0.2">
      <c r="G52" s="162">
        <v>387</v>
      </c>
      <c r="H52" s="157">
        <v>563</v>
      </c>
      <c r="I52" s="157">
        <v>584</v>
      </c>
      <c r="J52" s="157">
        <v>575</v>
      </c>
      <c r="K52" s="157">
        <v>493</v>
      </c>
      <c r="L52" s="163">
        <v>2602</v>
      </c>
      <c r="M52" s="157"/>
      <c r="N52" s="164">
        <v>455</v>
      </c>
      <c r="O52" s="165">
        <v>466</v>
      </c>
      <c r="P52" s="166">
        <v>921</v>
      </c>
      <c r="Q52" s="157"/>
      <c r="R52" s="167">
        <v>3523</v>
      </c>
      <c r="S52" s="119"/>
      <c r="T52" s="120">
        <v>-15.3172866520787</v>
      </c>
      <c r="U52" s="114">
        <v>-14.3074581430745</v>
      </c>
      <c r="V52" s="114">
        <v>-15.484804630969601</v>
      </c>
      <c r="W52" s="114">
        <v>-12.4809741248097</v>
      </c>
      <c r="X52" s="114">
        <v>-15.726495726495701</v>
      </c>
      <c r="Y52" s="121">
        <v>-14.604529044962201</v>
      </c>
      <c r="Z52" s="114"/>
      <c r="AA52" s="122">
        <v>-15.427509293680201</v>
      </c>
      <c r="AB52" s="123">
        <v>-13.2216014897579</v>
      </c>
      <c r="AC52" s="124">
        <v>-14.3255813953488</v>
      </c>
      <c r="AD52" s="114"/>
      <c r="AE52" s="125">
        <v>-14.531780688985901</v>
      </c>
      <c r="AG52" s="162">
        <v>1449</v>
      </c>
      <c r="AH52" s="157">
        <v>1904</v>
      </c>
      <c r="AI52" s="157">
        <v>1841</v>
      </c>
      <c r="AJ52" s="157">
        <v>1912</v>
      </c>
      <c r="AK52" s="157">
        <v>1716</v>
      </c>
      <c r="AL52" s="163">
        <v>8822</v>
      </c>
      <c r="AM52" s="157"/>
      <c r="AN52" s="164">
        <v>1803</v>
      </c>
      <c r="AO52" s="165">
        <v>1783</v>
      </c>
      <c r="AP52" s="166">
        <v>3586</v>
      </c>
      <c r="AQ52" s="157"/>
      <c r="AR52" s="167">
        <v>12408</v>
      </c>
      <c r="AS52" s="119"/>
      <c r="AT52" s="120">
        <v>-16.097278517660602</v>
      </c>
      <c r="AU52" s="114">
        <v>-1.65289256198347</v>
      </c>
      <c r="AV52" s="114">
        <v>-9.9315068493150598</v>
      </c>
      <c r="AW52" s="114">
        <v>-1.34158926728586</v>
      </c>
      <c r="AX52" s="114">
        <v>-14.1141141141141</v>
      </c>
      <c r="AY52" s="121">
        <v>-8.5139479415119705</v>
      </c>
      <c r="AZ52" s="114"/>
      <c r="BA52" s="122">
        <v>-9.6240601503759304</v>
      </c>
      <c r="BB52" s="123">
        <v>-7.6644225789746203</v>
      </c>
      <c r="BC52" s="124">
        <v>-8.6602139582271995</v>
      </c>
      <c r="BD52" s="114"/>
      <c r="BE52" s="125">
        <v>-8.5562679637408703</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9">
    <tabColor theme="7" tint="0.79998168889431442"/>
  </sheetPr>
  <dimension ref="G23:BE52"/>
  <sheetViews>
    <sheetView topLeftCell="A3" zoomScale="52" zoomScaleNormal="130" workbookViewId="0">
      <selection activeCell="I55" sqref="I54:I55"/>
    </sheetView>
  </sheetViews>
  <sheetFormatPr defaultRowHeight="12.75" x14ac:dyDescent="0.2"/>
  <sheetData>
    <row r="23" spans="7:57" x14ac:dyDescent="0.2">
      <c r="G23" s="134">
        <v>149.54823851953299</v>
      </c>
      <c r="H23" s="135">
        <v>162.10981441048</v>
      </c>
      <c r="I23" s="135">
        <v>167.90792452830101</v>
      </c>
      <c r="J23" s="135">
        <v>178.07869320843</v>
      </c>
      <c r="K23" s="135">
        <v>165.196611226611</v>
      </c>
      <c r="L23" s="136">
        <v>165.68737708399701</v>
      </c>
      <c r="M23" s="133"/>
      <c r="N23" s="142">
        <v>213.96109957708501</v>
      </c>
      <c r="O23" s="143">
        <v>225.756306039273</v>
      </c>
      <c r="P23" s="144">
        <v>219.967752830188</v>
      </c>
      <c r="Q23" s="133"/>
      <c r="R23" s="150">
        <v>185.23524631378601</v>
      </c>
      <c r="S23" s="119"/>
      <c r="T23" s="111">
        <v>-8.2761913726351004</v>
      </c>
      <c r="U23" s="112">
        <v>-9.1180584417177801</v>
      </c>
      <c r="V23" s="112">
        <v>-10.5663150210151</v>
      </c>
      <c r="W23" s="112">
        <v>-0.368644972952894</v>
      </c>
      <c r="X23" s="112">
        <v>-2.5758844719604599</v>
      </c>
      <c r="Y23" s="113">
        <v>-6.68361154483192</v>
      </c>
      <c r="Z23" s="114"/>
      <c r="AA23" s="115">
        <v>10.048325830844201</v>
      </c>
      <c r="AB23" s="116">
        <v>7.4180494677078697</v>
      </c>
      <c r="AC23" s="117">
        <v>8.5578568008362108</v>
      </c>
      <c r="AD23" s="114"/>
      <c r="AE23" s="118">
        <v>-0.55540873522400103</v>
      </c>
      <c r="AG23" s="134">
        <v>151.902901744719</v>
      </c>
      <c r="AH23" s="135">
        <v>161.08194368400399</v>
      </c>
      <c r="AI23" s="135">
        <v>161.171641266119</v>
      </c>
      <c r="AJ23" s="135">
        <v>172.70823350253801</v>
      </c>
      <c r="AK23" s="135">
        <v>157.303623579271</v>
      </c>
      <c r="AL23" s="136">
        <v>161.45460430534399</v>
      </c>
      <c r="AM23" s="133"/>
      <c r="AN23" s="142">
        <v>184.96527628434799</v>
      </c>
      <c r="AO23" s="143">
        <v>187.55493044369601</v>
      </c>
      <c r="AP23" s="144">
        <v>186.27283622920501</v>
      </c>
      <c r="AQ23" s="133"/>
      <c r="AR23" s="150">
        <v>170.014470342224</v>
      </c>
      <c r="AS23" s="119"/>
      <c r="AT23" s="111">
        <v>-3.5212452051995502</v>
      </c>
      <c r="AU23" s="112">
        <v>-5.4888801151028899</v>
      </c>
      <c r="AV23" s="112">
        <v>-12.1879010908363</v>
      </c>
      <c r="AW23" s="112">
        <v>2.76755042829953</v>
      </c>
      <c r="AX23" s="112">
        <v>-1.3450990663883899</v>
      </c>
      <c r="AY23" s="113">
        <v>-4.3327836007918998</v>
      </c>
      <c r="AZ23" s="114"/>
      <c r="BA23" s="115">
        <v>5.7652291700455001</v>
      </c>
      <c r="BB23" s="116">
        <v>3.7428308383475302</v>
      </c>
      <c r="BC23" s="117">
        <v>4.7256935853219399</v>
      </c>
      <c r="BD23" s="114"/>
      <c r="BE23" s="118">
        <v>-1.06859776764221</v>
      </c>
    </row>
    <row r="24" spans="7:57" x14ac:dyDescent="0.2">
      <c r="G24" s="137">
        <v>90.485304268846505</v>
      </c>
      <c r="H24" s="133">
        <v>105.191224698425</v>
      </c>
      <c r="I24" s="133">
        <v>107.453819231463</v>
      </c>
      <c r="J24" s="133">
        <v>106.614501065684</v>
      </c>
      <c r="K24" s="133">
        <v>96.666585585585494</v>
      </c>
      <c r="L24" s="138">
        <v>102.340253663553</v>
      </c>
      <c r="M24" s="133"/>
      <c r="N24" s="145">
        <v>115.371658058771</v>
      </c>
      <c r="O24" s="153">
        <v>123.583521406727</v>
      </c>
      <c r="P24" s="146">
        <v>119.790052653229</v>
      </c>
      <c r="Q24" s="133"/>
      <c r="R24" s="151">
        <v>108.316144873637</v>
      </c>
      <c r="S24" s="119"/>
      <c r="T24" s="120">
        <v>4.3157371024824496</v>
      </c>
      <c r="U24" s="114">
        <v>1.76788431622464</v>
      </c>
      <c r="V24" s="114">
        <v>0.91880266781160502</v>
      </c>
      <c r="W24" s="114">
        <v>3.0405422844594501</v>
      </c>
      <c r="X24" s="114">
        <v>0.55878017386590895</v>
      </c>
      <c r="Y24" s="121">
        <v>1.81950703281417</v>
      </c>
      <c r="Z24" s="114"/>
      <c r="AA24" s="122">
        <v>3.4638359198811699</v>
      </c>
      <c r="AB24" s="123">
        <v>4.2504997055676004</v>
      </c>
      <c r="AC24" s="124">
        <v>3.8724114847318698</v>
      </c>
      <c r="AD24" s="114"/>
      <c r="AE24" s="125">
        <v>2.6856088812586401</v>
      </c>
      <c r="AG24" s="137">
        <v>86.578311298076898</v>
      </c>
      <c r="AH24" s="133">
        <v>94.591973896830297</v>
      </c>
      <c r="AI24" s="133">
        <v>96.348260181408605</v>
      </c>
      <c r="AJ24" s="133">
        <v>98.206434396737805</v>
      </c>
      <c r="AK24" s="133">
        <v>92.285924977595599</v>
      </c>
      <c r="AL24" s="138">
        <v>93.906196705364295</v>
      </c>
      <c r="AM24" s="133"/>
      <c r="AN24" s="145">
        <v>101.17728215993</v>
      </c>
      <c r="AO24" s="153">
        <v>104.610196253814</v>
      </c>
      <c r="AP24" s="146">
        <v>102.921173892125</v>
      </c>
      <c r="AQ24" s="133"/>
      <c r="AR24" s="151">
        <v>96.825388649916405</v>
      </c>
      <c r="AS24" s="119"/>
      <c r="AT24" s="120">
        <v>2.2552055155967601</v>
      </c>
      <c r="AU24" s="114">
        <v>0.96984996155106695</v>
      </c>
      <c r="AV24" s="114">
        <v>-2.2422625409434498</v>
      </c>
      <c r="AW24" s="114">
        <v>2.1884311164824002</v>
      </c>
      <c r="AX24" s="114">
        <v>0.80236013403668904</v>
      </c>
      <c r="AY24" s="121">
        <v>0.53738365982331304</v>
      </c>
      <c r="AZ24" s="114"/>
      <c r="BA24" s="122">
        <v>2.6463367899857002</v>
      </c>
      <c r="BB24" s="123">
        <v>3.56354418343737</v>
      </c>
      <c r="BC24" s="124">
        <v>3.1294802532171802</v>
      </c>
      <c r="BD24" s="114"/>
      <c r="BE24" s="125">
        <v>1.4805726492622</v>
      </c>
    </row>
    <row r="25" spans="7:57" x14ac:dyDescent="0.2">
      <c r="G25" s="137">
        <v>79.020223865877696</v>
      </c>
      <c r="H25" s="133">
        <v>87.605978952934905</v>
      </c>
      <c r="I25" s="133">
        <v>87.768862400000003</v>
      </c>
      <c r="J25" s="133">
        <v>88.268763370332906</v>
      </c>
      <c r="K25" s="133">
        <v>82.907593107104901</v>
      </c>
      <c r="L25" s="138">
        <v>85.420560463361994</v>
      </c>
      <c r="M25" s="133"/>
      <c r="N25" s="145">
        <v>92.642971112181002</v>
      </c>
      <c r="O25" s="153">
        <v>94.5232820364606</v>
      </c>
      <c r="P25" s="146">
        <v>93.6205067730004</v>
      </c>
      <c r="Q25" s="133"/>
      <c r="R25" s="151">
        <v>88.027716698515306</v>
      </c>
      <c r="S25" s="119"/>
      <c r="T25" s="120">
        <v>4.6277326083536403</v>
      </c>
      <c r="U25" s="114">
        <v>6.2174686797240097</v>
      </c>
      <c r="V25" s="114">
        <v>2.56054351497438</v>
      </c>
      <c r="W25" s="114">
        <v>4.0401301451481801</v>
      </c>
      <c r="X25" s="114">
        <v>0.50030010155995996</v>
      </c>
      <c r="Y25" s="121">
        <v>3.4009362333816102</v>
      </c>
      <c r="Z25" s="114"/>
      <c r="AA25" s="122">
        <v>-2.8133224069251201</v>
      </c>
      <c r="AB25" s="123">
        <v>-2.4315050911725602</v>
      </c>
      <c r="AC25" s="124">
        <v>-2.6110993794569399</v>
      </c>
      <c r="AD25" s="114"/>
      <c r="AE25" s="125">
        <v>1.13169454270777</v>
      </c>
      <c r="AG25" s="137">
        <v>77.352551909809804</v>
      </c>
      <c r="AH25" s="133">
        <v>81.818544082710005</v>
      </c>
      <c r="AI25" s="133">
        <v>82.727681642368296</v>
      </c>
      <c r="AJ25" s="133">
        <v>83.700850801048603</v>
      </c>
      <c r="AK25" s="133">
        <v>81.315385026099904</v>
      </c>
      <c r="AL25" s="138">
        <v>81.489397740130002</v>
      </c>
      <c r="AM25" s="133"/>
      <c r="AN25" s="145">
        <v>87.858032428417005</v>
      </c>
      <c r="AO25" s="153">
        <v>88.710349175859804</v>
      </c>
      <c r="AP25" s="146">
        <v>88.292680687007703</v>
      </c>
      <c r="AQ25" s="133"/>
      <c r="AR25" s="151">
        <v>83.623580989950995</v>
      </c>
      <c r="AS25" s="119"/>
      <c r="AT25" s="120">
        <v>-0.14217633788371301</v>
      </c>
      <c r="AU25" s="114">
        <v>-0.37884836722153697</v>
      </c>
      <c r="AV25" s="114">
        <v>-3.2729244725983602</v>
      </c>
      <c r="AW25" s="114">
        <v>1.04038029739533</v>
      </c>
      <c r="AX25" s="114">
        <v>0.91127813705720495</v>
      </c>
      <c r="AY25" s="121">
        <v>-0.41748033986139399</v>
      </c>
      <c r="AZ25" s="114"/>
      <c r="BA25" s="122">
        <v>-1.3681204284727999</v>
      </c>
      <c r="BB25" s="123">
        <v>-1.5708706310964999</v>
      </c>
      <c r="BC25" s="124">
        <v>-1.4657847160783399</v>
      </c>
      <c r="BD25" s="114"/>
      <c r="BE25" s="125">
        <v>-0.72987817796869503</v>
      </c>
    </row>
    <row r="26" spans="7:57" x14ac:dyDescent="0.2">
      <c r="G26" s="137">
        <v>89.1137681446111</v>
      </c>
      <c r="H26" s="133">
        <v>96.001738703501005</v>
      </c>
      <c r="I26" s="133">
        <v>96.104065596449999</v>
      </c>
      <c r="J26" s="133">
        <v>96.972236181297205</v>
      </c>
      <c r="K26" s="133">
        <v>92.206337692746999</v>
      </c>
      <c r="L26" s="138">
        <v>94.348063597972896</v>
      </c>
      <c r="M26" s="133"/>
      <c r="N26" s="145">
        <v>93.092828523489899</v>
      </c>
      <c r="O26" s="153">
        <v>91.820485031371305</v>
      </c>
      <c r="P26" s="146">
        <v>92.450030988679202</v>
      </c>
      <c r="Q26" s="133"/>
      <c r="R26" s="151">
        <v>93.832399622718796</v>
      </c>
      <c r="S26" s="119"/>
      <c r="T26" s="120">
        <v>5.3590061428659004</v>
      </c>
      <c r="U26" s="114">
        <v>5.2885622713520801</v>
      </c>
      <c r="V26" s="114">
        <v>3.50852256490694</v>
      </c>
      <c r="W26" s="114">
        <v>5.0288614885682996</v>
      </c>
      <c r="X26" s="114">
        <v>3.93099318414265</v>
      </c>
      <c r="Y26" s="121">
        <v>4.5798908003736001</v>
      </c>
      <c r="Z26" s="114"/>
      <c r="AA26" s="122">
        <v>2.8657757960767198</v>
      </c>
      <c r="AB26" s="123">
        <v>1.9307841825813501</v>
      </c>
      <c r="AC26" s="124">
        <v>2.39284527913345</v>
      </c>
      <c r="AD26" s="114"/>
      <c r="AE26" s="125">
        <v>3.98476777938499</v>
      </c>
      <c r="AG26" s="137">
        <v>85.262412914449399</v>
      </c>
      <c r="AH26" s="133">
        <v>89.909010605126298</v>
      </c>
      <c r="AI26" s="133">
        <v>89.986236387505599</v>
      </c>
      <c r="AJ26" s="133">
        <v>90.061586057122</v>
      </c>
      <c r="AK26" s="133">
        <v>87.455635891370093</v>
      </c>
      <c r="AL26" s="138">
        <v>88.6275836452688</v>
      </c>
      <c r="AM26" s="133"/>
      <c r="AN26" s="145">
        <v>89.120077732303898</v>
      </c>
      <c r="AO26" s="153">
        <v>88.481713937123004</v>
      </c>
      <c r="AP26" s="146">
        <v>88.798085539113899</v>
      </c>
      <c r="AQ26" s="133"/>
      <c r="AR26" s="151">
        <v>88.676644496617499</v>
      </c>
      <c r="AS26" s="119"/>
      <c r="AT26" s="120">
        <v>2.7925787838339802</v>
      </c>
      <c r="AU26" s="114">
        <v>5.0113339355544397</v>
      </c>
      <c r="AV26" s="114">
        <v>3.0227885840605699</v>
      </c>
      <c r="AW26" s="114">
        <v>2.8085905035469398</v>
      </c>
      <c r="AX26" s="114">
        <v>1.7375311866896399</v>
      </c>
      <c r="AY26" s="121">
        <v>3.1052282753690901</v>
      </c>
      <c r="AZ26" s="114"/>
      <c r="BA26" s="122">
        <v>2.4237708551612198</v>
      </c>
      <c r="BB26" s="123">
        <v>1.8730032484394299</v>
      </c>
      <c r="BC26" s="124">
        <v>2.1458056339751899</v>
      </c>
      <c r="BD26" s="114"/>
      <c r="BE26" s="125">
        <v>2.8183073913794701</v>
      </c>
    </row>
    <row r="27" spans="7:57" x14ac:dyDescent="0.2">
      <c r="G27" s="137">
        <v>89.179071481208496</v>
      </c>
      <c r="H27" s="133">
        <v>91.898406322881499</v>
      </c>
      <c r="I27" s="133">
        <v>92.239258072467294</v>
      </c>
      <c r="J27" s="133">
        <v>91.799686008540505</v>
      </c>
      <c r="K27" s="133">
        <v>93.318713298790996</v>
      </c>
      <c r="L27" s="138">
        <v>91.817881116947703</v>
      </c>
      <c r="M27" s="133"/>
      <c r="N27" s="145">
        <v>122.256724700761</v>
      </c>
      <c r="O27" s="153">
        <v>141.049838751625</v>
      </c>
      <c r="P27" s="146">
        <v>131.864426273101</v>
      </c>
      <c r="Q27" s="133"/>
      <c r="R27" s="151">
        <v>103.580361243458</v>
      </c>
      <c r="S27" s="119"/>
      <c r="T27" s="120">
        <v>-0.73706838198872404</v>
      </c>
      <c r="U27" s="114">
        <v>-2.4836974809326899</v>
      </c>
      <c r="V27" s="114">
        <v>-1.4601837695164099</v>
      </c>
      <c r="W27" s="114">
        <v>-1.9367104929393</v>
      </c>
      <c r="X27" s="114">
        <v>-0.35284443601843901</v>
      </c>
      <c r="Y27" s="121">
        <v>-1.4127869605083401</v>
      </c>
      <c r="Z27" s="114"/>
      <c r="AA27" s="122">
        <v>1.09243407686925</v>
      </c>
      <c r="AB27" s="123">
        <v>-3.51963357623133</v>
      </c>
      <c r="AC27" s="124">
        <v>-1.39046503992556</v>
      </c>
      <c r="AD27" s="114"/>
      <c r="AE27" s="125">
        <v>-0.99519740970299098</v>
      </c>
      <c r="AG27" s="137">
        <v>121.682971563183</v>
      </c>
      <c r="AH27" s="133">
        <v>117.616019615856</v>
      </c>
      <c r="AI27" s="133">
        <v>119.22091588785</v>
      </c>
      <c r="AJ27" s="133">
        <v>127.20773448878499</v>
      </c>
      <c r="AK27" s="133">
        <v>118.012322744014</v>
      </c>
      <c r="AL27" s="138">
        <v>120.702512417834</v>
      </c>
      <c r="AM27" s="133"/>
      <c r="AN27" s="145">
        <v>127.40618798423201</v>
      </c>
      <c r="AO27" s="153">
        <v>135.08255853525699</v>
      </c>
      <c r="AP27" s="146">
        <v>131.24150173433901</v>
      </c>
      <c r="AQ27" s="133"/>
      <c r="AR27" s="151">
        <v>123.909092169522</v>
      </c>
      <c r="AS27" s="119"/>
      <c r="AT27" s="120">
        <v>10.051898514245799</v>
      </c>
      <c r="AU27" s="114">
        <v>3.5171732881190398</v>
      </c>
      <c r="AV27" s="114">
        <v>2.48550035549802</v>
      </c>
      <c r="AW27" s="114">
        <v>21.420351113773599</v>
      </c>
      <c r="AX27" s="114">
        <v>9.2231495141207809</v>
      </c>
      <c r="AY27" s="121">
        <v>9.0954208907689509</v>
      </c>
      <c r="AZ27" s="114"/>
      <c r="BA27" s="122">
        <v>1.5632210021175399</v>
      </c>
      <c r="BB27" s="123">
        <v>2.3758250586438798</v>
      </c>
      <c r="BC27" s="124">
        <v>2.0576628914970998</v>
      </c>
      <c r="BD27" s="114"/>
      <c r="BE27" s="125">
        <v>6.6299156343565899</v>
      </c>
    </row>
    <row r="28" spans="7:57" x14ac:dyDescent="0.2">
      <c r="G28" s="137">
        <v>88.066948808920401</v>
      </c>
      <c r="H28" s="133">
        <v>97.753405483405402</v>
      </c>
      <c r="I28" s="133">
        <v>103.848255462184</v>
      </c>
      <c r="J28" s="133">
        <v>101.010448803191</v>
      </c>
      <c r="K28" s="133">
        <v>95.278572976878607</v>
      </c>
      <c r="L28" s="138">
        <v>97.899200503852896</v>
      </c>
      <c r="M28" s="133"/>
      <c r="N28" s="145">
        <v>96.731270796460095</v>
      </c>
      <c r="O28" s="153">
        <v>103.412778724855</v>
      </c>
      <c r="P28" s="146">
        <v>100.13468565474101</v>
      </c>
      <c r="Q28" s="133"/>
      <c r="R28" s="151">
        <v>98.567732938610106</v>
      </c>
      <c r="S28" s="119"/>
      <c r="T28" s="120">
        <v>-3.6211631287653998</v>
      </c>
      <c r="U28" s="114">
        <v>-0.95393101094207799</v>
      </c>
      <c r="V28" s="114">
        <v>0.622664145917184</v>
      </c>
      <c r="W28" s="114">
        <v>2.5194504156572899</v>
      </c>
      <c r="X28" s="114">
        <v>4.9772497130066401E-2</v>
      </c>
      <c r="Y28" s="121">
        <v>4.8356113131138898E-2</v>
      </c>
      <c r="Z28" s="114"/>
      <c r="AA28" s="122">
        <v>-3.0850474252809401</v>
      </c>
      <c r="AB28" s="123">
        <v>1.2834798359202</v>
      </c>
      <c r="AC28" s="124">
        <v>-0.81332954975948002</v>
      </c>
      <c r="AD28" s="114"/>
      <c r="AE28" s="125">
        <v>-0.220612541277632</v>
      </c>
      <c r="AG28" s="137">
        <v>90.782449215872006</v>
      </c>
      <c r="AH28" s="133">
        <v>95.210365577775704</v>
      </c>
      <c r="AI28" s="133">
        <v>98.228174045221294</v>
      </c>
      <c r="AJ28" s="133">
        <v>103.354228181374</v>
      </c>
      <c r="AK28" s="133">
        <v>94.746477435164294</v>
      </c>
      <c r="AL28" s="138">
        <v>96.553448667044805</v>
      </c>
      <c r="AM28" s="133"/>
      <c r="AN28" s="145">
        <v>98.326774812489006</v>
      </c>
      <c r="AO28" s="153">
        <v>99.781856308009594</v>
      </c>
      <c r="AP28" s="146">
        <v>99.059669292701898</v>
      </c>
      <c r="AQ28" s="133"/>
      <c r="AR28" s="151">
        <v>97.333449864608099</v>
      </c>
      <c r="AS28" s="119"/>
      <c r="AT28" s="120">
        <v>-8.7080003369148798E-2</v>
      </c>
      <c r="AU28" s="114">
        <v>1.00885149813117</v>
      </c>
      <c r="AV28" s="114">
        <v>-3.8442086971207101</v>
      </c>
      <c r="AW28" s="114">
        <v>8.7543471331676503</v>
      </c>
      <c r="AX28" s="114">
        <v>2.5448800104671201</v>
      </c>
      <c r="AY28" s="121">
        <v>1.64475772782706</v>
      </c>
      <c r="AZ28" s="114"/>
      <c r="BA28" s="122">
        <v>0.98244033592933999</v>
      </c>
      <c r="BB28" s="123">
        <v>1.7630897673714001</v>
      </c>
      <c r="BC28" s="124">
        <v>1.3847931702872101</v>
      </c>
      <c r="BD28" s="114"/>
      <c r="BE28" s="125">
        <v>1.5585149260070399</v>
      </c>
    </row>
    <row r="29" spans="7:57" x14ac:dyDescent="0.2">
      <c r="G29" s="137">
        <v>112.47022222222201</v>
      </c>
      <c r="H29" s="133">
        <v>118.312044566067</v>
      </c>
      <c r="I29" s="133">
        <v>120.516165966386</v>
      </c>
      <c r="J29" s="133">
        <v>121.809567375886</v>
      </c>
      <c r="K29" s="133">
        <v>121.177909530083</v>
      </c>
      <c r="L29" s="138">
        <v>119.453608504277</v>
      </c>
      <c r="M29" s="133"/>
      <c r="N29" s="145">
        <v>142.925287146763</v>
      </c>
      <c r="O29" s="153">
        <v>165.650114054451</v>
      </c>
      <c r="P29" s="146">
        <v>155.49981473941301</v>
      </c>
      <c r="Q29" s="133"/>
      <c r="R29" s="151">
        <v>129.89771662832501</v>
      </c>
      <c r="S29" s="119"/>
      <c r="T29" s="120">
        <v>-7.3424081833460404</v>
      </c>
      <c r="U29" s="114">
        <v>-6.7108259251440403</v>
      </c>
      <c r="V29" s="114">
        <v>-5.9558381885016702</v>
      </c>
      <c r="W29" s="114">
        <v>-4.5141912876615304</v>
      </c>
      <c r="X29" s="114">
        <v>-5.7313123389078298</v>
      </c>
      <c r="Y29" s="121">
        <v>-5.8342189471638903</v>
      </c>
      <c r="Z29" s="114"/>
      <c r="AA29" s="122">
        <v>-3.76220083114127</v>
      </c>
      <c r="AB29" s="123">
        <v>-3.2339804806776198</v>
      </c>
      <c r="AC29" s="124">
        <v>-4.3196713706646603</v>
      </c>
      <c r="AD29" s="114"/>
      <c r="AE29" s="125">
        <v>-6.8590934717009402</v>
      </c>
      <c r="AG29" s="137">
        <v>134.35358008468299</v>
      </c>
      <c r="AH29" s="133">
        <v>129.21293510486399</v>
      </c>
      <c r="AI29" s="133">
        <v>133.948867059593</v>
      </c>
      <c r="AJ29" s="133">
        <v>145.73183190357199</v>
      </c>
      <c r="AK29" s="133">
        <v>135.36518499617199</v>
      </c>
      <c r="AL29" s="138">
        <v>135.82843946400999</v>
      </c>
      <c r="AM29" s="133"/>
      <c r="AN29" s="145">
        <v>149.4591543267</v>
      </c>
      <c r="AO29" s="153">
        <v>157.86106472948001</v>
      </c>
      <c r="AP29" s="146">
        <v>153.79624615212401</v>
      </c>
      <c r="AQ29" s="133"/>
      <c r="AR29" s="151">
        <v>141.17610074626799</v>
      </c>
      <c r="AS29" s="119"/>
      <c r="AT29" s="120">
        <v>-1.54137699764647</v>
      </c>
      <c r="AU29" s="114">
        <v>-5.92371036753923</v>
      </c>
      <c r="AV29" s="114">
        <v>-8.4542009715419901</v>
      </c>
      <c r="AW29" s="114">
        <v>9.6790149151729494</v>
      </c>
      <c r="AX29" s="114">
        <v>0.63115832235514402</v>
      </c>
      <c r="AY29" s="121">
        <v>-1.2511782836882399</v>
      </c>
      <c r="AZ29" s="114"/>
      <c r="BA29" s="122">
        <v>-2.6522319707804298</v>
      </c>
      <c r="BB29" s="123">
        <v>-2.94181546580029</v>
      </c>
      <c r="BC29" s="124">
        <v>-2.8695998566266998</v>
      </c>
      <c r="BD29" s="114"/>
      <c r="BE29" s="125">
        <v>-2.14937176422728</v>
      </c>
    </row>
    <row r="30" spans="7:57" x14ac:dyDescent="0.2">
      <c r="G30" s="137">
        <v>95.017756357670194</v>
      </c>
      <c r="H30" s="133">
        <v>105.376512985118</v>
      </c>
      <c r="I30" s="133">
        <v>109.0538317757</v>
      </c>
      <c r="J30" s="133">
        <v>103.86307220518501</v>
      </c>
      <c r="K30" s="133">
        <v>98.418939346811797</v>
      </c>
      <c r="L30" s="138">
        <v>102.94327936215799</v>
      </c>
      <c r="M30" s="133"/>
      <c r="N30" s="145">
        <v>107.12167866492101</v>
      </c>
      <c r="O30" s="153">
        <v>108.552892483349</v>
      </c>
      <c r="P30" s="146">
        <v>107.84846513126099</v>
      </c>
      <c r="Q30" s="133"/>
      <c r="R30" s="151">
        <v>104.296050901661</v>
      </c>
      <c r="S30" s="119"/>
      <c r="T30" s="120">
        <v>0.72556097854281998</v>
      </c>
      <c r="U30" s="114">
        <v>3.1267422730300298</v>
      </c>
      <c r="V30" s="114">
        <v>2.6431922763785698</v>
      </c>
      <c r="W30" s="114">
        <v>-1.3839097398009099</v>
      </c>
      <c r="X30" s="114">
        <v>-3.69780033134978</v>
      </c>
      <c r="Y30" s="121">
        <v>0.301379931837709</v>
      </c>
      <c r="Z30" s="114"/>
      <c r="AA30" s="122">
        <v>-0.49031141993898802</v>
      </c>
      <c r="AB30" s="123">
        <v>-0.69418736517381796</v>
      </c>
      <c r="AC30" s="124">
        <v>-0.55376147572718104</v>
      </c>
      <c r="AD30" s="114"/>
      <c r="AE30" s="125">
        <v>2.3598271167115902E-3</v>
      </c>
      <c r="AG30" s="137">
        <v>95.439097107057293</v>
      </c>
      <c r="AH30" s="133">
        <v>101.511254138116</v>
      </c>
      <c r="AI30" s="133">
        <v>103.041157284368</v>
      </c>
      <c r="AJ30" s="133">
        <v>102.64144193994601</v>
      </c>
      <c r="AK30" s="133">
        <v>99.658693246684805</v>
      </c>
      <c r="AL30" s="138">
        <v>100.608347403897</v>
      </c>
      <c r="AM30" s="133"/>
      <c r="AN30" s="145">
        <v>108.617282495924</v>
      </c>
      <c r="AO30" s="153">
        <v>108.99152919511999</v>
      </c>
      <c r="AP30" s="146">
        <v>108.801153918648</v>
      </c>
      <c r="AQ30" s="133"/>
      <c r="AR30" s="151">
        <v>103.12191480748901</v>
      </c>
      <c r="AS30" s="119"/>
      <c r="AT30" s="120">
        <v>-0.41207815305439099</v>
      </c>
      <c r="AU30" s="114">
        <v>2.1695588362352298</v>
      </c>
      <c r="AV30" s="114">
        <v>-0.40549470229625301</v>
      </c>
      <c r="AW30" s="114">
        <v>1.2204385487114899</v>
      </c>
      <c r="AX30" s="114">
        <v>0.24280882540981299</v>
      </c>
      <c r="AY30" s="121">
        <v>0.61470726924520702</v>
      </c>
      <c r="AZ30" s="114"/>
      <c r="BA30" s="122">
        <v>-0.53692324801713698</v>
      </c>
      <c r="BB30" s="123">
        <v>0.185486071303889</v>
      </c>
      <c r="BC30" s="124">
        <v>-0.18506583311503999</v>
      </c>
      <c r="BD30" s="114"/>
      <c r="BE30" s="125">
        <v>0.325725577525251</v>
      </c>
    </row>
    <row r="31" spans="7:57" x14ac:dyDescent="0.2">
      <c r="G31" s="137">
        <v>86.633379348426203</v>
      </c>
      <c r="H31" s="133">
        <v>91.370367797302805</v>
      </c>
      <c r="I31" s="133">
        <v>89.613440902021694</v>
      </c>
      <c r="J31" s="133">
        <v>92.591992779783297</v>
      </c>
      <c r="K31" s="133">
        <v>97.591125779244507</v>
      </c>
      <c r="L31" s="138">
        <v>91.958540601930693</v>
      </c>
      <c r="M31" s="133"/>
      <c r="N31" s="145">
        <v>94.462580218326096</v>
      </c>
      <c r="O31" s="153">
        <v>121.99798908594801</v>
      </c>
      <c r="P31" s="146">
        <v>109.551885466507</v>
      </c>
      <c r="Q31" s="133"/>
      <c r="R31" s="151">
        <v>98.146512753089596</v>
      </c>
      <c r="S31" s="119"/>
      <c r="T31" s="120">
        <v>0.47187174099194901</v>
      </c>
      <c r="U31" s="114">
        <v>-0.857180938438037</v>
      </c>
      <c r="V31" s="114">
        <v>0.64110651603941005</v>
      </c>
      <c r="W31" s="114">
        <v>3.15831219977908</v>
      </c>
      <c r="X31" s="114">
        <v>9.2224983702848302</v>
      </c>
      <c r="Y31" s="121">
        <v>2.7711562050951799</v>
      </c>
      <c r="Z31" s="114"/>
      <c r="AA31" s="122">
        <v>-9.6152437366651604</v>
      </c>
      <c r="AB31" s="123">
        <v>5.2319137026627196</v>
      </c>
      <c r="AC31" s="124">
        <v>-0.98282582895145298</v>
      </c>
      <c r="AD31" s="114"/>
      <c r="AE31" s="125">
        <v>0.97559951569998804</v>
      </c>
      <c r="AG31" s="137">
        <v>106.431383097732</v>
      </c>
      <c r="AH31" s="133">
        <v>104.721251364132</v>
      </c>
      <c r="AI31" s="133">
        <v>111.540685574755</v>
      </c>
      <c r="AJ31" s="133">
        <v>113.12918161325101</v>
      </c>
      <c r="AK31" s="133">
        <v>105.247010267767</v>
      </c>
      <c r="AL31" s="138">
        <v>108.217164529003</v>
      </c>
      <c r="AM31" s="133"/>
      <c r="AN31" s="145">
        <v>125.914436730123</v>
      </c>
      <c r="AO31" s="153">
        <v>117.09422325652299</v>
      </c>
      <c r="AP31" s="146">
        <v>121.55242330478001</v>
      </c>
      <c r="AQ31" s="133"/>
      <c r="AR31" s="151">
        <v>112.741234077961</v>
      </c>
      <c r="AS31" s="119"/>
      <c r="AT31" s="120">
        <v>14.0677210184293</v>
      </c>
      <c r="AU31" s="114">
        <v>10.6651853631822</v>
      </c>
      <c r="AV31" s="114">
        <v>17.728513798714701</v>
      </c>
      <c r="AW31" s="114">
        <v>21.7527879540079</v>
      </c>
      <c r="AX31" s="114">
        <v>11.090288730998701</v>
      </c>
      <c r="AY31" s="121">
        <v>15.0167608940265</v>
      </c>
      <c r="AZ31" s="114"/>
      <c r="BA31" s="122">
        <v>19.5753688481512</v>
      </c>
      <c r="BB31" s="123">
        <v>8.0533308826961303</v>
      </c>
      <c r="BC31" s="124">
        <v>13.7694297918116</v>
      </c>
      <c r="BD31" s="114"/>
      <c r="BE31" s="125">
        <v>14.5954552585383</v>
      </c>
    </row>
    <row r="32" spans="7:57" x14ac:dyDescent="0.2">
      <c r="G32" s="137">
        <v>82.860716029292107</v>
      </c>
      <c r="H32" s="133">
        <v>87.588442184154104</v>
      </c>
      <c r="I32" s="133">
        <v>90.810796460176903</v>
      </c>
      <c r="J32" s="133">
        <v>89.256435546874997</v>
      </c>
      <c r="K32" s="133">
        <v>89.155514485514402</v>
      </c>
      <c r="L32" s="138">
        <v>88.383259993464705</v>
      </c>
      <c r="M32" s="133"/>
      <c r="N32" s="145">
        <v>116.74397923875399</v>
      </c>
      <c r="O32" s="153">
        <v>114.751875</v>
      </c>
      <c r="P32" s="146">
        <v>115.80823853211</v>
      </c>
      <c r="Q32" s="133"/>
      <c r="R32" s="151">
        <v>97.933133607837505</v>
      </c>
      <c r="S32" s="119"/>
      <c r="T32" s="120">
        <v>-4.9469674641640502</v>
      </c>
      <c r="U32" s="114">
        <v>-5.8715565744418896</v>
      </c>
      <c r="V32" s="114">
        <v>-3.8537694437438699</v>
      </c>
      <c r="W32" s="114">
        <v>-5.2093411718483198</v>
      </c>
      <c r="X32" s="114">
        <v>-3.3377215584495499</v>
      </c>
      <c r="Y32" s="121">
        <v>-4.5356818181835399</v>
      </c>
      <c r="Z32" s="114"/>
      <c r="AA32" s="122">
        <v>5.9363752909229603</v>
      </c>
      <c r="AB32" s="123">
        <v>0.80968996391386305</v>
      </c>
      <c r="AC32" s="124">
        <v>3.4219284120302502</v>
      </c>
      <c r="AD32" s="114"/>
      <c r="AE32" s="125">
        <v>-1.22169886920655</v>
      </c>
      <c r="AG32" s="137">
        <v>83.873181522446302</v>
      </c>
      <c r="AH32" s="133">
        <v>86.098418781061895</v>
      </c>
      <c r="AI32" s="133">
        <v>87.510562517025306</v>
      </c>
      <c r="AJ32" s="133">
        <v>87.829634405339803</v>
      </c>
      <c r="AK32" s="133">
        <v>87.256814715118793</v>
      </c>
      <c r="AL32" s="138">
        <v>86.558844980386397</v>
      </c>
      <c r="AM32" s="133"/>
      <c r="AN32" s="145">
        <v>99.716948874296406</v>
      </c>
      <c r="AO32" s="153">
        <v>98.227933508729905</v>
      </c>
      <c r="AP32" s="146">
        <v>98.979758436944905</v>
      </c>
      <c r="AQ32" s="133"/>
      <c r="AR32" s="151">
        <v>90.647905077477802</v>
      </c>
      <c r="AS32" s="119"/>
      <c r="AT32" s="120">
        <v>-3.8196259134485899</v>
      </c>
      <c r="AU32" s="114">
        <v>-4.32961736526258</v>
      </c>
      <c r="AV32" s="114">
        <v>-3.9465821222051298</v>
      </c>
      <c r="AW32" s="114">
        <v>-3.1654133510365798</v>
      </c>
      <c r="AX32" s="114">
        <v>-4.7010247372718998</v>
      </c>
      <c r="AY32" s="121">
        <v>-3.9895069374090699</v>
      </c>
      <c r="AZ32" s="114"/>
      <c r="BA32" s="122">
        <v>-8.4823874089714493E-2</v>
      </c>
      <c r="BB32" s="123">
        <v>-2.5591509511720698</v>
      </c>
      <c r="BC32" s="124">
        <v>-1.30336172032515</v>
      </c>
      <c r="BD32" s="114"/>
      <c r="BE32" s="125">
        <v>-3.0939313693781298</v>
      </c>
    </row>
    <row r="33" spans="7:57" x14ac:dyDescent="0.2">
      <c r="G33" s="137">
        <v>98.290027002700199</v>
      </c>
      <c r="H33" s="133">
        <v>103.624905552375</v>
      </c>
      <c r="I33" s="133">
        <v>107.328613963039</v>
      </c>
      <c r="J33" s="133">
        <v>106.902645854657</v>
      </c>
      <c r="K33" s="133">
        <v>106.65615092290901</v>
      </c>
      <c r="L33" s="138">
        <v>105.168271332248</v>
      </c>
      <c r="M33" s="133"/>
      <c r="N33" s="145">
        <v>112.667090184354</v>
      </c>
      <c r="O33" s="153">
        <v>112.159351955307</v>
      </c>
      <c r="P33" s="146">
        <v>112.427729786673</v>
      </c>
      <c r="Q33" s="133"/>
      <c r="R33" s="151">
        <v>107.391367045729</v>
      </c>
      <c r="S33" s="119"/>
      <c r="T33" s="120">
        <v>10.3974578348514</v>
      </c>
      <c r="U33" s="114">
        <v>5.6008821559026298</v>
      </c>
      <c r="V33" s="114">
        <v>5.1005540801662104</v>
      </c>
      <c r="W33" s="114">
        <v>4.3911772917712497</v>
      </c>
      <c r="X33" s="114">
        <v>10.093590324123999</v>
      </c>
      <c r="Y33" s="121">
        <v>6.89985746071061</v>
      </c>
      <c r="Z33" s="114"/>
      <c r="AA33" s="122">
        <v>6.9512112319350496</v>
      </c>
      <c r="AB33" s="123">
        <v>1.9022145046249701</v>
      </c>
      <c r="AC33" s="124">
        <v>4.4462331551498204</v>
      </c>
      <c r="AD33" s="114"/>
      <c r="AE33" s="125">
        <v>6.2447706880249596</v>
      </c>
      <c r="AG33" s="137">
        <v>94.353544207317</v>
      </c>
      <c r="AH33" s="133">
        <v>98.031691270275104</v>
      </c>
      <c r="AI33" s="133">
        <v>101.843436044428</v>
      </c>
      <c r="AJ33" s="133">
        <v>106.338616309012</v>
      </c>
      <c r="AK33" s="133">
        <v>101.708105062082</v>
      </c>
      <c r="AL33" s="138">
        <v>100.887391904853</v>
      </c>
      <c r="AM33" s="133"/>
      <c r="AN33" s="145">
        <v>108.111498321635</v>
      </c>
      <c r="AO33" s="153">
        <v>108.644138491547</v>
      </c>
      <c r="AP33" s="146">
        <v>108.369392413033</v>
      </c>
      <c r="AQ33" s="133"/>
      <c r="AR33" s="151">
        <v>103.33938691289799</v>
      </c>
      <c r="AS33" s="119"/>
      <c r="AT33" s="120">
        <v>4.0663578956701603</v>
      </c>
      <c r="AU33" s="114">
        <v>1.37942125980856</v>
      </c>
      <c r="AV33" s="114">
        <v>-0.13771245223439099</v>
      </c>
      <c r="AW33" s="114">
        <v>8.5322218769145692</v>
      </c>
      <c r="AX33" s="114">
        <v>6.6549992730934902</v>
      </c>
      <c r="AY33" s="121">
        <v>4.0971981519231004</v>
      </c>
      <c r="AZ33" s="114"/>
      <c r="BA33" s="122">
        <v>3.9748979013993999</v>
      </c>
      <c r="BB33" s="123">
        <v>1.6322454333857299</v>
      </c>
      <c r="BC33" s="124">
        <v>2.8182667123412699</v>
      </c>
      <c r="BD33" s="114"/>
      <c r="BE33" s="125">
        <v>3.8308421414639402</v>
      </c>
    </row>
    <row r="34" spans="7:57" x14ac:dyDescent="0.2">
      <c r="G34" s="137">
        <v>98.579104866743904</v>
      </c>
      <c r="H34" s="133">
        <v>107.91378258808599</v>
      </c>
      <c r="I34" s="133">
        <v>110.273776585552</v>
      </c>
      <c r="J34" s="133">
        <v>111.488024420024</v>
      </c>
      <c r="K34" s="133">
        <v>105.828190789473</v>
      </c>
      <c r="L34" s="138">
        <v>107.43227469529999</v>
      </c>
      <c r="M34" s="133"/>
      <c r="N34" s="145">
        <v>124.13804257197501</v>
      </c>
      <c r="O34" s="153">
        <v>131.75501316386701</v>
      </c>
      <c r="P34" s="146">
        <v>128.09386100568099</v>
      </c>
      <c r="Q34" s="133"/>
      <c r="R34" s="151">
        <v>113.933842364897</v>
      </c>
      <c r="S34" s="119"/>
      <c r="T34" s="120">
        <v>1.1721535452087799</v>
      </c>
      <c r="U34" s="114">
        <v>-1.2781658716550199</v>
      </c>
      <c r="V34" s="114">
        <v>-2.99266553834119</v>
      </c>
      <c r="W34" s="114">
        <v>0.70339206500106</v>
      </c>
      <c r="X34" s="114">
        <v>0.34591828449939899</v>
      </c>
      <c r="Y34" s="121">
        <v>-0.67161454302315804</v>
      </c>
      <c r="Z34" s="114"/>
      <c r="AA34" s="122">
        <v>2.75157688116678</v>
      </c>
      <c r="AB34" s="123">
        <v>-0.293358591406365</v>
      </c>
      <c r="AC34" s="124">
        <v>0.95449816873892901</v>
      </c>
      <c r="AD34" s="114"/>
      <c r="AE34" s="125">
        <v>-0.22147355895732801</v>
      </c>
      <c r="AG34" s="137">
        <v>99.810669544756195</v>
      </c>
      <c r="AH34" s="133">
        <v>104.38094929311301</v>
      </c>
      <c r="AI34" s="133">
        <v>106.198241694844</v>
      </c>
      <c r="AJ34" s="133">
        <v>110.644674924054</v>
      </c>
      <c r="AK34" s="133">
        <v>103.786097206986</v>
      </c>
      <c r="AL34" s="138">
        <v>105.19307714146299</v>
      </c>
      <c r="AM34" s="133"/>
      <c r="AN34" s="145">
        <v>113.756929533709</v>
      </c>
      <c r="AO34" s="153">
        <v>116.522596719779</v>
      </c>
      <c r="AP34" s="146">
        <v>115.15525331364201</v>
      </c>
      <c r="AQ34" s="133"/>
      <c r="AR34" s="151">
        <v>108.29578262879301</v>
      </c>
      <c r="AS34" s="119"/>
      <c r="AT34" s="120">
        <v>0.82247583384143996</v>
      </c>
      <c r="AU34" s="114">
        <v>-0.28943240434402401</v>
      </c>
      <c r="AV34" s="114">
        <v>-2.7090991512093598</v>
      </c>
      <c r="AW34" s="114">
        <v>7.20862253114809</v>
      </c>
      <c r="AX34" s="114">
        <v>2.77312885273059</v>
      </c>
      <c r="AY34" s="121">
        <v>1.5543734285000199</v>
      </c>
      <c r="AZ34" s="114"/>
      <c r="BA34" s="122">
        <v>2.4365231244728398</v>
      </c>
      <c r="BB34" s="123">
        <v>1.23357930545491</v>
      </c>
      <c r="BC34" s="124">
        <v>1.8245363576692799</v>
      </c>
      <c r="BD34" s="114"/>
      <c r="BE34" s="125">
        <v>1.6404837982618701</v>
      </c>
    </row>
    <row r="35" spans="7:57" x14ac:dyDescent="0.2">
      <c r="G35" s="137">
        <v>88.534341085271294</v>
      </c>
      <c r="H35" s="133">
        <v>93.806323268206</v>
      </c>
      <c r="I35" s="133">
        <v>95.057054794520496</v>
      </c>
      <c r="J35" s="133">
        <v>93.808226086956495</v>
      </c>
      <c r="K35" s="133">
        <v>91.362657200811299</v>
      </c>
      <c r="L35" s="138">
        <v>92.840349730976101</v>
      </c>
      <c r="M35" s="133"/>
      <c r="N35" s="145">
        <v>90.974725274725202</v>
      </c>
      <c r="O35" s="153">
        <v>97.602854077253198</v>
      </c>
      <c r="P35" s="146">
        <v>94.328371335504798</v>
      </c>
      <c r="Q35" s="133"/>
      <c r="R35" s="151">
        <v>93.229355662787299</v>
      </c>
      <c r="S35" s="119"/>
      <c r="T35" s="120">
        <v>-6.0279028529917502</v>
      </c>
      <c r="U35" s="114">
        <v>-8.0999248805315602</v>
      </c>
      <c r="V35" s="114">
        <v>-6.3969887411575099</v>
      </c>
      <c r="W35" s="114">
        <v>-7.5160122958880597</v>
      </c>
      <c r="X35" s="114">
        <v>-8.77254656351246</v>
      </c>
      <c r="Y35" s="121">
        <v>-7.4085774616746898</v>
      </c>
      <c r="Z35" s="114"/>
      <c r="AA35" s="122">
        <v>-15.6082835110034</v>
      </c>
      <c r="AB35" s="123">
        <v>-20.771251668108199</v>
      </c>
      <c r="AC35" s="124">
        <v>-18.3224349748875</v>
      </c>
      <c r="AD35" s="114"/>
      <c r="AE35" s="125">
        <v>-10.5611712568664</v>
      </c>
      <c r="AG35" s="137">
        <v>86.618474810213897</v>
      </c>
      <c r="AH35" s="133">
        <v>90.840084033613394</v>
      </c>
      <c r="AI35" s="133">
        <v>90.412552960347597</v>
      </c>
      <c r="AJ35" s="133">
        <v>93.470439330543897</v>
      </c>
      <c r="AK35" s="133">
        <v>88.195565268065195</v>
      </c>
      <c r="AL35" s="138">
        <v>90.113156880525906</v>
      </c>
      <c r="AM35" s="133"/>
      <c r="AN35" s="145">
        <v>93.405629506378204</v>
      </c>
      <c r="AO35" s="153">
        <v>96.399517666853598</v>
      </c>
      <c r="AP35" s="146">
        <v>94.894224762966999</v>
      </c>
      <c r="AQ35" s="133"/>
      <c r="AR35" s="151">
        <v>91.494919406834299</v>
      </c>
      <c r="AS35" s="119"/>
      <c r="AT35" s="120">
        <v>-11.9193299648652</v>
      </c>
      <c r="AU35" s="114">
        <v>-10.810891137931799</v>
      </c>
      <c r="AV35" s="114">
        <v>-18.0542328406457</v>
      </c>
      <c r="AW35" s="114">
        <v>-10.231376894672399</v>
      </c>
      <c r="AX35" s="114">
        <v>-13.0514587182703</v>
      </c>
      <c r="AY35" s="121">
        <v>-12.841807723334</v>
      </c>
      <c r="AZ35" s="114"/>
      <c r="BA35" s="122">
        <v>-15.5922417536481</v>
      </c>
      <c r="BB35" s="123">
        <v>-17.323585445850899</v>
      </c>
      <c r="BC35" s="124">
        <v>-16.4522923705665</v>
      </c>
      <c r="BD35" s="114"/>
      <c r="BE35" s="125">
        <v>-13.959073459054601</v>
      </c>
    </row>
    <row r="36" spans="7:57" x14ac:dyDescent="0.2">
      <c r="G36" s="137">
        <v>88.027235294117602</v>
      </c>
      <c r="H36" s="133">
        <v>92.083821428571397</v>
      </c>
      <c r="I36" s="133">
        <v>94.839194528875296</v>
      </c>
      <c r="J36" s="133">
        <v>95.898532110091693</v>
      </c>
      <c r="K36" s="133">
        <v>91.849579524679996</v>
      </c>
      <c r="L36" s="138">
        <v>93.098858281986196</v>
      </c>
      <c r="M36" s="133"/>
      <c r="N36" s="145">
        <v>93.883774954627896</v>
      </c>
      <c r="O36" s="153">
        <v>96.945104895104805</v>
      </c>
      <c r="P36" s="146">
        <v>95.443063223508403</v>
      </c>
      <c r="Q36" s="133"/>
      <c r="R36" s="151">
        <v>93.776998969603198</v>
      </c>
      <c r="S36" s="119"/>
      <c r="T36" s="120">
        <v>-8.1389299970996998</v>
      </c>
      <c r="U36" s="114">
        <v>-9.0009893129151699</v>
      </c>
      <c r="V36" s="114">
        <v>-5.90285103932582</v>
      </c>
      <c r="W36" s="114">
        <v>-1.3016591557319499</v>
      </c>
      <c r="X36" s="114">
        <v>-1.8394075964915999</v>
      </c>
      <c r="Y36" s="121">
        <v>-5.0230910355996103</v>
      </c>
      <c r="Z36" s="114"/>
      <c r="AA36" s="122">
        <v>-5.7074068415644197</v>
      </c>
      <c r="AB36" s="123">
        <v>-2.7060671863974299</v>
      </c>
      <c r="AC36" s="124">
        <v>-4.1767834172565799</v>
      </c>
      <c r="AD36" s="114"/>
      <c r="AE36" s="125">
        <v>-4.7420077536871901</v>
      </c>
      <c r="AG36" s="137">
        <v>86.648063063063006</v>
      </c>
      <c r="AH36" s="133">
        <v>89.021679012345601</v>
      </c>
      <c r="AI36" s="133">
        <v>90.351317635270505</v>
      </c>
      <c r="AJ36" s="133">
        <v>93.193523670082897</v>
      </c>
      <c r="AK36" s="133">
        <v>89.612237417943106</v>
      </c>
      <c r="AL36" s="138">
        <v>89.930799830723601</v>
      </c>
      <c r="AM36" s="133"/>
      <c r="AN36" s="145">
        <v>92.530531400966098</v>
      </c>
      <c r="AO36" s="153">
        <v>93.204579345088106</v>
      </c>
      <c r="AP36" s="146">
        <v>92.860490752157801</v>
      </c>
      <c r="AQ36" s="133"/>
      <c r="AR36" s="151">
        <v>90.810336122010796</v>
      </c>
      <c r="AS36" s="119"/>
      <c r="AT36" s="120">
        <v>-4.45624359386834</v>
      </c>
      <c r="AU36" s="114">
        <v>-5.9819047448850799</v>
      </c>
      <c r="AV36" s="114">
        <v>-7.0704645777016202</v>
      </c>
      <c r="AW36" s="114">
        <v>-0.91730889437502505</v>
      </c>
      <c r="AX36" s="114">
        <v>-2.2624036737428401</v>
      </c>
      <c r="AY36" s="121">
        <v>-4.0654607403785299</v>
      </c>
      <c r="AZ36" s="114"/>
      <c r="BA36" s="122">
        <v>-3.6934102371495898</v>
      </c>
      <c r="BB36" s="123">
        <v>-2.97073786152801</v>
      </c>
      <c r="BC36" s="124">
        <v>-3.3397714881320799</v>
      </c>
      <c r="BD36" s="114"/>
      <c r="BE36" s="125">
        <v>-3.8648421136212301</v>
      </c>
    </row>
    <row r="37" spans="7:57" x14ac:dyDescent="0.2">
      <c r="G37" s="137">
        <v>87.153079276971198</v>
      </c>
      <c r="H37" s="133">
        <v>92.636857323522605</v>
      </c>
      <c r="I37" s="133">
        <v>96.146000323991501</v>
      </c>
      <c r="J37" s="133">
        <v>95.224559352035598</v>
      </c>
      <c r="K37" s="133">
        <v>95.403649326643702</v>
      </c>
      <c r="L37" s="138">
        <v>93.648445713632896</v>
      </c>
      <c r="M37" s="133"/>
      <c r="N37" s="145">
        <v>108.28958214992601</v>
      </c>
      <c r="O37" s="153">
        <v>115.60818107131099</v>
      </c>
      <c r="P37" s="146">
        <v>112.033938674288</v>
      </c>
      <c r="Q37" s="133"/>
      <c r="R37" s="151">
        <v>100.122492544051</v>
      </c>
      <c r="S37" s="119"/>
      <c r="T37" s="120">
        <v>0.87722164936353797</v>
      </c>
      <c r="U37" s="114">
        <v>1.90431793104979</v>
      </c>
      <c r="V37" s="114">
        <v>2.7487932418804801</v>
      </c>
      <c r="W37" s="114">
        <v>1.8259173270592499</v>
      </c>
      <c r="X37" s="114">
        <v>0.49980717788101098</v>
      </c>
      <c r="Y37" s="121">
        <v>1.56410042319722</v>
      </c>
      <c r="Z37" s="114"/>
      <c r="AA37" s="122">
        <v>0.54918350919602998</v>
      </c>
      <c r="AB37" s="123">
        <v>0.36611962143063598</v>
      </c>
      <c r="AC37" s="124">
        <v>0.45561817275613697</v>
      </c>
      <c r="AD37" s="114"/>
      <c r="AE37" s="125">
        <v>1.24662280136782</v>
      </c>
      <c r="AG37" s="137">
        <v>95.143633349204094</v>
      </c>
      <c r="AH37" s="133">
        <v>95.550679638897904</v>
      </c>
      <c r="AI37" s="133">
        <v>96.329387632115697</v>
      </c>
      <c r="AJ37" s="133">
        <v>103.625041017284</v>
      </c>
      <c r="AK37" s="133">
        <v>97.105269170624297</v>
      </c>
      <c r="AL37" s="138">
        <v>97.722680869586299</v>
      </c>
      <c r="AM37" s="133"/>
      <c r="AN37" s="145">
        <v>105.580248525695</v>
      </c>
      <c r="AO37" s="153">
        <v>108.2919397308</v>
      </c>
      <c r="AP37" s="146">
        <v>106.942655332055</v>
      </c>
      <c r="AQ37" s="133"/>
      <c r="AR37" s="151">
        <v>100.770391571113</v>
      </c>
      <c r="AS37" s="119"/>
      <c r="AT37" s="120">
        <v>-0.44550330562214402</v>
      </c>
      <c r="AU37" s="114">
        <v>-0.33115253404697298</v>
      </c>
      <c r="AV37" s="114">
        <v>-7.1965117391178604</v>
      </c>
      <c r="AW37" s="114">
        <v>8.5976944936381194</v>
      </c>
      <c r="AX37" s="114">
        <v>-0.848088218758006</v>
      </c>
      <c r="AY37" s="121">
        <v>-0.161777887313031</v>
      </c>
      <c r="AZ37" s="114"/>
      <c r="BA37" s="122">
        <v>-3.0143962981116799</v>
      </c>
      <c r="BB37" s="123">
        <v>-2.7307687805960699</v>
      </c>
      <c r="BC37" s="124">
        <v>-2.8720677635140901</v>
      </c>
      <c r="BD37" s="114"/>
      <c r="BE37" s="125">
        <v>-1.08414887937697</v>
      </c>
    </row>
    <row r="38" spans="7:57" x14ac:dyDescent="0.2">
      <c r="G38" s="137">
        <v>125.85324938373</v>
      </c>
      <c r="H38" s="133">
        <v>151.09222888061399</v>
      </c>
      <c r="I38" s="133">
        <v>161.43174952493399</v>
      </c>
      <c r="J38" s="133">
        <v>156.54685385530999</v>
      </c>
      <c r="K38" s="133">
        <v>134.39945601964001</v>
      </c>
      <c r="L38" s="138">
        <v>147.95425736089399</v>
      </c>
      <c r="M38" s="133"/>
      <c r="N38" s="145">
        <v>120.119583422498</v>
      </c>
      <c r="O38" s="153">
        <v>121.66939918160899</v>
      </c>
      <c r="P38" s="146">
        <v>120.921447751174</v>
      </c>
      <c r="Q38" s="133"/>
      <c r="R38" s="151">
        <v>140.95912942004301</v>
      </c>
      <c r="S38" s="119"/>
      <c r="T38" s="120">
        <v>2.9541643392303101</v>
      </c>
      <c r="U38" s="114">
        <v>1.09422195038467</v>
      </c>
      <c r="V38" s="114">
        <v>0.989162781728955</v>
      </c>
      <c r="W38" s="114">
        <v>-0.42483659410788499</v>
      </c>
      <c r="X38" s="114">
        <v>-8.1938660408588095</v>
      </c>
      <c r="Y38" s="121">
        <v>-0.94000624068040595</v>
      </c>
      <c r="Z38" s="114"/>
      <c r="AA38" s="122">
        <v>-23.849789155814999</v>
      </c>
      <c r="AB38" s="123">
        <v>-40.592081833669198</v>
      </c>
      <c r="AC38" s="124">
        <v>-34.146511926041597</v>
      </c>
      <c r="AD38" s="114"/>
      <c r="AE38" s="125">
        <v>-11.612956084128699</v>
      </c>
      <c r="AG38" s="137">
        <v>114.59616662471601</v>
      </c>
      <c r="AH38" s="133">
        <v>126.899020846555</v>
      </c>
      <c r="AI38" s="133">
        <v>135.021377369585</v>
      </c>
      <c r="AJ38" s="133">
        <v>137.68475192972599</v>
      </c>
      <c r="AK38" s="133">
        <v>123.335820501067</v>
      </c>
      <c r="AL38" s="138">
        <v>128.19220467875999</v>
      </c>
      <c r="AM38" s="133"/>
      <c r="AN38" s="145">
        <v>117.164105124036</v>
      </c>
      <c r="AO38" s="153">
        <v>117.60377073724101</v>
      </c>
      <c r="AP38" s="146">
        <v>117.38638215949599</v>
      </c>
      <c r="AQ38" s="133"/>
      <c r="AR38" s="151">
        <v>125.029451297039</v>
      </c>
      <c r="AS38" s="119"/>
      <c r="AT38" s="120">
        <v>3.2281366563851601</v>
      </c>
      <c r="AU38" s="114">
        <v>0.11647984382788</v>
      </c>
      <c r="AV38" s="114">
        <v>-1.7417054859602501</v>
      </c>
      <c r="AW38" s="114">
        <v>3.84103905605531</v>
      </c>
      <c r="AX38" s="114">
        <v>-0.29145040447651199</v>
      </c>
      <c r="AY38" s="121">
        <v>1.07075704745872</v>
      </c>
      <c r="AZ38" s="114"/>
      <c r="BA38" s="122">
        <v>-5.8371564324491798</v>
      </c>
      <c r="BB38" s="123">
        <v>-17.234687065265401</v>
      </c>
      <c r="BC38" s="124">
        <v>-12.0869120865993</v>
      </c>
      <c r="BD38" s="114"/>
      <c r="BE38" s="125">
        <v>-2.9753559400749698</v>
      </c>
    </row>
    <row r="39" spans="7:57" x14ac:dyDescent="0.2">
      <c r="G39" s="139">
        <v>85.4531833638503</v>
      </c>
      <c r="H39" s="140">
        <v>90.479861193733797</v>
      </c>
      <c r="I39" s="140">
        <v>90.092762410003701</v>
      </c>
      <c r="J39" s="140">
        <v>91.138200405231103</v>
      </c>
      <c r="K39" s="140">
        <v>92.143217137292993</v>
      </c>
      <c r="L39" s="141">
        <v>90.1097527116723</v>
      </c>
      <c r="M39" s="133"/>
      <c r="N39" s="147">
        <v>93.236379774072006</v>
      </c>
      <c r="O39" s="148">
        <v>110.90519327467</v>
      </c>
      <c r="P39" s="149">
        <v>102.653039108952</v>
      </c>
      <c r="Q39" s="133"/>
      <c r="R39" s="152">
        <v>94.196614095882495</v>
      </c>
      <c r="S39" s="119"/>
      <c r="T39" s="126">
        <v>1.0868162140639099</v>
      </c>
      <c r="U39" s="127">
        <v>0.65256878678385299</v>
      </c>
      <c r="V39" s="127">
        <v>0.96123319928050599</v>
      </c>
      <c r="W39" s="127">
        <v>1.8303937420880101</v>
      </c>
      <c r="X39" s="127">
        <v>4.8729485234372403</v>
      </c>
      <c r="Y39" s="128">
        <v>1.88689490555248</v>
      </c>
      <c r="Z39" s="114"/>
      <c r="AA39" s="129">
        <v>-7.0356659508157096</v>
      </c>
      <c r="AB39" s="130">
        <v>3.2265060885897499</v>
      </c>
      <c r="AC39" s="131">
        <v>-1.27292057688807</v>
      </c>
      <c r="AD39" s="114"/>
      <c r="AE39" s="132">
        <v>0.53585245477239896</v>
      </c>
      <c r="AG39" s="139">
        <v>96.2783013904547</v>
      </c>
      <c r="AH39" s="140">
        <v>96.191178804193797</v>
      </c>
      <c r="AI39" s="140">
        <v>99.869851742031102</v>
      </c>
      <c r="AJ39" s="140">
        <v>101.8376026545</v>
      </c>
      <c r="AK39" s="140">
        <v>96.371713410447299</v>
      </c>
      <c r="AL39" s="141">
        <v>98.1084677936432</v>
      </c>
      <c r="AM39" s="133"/>
      <c r="AN39" s="147">
        <v>110.934785245284</v>
      </c>
      <c r="AO39" s="148">
        <v>106.294956147677</v>
      </c>
      <c r="AP39" s="149">
        <v>108.613270922578</v>
      </c>
      <c r="AQ39" s="133"/>
      <c r="AR39" s="152">
        <v>101.549029511607</v>
      </c>
      <c r="AS39" s="119"/>
      <c r="AT39" s="126">
        <v>7.8825455028037998</v>
      </c>
      <c r="AU39" s="127">
        <v>5.8881808371107498</v>
      </c>
      <c r="AV39" s="127">
        <v>8.4884395801896204</v>
      </c>
      <c r="AW39" s="127">
        <v>13.410070139312401</v>
      </c>
      <c r="AX39" s="127">
        <v>6.3822889335726503</v>
      </c>
      <c r="AY39" s="128">
        <v>8.4085773023165302</v>
      </c>
      <c r="AZ39" s="114"/>
      <c r="BA39" s="129">
        <v>11.7203156922599</v>
      </c>
      <c r="BB39" s="130">
        <v>4.9618722630617897</v>
      </c>
      <c r="BC39" s="131">
        <v>8.3170785054302296</v>
      </c>
      <c r="BD39" s="114"/>
      <c r="BE39" s="132">
        <v>8.4054332630093693</v>
      </c>
    </row>
    <row r="40" spans="7:57" x14ac:dyDescent="0.2">
      <c r="G40" s="154">
        <v>218190.88</v>
      </c>
      <c r="H40" s="155">
        <v>296985.18</v>
      </c>
      <c r="I40" s="155">
        <v>347065.679999999</v>
      </c>
      <c r="J40" s="155">
        <v>380198.00999999902</v>
      </c>
      <c r="K40" s="155">
        <v>317838.27999999898</v>
      </c>
      <c r="L40" s="156">
        <v>1560278.03</v>
      </c>
      <c r="M40" s="157"/>
      <c r="N40" s="158">
        <v>556512.81999999902</v>
      </c>
      <c r="O40" s="159">
        <v>609316.26999999897</v>
      </c>
      <c r="P40" s="160">
        <v>1165829.0900000001</v>
      </c>
      <c r="Q40" s="157"/>
      <c r="R40" s="161">
        <v>2726107.12</v>
      </c>
      <c r="S40" s="119"/>
      <c r="T40" s="111">
        <v>26.3692509795329</v>
      </c>
      <c r="U40" s="112">
        <v>-11.3913161603123</v>
      </c>
      <c r="V40" s="112">
        <v>-22.910997976829901</v>
      </c>
      <c r="W40" s="112">
        <v>2.9090193433698901</v>
      </c>
      <c r="X40" s="112">
        <v>14.7148092264064</v>
      </c>
      <c r="Y40" s="113">
        <v>-2.7597178176034198</v>
      </c>
      <c r="Z40" s="114"/>
      <c r="AA40" s="115">
        <v>24.126494139647001</v>
      </c>
      <c r="AB40" s="116">
        <v>15.5525370718786</v>
      </c>
      <c r="AC40" s="117">
        <v>19.492552657202801</v>
      </c>
      <c r="AD40" s="114"/>
      <c r="AE40" s="118">
        <v>5.6544939101724196</v>
      </c>
      <c r="AG40" s="154">
        <v>661689.04</v>
      </c>
      <c r="AH40" s="155">
        <v>823773.06</v>
      </c>
      <c r="AI40" s="155">
        <v>824876.46</v>
      </c>
      <c r="AJ40" s="155">
        <v>1020705.66</v>
      </c>
      <c r="AK40" s="155">
        <v>816563.11</v>
      </c>
      <c r="AL40" s="156">
        <v>4147607.33</v>
      </c>
      <c r="AM40" s="157"/>
      <c r="AN40" s="158">
        <v>1238527.49</v>
      </c>
      <c r="AO40" s="159">
        <v>1280812.6200000001</v>
      </c>
      <c r="AP40" s="160">
        <v>2519340.11</v>
      </c>
      <c r="AQ40" s="157"/>
      <c r="AR40" s="161">
        <v>6666947.4400000004</v>
      </c>
      <c r="AS40" s="119"/>
      <c r="AT40" s="111">
        <v>3.2076266910979099</v>
      </c>
      <c r="AU40" s="112">
        <v>0.31753156732332599</v>
      </c>
      <c r="AV40" s="112">
        <v>-17.627873493933301</v>
      </c>
      <c r="AW40" s="112">
        <v>42.571883340668997</v>
      </c>
      <c r="AX40" s="112">
        <v>20.697051790331699</v>
      </c>
      <c r="AY40" s="113">
        <v>7.55810416557647</v>
      </c>
      <c r="AZ40" s="114"/>
      <c r="BA40" s="115">
        <v>22.2516786678102</v>
      </c>
      <c r="BB40" s="116">
        <v>19.692480451947102</v>
      </c>
      <c r="BC40" s="117">
        <v>20.937073577653599</v>
      </c>
      <c r="BD40" s="114"/>
      <c r="BE40" s="118">
        <v>12.250687397346001</v>
      </c>
    </row>
    <row r="41" spans="7:57" x14ac:dyDescent="0.2">
      <c r="G41" s="162">
        <v>298872.96000000002</v>
      </c>
      <c r="H41" s="157">
        <v>514490.28</v>
      </c>
      <c r="I41" s="157">
        <v>595616.52</v>
      </c>
      <c r="J41" s="157">
        <v>550237.43999999994</v>
      </c>
      <c r="K41" s="157">
        <v>429199.64</v>
      </c>
      <c r="L41" s="163">
        <v>2388416.84</v>
      </c>
      <c r="M41" s="157"/>
      <c r="N41" s="164">
        <v>647811.86</v>
      </c>
      <c r="O41" s="165">
        <v>808236.23</v>
      </c>
      <c r="P41" s="166">
        <v>1456048.09</v>
      </c>
      <c r="Q41" s="157"/>
      <c r="R41" s="167">
        <v>3844464.93</v>
      </c>
      <c r="S41" s="119"/>
      <c r="T41" s="120">
        <v>8.55541261798977</v>
      </c>
      <c r="U41" s="114">
        <v>1.8928806940951299</v>
      </c>
      <c r="V41" s="114">
        <v>-0.85201645025173101</v>
      </c>
      <c r="W41" s="114">
        <v>0.243588827539161</v>
      </c>
      <c r="X41" s="114">
        <v>-4.2589088545044902E-3</v>
      </c>
      <c r="Y41" s="121">
        <v>1.2425399485244399</v>
      </c>
      <c r="Z41" s="114"/>
      <c r="AA41" s="122">
        <v>7.0282679974452398</v>
      </c>
      <c r="AB41" s="123">
        <v>6.0339452681822898</v>
      </c>
      <c r="AC41" s="124">
        <v>6.4740396016963997</v>
      </c>
      <c r="AD41" s="114"/>
      <c r="AE41" s="125">
        <v>3.1622835637157198</v>
      </c>
      <c r="AG41" s="162">
        <v>1152530.48</v>
      </c>
      <c r="AH41" s="157">
        <v>1521984.86</v>
      </c>
      <c r="AI41" s="157">
        <v>1582712.87</v>
      </c>
      <c r="AJ41" s="157">
        <v>1637690.5</v>
      </c>
      <c r="AK41" s="157">
        <v>1441690.72</v>
      </c>
      <c r="AL41" s="163">
        <v>7336609.4299999997</v>
      </c>
      <c r="AM41" s="157"/>
      <c r="AN41" s="164">
        <v>1862471.41</v>
      </c>
      <c r="AO41" s="165">
        <v>1988221.39</v>
      </c>
      <c r="AP41" s="166">
        <v>3850692.8</v>
      </c>
      <c r="AQ41" s="157"/>
      <c r="AR41" s="167">
        <v>11187302.23</v>
      </c>
      <c r="AS41" s="119"/>
      <c r="AT41" s="120">
        <v>5.4883211270632399</v>
      </c>
      <c r="AU41" s="114">
        <v>7.9758664017916097</v>
      </c>
      <c r="AV41" s="114">
        <v>-10.3869222522365</v>
      </c>
      <c r="AW41" s="114">
        <v>-1.0628032223374</v>
      </c>
      <c r="AX41" s="114">
        <v>-3.7801252588340901</v>
      </c>
      <c r="AY41" s="121">
        <v>-1.14920496865069</v>
      </c>
      <c r="AZ41" s="114"/>
      <c r="BA41" s="122">
        <v>4.5489828822031102</v>
      </c>
      <c r="BB41" s="123">
        <v>7.4415240584285298</v>
      </c>
      <c r="BC41" s="124">
        <v>6.0227619100889598</v>
      </c>
      <c r="BD41" s="114"/>
      <c r="BE41" s="125">
        <v>1.2072785725738999</v>
      </c>
    </row>
    <row r="42" spans="7:57" x14ac:dyDescent="0.2">
      <c r="G42" s="162">
        <v>120189.7605</v>
      </c>
      <c r="H42" s="157">
        <v>165662.9062</v>
      </c>
      <c r="I42" s="157">
        <v>175537.7248</v>
      </c>
      <c r="J42" s="157">
        <v>174948.68900000001</v>
      </c>
      <c r="K42" s="157">
        <v>156363.7206</v>
      </c>
      <c r="L42" s="163">
        <v>792702.80110000004</v>
      </c>
      <c r="M42" s="157"/>
      <c r="N42" s="164">
        <v>192419.451</v>
      </c>
      <c r="O42" s="165">
        <v>212582.86129999999</v>
      </c>
      <c r="P42" s="166">
        <v>405002.31229999999</v>
      </c>
      <c r="Q42" s="157"/>
      <c r="R42" s="167">
        <v>1197705.1133999999</v>
      </c>
      <c r="S42" s="119"/>
      <c r="T42" s="120">
        <v>15.3179574618158</v>
      </c>
      <c r="U42" s="114">
        <v>11.7114756803993</v>
      </c>
      <c r="V42" s="114">
        <v>5.0287183973112004</v>
      </c>
      <c r="W42" s="114">
        <v>3.5698332233469099</v>
      </c>
      <c r="X42" s="114">
        <v>1.90514300620542</v>
      </c>
      <c r="Y42" s="121">
        <v>6.8315172840994602</v>
      </c>
      <c r="Z42" s="114"/>
      <c r="AA42" s="122">
        <v>-4.28794245575319</v>
      </c>
      <c r="AB42" s="123">
        <v>-3.37668645973012</v>
      </c>
      <c r="AC42" s="124">
        <v>-3.81178445560063</v>
      </c>
      <c r="AD42" s="114"/>
      <c r="AE42" s="125">
        <v>2.9784340628709698</v>
      </c>
      <c r="AG42" s="162">
        <v>459706.21600000001</v>
      </c>
      <c r="AH42" s="157">
        <v>557920.65209999995</v>
      </c>
      <c r="AI42" s="157">
        <v>556095.47600000002</v>
      </c>
      <c r="AJ42" s="157">
        <v>574690.0416</v>
      </c>
      <c r="AK42" s="157">
        <v>545219.65659999999</v>
      </c>
      <c r="AL42" s="163">
        <v>2693632.0422999999</v>
      </c>
      <c r="AM42" s="157"/>
      <c r="AN42" s="164">
        <v>650500.87210000004</v>
      </c>
      <c r="AO42" s="165">
        <v>683513.24040000001</v>
      </c>
      <c r="AP42" s="166">
        <v>1334014.1125</v>
      </c>
      <c r="AQ42" s="157"/>
      <c r="AR42" s="167">
        <v>4027646.1548000001</v>
      </c>
      <c r="AS42" s="119"/>
      <c r="AT42" s="120">
        <v>-1.22252895739728</v>
      </c>
      <c r="AU42" s="114">
        <v>4.1577174155038801</v>
      </c>
      <c r="AV42" s="114">
        <v>-7.8907208251602503</v>
      </c>
      <c r="AW42" s="114">
        <v>-0.28126331437165503</v>
      </c>
      <c r="AX42" s="114">
        <v>-3.9451845671538099</v>
      </c>
      <c r="AY42" s="121">
        <v>-2.0035669137873802</v>
      </c>
      <c r="AZ42" s="114"/>
      <c r="BA42" s="122">
        <v>-2.1740875622789799</v>
      </c>
      <c r="BB42" s="123">
        <v>-0.210994501657703</v>
      </c>
      <c r="BC42" s="124">
        <v>-1.1779980932776399</v>
      </c>
      <c r="BD42" s="114"/>
      <c r="BE42" s="125">
        <v>-1.73165866948277</v>
      </c>
    </row>
    <row r="43" spans="7:57" x14ac:dyDescent="0.2">
      <c r="G43" s="162">
        <v>261281.56820000001</v>
      </c>
      <c r="H43" s="157">
        <v>350982.3567</v>
      </c>
      <c r="I43" s="157">
        <v>368174.6753</v>
      </c>
      <c r="J43" s="157">
        <v>372276.41470000002</v>
      </c>
      <c r="K43" s="157">
        <v>322906.59460000001</v>
      </c>
      <c r="L43" s="163">
        <v>1675621.6095</v>
      </c>
      <c r="M43" s="157"/>
      <c r="N43" s="164">
        <v>305158.29190000001</v>
      </c>
      <c r="O43" s="165">
        <v>307323.16340000002</v>
      </c>
      <c r="P43" s="166">
        <v>612481.45530000003</v>
      </c>
      <c r="Q43" s="157"/>
      <c r="R43" s="167">
        <v>2288103.0647999998</v>
      </c>
      <c r="S43" s="119"/>
      <c r="T43" s="120">
        <v>24.863624094940501</v>
      </c>
      <c r="U43" s="114">
        <v>26.748430577564399</v>
      </c>
      <c r="V43" s="114">
        <v>21.862676689046801</v>
      </c>
      <c r="W43" s="114">
        <v>24.254483591560401</v>
      </c>
      <c r="X43" s="114">
        <v>23.882347900227199</v>
      </c>
      <c r="Y43" s="121">
        <v>24.253335604404199</v>
      </c>
      <c r="Z43" s="114"/>
      <c r="AA43" s="122">
        <v>17.2033413484669</v>
      </c>
      <c r="AB43" s="123">
        <v>17.7640092023126</v>
      </c>
      <c r="AC43" s="124">
        <v>17.483997224499301</v>
      </c>
      <c r="AD43" s="114"/>
      <c r="AE43" s="125">
        <v>22.366014974437899</v>
      </c>
      <c r="AG43" s="162">
        <v>833184.299</v>
      </c>
      <c r="AH43" s="157">
        <v>1020736.9974</v>
      </c>
      <c r="AI43" s="157">
        <v>993897.98089999997</v>
      </c>
      <c r="AJ43" s="157">
        <v>986984.9216</v>
      </c>
      <c r="AK43" s="157">
        <v>924231.16009999998</v>
      </c>
      <c r="AL43" s="163">
        <v>4759035.3590000002</v>
      </c>
      <c r="AM43" s="157"/>
      <c r="AN43" s="164">
        <v>958129.95570000005</v>
      </c>
      <c r="AO43" s="165">
        <v>968166.91390000004</v>
      </c>
      <c r="AP43" s="166">
        <v>1926296.8696000001</v>
      </c>
      <c r="AQ43" s="157"/>
      <c r="AR43" s="167">
        <v>6685332.2286</v>
      </c>
      <c r="AS43" s="119"/>
      <c r="AT43" s="120">
        <v>13.258437239330799</v>
      </c>
      <c r="AU43" s="114">
        <v>29.6708368686479</v>
      </c>
      <c r="AV43" s="114">
        <v>16.598698628030402</v>
      </c>
      <c r="AW43" s="114">
        <v>13.805994275592999</v>
      </c>
      <c r="AX43" s="114">
        <v>7.2481027013402599</v>
      </c>
      <c r="AY43" s="121">
        <v>15.9537026976039</v>
      </c>
      <c r="AZ43" s="114"/>
      <c r="BA43" s="122">
        <v>10.6246695262043</v>
      </c>
      <c r="BB43" s="123">
        <v>11.003226602711001</v>
      </c>
      <c r="BC43" s="124">
        <v>10.8146110030918</v>
      </c>
      <c r="BD43" s="114"/>
      <c r="BE43" s="125">
        <v>14.4246961934974</v>
      </c>
    </row>
    <row r="44" spans="7:57" x14ac:dyDescent="0.2">
      <c r="G44" s="162">
        <v>242032</v>
      </c>
      <c r="H44" s="157">
        <v>354635.95</v>
      </c>
      <c r="I44" s="157">
        <v>374214.67</v>
      </c>
      <c r="J44" s="157">
        <v>365454.55</v>
      </c>
      <c r="K44" s="157">
        <v>324189.21000000002</v>
      </c>
      <c r="L44" s="163">
        <v>1660526.38</v>
      </c>
      <c r="M44" s="157"/>
      <c r="N44" s="164">
        <v>449415.72</v>
      </c>
      <c r="O44" s="165">
        <v>542336.63</v>
      </c>
      <c r="P44" s="166">
        <v>991752.35</v>
      </c>
      <c r="Q44" s="157"/>
      <c r="R44" s="167">
        <v>2652278.73</v>
      </c>
      <c r="S44" s="119"/>
      <c r="T44" s="120">
        <v>-14.9353974072363</v>
      </c>
      <c r="U44" s="114">
        <v>-7.4254830452445804</v>
      </c>
      <c r="V44" s="114">
        <v>-6.7469012253156198</v>
      </c>
      <c r="W44" s="114">
        <v>-7.6218751709397399</v>
      </c>
      <c r="X44" s="114">
        <v>-5.28749153781889</v>
      </c>
      <c r="Y44" s="121">
        <v>-8.0953738237522401</v>
      </c>
      <c r="Z44" s="114"/>
      <c r="AA44" s="122">
        <v>-1.7149463986851601</v>
      </c>
      <c r="AB44" s="123">
        <v>-4.3159636576243203</v>
      </c>
      <c r="AC44" s="124">
        <v>-3.1545687601567201</v>
      </c>
      <c r="AD44" s="114"/>
      <c r="AE44" s="125">
        <v>-6.3080429031286398</v>
      </c>
      <c r="AG44" s="162">
        <v>1446323.8</v>
      </c>
      <c r="AH44" s="157">
        <v>1726838.4</v>
      </c>
      <c r="AI44" s="157">
        <v>1658362.94</v>
      </c>
      <c r="AJ44" s="157">
        <v>1746816.61</v>
      </c>
      <c r="AK44" s="157">
        <v>1537936.59</v>
      </c>
      <c r="AL44" s="163">
        <v>8116278.3399999999</v>
      </c>
      <c r="AM44" s="157"/>
      <c r="AN44" s="164">
        <v>1874654.65</v>
      </c>
      <c r="AO44" s="165">
        <v>1984632.95</v>
      </c>
      <c r="AP44" s="166">
        <v>3859287.6</v>
      </c>
      <c r="AQ44" s="157"/>
      <c r="AR44" s="167">
        <v>11975565.939999999</v>
      </c>
      <c r="AS44" s="119"/>
      <c r="AT44" s="120">
        <v>-0.11630530388470001</v>
      </c>
      <c r="AU44" s="114">
        <v>10.501609583842001</v>
      </c>
      <c r="AV44" s="114">
        <v>1.9067345732345</v>
      </c>
      <c r="AW44" s="114">
        <v>20.621012912851</v>
      </c>
      <c r="AX44" s="114">
        <v>-4.1161276882437097</v>
      </c>
      <c r="AY44" s="121">
        <v>5.5403670355084502</v>
      </c>
      <c r="AZ44" s="114"/>
      <c r="BA44" s="122">
        <v>-7.1512125613446598</v>
      </c>
      <c r="BB44" s="123">
        <v>-0.55500021410935596</v>
      </c>
      <c r="BC44" s="124">
        <v>-3.87227306254439</v>
      </c>
      <c r="BD44" s="114"/>
      <c r="BE44" s="125">
        <v>2.3118735416452001</v>
      </c>
    </row>
    <row r="45" spans="7:57" x14ac:dyDescent="0.2">
      <c r="G45" s="162">
        <v>173756.09</v>
      </c>
      <c r="H45" s="157">
        <v>270972.44</v>
      </c>
      <c r="I45" s="157">
        <v>308948.56</v>
      </c>
      <c r="J45" s="157">
        <v>303839.43</v>
      </c>
      <c r="K45" s="157">
        <v>263731.09000000003</v>
      </c>
      <c r="L45" s="163">
        <v>1321247.6100000001</v>
      </c>
      <c r="M45" s="157"/>
      <c r="N45" s="164">
        <v>273265.84000000003</v>
      </c>
      <c r="O45" s="165">
        <v>303309.68</v>
      </c>
      <c r="P45" s="166">
        <v>576575.52</v>
      </c>
      <c r="Q45" s="157"/>
      <c r="R45" s="167">
        <v>1897823.13</v>
      </c>
      <c r="S45" s="119"/>
      <c r="T45" s="120">
        <v>-4.4924936479428101</v>
      </c>
      <c r="U45" s="114">
        <v>0.42271515642595398</v>
      </c>
      <c r="V45" s="114">
        <v>2.6585822476349801</v>
      </c>
      <c r="W45" s="114">
        <v>6.1543913426151899</v>
      </c>
      <c r="X45" s="114">
        <v>3.8776332603360899</v>
      </c>
      <c r="Y45" s="121">
        <v>2.1989565624294398</v>
      </c>
      <c r="Z45" s="114"/>
      <c r="AA45" s="122">
        <v>-3.7325101886141501</v>
      </c>
      <c r="AB45" s="123">
        <v>4.5633390914304597</v>
      </c>
      <c r="AC45" s="124">
        <v>0.46030755540631602</v>
      </c>
      <c r="AD45" s="114"/>
      <c r="AE45" s="125">
        <v>1.66440843150978</v>
      </c>
      <c r="AG45" s="162">
        <v>862524.05</v>
      </c>
      <c r="AH45" s="157">
        <v>1052169.75</v>
      </c>
      <c r="AI45" s="157">
        <v>1033949.76</v>
      </c>
      <c r="AJ45" s="157">
        <v>1059897.6100000001</v>
      </c>
      <c r="AK45" s="157">
        <v>927947</v>
      </c>
      <c r="AL45" s="163">
        <v>4936488.17</v>
      </c>
      <c r="AM45" s="157"/>
      <c r="AN45" s="164">
        <v>1127414.8</v>
      </c>
      <c r="AO45" s="165">
        <v>1161061.68</v>
      </c>
      <c r="AP45" s="166">
        <v>2288476.48</v>
      </c>
      <c r="AQ45" s="157"/>
      <c r="AR45" s="167">
        <v>7224964.6500000004</v>
      </c>
      <c r="AS45" s="119"/>
      <c r="AT45" s="120">
        <v>3.6663375437358998</v>
      </c>
      <c r="AU45" s="114">
        <v>14.4401084586679</v>
      </c>
      <c r="AV45" s="114">
        <v>0.54995621439571996</v>
      </c>
      <c r="AW45" s="114">
        <v>13.2834768766515</v>
      </c>
      <c r="AX45" s="114">
        <v>-5.5109083806082397</v>
      </c>
      <c r="AY45" s="121">
        <v>5.0897156447920997</v>
      </c>
      <c r="AZ45" s="114"/>
      <c r="BA45" s="122">
        <v>1.5225480834516201</v>
      </c>
      <c r="BB45" s="123">
        <v>6.9082080654689104</v>
      </c>
      <c r="BC45" s="124">
        <v>4.18537840042592</v>
      </c>
      <c r="BD45" s="114"/>
      <c r="BE45" s="125">
        <v>4.8015765506669803</v>
      </c>
    </row>
    <row r="46" spans="7:57" x14ac:dyDescent="0.2">
      <c r="G46" s="162">
        <v>172079.44</v>
      </c>
      <c r="H46" s="157">
        <v>302642.21000000002</v>
      </c>
      <c r="I46" s="157">
        <v>344194.17</v>
      </c>
      <c r="J46" s="157">
        <v>343502.98</v>
      </c>
      <c r="K46" s="157">
        <v>275922.09999999998</v>
      </c>
      <c r="L46" s="163">
        <v>1438340.9</v>
      </c>
      <c r="M46" s="157"/>
      <c r="N46" s="164">
        <v>313578.08</v>
      </c>
      <c r="O46" s="165">
        <v>450237.00999999902</v>
      </c>
      <c r="P46" s="166">
        <v>763815.08999999904</v>
      </c>
      <c r="Q46" s="157"/>
      <c r="R46" s="167">
        <v>2202155.9900000002</v>
      </c>
      <c r="S46" s="119"/>
      <c r="T46" s="120">
        <v>-21.328459778312599</v>
      </c>
      <c r="U46" s="114">
        <v>-3.3088706306800901</v>
      </c>
      <c r="V46" s="114">
        <v>-2.4727210843720999</v>
      </c>
      <c r="W46" s="114">
        <v>-6.4385057092444402</v>
      </c>
      <c r="X46" s="114">
        <v>-16.021204301914299</v>
      </c>
      <c r="Y46" s="121">
        <v>-8.9861799921978207</v>
      </c>
      <c r="Z46" s="114"/>
      <c r="AA46" s="122">
        <v>-18.914849701814099</v>
      </c>
      <c r="AB46" s="123">
        <v>-37.512463517814602</v>
      </c>
      <c r="AC46" s="124">
        <v>-31.016912633598199</v>
      </c>
      <c r="AD46" s="114"/>
      <c r="AE46" s="125">
        <v>-18.062488279059</v>
      </c>
      <c r="AG46" s="162">
        <v>920187.67</v>
      </c>
      <c r="AH46" s="157">
        <v>1176742.2</v>
      </c>
      <c r="AI46" s="157">
        <v>1227239.52</v>
      </c>
      <c r="AJ46" s="157">
        <v>1342044.44</v>
      </c>
      <c r="AK46" s="157">
        <v>1060992.32</v>
      </c>
      <c r="AL46" s="163">
        <v>5727206.1500000004</v>
      </c>
      <c r="AM46" s="157"/>
      <c r="AN46" s="164">
        <v>1291924.93</v>
      </c>
      <c r="AO46" s="165">
        <v>1455952.6</v>
      </c>
      <c r="AP46" s="166">
        <v>2747877.53</v>
      </c>
      <c r="AQ46" s="157"/>
      <c r="AR46" s="167">
        <v>8475083.6799999997</v>
      </c>
      <c r="AS46" s="119"/>
      <c r="AT46" s="120">
        <v>-17.1161370522223</v>
      </c>
      <c r="AU46" s="114">
        <v>-3.7464588604853102</v>
      </c>
      <c r="AV46" s="114">
        <v>-3.2592144522800099</v>
      </c>
      <c r="AW46" s="114">
        <v>21.999522690400699</v>
      </c>
      <c r="AX46" s="114">
        <v>-10.1552547066158</v>
      </c>
      <c r="AY46" s="121">
        <v>-2.6366405315495101</v>
      </c>
      <c r="AZ46" s="114"/>
      <c r="BA46" s="122">
        <v>-12.9359434201165</v>
      </c>
      <c r="BB46" s="123">
        <v>-17.068034467396298</v>
      </c>
      <c r="BC46" s="124">
        <v>-15.175284258191899</v>
      </c>
      <c r="BD46" s="114"/>
      <c r="BE46" s="125">
        <v>-7.0895717725878198</v>
      </c>
    </row>
    <row r="47" spans="7:57" x14ac:dyDescent="0.2">
      <c r="G47" s="162">
        <v>231653.29</v>
      </c>
      <c r="H47" s="157">
        <v>361125.31</v>
      </c>
      <c r="I47" s="157">
        <v>396737.84</v>
      </c>
      <c r="J47" s="157">
        <v>372556.84</v>
      </c>
      <c r="K47" s="157">
        <v>316416.89</v>
      </c>
      <c r="L47" s="163">
        <v>1678490.17</v>
      </c>
      <c r="M47" s="157"/>
      <c r="N47" s="164">
        <v>327363.84999999998</v>
      </c>
      <c r="O47" s="165">
        <v>342267.27</v>
      </c>
      <c r="P47" s="166">
        <v>669631.12</v>
      </c>
      <c r="Q47" s="157"/>
      <c r="R47" s="167">
        <v>2348121.29</v>
      </c>
      <c r="S47" s="119"/>
      <c r="T47" s="120">
        <v>-12.1084761396967</v>
      </c>
      <c r="U47" s="114">
        <v>-7.55549417481717</v>
      </c>
      <c r="V47" s="114">
        <v>-11.049086826711401</v>
      </c>
      <c r="W47" s="114">
        <v>-17.041295552688901</v>
      </c>
      <c r="X47" s="114">
        <v>-20.408336263570501</v>
      </c>
      <c r="Y47" s="121">
        <v>-13.7849122363533</v>
      </c>
      <c r="Z47" s="114"/>
      <c r="AA47" s="122">
        <v>-22.659814776025801</v>
      </c>
      <c r="AB47" s="123">
        <v>-14.0748553134997</v>
      </c>
      <c r="AC47" s="124">
        <v>-18.497664335109501</v>
      </c>
      <c r="AD47" s="114"/>
      <c r="AE47" s="125">
        <v>-15.183532524102199</v>
      </c>
      <c r="AG47" s="162">
        <v>1035895.96</v>
      </c>
      <c r="AH47" s="157">
        <v>1318529.68</v>
      </c>
      <c r="AI47" s="157">
        <v>1279462.05</v>
      </c>
      <c r="AJ47" s="157">
        <v>1261360.68</v>
      </c>
      <c r="AK47" s="157">
        <v>1134813.54</v>
      </c>
      <c r="AL47" s="163">
        <v>6030061.9100000001</v>
      </c>
      <c r="AM47" s="157"/>
      <c r="AN47" s="164">
        <v>1465681.61</v>
      </c>
      <c r="AO47" s="165">
        <v>1420486.6</v>
      </c>
      <c r="AP47" s="166">
        <v>2886168.21</v>
      </c>
      <c r="AQ47" s="157"/>
      <c r="AR47" s="167">
        <v>8916230.1199999992</v>
      </c>
      <c r="AS47" s="119"/>
      <c r="AT47" s="120">
        <v>-8.5973867980088201</v>
      </c>
      <c r="AU47" s="114">
        <v>5.1569254931742803</v>
      </c>
      <c r="AV47" s="114">
        <v>-7.9382883732905896</v>
      </c>
      <c r="AW47" s="114">
        <v>-6.3259304672704602</v>
      </c>
      <c r="AX47" s="114">
        <v>-18.3150948837167</v>
      </c>
      <c r="AY47" s="121">
        <v>-7.4119772939648501</v>
      </c>
      <c r="AZ47" s="114"/>
      <c r="BA47" s="122">
        <v>-10.962268960378299</v>
      </c>
      <c r="BB47" s="123">
        <v>-8.0286370382965604</v>
      </c>
      <c r="BC47" s="124">
        <v>-9.5421830943610608</v>
      </c>
      <c r="BD47" s="114"/>
      <c r="BE47" s="125">
        <v>-8.1124200437532004</v>
      </c>
    </row>
    <row r="48" spans="7:57" x14ac:dyDescent="0.2">
      <c r="G48" s="162">
        <v>156893.04999999999</v>
      </c>
      <c r="H48" s="157">
        <v>223583.29</v>
      </c>
      <c r="I48" s="157">
        <v>230485.77</v>
      </c>
      <c r="J48" s="157">
        <v>256479.82</v>
      </c>
      <c r="K48" s="157">
        <v>266131</v>
      </c>
      <c r="L48" s="163">
        <v>1133572.93</v>
      </c>
      <c r="M48" s="157"/>
      <c r="N48" s="164">
        <v>285560.38</v>
      </c>
      <c r="O48" s="165">
        <v>447122.63</v>
      </c>
      <c r="P48" s="166">
        <v>732683.01</v>
      </c>
      <c r="Q48" s="157"/>
      <c r="R48" s="167">
        <v>1866255.94</v>
      </c>
      <c r="S48" s="119"/>
      <c r="T48" s="120">
        <v>4.0334818312958296</v>
      </c>
      <c r="U48" s="114">
        <v>1.9338143880849199</v>
      </c>
      <c r="V48" s="114">
        <v>3.6639671442744701</v>
      </c>
      <c r="W48" s="114">
        <v>11.576932758058501</v>
      </c>
      <c r="X48" s="114">
        <v>20.733584538211002</v>
      </c>
      <c r="Y48" s="121">
        <v>8.7060273331223801</v>
      </c>
      <c r="Z48" s="114"/>
      <c r="AA48" s="122">
        <v>-11.9171121263503</v>
      </c>
      <c r="AB48" s="123">
        <v>7.4004354553770098</v>
      </c>
      <c r="AC48" s="124">
        <v>-1.0567965253290399</v>
      </c>
      <c r="AD48" s="114"/>
      <c r="AE48" s="125">
        <v>4.6520425568777002</v>
      </c>
      <c r="AG48" s="162">
        <v>1046539.79</v>
      </c>
      <c r="AH48" s="157">
        <v>1151514.8799999999</v>
      </c>
      <c r="AI48" s="157">
        <v>1187685.22</v>
      </c>
      <c r="AJ48" s="157">
        <v>1154257.04</v>
      </c>
      <c r="AK48" s="157">
        <v>1045523.8</v>
      </c>
      <c r="AL48" s="163">
        <v>5585520.7300000004</v>
      </c>
      <c r="AM48" s="157"/>
      <c r="AN48" s="164">
        <v>1686623.88</v>
      </c>
      <c r="AO48" s="165">
        <v>1534636.89</v>
      </c>
      <c r="AP48" s="166">
        <v>3221260.77</v>
      </c>
      <c r="AQ48" s="157"/>
      <c r="AR48" s="167">
        <v>8806781.5</v>
      </c>
      <c r="AS48" s="119"/>
      <c r="AT48" s="120">
        <v>24.101338877430301</v>
      </c>
      <c r="AU48" s="114">
        <v>32.513816645273998</v>
      </c>
      <c r="AV48" s="114">
        <v>45.900048292448197</v>
      </c>
      <c r="AW48" s="114">
        <v>41.453392791476098</v>
      </c>
      <c r="AX48" s="114">
        <v>6.4503644500570401</v>
      </c>
      <c r="AY48" s="121">
        <v>29.160504259699</v>
      </c>
      <c r="AZ48" s="114"/>
      <c r="BA48" s="122">
        <v>37.924056292171301</v>
      </c>
      <c r="BB48" s="123">
        <v>20.862588934762702</v>
      </c>
      <c r="BC48" s="124">
        <v>29.232904368315499</v>
      </c>
      <c r="BD48" s="114"/>
      <c r="BE48" s="125">
        <v>29.186976671487599</v>
      </c>
    </row>
    <row r="49" spans="7:57" x14ac:dyDescent="0.2">
      <c r="G49" s="162">
        <v>101835.82</v>
      </c>
      <c r="H49" s="157">
        <v>163615.21</v>
      </c>
      <c r="I49" s="157">
        <v>184709.16</v>
      </c>
      <c r="J49" s="157">
        <v>182797.18</v>
      </c>
      <c r="K49" s="157">
        <v>178489.34</v>
      </c>
      <c r="L49" s="163">
        <v>811446.71</v>
      </c>
      <c r="M49" s="157"/>
      <c r="N49" s="164">
        <v>303651.09000000003</v>
      </c>
      <c r="O49" s="165">
        <v>264388.32</v>
      </c>
      <c r="P49" s="166">
        <v>568039.41</v>
      </c>
      <c r="Q49" s="157"/>
      <c r="R49" s="167">
        <v>1379486.12</v>
      </c>
      <c r="S49" s="119"/>
      <c r="T49" s="120">
        <v>-19.6559993214976</v>
      </c>
      <c r="U49" s="114">
        <v>-8.7061618281710604</v>
      </c>
      <c r="V49" s="114">
        <v>-9.9625078492518497</v>
      </c>
      <c r="W49" s="114">
        <v>-16.178208428301101</v>
      </c>
      <c r="X49" s="114">
        <v>-10.573991940857599</v>
      </c>
      <c r="Y49" s="121">
        <v>-12.633781376868299</v>
      </c>
      <c r="Z49" s="114"/>
      <c r="AA49" s="122">
        <v>5.1280092070547898</v>
      </c>
      <c r="AB49" s="123">
        <v>-7.4270523408299898</v>
      </c>
      <c r="AC49" s="124">
        <v>-1.1141210797254499</v>
      </c>
      <c r="AD49" s="114"/>
      <c r="AE49" s="125">
        <v>-8.2316877899778103</v>
      </c>
      <c r="AG49" s="162">
        <v>515652.32</v>
      </c>
      <c r="AH49" s="157">
        <v>658308.51</v>
      </c>
      <c r="AI49" s="157">
        <v>642502.55000000005</v>
      </c>
      <c r="AJ49" s="157">
        <v>578972.94999999995</v>
      </c>
      <c r="AK49" s="157">
        <v>583486.31999999995</v>
      </c>
      <c r="AL49" s="163">
        <v>2978922.65</v>
      </c>
      <c r="AM49" s="157"/>
      <c r="AN49" s="164">
        <v>850386.14</v>
      </c>
      <c r="AO49" s="165">
        <v>821381.98</v>
      </c>
      <c r="AP49" s="166">
        <v>1671768.12</v>
      </c>
      <c r="AQ49" s="157"/>
      <c r="AR49" s="167">
        <v>4650690.7699999996</v>
      </c>
      <c r="AS49" s="119"/>
      <c r="AT49" s="120">
        <v>-15.016248938758499</v>
      </c>
      <c r="AU49" s="114">
        <v>5.4636311455020499</v>
      </c>
      <c r="AV49" s="114">
        <v>6.3847026789515597</v>
      </c>
      <c r="AW49" s="114">
        <v>-11.7104294343061</v>
      </c>
      <c r="AX49" s="114">
        <v>-21.499846319061</v>
      </c>
      <c r="AY49" s="121">
        <v>-7.8865624390436002</v>
      </c>
      <c r="AZ49" s="114"/>
      <c r="BA49" s="122">
        <v>-8.6146909050018294</v>
      </c>
      <c r="BB49" s="123">
        <v>-6.1938314821207499</v>
      </c>
      <c r="BC49" s="124">
        <v>-7.4410760386614001</v>
      </c>
      <c r="BD49" s="114"/>
      <c r="BE49" s="125">
        <v>-7.7269194874992104</v>
      </c>
    </row>
    <row r="50" spans="7:57" x14ac:dyDescent="0.2">
      <c r="G50" s="162">
        <v>109200.22</v>
      </c>
      <c r="H50" s="157">
        <v>181032.71</v>
      </c>
      <c r="I50" s="157">
        <v>209076.14</v>
      </c>
      <c r="J50" s="157">
        <v>208887.77</v>
      </c>
      <c r="K50" s="157">
        <v>196460.63</v>
      </c>
      <c r="L50" s="163">
        <v>904657.47</v>
      </c>
      <c r="M50" s="157"/>
      <c r="N50" s="164">
        <v>226122.85</v>
      </c>
      <c r="O50" s="165">
        <v>200765.24</v>
      </c>
      <c r="P50" s="166">
        <v>426888.09</v>
      </c>
      <c r="Q50" s="157"/>
      <c r="R50" s="167">
        <v>1331545.56</v>
      </c>
      <c r="S50" s="119"/>
      <c r="T50" s="120">
        <v>4.2069461805606903</v>
      </c>
      <c r="U50" s="114">
        <v>11.6735721103885</v>
      </c>
      <c r="V50" s="114">
        <v>16.658620711204399</v>
      </c>
      <c r="W50" s="114">
        <v>13.2595005153364</v>
      </c>
      <c r="X50" s="114">
        <v>27.142566380587098</v>
      </c>
      <c r="Y50" s="121">
        <v>15.2321521149163</v>
      </c>
      <c r="Z50" s="114"/>
      <c r="AA50" s="122">
        <v>27.3893655445066</v>
      </c>
      <c r="AB50" s="123">
        <v>14.217259839247699</v>
      </c>
      <c r="AC50" s="124">
        <v>20.8355719957659</v>
      </c>
      <c r="AD50" s="114"/>
      <c r="AE50" s="125">
        <v>16.971134057966701</v>
      </c>
      <c r="AG50" s="162">
        <v>371375.55</v>
      </c>
      <c r="AH50" s="157">
        <v>537899.89</v>
      </c>
      <c r="AI50" s="157">
        <v>568490.06000000006</v>
      </c>
      <c r="AJ50" s="157">
        <v>619422.43999999994</v>
      </c>
      <c r="AK50" s="157">
        <v>532441.93000000005</v>
      </c>
      <c r="AL50" s="163">
        <v>2629629.87</v>
      </c>
      <c r="AM50" s="157"/>
      <c r="AN50" s="164">
        <v>708562.76</v>
      </c>
      <c r="AO50" s="165">
        <v>668378.74</v>
      </c>
      <c r="AP50" s="166">
        <v>1376941.5</v>
      </c>
      <c r="AQ50" s="157"/>
      <c r="AR50" s="167">
        <v>4006571.37</v>
      </c>
      <c r="AS50" s="119"/>
      <c r="AT50" s="120">
        <v>-3.91621283665076</v>
      </c>
      <c r="AU50" s="114">
        <v>-0.80797352842909698</v>
      </c>
      <c r="AV50" s="114">
        <v>-7.0017869383337201</v>
      </c>
      <c r="AW50" s="114">
        <v>9.7379261296697397</v>
      </c>
      <c r="AX50" s="114">
        <v>0.65601607979888599</v>
      </c>
      <c r="AY50" s="121">
        <v>-0.147445264421454</v>
      </c>
      <c r="AZ50" s="114"/>
      <c r="BA50" s="122">
        <v>9.8406642240121904</v>
      </c>
      <c r="BB50" s="123">
        <v>6.4422155100764398</v>
      </c>
      <c r="BC50" s="124">
        <v>8.1643398614843701</v>
      </c>
      <c r="BD50" s="114"/>
      <c r="BE50" s="125">
        <v>2.5610960400167699</v>
      </c>
    </row>
    <row r="51" spans="7:57" x14ac:dyDescent="0.2">
      <c r="G51" s="162">
        <v>1361180.28</v>
      </c>
      <c r="H51" s="157">
        <v>2048958.99</v>
      </c>
      <c r="I51" s="157">
        <v>2302075.36</v>
      </c>
      <c r="J51" s="157">
        <v>2282717.2999999998</v>
      </c>
      <c r="K51" s="157">
        <v>1930306.2</v>
      </c>
      <c r="L51" s="163">
        <v>9925238.1300000008</v>
      </c>
      <c r="M51" s="157"/>
      <c r="N51" s="164">
        <v>2531050.5499999998</v>
      </c>
      <c r="O51" s="165">
        <v>2902562.94</v>
      </c>
      <c r="P51" s="166">
        <v>5433613.4900000002</v>
      </c>
      <c r="Q51" s="157"/>
      <c r="R51" s="167">
        <v>15358851.619999999</v>
      </c>
      <c r="S51" s="119"/>
      <c r="T51" s="120">
        <v>10.1723261949718</v>
      </c>
      <c r="U51" s="114">
        <v>4.8222494460846601</v>
      </c>
      <c r="V51" s="114">
        <v>0.25371852582124799</v>
      </c>
      <c r="W51" s="114">
        <v>4.2997598528451899</v>
      </c>
      <c r="X51" s="114">
        <v>6.04342697040956</v>
      </c>
      <c r="Y51" s="121">
        <v>4.5272547166368096</v>
      </c>
      <c r="Z51" s="114"/>
      <c r="AA51" s="122">
        <v>8.2520488311946192</v>
      </c>
      <c r="AB51" s="123">
        <v>-1.6329014674734501</v>
      </c>
      <c r="AC51" s="124">
        <v>2.7370596602868398</v>
      </c>
      <c r="AD51" s="114"/>
      <c r="AE51" s="125">
        <v>3.8868364064194898</v>
      </c>
      <c r="AG51" s="162">
        <v>5132564.0599999996</v>
      </c>
      <c r="AH51" s="157">
        <v>6519320.9500000002</v>
      </c>
      <c r="AI51" s="157">
        <v>6626876.4800000004</v>
      </c>
      <c r="AJ51" s="157">
        <v>7065990.2300000004</v>
      </c>
      <c r="AK51" s="157">
        <v>6149845.1900000004</v>
      </c>
      <c r="AL51" s="163">
        <v>31494596.91</v>
      </c>
      <c r="AM51" s="157"/>
      <c r="AN51" s="164">
        <v>7616481.46</v>
      </c>
      <c r="AO51" s="165">
        <v>7978418.7199999997</v>
      </c>
      <c r="AP51" s="166">
        <v>15594900.18</v>
      </c>
      <c r="AQ51" s="157"/>
      <c r="AR51" s="167">
        <v>47089497.090000004</v>
      </c>
      <c r="AS51" s="119"/>
      <c r="AT51" s="120">
        <v>1.7924366285832001</v>
      </c>
      <c r="AU51" s="114">
        <v>8.5008436037055102</v>
      </c>
      <c r="AV51" s="114">
        <v>-2.35859716831972</v>
      </c>
      <c r="AW51" s="114">
        <v>15.751019494567601</v>
      </c>
      <c r="AX51" s="114">
        <v>2.9138092771918598</v>
      </c>
      <c r="AY51" s="121">
        <v>5.27014609197815</v>
      </c>
      <c r="AZ51" s="114"/>
      <c r="BA51" s="122">
        <v>5.6004029265867201</v>
      </c>
      <c r="BB51" s="123">
        <v>5.1639217232643997</v>
      </c>
      <c r="BC51" s="124">
        <v>5.3766455466709697</v>
      </c>
      <c r="BD51" s="114"/>
      <c r="BE51" s="125">
        <v>5.3053922814735204</v>
      </c>
    </row>
    <row r="52" spans="7:57" x14ac:dyDescent="0.2">
      <c r="G52" s="162">
        <v>34262.79</v>
      </c>
      <c r="H52" s="157">
        <v>52812.959999999897</v>
      </c>
      <c r="I52" s="157">
        <v>55513.32</v>
      </c>
      <c r="J52" s="157">
        <v>53939.73</v>
      </c>
      <c r="K52" s="157">
        <v>45041.789999999899</v>
      </c>
      <c r="L52" s="163">
        <v>241570.59</v>
      </c>
      <c r="M52" s="157"/>
      <c r="N52" s="164">
        <v>41393.5</v>
      </c>
      <c r="O52" s="165">
        <v>45482.93</v>
      </c>
      <c r="P52" s="166">
        <v>86876.43</v>
      </c>
      <c r="Q52" s="157"/>
      <c r="R52" s="167">
        <v>328447.02</v>
      </c>
      <c r="S52" s="119"/>
      <c r="T52" s="120">
        <v>-20.421878345968899</v>
      </c>
      <c r="U52" s="114">
        <v>-21.248489661703601</v>
      </c>
      <c r="V52" s="114">
        <v>-20.891232163293701</v>
      </c>
      <c r="W52" s="114">
        <v>-19.058914870830399</v>
      </c>
      <c r="X52" s="114">
        <v>-23.119428129592499</v>
      </c>
      <c r="Y52" s="121">
        <v>-20.931118659428101</v>
      </c>
      <c r="Z52" s="114"/>
      <c r="AA52" s="122">
        <v>-28.6278234154397</v>
      </c>
      <c r="AB52" s="123">
        <v>-31.246561037874201</v>
      </c>
      <c r="AC52" s="124">
        <v>-30.023221034298899</v>
      </c>
      <c r="AD52" s="114"/>
      <c r="AE52" s="125">
        <v>-23.558225700616301</v>
      </c>
      <c r="AG52" s="162">
        <v>125510.17</v>
      </c>
      <c r="AH52" s="157">
        <v>172959.52</v>
      </c>
      <c r="AI52" s="157">
        <v>166449.51</v>
      </c>
      <c r="AJ52" s="157">
        <v>178715.48</v>
      </c>
      <c r="AK52" s="157">
        <v>151343.59</v>
      </c>
      <c r="AL52" s="163">
        <v>794978.27</v>
      </c>
      <c r="AM52" s="157"/>
      <c r="AN52" s="164">
        <v>168410.35</v>
      </c>
      <c r="AO52" s="165">
        <v>171880.34</v>
      </c>
      <c r="AP52" s="166">
        <v>340290.69</v>
      </c>
      <c r="AQ52" s="157"/>
      <c r="AR52" s="167">
        <v>1135268.96</v>
      </c>
      <c r="AS52" s="119"/>
      <c r="AT52" s="120">
        <v>-26.0979207406425</v>
      </c>
      <c r="AU52" s="114">
        <v>-12.285091284412299</v>
      </c>
      <c r="AV52" s="114">
        <v>-26.192682318800799</v>
      </c>
      <c r="AW52" s="114">
        <v>-11.4357031076437</v>
      </c>
      <c r="AX52" s="114">
        <v>-25.323475055331301</v>
      </c>
      <c r="AY52" s="121">
        <v>-20.262410840532201</v>
      </c>
      <c r="AZ52" s="114"/>
      <c r="BA52" s="122">
        <v>-23.715695178860901</v>
      </c>
      <c r="BB52" s="123">
        <v>-23.6602552304258</v>
      </c>
      <c r="BC52" s="124">
        <v>-23.6877026084696</v>
      </c>
      <c r="BD52" s="114"/>
      <c r="BE52" s="125">
        <v>-21.3209656923834</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29547A1AC0C9458D6DA3BF670E8E42" ma:contentTypeVersion="21" ma:contentTypeDescription="Create a new document." ma:contentTypeScope="" ma:versionID="39f8717354861d66dfe600d1c4783cdc">
  <xsd:schema xmlns:xsd="http://www.w3.org/2001/XMLSchema" xmlns:xs="http://www.w3.org/2001/XMLSchema" xmlns:p="http://schemas.microsoft.com/office/2006/metadata/properties" xmlns:ns1="http://schemas.microsoft.com/sharepoint/v3" xmlns:ns2="e3f431ef-2a63-4b2b-860e-646449a1814e" xmlns:ns3="7a85900e-6fd2-45c2-923c-a8c58575d173" targetNamespace="http://schemas.microsoft.com/office/2006/metadata/properties" ma:root="true" ma:fieldsID="1ba4f6d1896390fcbd2dbce51fb85c30" ns1:_="" ns2:_="" ns3:_="">
    <xsd:import namespace="http://schemas.microsoft.com/sharepoint/v3"/>
    <xsd:import namespace="e3f431ef-2a63-4b2b-860e-646449a1814e"/>
    <xsd:import namespace="7a85900e-6fd2-45c2-923c-a8c58575d1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1:_ip_UnifiedCompliancePolicyProperties" minOccurs="0"/>
                <xsd:element ref="ns1:_ip_UnifiedCompliancePolicyUIAction" minOccurs="0"/>
                <xsd:element ref="ns2:MediaServiceSearchProperties"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f431ef-2a63-4b2b-860e-646449a181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3530d2e-5552-4983-b860-cdec4d7960db"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indexed="true" ma:internalName="MediaServiceLocation" ma:readOnly="true">
      <xsd:simpleType>
        <xsd:restriction base="dms:Text"/>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85900e-6fd2-45c2-923c-a8c58575d1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1b41aab-c18e-4f90-8b01-22265f85669d}" ma:internalName="TaxCatchAll" ma:showField="CatchAllData" ma:web="7a85900e-6fd2-45c2-923c-a8c58575d1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7a85900e-6fd2-45c2-923c-a8c58575d173" xsi:nil="true"/>
    <_ip_UnifiedCompliancePolicyProperties xmlns="http://schemas.microsoft.com/sharepoint/v3" xsi:nil="true"/>
    <lcf76f155ced4ddcb4097134ff3c332f xmlns="e3f431ef-2a63-4b2b-860e-646449a181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A6ED90-1BA9-47DA-B209-8692D0BF0E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f431ef-2a63-4b2b-860e-646449a1814e"/>
    <ds:schemaRef ds:uri="7a85900e-6fd2-45c2-923c-a8c58575d1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76D074-13AA-49D0-9CF5-7C3E583D8790}">
  <ds:schemaRefs>
    <ds:schemaRef ds:uri="http://schemas.microsoft.com/sharepoint/v3/contenttype/forms"/>
  </ds:schemaRefs>
</ds:datastoreItem>
</file>

<file path=customXml/itemProps3.xml><?xml version="1.0" encoding="utf-8"?>
<ds:datastoreItem xmlns:ds="http://schemas.openxmlformats.org/officeDocument/2006/customXml" ds:itemID="{3809EBC9-AC9B-41C1-B4C4-BFDA1F422BC1}">
  <ds:schemaRefs>
    <ds:schemaRef ds:uri="http://schemas.microsoft.com/office/2006/metadata/properties"/>
    <ds:schemaRef ds:uri="http://www.w3.org/2000/xmlns/"/>
    <ds:schemaRef ds:uri="http://schemas.microsoft.com/sharepoint/v3"/>
    <ds:schemaRef ds:uri="http://www.w3.org/2001/XMLSchema-instance"/>
    <ds:schemaRef ds:uri="7a85900e-6fd2-45c2-923c-a8c58575d173"/>
    <ds:schemaRef ds:uri="e3f431ef-2a63-4b2b-860e-646449a1814e"/>
    <ds:schemaRef ds:uri="http://schemas.microsoft.com/office/infopath/2007/PartnerControls"/>
  </ds:schemaRefs>
</ds:datastoreItem>
</file>

<file path=docMetadata/LabelInfo.xml><?xml version="1.0" encoding="utf-8"?>
<clbl:labelList xmlns:clbl="http://schemas.microsoft.com/office/2020/mipLabelMetadata">
  <clbl:label id="{8a0e7531-20dc-49a7-b88e-b68840ca4168}" enabled="0" method="" siteId="{8a0e7531-20dc-49a7-b88e-b68840ca41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6</vt:i4>
      </vt:variant>
    </vt:vector>
  </HeadingPairs>
  <TitlesOfParts>
    <vt:vector size="22" baseType="lpstr">
      <vt:lpstr>Current Week View</vt:lpstr>
      <vt:lpstr>Rolling-28 Day View</vt:lpstr>
      <vt:lpstr>Occupancy Raw Data</vt:lpstr>
      <vt:lpstr>ADR Raw Data</vt:lpstr>
      <vt:lpstr>RevPAR Raw Data</vt:lpstr>
      <vt:lpstr>Translation Table</vt:lpstr>
      <vt:lpstr>Help</vt:lpstr>
      <vt:lpstr>Market Maps -&gt;</vt:lpstr>
      <vt:lpstr>Washington, DC Market</vt:lpstr>
      <vt:lpstr>Norfolk &amp; Virginia Beach, VA</vt:lpstr>
      <vt:lpstr>Virginia Area</vt:lpstr>
      <vt:lpstr>VA Shenandoah Valley Regional</vt:lpstr>
      <vt:lpstr>Virginia South Central</vt:lpstr>
      <vt:lpstr>Richmond-Petersburg, VA</vt:lpstr>
      <vt:lpstr>Bristol &amp; Kingsport TN&amp;VA, MSA</vt:lpstr>
      <vt:lpstr>Virginia Tourism Regions</vt:lpstr>
      <vt:lpstr>'Current Week View'!Print_Area</vt:lpstr>
      <vt:lpstr>Help!Print_Area</vt:lpstr>
      <vt:lpstr>'Rolling-28 Day View'!Print_Area</vt:lpstr>
      <vt:lpstr>'Translation Table'!Print_Area</vt:lpstr>
      <vt:lpstr>'Current Week View'!Print_Titles</vt:lpstr>
      <vt:lpstr>'Rolling-28 Day View'!Print_Titles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2004-07-20T21:40:42Z</dcterms:created>
  <dcterms:modified xsi:type="dcterms:W3CDTF">2026-06-25T18:16:45Z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By">
    <vt:lpwstr>SoftArtisans OfficeWriter for Excel 11.0.0.825 (http://officewriter.softartisans.com)</vt:lpwstr>
  </property>
  <property fmtid="{D5CDD505-2E9C-101B-9397-08002B2CF9AE}" pid="3" name="ContentTypeId">
    <vt:lpwstr>0x010100F029547A1AC0C9458D6DA3BF670E8E42</vt:lpwstr>
  </property>
  <property fmtid="{D5CDD505-2E9C-101B-9397-08002B2CF9AE}" pid="4" name="MediaServiceImageTags">
    <vt:lpwstr/>
  </property>
</Properties>
</file>