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67" documentId="8_{4592A706-B2B5-4DAD-8855-7A3BFBFE9FE5}" xr6:coauthVersionLast="47" xr6:coauthVersionMax="47" xr10:uidLastSave="{70C3D6FC-7FD0-4885-AA06-96B8DBE434E8}"/>
  <workbookProtection workbookAlgorithmName="SHA-512" workbookHashValue="jeTDJpoWpYjyvrxDD7/gIX3Kh5dXa6NrjmXWm7hxNAWtwP72/rcHcgdNBWlo6PfrJfD8Q2LITw/k2wNxwpdfuA==" workbookSaltValue="1WxmqQ9/3apkMkHcSuM9oQ==" workbookSpinCount="100000" lockStructure="1"/>
  <bookViews>
    <workbookView xWindow="-28920" yWindow="1725" windowWidth="29040" windowHeight="1572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iterateDelta="9.9999999999994451E-4"/>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<sst xmlns="http://schemas.openxmlformats.org/spreadsheetml/2006/main" count="923" uniqueCount="141">
  <si>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</si>
  <si>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</si>
  <si>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</si>
  <si>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</si>
  <si>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</si>
  <si>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</si>
  <si>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</si>
  <si>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</si>
  <si>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</si>
  <si>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</si>
  <si>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</si>
  <si>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</si>
  <si>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</si>
  <si>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</si>
  <si>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</si>
  <si>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</si>
  <si>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</si>
  <si>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</si>
  <si>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</si>
  <si>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</si>
  <si>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</si>
  <si>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</si>
  <si>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</si>
  <si>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</si>
  <si>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</si>
  <si>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</si>
  <si>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</si>
  <si>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</si>
  <si>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</si>
  <si>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</si>
  <si>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</si>
  <si>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</si>
  <si>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</si>
  <si>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</si>
  <si>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</si>
  <si>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</si>
  <si>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</si>
  <si>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</si>
  <si>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</si>
  <si>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</si>
  <si>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</si>
  <si>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</si>
  <si>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</si>
  <si>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</si>
  <si>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</si>
  <si>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</si>
  <si>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</si>
  <si>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</si>
  <si>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</si>
  <si>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</si>
  <si>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</si>
  <si>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</si>
  <si>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</si>
  <si>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</si>
  <si>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</si>
  <si>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</si>
  <si>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</si>
  <si>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</si>
  <si>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</si>
  <si>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</si>
  <si>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</si>
  <si>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</si>
  <si>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</si>
  <si>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</si>
  <si>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</si>
  <si>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</si>
  <si>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</si>
  <si>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</si>
  <si>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</si>
  <si>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</si>
  <si>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</si>
  <si>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</si>
  <si>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</si>
  <si>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</si>
  <si>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</si>
  <si>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</si>
  <si>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</si>
  <si>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</si>
  <si>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</si>
  <si>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</si>
  <si>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</si>
  <si>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</si>
  <si>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</si>
  <si>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</si>
  <si>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</si>
  <si>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</si>
  <si>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</si>
  <si>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</si>
  <si>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</si>
  <si>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</si>
  <si>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</si>
  <si>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</si>
  <si>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</si>
  <si>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</si>
  <si>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</si>
  <si>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</si>
  <si>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</si>
  <si>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</si>
  <si>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</si>
  <si>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</si>
  <si>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</si>
  <si>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</si>
  <si>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</si>
  <si>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</si>
  <si>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</si>
  <si>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</si>
  <si>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</si>
  <si>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</si>
  <si>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</si>
  <si>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</si>
  <si>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</si>
  <si>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</si>
  <si>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</si>
  <si>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</si>
  <si>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</si>
  <si>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</si>
  <si>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</si>
  <si>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</si>
  <si>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</si>
  <si>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</si>
  <si>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</si>
  <si>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</si>
  <si>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</si>
  <si>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</si>
  <si>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</si>
  <si>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</si>
  <si>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 Change Vs. 2025</t>
  </si>
  <si>
    <t>Apr / May</t>
  </si>
  <si>
    <t>May</t>
  </si>
  <si>
    <t>Sunday, May 10th</t>
  </si>
  <si>
    <t xml:space="preserve"> - Mother's Day</t>
  </si>
  <si>
    <t>Sunday, May 11th</t>
  </si>
  <si>
    <t>Monday, May 25th</t>
  </si>
  <si>
    <t xml:space="preserve"> - Memorial Day</t>
  </si>
  <si>
    <t>Monday, May 26th</t>
  </si>
  <si>
    <t xml:space="preserve">Week of May 17-23, 2026 </t>
  </si>
  <si>
    <t>April 26 - May 23, 2026
Rolling-28 Day Period</t>
  </si>
  <si>
    <t>For the Week of May 17, 2026 to May 23, 2026</t>
  </si>
  <si>
    <t>May / Jun</t>
  </si>
  <si>
    <t>Jun</t>
  </si>
  <si>
    <r>
      <t>Note:</t>
    </r>
    <r>
      <rPr>
        <sz val="10"/>
        <rFont val="Arial"/>
      </rPr>
      <t xml:space="preserve"> Weekdays - Sunday through Thursday,  Weekends - Friday and Saturday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</si>
</sst>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3"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10"/>
      <name val="Arial"/>
    </font>
    <font>
      <sz val="26"/>
      <name val="Arial"/>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8">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18" fillId="3" borderId="0" xfId="0" applyFont="1" applyFill="1"/>
    <xf numFmtId="0" fontId="18" fillId="3" borderId="0" xfId="0" applyFont="1" applyFill="1" applyAlignment="1">
      <alignment vertical="center"/>
    </xf>
    <xf numFmtId="0" fontId="31" fillId="3" borderId="0" xfId="0" applyFont="1" applyFill="1"/>
    <xf numFmtId="0" fontId="31" fillId="5" borderId="0" xfId="0" applyFont="1" applyFill="1"/>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0" fontId="31" fillId="3" borderId="0" xfId="0" applyFont="1" applyFill="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31" fillId="3" borderId="0" xfId="0"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165" fontId="31" fillId="0" borderId="0" xfId="0" applyNumberFormat="1" applyFont="1" applyAlignment="1">
      <alignment horizontal="center"/>
    </xf>
    <xf numFmtId="0" fontId="31" fillId="0" borderId="0" xfId="0" applyFont="1" applyAlignment="1">
      <alignment horizontal="center"/>
    </xf>
    <xf numFmtId="165" fontId="31" fillId="0" borderId="1" xfId="0" applyNumberFormat="1" applyFont="1" applyBorder="1" applyAlignment="1">
      <alignment horizontal="center"/>
    </xf>
    <xf numFmtId="165" fontId="31" fillId="0" borderId="2" xfId="0" applyNumberFormat="1" applyFont="1" applyBorder="1" applyAlignment="1">
      <alignment horizontal="center"/>
    </xf>
    <xf numFmtId="165" fontId="31" fillId="0" borderId="3" xfId="0" applyNumberFormat="1" applyFont="1" applyBorder="1" applyAlignment="1">
      <alignment horizontal="center"/>
    </xf>
    <xf numFmtId="165" fontId="31" fillId="0" borderId="4" xfId="0" applyNumberFormat="1" applyFont="1" applyBorder="1" applyAlignment="1">
      <alignment horizontal="center"/>
    </xf>
    <xf numFmtId="165" fontId="31" fillId="0" borderId="5" xfId="0" applyNumberFormat="1" applyFont="1" applyBorder="1" applyAlignment="1">
      <alignment horizontal="center"/>
    </xf>
    <xf numFmtId="165" fontId="31" fillId="0" borderId="15" xfId="0" applyNumberFormat="1" applyFont="1" applyBorder="1" applyAlignment="1">
      <alignment horizontal="center"/>
    </xf>
    <xf numFmtId="165" fontId="31" fillId="0" borderId="16" xfId="0" applyNumberFormat="1" applyFont="1" applyBorder="1" applyAlignment="1">
      <alignment horizontal="center"/>
    </xf>
    <xf numFmtId="165" fontId="31" fillId="0" borderId="17" xfId="0" applyNumberFormat="1" applyFont="1" applyBorder="1" applyAlignment="1">
      <alignment horizontal="center"/>
    </xf>
    <xf numFmtId="165" fontId="31" fillId="4" borderId="1" xfId="0" applyNumberFormat="1" applyFont="1" applyFill="1" applyBorder="1" applyAlignment="1">
      <alignment horizontal="center"/>
    </xf>
    <xf numFmtId="165" fontId="31" fillId="4" borderId="2" xfId="0" applyNumberFormat="1" applyFont="1" applyFill="1" applyBorder="1" applyAlignment="1">
      <alignment horizontal="center"/>
    </xf>
    <xf numFmtId="165" fontId="31" fillId="4" borderId="3" xfId="0" applyNumberFormat="1" applyFont="1" applyFill="1" applyBorder="1" applyAlignment="1">
      <alignment horizontal="center"/>
    </xf>
    <xf numFmtId="165" fontId="31" fillId="4" borderId="4" xfId="0" applyNumberFormat="1" applyFont="1" applyFill="1" applyBorder="1" applyAlignment="1">
      <alignment horizontal="center"/>
    </xf>
    <xf numFmtId="165" fontId="31" fillId="4" borderId="5" xfId="0" applyNumberFormat="1" applyFont="1" applyFill="1" applyBorder="1" applyAlignment="1">
      <alignment horizontal="center"/>
    </xf>
    <xf numFmtId="165" fontId="31" fillId="4" borderId="15" xfId="0" applyNumberFormat="1" applyFont="1" applyFill="1" applyBorder="1" applyAlignment="1">
      <alignment horizontal="center"/>
    </xf>
    <xf numFmtId="165" fontId="31" fillId="4" borderId="16" xfId="0" applyNumberFormat="1" applyFont="1" applyFill="1" applyBorder="1" applyAlignment="1">
      <alignment horizontal="center"/>
    </xf>
    <xf numFmtId="165" fontId="31" fillId="4" borderId="17" xfId="0" applyNumberFormat="1" applyFont="1" applyFill="1" applyBorder="1" applyAlignment="1">
      <alignment horizontal="center"/>
    </xf>
    <xf numFmtId="165" fontId="31" fillId="0" borderId="10" xfId="0" applyNumberFormat="1" applyFont="1" applyBorder="1" applyAlignment="1">
      <alignment horizontal="center"/>
    </xf>
    <xf numFmtId="165" fontId="31" fillId="0" borderId="14" xfId="0" applyNumberFormat="1" applyFont="1" applyBorder="1" applyAlignment="1">
      <alignment horizontal="center"/>
    </xf>
    <xf numFmtId="165" fontId="31" fillId="0" borderId="11" xfId="0" applyNumberFormat="1" applyFont="1" applyBorder="1" applyAlignment="1">
      <alignment horizontal="center"/>
    </xf>
    <xf numFmtId="165" fontId="31" fillId="4" borderId="0" xfId="0" applyNumberFormat="1" applyFont="1" applyFill="1" applyAlignment="1">
      <alignment horizontal="center"/>
    </xf>
    <xf numFmtId="2" fontId="31" fillId="0" borderId="0" xfId="0" applyNumberFormat="1" applyFont="1" applyAlignment="1">
      <alignment horizontal="center"/>
    </xf>
    <xf numFmtId="2" fontId="31" fillId="0" borderId="1" xfId="0" applyNumberFormat="1" applyFont="1" applyBorder="1" applyAlignment="1">
      <alignment horizontal="center"/>
    </xf>
    <xf numFmtId="2" fontId="31" fillId="0" borderId="2" xfId="0" applyNumberFormat="1" applyFont="1" applyBorder="1" applyAlignment="1">
      <alignment horizontal="center"/>
    </xf>
    <xf numFmtId="2" fontId="31" fillId="0" borderId="3" xfId="0" applyNumberFormat="1" applyFont="1" applyBorder="1" applyAlignment="1">
      <alignment horizontal="center"/>
    </xf>
    <xf numFmtId="2" fontId="31" fillId="0" borderId="4" xfId="0" applyNumberFormat="1" applyFont="1" applyBorder="1" applyAlignment="1">
      <alignment horizontal="center"/>
    </xf>
    <xf numFmtId="2" fontId="31" fillId="0" borderId="5" xfId="0" applyNumberFormat="1" applyFont="1" applyBorder="1" applyAlignment="1">
      <alignment horizontal="center"/>
    </xf>
    <xf numFmtId="2" fontId="31" fillId="0" borderId="15" xfId="0" applyNumberFormat="1" applyFont="1" applyBorder="1" applyAlignment="1">
      <alignment horizontal="center"/>
    </xf>
    <xf numFmtId="2" fontId="31" fillId="0" borderId="16" xfId="0" applyNumberFormat="1" applyFont="1" applyBorder="1" applyAlignment="1">
      <alignment horizontal="center"/>
    </xf>
    <xf numFmtId="2" fontId="31" fillId="0" borderId="17" xfId="0" applyNumberFormat="1" applyFont="1" applyBorder="1" applyAlignment="1">
      <alignment horizontal="center"/>
    </xf>
    <xf numFmtId="2" fontId="31" fillId="4" borderId="1" xfId="0" applyNumberFormat="1" applyFont="1" applyFill="1" applyBorder="1" applyAlignment="1">
      <alignment horizontal="center"/>
    </xf>
    <xf numFmtId="2" fontId="31" fillId="4" borderId="2" xfId="0" applyNumberFormat="1" applyFont="1" applyFill="1" applyBorder="1" applyAlignment="1">
      <alignment horizontal="center"/>
    </xf>
    <xf numFmtId="2" fontId="31" fillId="4" borderId="3" xfId="0" applyNumberFormat="1" applyFont="1" applyFill="1" applyBorder="1" applyAlignment="1">
      <alignment horizontal="center"/>
    </xf>
    <xf numFmtId="2" fontId="31" fillId="4" borderId="4" xfId="0" applyNumberFormat="1" applyFont="1" applyFill="1" applyBorder="1" applyAlignment="1">
      <alignment horizontal="center"/>
    </xf>
    <xf numFmtId="2" fontId="31" fillId="4" borderId="5" xfId="0" applyNumberFormat="1" applyFont="1" applyFill="1" applyBorder="1" applyAlignment="1">
      <alignment horizontal="center"/>
    </xf>
    <xf numFmtId="2" fontId="31" fillId="4" borderId="15" xfId="0" applyNumberFormat="1" applyFont="1" applyFill="1" applyBorder="1" applyAlignment="1">
      <alignment horizontal="center"/>
    </xf>
    <xf numFmtId="2" fontId="31" fillId="4" borderId="16" xfId="0" applyNumberFormat="1" applyFont="1" applyFill="1" applyBorder="1" applyAlignment="1">
      <alignment horizontal="center"/>
    </xf>
    <xf numFmtId="2" fontId="31" fillId="4" borderId="17" xfId="0" applyNumberFormat="1" applyFont="1" applyFill="1" applyBorder="1" applyAlignment="1">
      <alignment horizontal="center"/>
    </xf>
    <xf numFmtId="2" fontId="31" fillId="0" borderId="10" xfId="0" applyNumberFormat="1" applyFont="1" applyBorder="1" applyAlignment="1">
      <alignment horizontal="center"/>
    </xf>
    <xf numFmtId="2" fontId="31" fillId="0" borderId="14" xfId="0" applyNumberFormat="1" applyFont="1" applyBorder="1" applyAlignment="1">
      <alignment horizontal="center"/>
    </xf>
    <xf numFmtId="2" fontId="31" fillId="0" borderId="11" xfId="0" applyNumberFormat="1" applyFont="1" applyBorder="1" applyAlignment="1">
      <alignment horizontal="center"/>
    </xf>
    <xf numFmtId="2" fontId="31" fillId="4" borderId="0" xfId="0" applyNumberFormat="1" applyFont="1" applyFill="1" applyAlignment="1">
      <alignment horizontal="center"/>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3" fillId="0" borderId="11" xfId="0" applyFont="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32" fillId="3" borderId="0" xfId="0" applyFont="1" applyFill="1" applyAlignment="1">
      <alignment horizontal="center" vertical="center"/>
    </xf>
    <xf numFmtId="0" fontId="31" fillId="3" borderId="0" xfId="0" applyFont="1" applyFill="1" applyAlignment="1">
      <alignment horizontal="center" vertical="center"/>
    </xf>
    <xf numFmtId="0" fontId="1" fillId="3" borderId="0" xfId="0" applyFont="1" applyFill="1" applyAlignment="1">
      <alignment horizontal="right"/>
    </xf>
    <xf numFmtId="0" fontId="31" fillId="0" borderId="0" xfId="0" applyFont="1" applyAlignment="1">
      <alignment horizontal="right"/>
    </xf>
    <xf numFmtId="0" fontId="6" fillId="3" borderId="0" xfId="0" applyFont="1" applyFill="1" applyAlignment="1">
      <alignment horizontal="left" vertical="center" wrapText="1"/>
    </xf>
    <xf numFmtId="49" fontId="20" fillId="2" borderId="0" xfId="0" applyNumberFormat="1" applyFont="1" applyFill="1" applyAlignment="1">
      <alignment horizontal="center"/>
    </xf>
    <xf numFmtId="0" fontId="5" fillId="3" borderId="0" xfId="0" applyFont="1" applyFill="1" applyAlignment="1">
      <alignment horizontal="center"/>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454024</xdr:colOff>
      <xdr:row>146</xdr:row>
      <xdr:rowOff>73021</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4" zoomScaleNormal="84" zoomScaleSheetLayoutView="100" workbookViewId="0">
      <selection sqref="A1:A3"/>
    </sheetView>
  </sheetViews>
  <sheetFormatPr defaultColWidth="9.1796875" defaultRowHeight="15.5" x14ac:dyDescent="0.25"/>
  <cols>
    <col min="1" max="1" width="39.1796875" style="56" customWidth="1"/>
    <col min="2" max="6" width="9" style="56" customWidth="1"/>
    <col min="7" max="7" width="9" style="62" customWidth="1"/>
    <col min="8" max="9" width="9" style="56" customWidth="1"/>
    <col min="10" max="11" width="9" style="62" customWidth="1"/>
    <col min="12" max="12" width="2.7265625" style="56" customWidth="1"/>
    <col min="13" max="17" width="9" style="56" customWidth="1"/>
    <col min="18" max="18" width="9" style="62" customWidth="1"/>
    <col min="19" max="22" width="9" style="56" customWidth="1"/>
    <col min="23" max="23" width="2.7265625" style="56" customWidth="1"/>
    <col min="24" max="33" width="9" style="56" customWidth="1"/>
    <col min="34" max="16384" width="9.1796875" style="56"/>
  </cols>
  <sheetData>
    <row r="1" spans="1:34" x14ac:dyDescent="0.25">
      <c r="A1" s="254" t="str">
        <f>'Occupancy Raw Data'!B1</f>
        <v xml:space="preserve">Week of May 17-23, 2026 </v>
      </c>
      <c r="B1" s="261" t="s">
        <v>0</v>
      </c>
      <c r="C1" s="262"/>
      <c r="D1" s="262"/>
      <c r="E1" s="262"/>
      <c r="F1" s="262"/>
      <c r="G1" s="262"/>
      <c r="H1" s="262"/>
      <c r="I1" s="262"/>
      <c r="J1" s="262"/>
      <c r="K1" s="263"/>
      <c r="L1" s="60"/>
      <c r="M1" s="261" t="s">
        <v>1</v>
      </c>
      <c r="N1" s="262"/>
      <c r="O1" s="262"/>
      <c r="P1" s="262"/>
      <c r="Q1" s="262"/>
      <c r="R1" s="262"/>
      <c r="S1" s="262"/>
      <c r="T1" s="262"/>
      <c r="U1" s="262"/>
      <c r="V1" s="263"/>
      <c r="W1" s="60"/>
      <c r="X1" s="261" t="s">
        <v>2</v>
      </c>
      <c r="Y1" s="262"/>
      <c r="Z1" s="262"/>
      <c r="AA1" s="262"/>
      <c r="AB1" s="262"/>
      <c r="AC1" s="262"/>
      <c r="AD1" s="262"/>
      <c r="AE1" s="262"/>
      <c r="AF1" s="262"/>
      <c r="AG1" s="263"/>
      <c r="AH1" s="57"/>
    </row>
    <row r="2" spans="1:34" x14ac:dyDescent="0.25">
      <c r="A2" s="255"/>
      <c r="B2" s="61"/>
      <c r="C2" s="62"/>
      <c r="D2" s="62"/>
      <c r="E2" s="62"/>
      <c r="F2" s="63"/>
      <c r="G2" s="257" t="s">
        <v>3</v>
      </c>
      <c r="H2" s="62"/>
      <c r="I2" s="62"/>
      <c r="J2" s="257" t="s">
        <v>4</v>
      </c>
      <c r="K2" s="259" t="s">
        <v>5</v>
      </c>
      <c r="L2" s="57"/>
      <c r="M2" s="61"/>
      <c r="N2" s="62"/>
      <c r="O2" s="62"/>
      <c r="P2" s="62"/>
      <c r="Q2" s="62"/>
      <c r="R2" s="257" t="s">
        <v>3</v>
      </c>
      <c r="S2" s="62"/>
      <c r="T2" s="62"/>
      <c r="U2" s="257" t="s">
        <v>4</v>
      </c>
      <c r="V2" s="259" t="s">
        <v>5</v>
      </c>
      <c r="W2" s="57"/>
      <c r="X2" s="64"/>
      <c r="Y2" s="65"/>
      <c r="Z2" s="65"/>
      <c r="AA2" s="65"/>
      <c r="AB2" s="65"/>
      <c r="AC2" s="264" t="s">
        <v>3</v>
      </c>
      <c r="AD2" s="66"/>
      <c r="AE2" s="66"/>
      <c r="AF2" s="264" t="s">
        <v>4</v>
      </c>
      <c r="AG2" s="265" t="s">
        <v>5</v>
      </c>
      <c r="AH2" s="57"/>
    </row>
    <row r="3" spans="1:34" x14ac:dyDescent="0.25">
      <c r="A3" s="256"/>
      <c r="B3" s="67" t="s">
        <v>6</v>
      </c>
      <c r="C3" s="68" t="s">
        <v>7</v>
      </c>
      <c r="D3" s="68" t="s">
        <v>8</v>
      </c>
      <c r="E3" s="68" t="s">
        <v>9</v>
      </c>
      <c r="F3" s="69" t="s">
        <v>10</v>
      </c>
      <c r="G3" s="258"/>
      <c r="H3" s="68" t="s">
        <v>11</v>
      </c>
      <c r="I3" s="68" t="s">
        <v>12</v>
      </c>
      <c r="J3" s="258"/>
      <c r="K3" s="260"/>
      <c r="L3" s="57"/>
      <c r="M3" s="67" t="s">
        <v>6</v>
      </c>
      <c r="N3" s="68" t="s">
        <v>7</v>
      </c>
      <c r="O3" s="68" t="s">
        <v>8</v>
      </c>
      <c r="P3" s="68" t="s">
        <v>9</v>
      </c>
      <c r="Q3" s="68" t="s">
        <v>10</v>
      </c>
      <c r="R3" s="258"/>
      <c r="S3" s="68" t="s">
        <v>11</v>
      </c>
      <c r="T3" s="68" t="s">
        <v>12</v>
      </c>
      <c r="U3" s="258"/>
      <c r="V3" s="260"/>
      <c r="W3" s="57"/>
      <c r="X3" s="67" t="s">
        <v>6</v>
      </c>
      <c r="Y3" s="68" t="s">
        <v>7</v>
      </c>
      <c r="Z3" s="68" t="s">
        <v>8</v>
      </c>
      <c r="AA3" s="68" t="s">
        <v>9</v>
      </c>
      <c r="AB3" s="68" t="s">
        <v>10</v>
      </c>
      <c r="AC3" s="258"/>
      <c r="AD3" s="69" t="s">
        <v>11</v>
      </c>
      <c r="AE3" s="69" t="s">
        <v>12</v>
      </c>
      <c r="AF3" s="258"/>
      <c r="AG3" s="260"/>
      <c r="AH3" s="57"/>
    </row>
    <row r="4" spans="1:34" x14ac:dyDescent="0.25">
      <c r="A4" s="88" t="s">
        <v>13</v>
      </c>
      <c r="B4" s="71">
        <f>(VLOOKUP($A4,'Occupancy Raw Data'!$B$8:$BE$45,'Occupancy Raw Data'!G$3,FALSE))/100</f>
        <v>0.568129739546265</v>
      </c>
      <c r="C4" s="72">
        <f>(VLOOKUP($A4,'Occupancy Raw Data'!$B$8:$BE$45,'Occupancy Raw Data'!H$3,FALSE))/100</f>
        <v>0.67147759890506509</v>
      </c>
      <c r="D4" s="72">
        <f>(VLOOKUP($A4,'Occupancy Raw Data'!$B$8:$BE$45,'Occupancy Raw Data'!I$3,FALSE))/100</f>
        <v>0.705103894551665</v>
      </c>
      <c r="E4" s="72">
        <f>(VLOOKUP($A4,'Occupancy Raw Data'!$B$8:$BE$45,'Occupancy Raw Data'!J$3,FALSE))/100</f>
        <v>0.68051578668230506</v>
      </c>
      <c r="F4" s="72">
        <f>(VLOOKUP($A4,'Occupancy Raw Data'!$B$8:$BE$45,'Occupancy Raw Data'!K$3,FALSE))/100</f>
        <v>0.62714889639295002</v>
      </c>
      <c r="G4" s="73">
        <f>(VLOOKUP($A4,'Occupancy Raw Data'!$B$8:$BE$45,'Occupancy Raw Data'!L$3,FALSE))/100</f>
        <v>0.65047557905782294</v>
      </c>
      <c r="H4" s="53">
        <f>(VLOOKUP($A4,'Occupancy Raw Data'!$B$8:$BE$45,'Occupancy Raw Data'!N$3,FALSE))/100</f>
        <v>0.71435082456879007</v>
      </c>
      <c r="I4" s="53">
        <f>(VLOOKUP($A4,'Occupancy Raw Data'!$B$8:$BE$45,'Occupancy Raw Data'!O$3,FALSE))/100</f>
        <v>0.78882093149909094</v>
      </c>
      <c r="J4" s="73">
        <f>(VLOOKUP($A4,'Occupancy Raw Data'!$B$8:$BE$45,'Occupancy Raw Data'!P$3,FALSE))/100</f>
        <v>0.75158601834071903</v>
      </c>
      <c r="K4" s="74">
        <f>(VLOOKUP($A4,'Occupancy Raw Data'!$B$8:$BE$45,'Occupancy Raw Data'!R$3,FALSE))/100</f>
        <v>0.67936712137434396</v>
      </c>
      <c r="M4" s="75">
        <f>VLOOKUP($A4,'ADR Raw Data'!$B$6:$BE$43,'ADR Raw Data'!G$1,FALSE)</f>
        <v>162.50778448581599</v>
      </c>
      <c r="N4" s="76">
        <f>VLOOKUP($A4,'ADR Raw Data'!$B$6:$BE$43,'ADR Raw Data'!H$1,FALSE)</f>
        <v>171.434623718301</v>
      </c>
      <c r="O4" s="76">
        <f>VLOOKUP($A4,'ADR Raw Data'!$B$6:$BE$43,'ADR Raw Data'!I$1,FALSE)</f>
        <v>175.81717292187801</v>
      </c>
      <c r="P4" s="76">
        <f>VLOOKUP($A4,'ADR Raw Data'!$B$6:$BE$43,'ADR Raw Data'!J$1,FALSE)</f>
        <v>163.92250399565299</v>
      </c>
      <c r="Q4" s="76">
        <f>VLOOKUP($A4,'ADR Raw Data'!$B$6:$BE$43,'ADR Raw Data'!K$1,FALSE)</f>
        <v>150.914700926672</v>
      </c>
      <c r="R4" s="77">
        <f>VLOOKUP($A4,'ADR Raw Data'!$B$6:$BE$43,'ADR Raw Data'!L$1,FALSE)</f>
        <v>165.29637229023899</v>
      </c>
      <c r="S4" s="76">
        <f>VLOOKUP($A4,'ADR Raw Data'!$B$6:$BE$43,'ADR Raw Data'!N$1,FALSE)</f>
        <v>174.512644117387</v>
      </c>
      <c r="T4" s="76">
        <f>VLOOKUP($A4,'ADR Raw Data'!$B$6:$BE$43,'ADR Raw Data'!O$1,FALSE)</f>
        <v>191.57208895987401</v>
      </c>
      <c r="U4" s="77">
        <f>VLOOKUP($A4,'ADR Raw Data'!$B$6:$BE$43,'ADR Raw Data'!P$1,FALSE)</f>
        <v>183.46497794902101</v>
      </c>
      <c r="V4" s="78">
        <f>VLOOKUP($A4,'ADR Raw Data'!$B$6:$BE$43,'ADR Raw Data'!R$1,FALSE)</f>
        <v>171.03979122302599</v>
      </c>
      <c r="X4" s="75">
        <f>VLOOKUP($A4,'RevPAR Raw Data'!$B$6:$BE$43,'RevPAR Raw Data'!G$1,FALSE)</f>
        <v>92.325505274167696</v>
      </c>
      <c r="Y4" s="76">
        <f>VLOOKUP($A4,'RevPAR Raw Data'!$B$6:$BE$43,'RevPAR Raw Data'!H$1,FALSE)</f>
        <v>115.114509503558</v>
      </c>
      <c r="Z4" s="76">
        <f>VLOOKUP($A4,'RevPAR Raw Data'!$B$6:$BE$43,'RevPAR Raw Data'!I$1,FALSE)</f>
        <v>123.96937335627899</v>
      </c>
      <c r="AA4" s="76">
        <f>VLOOKUP($A4,'RevPAR Raw Data'!$B$6:$BE$43,'RevPAR Raw Data'!J$1,FALSE)</f>
        <v>111.551851761535</v>
      </c>
      <c r="AB4" s="76">
        <f>VLOOKUP($A4,'RevPAR Raw Data'!$B$6:$BE$43,'RevPAR Raw Data'!K$1,FALSE)</f>
        <v>94.645988135634695</v>
      </c>
      <c r="AC4" s="77">
        <f>VLOOKUP($A4,'RevPAR Raw Data'!$B$6:$BE$43,'RevPAR Raw Data'!L$1,FALSE)</f>
        <v>107.52125348165001</v>
      </c>
      <c r="AD4" s="76">
        <f>VLOOKUP($A4,'RevPAR Raw Data'!$B$6:$BE$43,'RevPAR Raw Data'!N$1,FALSE)</f>
        <v>124.663251222935</v>
      </c>
      <c r="AE4" s="76">
        <f>VLOOKUP($A4,'RevPAR Raw Data'!$B$6:$BE$43,'RevPAR Raw Data'!O$1,FALSE)</f>
        <v>151.11607366255399</v>
      </c>
      <c r="AF4" s="77">
        <f>VLOOKUP($A4,'RevPAR Raw Data'!$B$6:$BE$43,'RevPAR Raw Data'!P$1,FALSE)</f>
        <v>137.88971228167301</v>
      </c>
      <c r="AG4" s="78">
        <f>VLOOKUP($A4,'RevPAR Raw Data'!$B$6:$BE$43,'RevPAR Raw Data'!R$1,FALSE)</f>
        <v>116.198810603656</v>
      </c>
    </row>
    <row r="5" spans="1:34" x14ac:dyDescent="0.25">
      <c r="A5" s="55" t="s">
        <v>126</v>
      </c>
      <c r="B5" s="43">
        <f>(VLOOKUP($A4,'Occupancy Raw Data'!$B$8:$BE$51,'Occupancy Raw Data'!T$3,FALSE))/100</f>
        <v>7.9734181377351596E-3</v>
      </c>
      <c r="C5" s="44">
        <f>(VLOOKUP($A4,'Occupancy Raw Data'!$B$8:$BE$51,'Occupancy Raw Data'!U$3,FALSE))/100</f>
        <v>2.11192123732287E-2</v>
      </c>
      <c r="D5" s="44">
        <f>(VLOOKUP($A4,'Occupancy Raw Data'!$B$8:$BE$51,'Occupancy Raw Data'!V$3,FALSE))/100</f>
        <v>2.5387079861240499E-2</v>
      </c>
      <c r="E5" s="44">
        <f>(VLOOKUP($A4,'Occupancy Raw Data'!$B$8:$BE$51,'Occupancy Raw Data'!W$3,FALSE))/100</f>
        <v>2.7512894860347598E-2</v>
      </c>
      <c r="F5" s="44">
        <f>(VLOOKUP($A4,'Occupancy Raw Data'!$B$8:$BE$51,'Occupancy Raw Data'!X$3,FALSE))/100</f>
        <v>1.2487333072842902E-2</v>
      </c>
      <c r="G5" s="44">
        <f>(VLOOKUP($A4,'Occupancy Raw Data'!$B$8:$BE$51,'Occupancy Raw Data'!Y$3,FALSE))/100</f>
        <v>1.9369592364283098E-2</v>
      </c>
      <c r="H5" s="45">
        <f>(VLOOKUP($A4,'Occupancy Raw Data'!$B$8:$BE$51,'Occupancy Raw Data'!AA$3,FALSE))/100</f>
        <v>-7.9915881166294795E-3</v>
      </c>
      <c r="I5" s="45">
        <f>(VLOOKUP($A4,'Occupancy Raw Data'!$B$8:$BE$51,'Occupancy Raw Data'!AB$3,FALSE))/100</f>
        <v>-2.4115026793705599E-2</v>
      </c>
      <c r="J5" s="44">
        <f>(VLOOKUP($A4,'Occupancy Raw Data'!$B$8:$BE$51,'Occupancy Raw Data'!AC$3,FALSE))/100</f>
        <v>-1.65183002865123E-2</v>
      </c>
      <c r="K5" s="46">
        <f>(VLOOKUP($A4,'Occupancy Raw Data'!$B$8:$BE$51,'Occupancy Raw Data'!AE$3,FALSE))/100</f>
        <v>7.7451394662584501E-3</v>
      </c>
      <c r="M5" s="43">
        <f>(VLOOKUP($A4,'ADR Raw Data'!$B$6:$BE$43,'ADR Raw Data'!T$1,FALSE))/100</f>
        <v>1.1925653357974299E-2</v>
      </c>
      <c r="N5" s="44">
        <f>(VLOOKUP($A4,'ADR Raw Data'!$B$6:$BE$43,'ADR Raw Data'!U$1,FALSE))/100</f>
        <v>3.61311485804559E-2</v>
      </c>
      <c r="O5" s="44">
        <f>(VLOOKUP($A4,'ADR Raw Data'!$B$6:$BE$43,'ADR Raw Data'!V$1,FALSE))/100</f>
        <v>5.5534415388495198E-2</v>
      </c>
      <c r="P5" s="44">
        <f>(VLOOKUP($A4,'ADR Raw Data'!$B$6:$BE$43,'ADR Raw Data'!W$1,FALSE))/100</f>
        <v>4.8178728637899695E-2</v>
      </c>
      <c r="Q5" s="44">
        <f>(VLOOKUP($A4,'ADR Raw Data'!$B$6:$BE$43,'ADR Raw Data'!X$1,FALSE))/100</f>
        <v>3.94599960506525E-2</v>
      </c>
      <c r="R5" s="44">
        <f>(VLOOKUP($A4,'ADR Raw Data'!$B$6:$BE$43,'ADR Raw Data'!Y$1,FALSE))/100</f>
        <v>3.9479909823661598E-2</v>
      </c>
      <c r="S5" s="45">
        <f>(VLOOKUP($A4,'ADR Raw Data'!$B$6:$BE$43,'ADR Raw Data'!AA$1,FALSE))/100</f>
        <v>3.4107105014841502E-2</v>
      </c>
      <c r="T5" s="45">
        <f>(VLOOKUP($A4,'ADR Raw Data'!$B$6:$BE$43,'ADR Raw Data'!AB$1,FALSE))/100</f>
        <v>3.8574655605401E-2</v>
      </c>
      <c r="U5" s="44">
        <f>(VLOOKUP($A4,'ADR Raw Data'!$B$6:$BE$43,'ADR Raw Data'!AC$1,FALSE))/100</f>
        <v>3.61751706828655E-2</v>
      </c>
      <c r="V5" s="46">
        <f>(VLOOKUP($A4,'ADR Raw Data'!$B$6:$BE$43,'ADR Raw Data'!AE$1,FALSE))/100</f>
        <v>3.7470929611088999E-2</v>
      </c>
      <c r="X5" s="43">
        <f>(VLOOKUP($A4,'RevPAR Raw Data'!$B$6:$BE$43,'RevPAR Raw Data'!T$1,FALSE))/100</f>
        <v>1.9994159716498303E-2</v>
      </c>
      <c r="Y5" s="44">
        <f>(VLOOKUP($A4,'RevPAR Raw Data'!$B$6:$BE$43,'RevPAR Raw Data'!U$1,FALSE))/100</f>
        <v>5.8013422353843998E-2</v>
      </c>
      <c r="Z5" s="44">
        <f>(VLOOKUP($A4,'RevPAR Raw Data'!$B$6:$BE$43,'RevPAR Raw Data'!V$1,FALSE))/100</f>
        <v>8.2331351888250803E-2</v>
      </c>
      <c r="AA5" s="44">
        <f>(VLOOKUP($A4,'RevPAR Raw Data'!$B$6:$BE$43,'RevPAR Raw Data'!W$1,FALSE))/100</f>
        <v>7.7017159793766998E-2</v>
      </c>
      <c r="AB5" s="44">
        <f>(VLOOKUP($A4,'RevPAR Raw Data'!$B$6:$BE$43,'RevPAR Raw Data'!X$1,FALSE))/100</f>
        <v>5.2440079237233005E-2</v>
      </c>
      <c r="AC5" s="44">
        <f>(VLOOKUP($A4,'RevPAR Raw Data'!$B$6:$BE$43,'RevPAR Raw Data'!Y$1,FALSE))/100</f>
        <v>5.9614211947807701E-2</v>
      </c>
      <c r="AD5" s="45">
        <f>(VLOOKUP($A4,'RevPAR Raw Data'!$B$6:$BE$43,'RevPAR Raw Data'!AA$1,FALSE))/100</f>
        <v>2.58429469630828E-2</v>
      </c>
      <c r="AE5" s="45">
        <f>(VLOOKUP($A4,'RevPAR Raw Data'!$B$6:$BE$43,'RevPAR Raw Data'!AB$1,FALSE))/100</f>
        <v>1.35293999582131E-2</v>
      </c>
      <c r="AF5" s="44">
        <f>(VLOOKUP($A4,'RevPAR Raw Data'!$B$6:$BE$43,'RevPAR Raw Data'!AC$1,FALSE))/100</f>
        <v>1.9059318064097698E-2</v>
      </c>
      <c r="AG5" s="46">
        <f>(VLOOKUP($A4,'RevPAR Raw Data'!$B$6:$BE$43,'RevPAR Raw Data'!AE$1,FALSE))/100</f>
        <v>4.55062866531157E-2</v>
      </c>
    </row>
    <row r="6" spans="1:34"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5">
      <c r="A7" s="88" t="s">
        <v>14</v>
      </c>
      <c r="B7" s="79">
        <f>(VLOOKUP($A7,'Occupancy Raw Data'!$B$8:$BE$45,'Occupancy Raw Data'!G$3,FALSE))/100</f>
        <v>0.59426099089395801</v>
      </c>
      <c r="C7" s="80">
        <f>(VLOOKUP($A7,'Occupancy Raw Data'!$B$8:$BE$45,'Occupancy Raw Data'!H$3,FALSE))/100</f>
        <v>0.70825173798100394</v>
      </c>
      <c r="D7" s="80">
        <f>(VLOOKUP($A7,'Occupancy Raw Data'!$B$8:$BE$45,'Occupancy Raw Data'!I$3,FALSE))/100</f>
        <v>0.74917996670909603</v>
      </c>
      <c r="E7" s="80">
        <f>(VLOOKUP($A7,'Occupancy Raw Data'!$B$8:$BE$45,'Occupancy Raw Data'!J$3,FALSE))/100</f>
        <v>0.74510427886027597</v>
      </c>
      <c r="F7" s="80">
        <f>(VLOOKUP($A7,'Occupancy Raw Data'!$B$8:$BE$45,'Occupancy Raw Data'!K$3,FALSE))/100</f>
        <v>0.65515152256927389</v>
      </c>
      <c r="G7" s="81">
        <f>(VLOOKUP($A7,'Occupancy Raw Data'!$B$8:$BE$45,'Occupancy Raw Data'!L$3,FALSE))/100</f>
        <v>0.69038969940272199</v>
      </c>
      <c r="H7" s="53">
        <f>(VLOOKUP($A7,'Occupancy Raw Data'!$B$8:$BE$45,'Occupancy Raw Data'!N$3,FALSE))/100</f>
        <v>0.72857510036228301</v>
      </c>
      <c r="I7" s="53">
        <f>(VLOOKUP($A7,'Occupancy Raw Data'!$B$8:$BE$45,'Occupancy Raw Data'!O$3,FALSE))/100</f>
        <v>0.79564036032507501</v>
      </c>
      <c r="J7" s="81">
        <f>(VLOOKUP($A7,'Occupancy Raw Data'!$B$8:$BE$45,'Occupancy Raw Data'!P$3,FALSE))/100</f>
        <v>0.76210773034367907</v>
      </c>
      <c r="K7" s="82">
        <f>(VLOOKUP($A7,'Occupancy Raw Data'!$B$8:$BE$45,'Occupancy Raw Data'!R$3,FALSE))/100</f>
        <v>0.71088056538585209</v>
      </c>
      <c r="M7" s="75">
        <f>VLOOKUP($A7,'ADR Raw Data'!$B$6:$BE$43,'ADR Raw Data'!G$1,FALSE)</f>
        <v>138.48341652095101</v>
      </c>
      <c r="N7" s="76">
        <f>VLOOKUP($A7,'ADR Raw Data'!$B$6:$BE$43,'ADR Raw Data'!H$1,FALSE)</f>
        <v>147.52842244025001</v>
      </c>
      <c r="O7" s="76">
        <f>VLOOKUP($A7,'ADR Raw Data'!$B$6:$BE$43,'ADR Raw Data'!I$1,FALSE)</f>
        <v>155.098123387953</v>
      </c>
      <c r="P7" s="76">
        <f>VLOOKUP($A7,'ADR Raw Data'!$B$6:$BE$43,'ADR Raw Data'!J$1,FALSE)</f>
        <v>149.801082642333</v>
      </c>
      <c r="Q7" s="76">
        <f>VLOOKUP($A7,'ADR Raw Data'!$B$6:$BE$43,'ADR Raw Data'!K$1,FALSE)</f>
        <v>133.98281612972499</v>
      </c>
      <c r="R7" s="77">
        <f>VLOOKUP($A7,'ADR Raw Data'!$B$6:$BE$43,'ADR Raw Data'!L$1,FALSE)</f>
        <v>145.53387308944099</v>
      </c>
      <c r="S7" s="76">
        <f>VLOOKUP($A7,'ADR Raw Data'!$B$6:$BE$43,'ADR Raw Data'!N$1,FALSE)</f>
        <v>158.788020840787</v>
      </c>
      <c r="T7" s="76">
        <f>VLOOKUP($A7,'ADR Raw Data'!$B$6:$BE$43,'ADR Raw Data'!O$1,FALSE)</f>
        <v>169.80385486793699</v>
      </c>
      <c r="U7" s="77">
        <f>VLOOKUP($A7,'ADR Raw Data'!$B$6:$BE$43,'ADR Raw Data'!P$1,FALSE)</f>
        <v>164.53828540685501</v>
      </c>
      <c r="V7" s="78">
        <f>VLOOKUP($A7,'ADR Raw Data'!$B$6:$BE$43,'ADR Raw Data'!R$1,FALSE)</f>
        <v>151.35498736977999</v>
      </c>
      <c r="X7" s="75">
        <f>VLOOKUP($A7,'RevPAR Raw Data'!$B$6:$BE$43,'RevPAR Raw Data'!G$1,FALSE)</f>
        <v>82.295292324121206</v>
      </c>
      <c r="Y7" s="76">
        <f>VLOOKUP($A7,'RevPAR Raw Data'!$B$6:$BE$43,'RevPAR Raw Data'!H$1,FALSE)</f>
        <v>104.487261594903</v>
      </c>
      <c r="Z7" s="76">
        <f>VLOOKUP($A7,'RevPAR Raw Data'!$B$6:$BE$43,'RevPAR Raw Data'!I$1,FALSE)</f>
        <v>116.19640691643001</v>
      </c>
      <c r="AA7" s="76">
        <f>VLOOKUP($A7,'RevPAR Raw Data'!$B$6:$BE$43,'RevPAR Raw Data'!J$1,FALSE)</f>
        <v>111.617427654704</v>
      </c>
      <c r="AB7" s="76">
        <f>VLOOKUP($A7,'RevPAR Raw Data'!$B$6:$BE$43,'RevPAR Raw Data'!K$1,FALSE)</f>
        <v>87.779045985508603</v>
      </c>
      <c r="AC7" s="77">
        <f>VLOOKUP($A7,'RevPAR Raw Data'!$B$6:$BE$43,'RevPAR Raw Data'!L$1,FALSE)</f>
        <v>100.475086895133</v>
      </c>
      <c r="AD7" s="76">
        <f>VLOOKUP($A7,'RevPAR Raw Data'!$B$6:$BE$43,'RevPAR Raw Data'!N$1,FALSE)</f>
        <v>115.688998220405</v>
      </c>
      <c r="AE7" s="76">
        <f>VLOOKUP($A7,'RevPAR Raw Data'!$B$6:$BE$43,'RevPAR Raw Data'!O$1,FALSE)</f>
        <v>135.102800271712</v>
      </c>
      <c r="AF7" s="77">
        <f>VLOOKUP($A7,'RevPAR Raw Data'!$B$6:$BE$43,'RevPAR Raw Data'!P$1,FALSE)</f>
        <v>125.39589924605799</v>
      </c>
      <c r="AG7" s="78">
        <f>VLOOKUP($A7,'RevPAR Raw Data'!$B$6:$BE$43,'RevPAR Raw Data'!R$1,FALSE)</f>
        <v>107.595318995398</v>
      </c>
    </row>
    <row r="8" spans="1:34" x14ac:dyDescent="0.25">
      <c r="A8" s="55" t="s">
        <v>126</v>
      </c>
      <c r="B8" s="43">
        <f>(VLOOKUP($A7,'Occupancy Raw Data'!$B$8:$BE$51,'Occupancy Raw Data'!T$3,FALSE))/100</f>
        <v>5.7773876112768206E-2</v>
      </c>
      <c r="C8" s="44">
        <f>(VLOOKUP($A7,'Occupancy Raw Data'!$B$8:$BE$51,'Occupancy Raw Data'!U$3,FALSE))/100</f>
        <v>2.98630624583274E-2</v>
      </c>
      <c r="D8" s="44">
        <f>(VLOOKUP($A7,'Occupancy Raw Data'!$B$8:$BE$51,'Occupancy Raw Data'!V$3,FALSE))/100</f>
        <v>3.3403709804909698E-2</v>
      </c>
      <c r="E8" s="44">
        <f>(VLOOKUP($A7,'Occupancy Raw Data'!$B$8:$BE$51,'Occupancy Raw Data'!W$3,FALSE))/100</f>
        <v>6.00319991467161E-2</v>
      </c>
      <c r="F8" s="44">
        <f>(VLOOKUP($A7,'Occupancy Raw Data'!$B$8:$BE$51,'Occupancy Raw Data'!X$3,FALSE))/100</f>
        <v>4.0650174541103798E-2</v>
      </c>
      <c r="G8" s="44">
        <f>(VLOOKUP($A7,'Occupancy Raw Data'!$B$8:$BE$51,'Occupancy Raw Data'!Y$3,FALSE))/100</f>
        <v>4.3847174679222604E-2</v>
      </c>
      <c r="H8" s="45">
        <f>(VLOOKUP($A7,'Occupancy Raw Data'!$B$8:$BE$51,'Occupancy Raw Data'!AA$3,FALSE))/100</f>
        <v>-4.3639137602058901E-3</v>
      </c>
      <c r="I8" s="45">
        <f>(VLOOKUP($A7,'Occupancy Raw Data'!$B$8:$BE$51,'Occupancy Raw Data'!AB$3,FALSE))/100</f>
        <v>-4.5820599898299896E-2</v>
      </c>
      <c r="J8" s="44">
        <f>(VLOOKUP($A7,'Occupancy Raw Data'!$B$8:$BE$51,'Occupancy Raw Data'!AC$3,FALSE))/100</f>
        <v>-2.6443759512249101E-2</v>
      </c>
      <c r="K8" s="46">
        <f>(VLOOKUP($A7,'Occupancy Raw Data'!$B$8:$BE$51,'Occupancy Raw Data'!AE$3,FALSE))/100</f>
        <v>2.12614548887761E-2</v>
      </c>
      <c r="M8" s="43">
        <f>(VLOOKUP($A7,'ADR Raw Data'!$B$6:$BE$43,'ADR Raw Data'!T$1,FALSE))/100</f>
        <v>7.3009863290842705E-2</v>
      </c>
      <c r="N8" s="44">
        <f>(VLOOKUP($A7,'ADR Raw Data'!$B$6:$BE$43,'ADR Raw Data'!U$1,FALSE))/100</f>
        <v>5.6515066094661399E-2</v>
      </c>
      <c r="O8" s="44">
        <f>(VLOOKUP($A7,'ADR Raw Data'!$B$6:$BE$43,'ADR Raw Data'!V$1,FALSE))/100</f>
        <v>5.7598343054498596E-2</v>
      </c>
      <c r="P8" s="44">
        <f>(VLOOKUP($A7,'ADR Raw Data'!$B$6:$BE$43,'ADR Raw Data'!W$1,FALSE))/100</f>
        <v>6.7245777346989499E-2</v>
      </c>
      <c r="Q8" s="44">
        <f>(VLOOKUP($A7,'ADR Raw Data'!$B$6:$BE$43,'ADR Raw Data'!X$1,FALSE))/100</f>
        <v>7.0730853148901207E-2</v>
      </c>
      <c r="R8" s="44">
        <f>(VLOOKUP($A7,'ADR Raw Data'!$B$6:$BE$43,'ADR Raw Data'!Y$1,FALSE))/100</f>
        <v>6.4072192442845205E-2</v>
      </c>
      <c r="S8" s="45">
        <f>(VLOOKUP($A7,'ADR Raw Data'!$B$6:$BE$43,'ADR Raw Data'!AA$1,FALSE))/100</f>
        <v>7.7392641199516193E-2</v>
      </c>
      <c r="T8" s="45">
        <f>(VLOOKUP($A7,'ADR Raw Data'!$B$6:$BE$43,'ADR Raw Data'!AB$1,FALSE))/100</f>
        <v>6.6808887163875605E-2</v>
      </c>
      <c r="U8" s="44">
        <f>(VLOOKUP($A7,'ADR Raw Data'!$B$6:$BE$43,'ADR Raw Data'!AC$1,FALSE))/100</f>
        <v>7.0793667619488201E-2</v>
      </c>
      <c r="V8" s="46">
        <f>(VLOOKUP($A7,'ADR Raw Data'!$B$6:$BE$43,'ADR Raw Data'!AE$1,FALSE))/100</f>
        <v>6.4399749657997801E-2</v>
      </c>
      <c r="X8" s="43">
        <f>(VLOOKUP($A7,'RevPAR Raw Data'!$B$6:$BE$43,'RevPAR Raw Data'!T$1,FALSE))/100</f>
        <v>0.13500180220038599</v>
      </c>
      <c r="Y8" s="44">
        <f>(VLOOKUP($A7,'RevPAR Raw Data'!$B$6:$BE$43,'RevPAR Raw Data'!U$1,FALSE))/100</f>
        <v>8.8065841501610204E-2</v>
      </c>
      <c r="Z8" s="44">
        <f>(VLOOKUP($A7,'RevPAR Raw Data'!$B$6:$BE$43,'RevPAR Raw Data'!V$1,FALSE))/100</f>
        <v>9.292605119604451E-2</v>
      </c>
      <c r="AA8" s="44">
        <f>(VLOOKUP($A7,'RevPAR Raw Data'!$B$6:$BE$43,'RevPAR Raw Data'!W$1,FALSE))/100</f>
        <v>0.13131467494202001</v>
      </c>
      <c r="AB8" s="44">
        <f>(VLOOKUP($A7,'RevPAR Raw Data'!$B$6:$BE$43,'RevPAR Raw Data'!X$1,FALSE))/100</f>
        <v>0.11425624921594901</v>
      </c>
      <c r="AC8" s="44">
        <f>(VLOOKUP($A7,'RevPAR Raw Data'!$B$6:$BE$43,'RevPAR Raw Data'!Y$1,FALSE))/100</f>
        <v>0.11072875173619</v>
      </c>
      <c r="AD8" s="45">
        <f>(VLOOKUP($A7,'RevPAR Raw Data'!$B$6:$BE$43,'RevPAR Raw Data'!AA$1,FALSE))/100</f>
        <v>7.2690992627441095E-2</v>
      </c>
      <c r="AE8" s="45">
        <f>(VLOOKUP($A7,'RevPAR Raw Data'!$B$6:$BE$43,'RevPAR Raw Data'!AB$1,FALSE))/100</f>
        <v>1.7927063977189E-2</v>
      </c>
      <c r="AF8" s="44">
        <f>(VLOOKUP($A7,'RevPAR Raw Data'!$B$6:$BE$43,'RevPAR Raw Data'!AC$1,FALSE))/100</f>
        <v>4.2477857385719305E-2</v>
      </c>
      <c r="AG8" s="46">
        <f>(VLOOKUP($A7,'RevPAR Raw Data'!$B$6:$BE$43,'RevPAR Raw Data'!AE$1,FALSE))/100</f>
        <v>8.7030436918975995E-2</v>
      </c>
    </row>
    <row r="9" spans="1:34"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5">
      <c r="A11" s="70" t="s">
        <v>16</v>
      </c>
      <c r="B11" s="47">
        <f>(VLOOKUP($A11,'Occupancy Raw Data'!$B$8:$BE$51,'Occupancy Raw Data'!G$3,FALSE))/100</f>
        <v>0.58871144169765899</v>
      </c>
      <c r="C11" s="53">
        <f>(VLOOKUP($A11,'Occupancy Raw Data'!$B$8:$BE$51,'Occupancy Raw Data'!H$3,FALSE))/100</f>
        <v>0.69197112229271396</v>
      </c>
      <c r="D11" s="53">
        <f>(VLOOKUP($A11,'Occupancy Raw Data'!$B$8:$BE$51,'Occupancy Raw Data'!I$3,FALSE))/100</f>
        <v>0.72938087945744901</v>
      </c>
      <c r="E11" s="53">
        <f>(VLOOKUP($A11,'Occupancy Raw Data'!$B$8:$BE$51,'Occupancy Raw Data'!J$3,FALSE))/100</f>
        <v>0.74053817545394807</v>
      </c>
      <c r="F11" s="53">
        <f>(VLOOKUP($A11,'Occupancy Raw Data'!$B$8:$BE$51,'Occupancy Raw Data'!K$3,FALSE))/100</f>
        <v>0.55108291402318899</v>
      </c>
      <c r="G11" s="54">
        <f>(VLOOKUP($A11,'Occupancy Raw Data'!$B$8:$BE$51,'Occupancy Raw Data'!L$3,FALSE))/100</f>
        <v>0.660336906584992</v>
      </c>
      <c r="H11" s="53">
        <f>(VLOOKUP($A11,'Occupancy Raw Data'!$B$8:$BE$51,'Occupancy Raw Data'!N$3,FALSE))/100</f>
        <v>0.69131481076350898</v>
      </c>
      <c r="I11" s="53">
        <f>(VLOOKUP($A11,'Occupancy Raw Data'!$B$8:$BE$51,'Occupancy Raw Data'!O$3,FALSE))/100</f>
        <v>0.81448260774447601</v>
      </c>
      <c r="J11" s="54">
        <f>(VLOOKUP($A11,'Occupancy Raw Data'!$B$8:$BE$51,'Occupancy Raw Data'!P$3,FALSE))/100</f>
        <v>0.75289870925399205</v>
      </c>
      <c r="K11" s="48">
        <f>(VLOOKUP($A11,'Occupancy Raw Data'!$B$8:$BE$51,'Occupancy Raw Data'!R$3,FALSE))/100</f>
        <v>0.68678313591899198</v>
      </c>
      <c r="M11" s="75">
        <f>VLOOKUP($A11,'ADR Raw Data'!$B$6:$BE$49,'ADR Raw Data'!G$1,FALSE)</f>
        <v>353.56030471943501</v>
      </c>
      <c r="N11" s="76">
        <f>VLOOKUP($A11,'ADR Raw Data'!$B$6:$BE$49,'ADR Raw Data'!H$1,FALSE)</f>
        <v>327.86709453050901</v>
      </c>
      <c r="O11" s="76">
        <f>VLOOKUP($A11,'ADR Raw Data'!$B$6:$BE$49,'ADR Raw Data'!I$1,FALSE)</f>
        <v>326.16339232153501</v>
      </c>
      <c r="P11" s="76">
        <f>VLOOKUP($A11,'ADR Raw Data'!$B$6:$BE$49,'ADR Raw Data'!J$1,FALSE)</f>
        <v>311.50738552437201</v>
      </c>
      <c r="Q11" s="76">
        <f>VLOOKUP($A11,'ADR Raw Data'!$B$6:$BE$49,'ADR Raw Data'!K$1,FALSE)</f>
        <v>302.78973005160702</v>
      </c>
      <c r="R11" s="77">
        <f>VLOOKUP($A11,'ADR Raw Data'!$B$6:$BE$49,'ADR Raw Data'!L$1,FALSE)</f>
        <v>324.21700106016402</v>
      </c>
      <c r="S11" s="76">
        <f>VLOOKUP($A11,'ADR Raw Data'!$B$6:$BE$49,'ADR Raw Data'!N$1,FALSE)</f>
        <v>405.712310126582</v>
      </c>
      <c r="T11" s="76">
        <f>VLOOKUP($A11,'ADR Raw Data'!$B$6:$BE$49,'ADR Raw Data'!O$1,FALSE)</f>
        <v>434.45520816545701</v>
      </c>
      <c r="U11" s="77">
        <f>VLOOKUP($A11,'ADR Raw Data'!$B$6:$BE$49,'ADR Raw Data'!P$1,FALSE)</f>
        <v>421.259282289699</v>
      </c>
      <c r="V11" s="78">
        <f>VLOOKUP($A11,'ADR Raw Data'!$B$6:$BE$49,'ADR Raw Data'!R$1,FALSE)</f>
        <v>354.61254243458399</v>
      </c>
      <c r="X11" s="75">
        <f>VLOOKUP($A11,'RevPAR Raw Data'!$B$6:$BE$49,'RevPAR Raw Data'!G$1,FALSE)</f>
        <v>208.144996718442</v>
      </c>
      <c r="Y11" s="76">
        <f>VLOOKUP($A11,'RevPAR Raw Data'!$B$6:$BE$49,'RevPAR Raw Data'!H$1,FALSE)</f>
        <v>226.87456136512699</v>
      </c>
      <c r="Z11" s="76">
        <f>VLOOKUP($A11,'RevPAR Raw Data'!$B$6:$BE$49,'RevPAR Raw Data'!I$1,FALSE)</f>
        <v>237.897341938306</v>
      </c>
      <c r="AA11" s="76">
        <f>VLOOKUP($A11,'RevPAR Raw Data'!$B$6:$BE$49,'RevPAR Raw Data'!J$1,FALSE)</f>
        <v>230.68311091664799</v>
      </c>
      <c r="AB11" s="76">
        <f>VLOOKUP($A11,'RevPAR Raw Data'!$B$6:$BE$49,'RevPAR Raw Data'!K$1,FALSE)</f>
        <v>166.86224677313399</v>
      </c>
      <c r="AC11" s="77">
        <f>VLOOKUP($A11,'RevPAR Raw Data'!$B$6:$BE$49,'RevPAR Raw Data'!L$1,FALSE)</f>
        <v>214.09245154233199</v>
      </c>
      <c r="AD11" s="76">
        <f>VLOOKUP($A11,'RevPAR Raw Data'!$B$6:$BE$49,'RevPAR Raw Data'!N$1,FALSE)</f>
        <v>280.47492889958397</v>
      </c>
      <c r="AE11" s="76">
        <f>VLOOKUP($A11,'RevPAR Raw Data'!$B$6:$BE$49,'RevPAR Raw Data'!O$1,FALSE)</f>
        <v>353.85621089477098</v>
      </c>
      <c r="AF11" s="77">
        <f>VLOOKUP($A11,'RevPAR Raw Data'!$B$6:$BE$49,'RevPAR Raw Data'!P$1,FALSE)</f>
        <v>317.16556989717702</v>
      </c>
      <c r="AG11" s="78">
        <f>VLOOKUP($A11,'RevPAR Raw Data'!$B$6:$BE$49,'RevPAR Raw Data'!R$1,FALSE)</f>
        <v>243.54191392943</v>
      </c>
    </row>
    <row r="12" spans="1:34" x14ac:dyDescent="0.25">
      <c r="A12" s="55" t="s">
        <v>126</v>
      </c>
      <c r="B12" s="43">
        <f>(VLOOKUP($A11,'Occupancy Raw Data'!$B$8:$BE$51,'Occupancy Raw Data'!T$3,FALSE))/100</f>
        <v>0.15201280299491901</v>
      </c>
      <c r="C12" s="44">
        <f>(VLOOKUP($A11,'Occupancy Raw Data'!$B$8:$BE$51,'Occupancy Raw Data'!U$3,FALSE))/100</f>
        <v>-3.2991686010797099E-2</v>
      </c>
      <c r="D12" s="44">
        <f>(VLOOKUP($A11,'Occupancy Raw Data'!$B$8:$BE$51,'Occupancy Raw Data'!V$3,FALSE))/100</f>
        <v>-4.4282492295943499E-2</v>
      </c>
      <c r="E12" s="44">
        <f>(VLOOKUP($A11,'Occupancy Raw Data'!$B$8:$BE$51,'Occupancy Raw Data'!W$3,FALSE))/100</f>
        <v>1.3504264912665201E-2</v>
      </c>
      <c r="F12" s="44">
        <f>(VLOOKUP($A11,'Occupancy Raw Data'!$B$8:$BE$51,'Occupancy Raw Data'!X$3,FALSE))/100</f>
        <v>1.30235214246171E-2</v>
      </c>
      <c r="G12" s="44">
        <f>(VLOOKUP($A11,'Occupancy Raw Data'!$B$8:$BE$51,'Occupancy Raw Data'!Y$3,FALSE))/100</f>
        <v>1.1405069936544101E-2</v>
      </c>
      <c r="H12" s="45">
        <f>(VLOOKUP($A11,'Occupancy Raw Data'!$B$8:$BE$51,'Occupancy Raw Data'!AA$3,FALSE))/100</f>
        <v>2.5660657925743503E-2</v>
      </c>
      <c r="I12" s="45">
        <f>(VLOOKUP($A11,'Occupancy Raw Data'!$B$8:$BE$51,'Occupancy Raw Data'!AB$3,FALSE))/100</f>
        <v>-7.6445285557402102E-3</v>
      </c>
      <c r="J12" s="44">
        <f>(VLOOKUP($A11,'Occupancy Raw Data'!$B$8:$BE$51,'Occupancy Raw Data'!AC$3,FALSE))/100</f>
        <v>7.3733273553730806E-3</v>
      </c>
      <c r="K12" s="46">
        <f>(VLOOKUP($A11,'Occupancy Raw Data'!$B$8:$BE$51,'Occupancy Raw Data'!AE$3,FALSE))/100</f>
        <v>1.0138782555454201E-2</v>
      </c>
      <c r="M12" s="43">
        <f>(VLOOKUP($A11,'ADR Raw Data'!$B$6:$BE$49,'ADR Raw Data'!T$1,FALSE))/100</f>
        <v>4.7367474529154796E-2</v>
      </c>
      <c r="N12" s="44">
        <f>(VLOOKUP($A11,'ADR Raw Data'!$B$6:$BE$49,'ADR Raw Data'!U$1,FALSE))/100</f>
        <v>8.4544169435095101E-2</v>
      </c>
      <c r="O12" s="44">
        <f>(VLOOKUP($A11,'ADR Raw Data'!$B$6:$BE$49,'ADR Raw Data'!V$1,FALSE))/100</f>
        <v>6.9572248905737905E-2</v>
      </c>
      <c r="P12" s="44">
        <f>(VLOOKUP($A11,'ADR Raw Data'!$B$6:$BE$49,'ADR Raw Data'!W$1,FALSE))/100</f>
        <v>5.2121757088034994E-2</v>
      </c>
      <c r="Q12" s="44">
        <f>(VLOOKUP($A11,'ADR Raw Data'!$B$6:$BE$49,'ADR Raw Data'!X$1,FALSE))/100</f>
        <v>7.4006225754411403E-2</v>
      </c>
      <c r="R12" s="44">
        <f>(VLOOKUP($A11,'ADR Raw Data'!$B$6:$BE$49,'ADR Raw Data'!Y$1,FALSE))/100</f>
        <v>6.7719573098690991E-2</v>
      </c>
      <c r="S12" s="45">
        <f>(VLOOKUP($A11,'ADR Raw Data'!$B$6:$BE$49,'ADR Raw Data'!AA$1,FALSE))/100</f>
        <v>6.3332240280356403E-2</v>
      </c>
      <c r="T12" s="45">
        <f>(VLOOKUP($A11,'ADR Raw Data'!$B$6:$BE$49,'ADR Raw Data'!AB$1,FALSE))/100</f>
        <v>5.8832680018385701E-2</v>
      </c>
      <c r="U12" s="44">
        <f>(VLOOKUP($A11,'ADR Raw Data'!$B$6:$BE$49,'ADR Raw Data'!AC$1,FALSE))/100</f>
        <v>6.0188815406993099E-2</v>
      </c>
      <c r="V12" s="46">
        <f>(VLOOKUP($A11,'ADR Raw Data'!$B$6:$BE$49,'ADR Raw Data'!AE$1,FALSE))/100</f>
        <v>6.4647451195331301E-2</v>
      </c>
      <c r="X12" s="43">
        <f>(VLOOKUP($A11,'RevPAR Raw Data'!$B$6:$BE$49,'RevPAR Raw Data'!T$1,FALSE))/100</f>
        <v>0.206580740098041</v>
      </c>
      <c r="Y12" s="44">
        <f>(VLOOKUP($A11,'RevPAR Raw Data'!$B$6:$BE$49,'RevPAR Raw Data'!U$1,FALSE))/100</f>
        <v>4.8763228732251598E-2</v>
      </c>
      <c r="Z12" s="44">
        <f>(VLOOKUP($A11,'RevPAR Raw Data'!$B$6:$BE$49,'RevPAR Raw Data'!V$1,FALSE))/100</f>
        <v>2.2208924033614501E-2</v>
      </c>
      <c r="AA12" s="44">
        <f>(VLOOKUP($A11,'RevPAR Raw Data'!$B$6:$BE$49,'RevPAR Raw Data'!W$1,FALSE))/100</f>
        <v>6.6329888016130698E-2</v>
      </c>
      <c r="AB12" s="44">
        <f>(VLOOKUP($A11,'RevPAR Raw Data'!$B$6:$BE$49,'RevPAR Raw Data'!X$1,FALSE))/100</f>
        <v>8.7993568845696105E-2</v>
      </c>
      <c r="AC12" s="44">
        <f>(VLOOKUP($A11,'RevPAR Raw Data'!$B$6:$BE$49,'RevPAR Raw Data'!Y$1,FALSE))/100</f>
        <v>7.98969895024986E-2</v>
      </c>
      <c r="AD12" s="45">
        <f>(VLOOKUP($A11,'RevPAR Raw Data'!$B$6:$BE$49,'RevPAR Raw Data'!AA$1,FALSE))/100</f>
        <v>9.0618045159605198E-2</v>
      </c>
      <c r="AE12" s="45">
        <f>(VLOOKUP($A11,'RevPAR Raw Data'!$B$6:$BE$49,'RevPAR Raw Data'!AB$1,FALSE))/100</f>
        <v>5.0738403360234205E-2</v>
      </c>
      <c r="AF12" s="44">
        <f>(VLOOKUP($A11,'RevPAR Raw Data'!$B$6:$BE$49,'RevPAR Raw Data'!AC$1,FALSE))/100</f>
        <v>6.8005934601494109E-2</v>
      </c>
      <c r="AG12" s="46">
        <f>(VLOOKUP($A11,'RevPAR Raw Data'!$B$6:$BE$49,'RevPAR Raw Data'!AE$1,FALSE))/100</f>
        <v>7.5441680201219399E-2</v>
      </c>
    </row>
    <row r="13" spans="1:34"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5">
      <c r="A14" s="70" t="s">
        <v>17</v>
      </c>
      <c r="B14" s="47">
        <f>(VLOOKUP($A14,'Occupancy Raw Data'!$B$8:$BE$51,'Occupancy Raw Data'!G$3,FALSE))/100</f>
        <v>0.626945949017082</v>
      </c>
      <c r="C14" s="53">
        <f>(VLOOKUP($A14,'Occupancy Raw Data'!$B$8:$BE$51,'Occupancy Raw Data'!H$3,FALSE))/100</f>
        <v>0.79508351956365209</v>
      </c>
      <c r="D14" s="53">
        <f>(VLOOKUP($A14,'Occupancy Raw Data'!$B$8:$BE$51,'Occupancy Raw Data'!I$3,FALSE))/100</f>
        <v>0.88704973296465994</v>
      </c>
      <c r="E14" s="53">
        <f>(VLOOKUP($A14,'Occupancy Raw Data'!$B$8:$BE$51,'Occupancy Raw Data'!J$3,FALSE))/100</f>
        <v>0.87064883905912593</v>
      </c>
      <c r="F14" s="53">
        <f>(VLOOKUP($A14,'Occupancy Raw Data'!$B$8:$BE$51,'Occupancy Raw Data'!K$3,FALSE))/100</f>
        <v>0.68224688458770499</v>
      </c>
      <c r="G14" s="54">
        <f>(VLOOKUP($A14,'Occupancy Raw Data'!$B$8:$BE$51,'Occupancy Raw Data'!L$3,FALSE))/100</f>
        <v>0.77239498503844506</v>
      </c>
      <c r="H14" s="53">
        <f>(VLOOKUP($A14,'Occupancy Raw Data'!$B$8:$BE$51,'Occupancy Raw Data'!N$3,FALSE))/100</f>
        <v>0.75209272376046299</v>
      </c>
      <c r="I14" s="53">
        <f>(VLOOKUP($A14,'Occupancy Raw Data'!$B$8:$BE$51,'Occupancy Raw Data'!O$3,FALSE))/100</f>
        <v>0.83621832506344407</v>
      </c>
      <c r="J14" s="54">
        <f>(VLOOKUP($A14,'Occupancy Raw Data'!$B$8:$BE$51,'Occupancy Raw Data'!P$3,FALSE))/100</f>
        <v>0.79415552441195403</v>
      </c>
      <c r="K14" s="48">
        <f>(VLOOKUP($A14,'Occupancy Raw Data'!$B$8:$BE$51,'Occupancy Raw Data'!R$3,FALSE))/100</f>
        <v>0.77861228200230503</v>
      </c>
      <c r="M14" s="75">
        <f>VLOOKUP($A14,'ADR Raw Data'!$B$6:$BE$49,'ADR Raw Data'!G$1,FALSE)</f>
        <v>211.91941578057001</v>
      </c>
      <c r="N14" s="76">
        <f>VLOOKUP($A14,'ADR Raw Data'!$B$6:$BE$49,'ADR Raw Data'!H$1,FALSE)</f>
        <v>232.55962364823</v>
      </c>
      <c r="O14" s="76">
        <f>VLOOKUP($A14,'ADR Raw Data'!$B$6:$BE$49,'ADR Raw Data'!I$1,FALSE)</f>
        <v>244.200997907681</v>
      </c>
      <c r="P14" s="76">
        <f>VLOOKUP($A14,'ADR Raw Data'!$B$6:$BE$49,'ADR Raw Data'!J$1,FALSE)</f>
        <v>228.784657182632</v>
      </c>
      <c r="Q14" s="76">
        <f>VLOOKUP($A14,'ADR Raw Data'!$B$6:$BE$49,'ADR Raw Data'!K$1,FALSE)</f>
        <v>195.29016489007299</v>
      </c>
      <c r="R14" s="77">
        <f>VLOOKUP($A14,'ADR Raw Data'!$B$6:$BE$49,'ADR Raw Data'!L$1,FALSE)</f>
        <v>224.44785190270599</v>
      </c>
      <c r="S14" s="76">
        <f>VLOOKUP($A14,'ADR Raw Data'!$B$6:$BE$49,'ADR Raw Data'!N$1,FALSE)</f>
        <v>211.64720739323101</v>
      </c>
      <c r="T14" s="76">
        <f>VLOOKUP($A14,'ADR Raw Data'!$B$6:$BE$49,'ADR Raw Data'!O$1,FALSE)</f>
        <v>225.44619785296899</v>
      </c>
      <c r="U14" s="77">
        <f>VLOOKUP($A14,'ADR Raw Data'!$B$6:$BE$49,'ADR Raw Data'!P$1,FALSE)</f>
        <v>218.91213745737201</v>
      </c>
      <c r="V14" s="78">
        <f>VLOOKUP($A14,'ADR Raw Data'!$B$6:$BE$49,'ADR Raw Data'!R$1,FALSE)</f>
        <v>222.83464546572799</v>
      </c>
      <c r="X14" s="75">
        <f>VLOOKUP($A14,'RevPAR Raw Data'!$B$6:$BE$49,'RevPAR Raw Data'!G$1,FALSE)</f>
        <v>132.86201924169501</v>
      </c>
      <c r="Y14" s="76">
        <f>VLOOKUP($A14,'RevPAR Raw Data'!$B$6:$BE$49,'RevPAR Raw Data'!H$1,FALSE)</f>
        <v>184.90432407863301</v>
      </c>
      <c r="Z14" s="76">
        <f>VLOOKUP($A14,'RevPAR Raw Data'!$B$6:$BE$49,'RevPAR Raw Data'!I$1,FALSE)</f>
        <v>216.61842998371199</v>
      </c>
      <c r="AA14" s="76">
        <f>VLOOKUP($A14,'RevPAR Raw Data'!$B$6:$BE$49,'RevPAR Raw Data'!J$1,FALSE)</f>
        <v>199.191096170599</v>
      </c>
      <c r="AB14" s="76">
        <f>VLOOKUP($A14,'RevPAR Raw Data'!$B$6:$BE$49,'RevPAR Raw Data'!K$1,FALSE)</f>
        <v>133.23610658687099</v>
      </c>
      <c r="AC14" s="77">
        <f>VLOOKUP($A14,'RevPAR Raw Data'!$B$6:$BE$49,'RevPAR Raw Data'!L$1,FALSE)</f>
        <v>173.362395212302</v>
      </c>
      <c r="AD14" s="76">
        <f>VLOOKUP($A14,'RevPAR Raw Data'!$B$6:$BE$49,'RevPAR Raw Data'!N$1,FALSE)</f>
        <v>159.178324684671</v>
      </c>
      <c r="AE14" s="76">
        <f>VLOOKUP($A14,'RevPAR Raw Data'!$B$6:$BE$49,'RevPAR Raw Data'!O$1,FALSE)</f>
        <v>188.52224196053101</v>
      </c>
      <c r="AF14" s="77">
        <f>VLOOKUP($A14,'RevPAR Raw Data'!$B$6:$BE$49,'RevPAR Raw Data'!P$1,FALSE)</f>
        <v>173.850283322601</v>
      </c>
      <c r="AG14" s="78">
        <f>VLOOKUP($A14,'RevPAR Raw Data'!$B$6:$BE$49,'RevPAR Raw Data'!R$1,FALSE)</f>
        <v>173.50179181524501</v>
      </c>
    </row>
    <row r="15" spans="1:34" x14ac:dyDescent="0.25">
      <c r="A15" s="55" t="s">
        <v>126</v>
      </c>
      <c r="B15" s="43">
        <f>(VLOOKUP($A14,'Occupancy Raw Data'!$B$8:$BE$51,'Occupancy Raw Data'!T$3,FALSE))/100</f>
        <v>5.3287145556974204E-2</v>
      </c>
      <c r="C15" s="44">
        <f>(VLOOKUP($A14,'Occupancy Raw Data'!$B$8:$BE$51,'Occupancy Raw Data'!U$3,FALSE))/100</f>
        <v>-1.6497952921526102E-2</v>
      </c>
      <c r="D15" s="44">
        <f>(VLOOKUP($A14,'Occupancy Raw Data'!$B$8:$BE$51,'Occupancy Raw Data'!V$3,FALSE))/100</f>
        <v>3.1621377357026803E-2</v>
      </c>
      <c r="E15" s="44">
        <f>(VLOOKUP($A14,'Occupancy Raw Data'!$B$8:$BE$51,'Occupancy Raw Data'!W$3,FALSE))/100</f>
        <v>0.114625660913888</v>
      </c>
      <c r="F15" s="44">
        <f>(VLOOKUP($A14,'Occupancy Raw Data'!$B$8:$BE$51,'Occupancy Raw Data'!X$3,FALSE))/100</f>
        <v>9.5098720430289704E-2</v>
      </c>
      <c r="G15" s="44">
        <f>(VLOOKUP($A14,'Occupancy Raw Data'!$B$8:$BE$51,'Occupancy Raw Data'!Y$3,FALSE))/100</f>
        <v>5.29915051029997E-2</v>
      </c>
      <c r="H15" s="45">
        <f>(VLOOKUP($A14,'Occupancy Raw Data'!$B$8:$BE$51,'Occupancy Raw Data'!AA$3,FALSE))/100</f>
        <v>-2.90154598527834E-2</v>
      </c>
      <c r="I15" s="45">
        <f>(VLOOKUP($A14,'Occupancy Raw Data'!$B$8:$BE$51,'Occupancy Raw Data'!AB$3,FALSE))/100</f>
        <v>-6.5952126588372406E-2</v>
      </c>
      <c r="J15" s="44">
        <f>(VLOOKUP($A14,'Occupancy Raw Data'!$B$8:$BE$51,'Occupancy Raw Data'!AC$3,FALSE))/100</f>
        <v>-4.8818688297684106E-2</v>
      </c>
      <c r="K15" s="46">
        <f>(VLOOKUP($A14,'Occupancy Raw Data'!$B$8:$BE$51,'Occupancy Raw Data'!AE$3,FALSE))/100</f>
        <v>2.1140032012123399E-2</v>
      </c>
      <c r="M15" s="43">
        <f>(VLOOKUP($A14,'ADR Raw Data'!$B$6:$BE$49,'ADR Raw Data'!T$1,FALSE))/100</f>
        <v>8.3471118581083803E-2</v>
      </c>
      <c r="N15" s="44">
        <f>(VLOOKUP($A14,'ADR Raw Data'!$B$6:$BE$49,'ADR Raw Data'!U$1,FALSE))/100</f>
        <v>8.6071868337797688E-2</v>
      </c>
      <c r="O15" s="44">
        <f>(VLOOKUP($A14,'ADR Raw Data'!$B$6:$BE$49,'ADR Raw Data'!V$1,FALSE))/100</f>
        <v>8.9146221014896387E-2</v>
      </c>
      <c r="P15" s="44">
        <f>(VLOOKUP($A14,'ADR Raw Data'!$B$6:$BE$49,'ADR Raw Data'!W$1,FALSE))/100</f>
        <v>7.7268439091158603E-2</v>
      </c>
      <c r="Q15" s="44">
        <f>(VLOOKUP($A14,'ADR Raw Data'!$B$6:$BE$49,'ADR Raw Data'!X$1,FALSE))/100</f>
        <v>6.4513854929138206E-2</v>
      </c>
      <c r="R15" s="44">
        <f>(VLOOKUP($A14,'ADR Raw Data'!$B$6:$BE$49,'ADR Raw Data'!Y$1,FALSE))/100</f>
        <v>7.95905023073262E-2</v>
      </c>
      <c r="S15" s="45">
        <f>(VLOOKUP($A14,'ADR Raw Data'!$B$6:$BE$49,'ADR Raw Data'!AA$1,FALSE))/100</f>
        <v>9.6928552886379998E-2</v>
      </c>
      <c r="T15" s="45">
        <f>(VLOOKUP($A14,'ADR Raw Data'!$B$6:$BE$49,'ADR Raw Data'!AB$1,FALSE))/100</f>
        <v>9.8623585444031506E-2</v>
      </c>
      <c r="U15" s="44">
        <f>(VLOOKUP($A14,'ADR Raw Data'!$B$6:$BE$49,'ADR Raw Data'!AC$1,FALSE))/100</f>
        <v>9.7195321508006E-2</v>
      </c>
      <c r="V15" s="46">
        <f>(VLOOKUP($A14,'ADR Raw Data'!$B$6:$BE$49,'ADR Raw Data'!AE$1,FALSE))/100</f>
        <v>8.5521673403244694E-2</v>
      </c>
      <c r="X15" s="43">
        <f>(VLOOKUP($A14,'RevPAR Raw Data'!$B$6:$BE$49,'RevPAR Raw Data'!T$1,FALSE))/100</f>
        <v>0.141206201783691</v>
      </c>
      <c r="Y15" s="44">
        <f>(VLOOKUP($A14,'RevPAR Raw Data'!$B$6:$BE$49,'RevPAR Raw Data'!U$1,FALSE))/100</f>
        <v>6.8153905784566704E-2</v>
      </c>
      <c r="Z15" s="44">
        <f>(VLOOKUP($A14,'RevPAR Raw Data'!$B$6:$BE$49,'RevPAR Raw Data'!V$1,FALSE))/100</f>
        <v>0.123586524666588</v>
      </c>
      <c r="AA15" s="44">
        <f>(VLOOKUP($A14,'RevPAR Raw Data'!$B$6:$BE$49,'RevPAR Raw Data'!W$1,FALSE))/100</f>
        <v>0.20075104590365497</v>
      </c>
      <c r="AB15" s="44">
        <f>(VLOOKUP($A14,'RevPAR Raw Data'!$B$6:$BE$49,'RevPAR Raw Data'!X$1,FALSE))/100</f>
        <v>0.16574776041321398</v>
      </c>
      <c r="AC15" s="44">
        <f>(VLOOKUP($A14,'RevPAR Raw Data'!$B$6:$BE$49,'RevPAR Raw Data'!Y$1,FALSE))/100</f>
        <v>0.13679962791949399</v>
      </c>
      <c r="AD15" s="45">
        <f>(VLOOKUP($A14,'RevPAR Raw Data'!$B$6:$BE$49,'RevPAR Raw Data'!AA$1,FALSE))/100</f>
        <v>6.5100666498733403E-2</v>
      </c>
      <c r="AE15" s="45">
        <f>(VLOOKUP($A14,'RevPAR Raw Data'!$B$6:$BE$49,'RevPAR Raw Data'!AB$1,FALSE))/100</f>
        <v>2.61670236638551E-2</v>
      </c>
      <c r="AF15" s="44">
        <f>(VLOOKUP($A14,'RevPAR Raw Data'!$B$6:$BE$49,'RevPAR Raw Data'!AC$1,FALSE))/100</f>
        <v>4.3631685105629293E-2</v>
      </c>
      <c r="AG15" s="46">
        <f>(VLOOKUP($A14,'RevPAR Raw Data'!$B$6:$BE$49,'RevPAR Raw Data'!AE$1,FALSE))/100</f>
        <v>0.108469636328843</v>
      </c>
    </row>
    <row r="16" spans="1:34"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Data'!G$3,FALSE))/100</f>
        <v>0.6440111897693529</v>
      </c>
      <c r="C17" s="53">
        <f>(VLOOKUP($A17,'Occupancy Raw Data'!$B$8:$BE$51,'Occupancy Raw Data'!H$3,FALSE))/100</f>
        <v>0.79356017355560593</v>
      </c>
      <c r="D17" s="53">
        <f>(VLOOKUP($A17,'Occupancy Raw Data'!$B$8:$BE$51,'Occupancy Raw Data'!I$3,FALSE))/100</f>
        <v>0.8358072619319471</v>
      </c>
      <c r="E17" s="53">
        <f>(VLOOKUP($A17,'Occupancy Raw Data'!$B$8:$BE$51,'Occupancy Raw Data'!J$3,FALSE))/100</f>
        <v>0.81474080840374496</v>
      </c>
      <c r="F17" s="53">
        <f>(VLOOKUP($A17,'Occupancy Raw Data'!$B$8:$BE$51,'Occupancy Raw Data'!K$3,FALSE))/100</f>
        <v>0.69807604475907692</v>
      </c>
      <c r="G17" s="54">
        <f>(VLOOKUP($A17,'Occupancy Raw Data'!$B$8:$BE$51,'Occupancy Raw Data'!L$3,FALSE))/100</f>
        <v>0.75723909568394598</v>
      </c>
      <c r="H17" s="53">
        <f>(VLOOKUP($A17,'Occupancy Raw Data'!$B$8:$BE$51,'Occupancy Raw Data'!N$3,FALSE))/100</f>
        <v>0.77654715688513309</v>
      </c>
      <c r="I17" s="53">
        <f>(VLOOKUP($A17,'Occupancy Raw Data'!$B$8:$BE$51,'Occupancy Raw Data'!O$3,FALSE))/100</f>
        <v>0.85792989266955899</v>
      </c>
      <c r="J17" s="54">
        <f>(VLOOKUP($A17,'Occupancy Raw Data'!$B$8:$BE$51,'Occupancy Raw Data'!P$3,FALSE))/100</f>
        <v>0.81723852477734593</v>
      </c>
      <c r="K17" s="48">
        <f>(VLOOKUP($A17,'Occupancy Raw Data'!$B$8:$BE$51,'Occupancy Raw Data'!R$3,FALSE))/100</f>
        <v>0.77438178971063099</v>
      </c>
      <c r="M17" s="75">
        <f>VLOOKUP($A17,'ADR Raw Data'!$B$6:$BE$49,'ADR Raw Data'!G$1,FALSE)</f>
        <v>158.832061965338</v>
      </c>
      <c r="N17" s="76">
        <f>VLOOKUP($A17,'ADR Raw Data'!$B$6:$BE$49,'ADR Raw Data'!H$1,FALSE)</f>
        <v>166.10228201438801</v>
      </c>
      <c r="O17" s="76">
        <f>VLOOKUP($A17,'ADR Raw Data'!$B$6:$BE$49,'ADR Raw Data'!I$1,FALSE)</f>
        <v>175.89084050546401</v>
      </c>
      <c r="P17" s="76">
        <f>VLOOKUP($A17,'ADR Raw Data'!$B$6:$BE$49,'ADR Raw Data'!J$1,FALSE)</f>
        <v>173.13994394226</v>
      </c>
      <c r="Q17" s="76">
        <f>VLOOKUP($A17,'ADR Raw Data'!$B$6:$BE$49,'ADR Raw Data'!K$1,FALSE)</f>
        <v>156.21771089756601</v>
      </c>
      <c r="R17" s="77">
        <f>VLOOKUP($A17,'ADR Raw Data'!$B$6:$BE$49,'ADR Raw Data'!L$1,FALSE)</f>
        <v>166.71845021788599</v>
      </c>
      <c r="S17" s="76">
        <f>VLOOKUP($A17,'ADR Raw Data'!$B$6:$BE$49,'ADR Raw Data'!N$1,FALSE)</f>
        <v>179.92363696515201</v>
      </c>
      <c r="T17" s="76">
        <f>VLOOKUP($A17,'ADR Raw Data'!$B$6:$BE$49,'ADR Raw Data'!O$1,FALSE)</f>
        <v>188.16701846614501</v>
      </c>
      <c r="U17" s="77">
        <f>VLOOKUP($A17,'ADR Raw Data'!$B$6:$BE$49,'ADR Raw Data'!P$1,FALSE)</f>
        <v>184.250552052952</v>
      </c>
      <c r="V17" s="78">
        <f>VLOOKUP($A17,'ADR Raw Data'!$B$6:$BE$49,'ADR Raw Data'!R$1,FALSE)</f>
        <v>172.004845574179</v>
      </c>
      <c r="X17" s="75">
        <f>VLOOKUP($A17,'RevPAR Raw Data'!$B$6:$BE$49,'RevPAR Raw Data'!G$1,FALSE)</f>
        <v>102.289625199817</v>
      </c>
      <c r="Y17" s="76">
        <f>VLOOKUP($A17,'RevPAR Raw Data'!$B$6:$BE$49,'RevPAR Raw Data'!H$1,FALSE)</f>
        <v>131.81215574332001</v>
      </c>
      <c r="Z17" s="76">
        <f>VLOOKUP($A17,'RevPAR Raw Data'!$B$6:$BE$49,'RevPAR Raw Data'!I$1,FALSE)</f>
        <v>147.010841801781</v>
      </c>
      <c r="AA17" s="76">
        <f>VLOOKUP($A17,'RevPAR Raw Data'!$B$6:$BE$49,'RevPAR Raw Data'!J$1,FALSE)</f>
        <v>141.064177894496</v>
      </c>
      <c r="AB17" s="76">
        <f>VLOOKUP($A17,'RevPAR Raw Data'!$B$6:$BE$49,'RevPAR Raw Data'!K$1,FALSE)</f>
        <v>109.05184174468999</v>
      </c>
      <c r="AC17" s="77">
        <f>VLOOKUP($A17,'RevPAR Raw Data'!$B$6:$BE$49,'RevPAR Raw Data'!L$1,FALSE)</f>
        <v>126.245728476821</v>
      </c>
      <c r="AD17" s="76">
        <f>VLOOKUP($A17,'RevPAR Raw Data'!$B$6:$BE$49,'RevPAR Raw Data'!N$1,FALSE)</f>
        <v>139.71918874172101</v>
      </c>
      <c r="AE17" s="76">
        <f>VLOOKUP($A17,'RevPAR Raw Data'!$B$6:$BE$49,'RevPAR Raw Data'!O$1,FALSE)</f>
        <v>161.434109956611</v>
      </c>
      <c r="AF17" s="77">
        <f>VLOOKUP($A17,'RevPAR Raw Data'!$B$6:$BE$49,'RevPAR Raw Data'!P$1,FALSE)</f>
        <v>150.57664934916599</v>
      </c>
      <c r="AG17" s="78">
        <f>VLOOKUP($A17,'RevPAR Raw Data'!$B$6:$BE$49,'RevPAR Raw Data'!R$1,FALSE)</f>
        <v>133.19742015463399</v>
      </c>
    </row>
    <row r="18" spans="1:33" x14ac:dyDescent="0.25">
      <c r="A18" s="55" t="s">
        <v>126</v>
      </c>
      <c r="B18" s="43">
        <f>(VLOOKUP($A17,'Occupancy Raw Data'!$B$8:$BE$51,'Occupancy Raw Data'!T$3,FALSE))/100</f>
        <v>8.5221610699601089E-2</v>
      </c>
      <c r="C18" s="44">
        <f>(VLOOKUP($A17,'Occupancy Raw Data'!$B$8:$BE$51,'Occupancy Raw Data'!U$3,FALSE))/100</f>
        <v>3.5244183304778201E-2</v>
      </c>
      <c r="D18" s="44">
        <f>(VLOOKUP($A17,'Occupancy Raw Data'!$B$8:$BE$51,'Occupancy Raw Data'!V$3,FALSE))/100</f>
        <v>1.78514736169713E-5</v>
      </c>
      <c r="E18" s="44">
        <f>(VLOOKUP($A17,'Occupancy Raw Data'!$B$8:$BE$51,'Occupancy Raw Data'!W$3,FALSE))/100</f>
        <v>3.3334919639748599E-2</v>
      </c>
      <c r="F18" s="44">
        <f>(VLOOKUP($A17,'Occupancy Raw Data'!$B$8:$BE$51,'Occupancy Raw Data'!X$3,FALSE))/100</f>
        <v>6.3076077873373798E-2</v>
      </c>
      <c r="G18" s="44">
        <f>(VLOOKUP($A17,'Occupancy Raw Data'!$B$8:$BE$51,'Occupancy Raw Data'!Y$3,FALSE))/100</f>
        <v>3.9909860198892401E-2</v>
      </c>
      <c r="H18" s="45">
        <f>(VLOOKUP($A17,'Occupancy Raw Data'!$B$8:$BE$51,'Occupancy Raw Data'!AA$3,FALSE))/100</f>
        <v>-4.6775016577417202E-3</v>
      </c>
      <c r="I18" s="45">
        <f>(VLOOKUP($A17,'Occupancy Raw Data'!$B$8:$BE$51,'Occupancy Raw Data'!AB$3,FALSE))/100</f>
        <v>-5.3660206957183598E-2</v>
      </c>
      <c r="J18" s="44">
        <f>(VLOOKUP($A17,'Occupancy Raw Data'!$B$8:$BE$51,'Occupancy Raw Data'!AC$3,FALSE))/100</f>
        <v>-3.1003853921718602E-2</v>
      </c>
      <c r="K18" s="46">
        <f>(VLOOKUP($A17,'Occupancy Raw Data'!$B$8:$BE$51,'Occupancy Raw Data'!AE$3,FALSE))/100</f>
        <v>1.7458101200711798E-2</v>
      </c>
      <c r="M18" s="43">
        <f>(VLOOKUP($A17,'ADR Raw Data'!$B$6:$BE$49,'ADR Raw Data'!T$1,FALSE))/100</f>
        <v>6.3809119961784594E-2</v>
      </c>
      <c r="N18" s="44">
        <f>(VLOOKUP($A17,'ADR Raw Data'!$B$6:$BE$49,'ADR Raw Data'!U$1,FALSE))/100</f>
        <v>3.7549052350496298E-2</v>
      </c>
      <c r="O18" s="44">
        <f>(VLOOKUP($A17,'ADR Raw Data'!$B$6:$BE$49,'ADR Raw Data'!V$1,FALSE))/100</f>
        <v>3.6667741809843696E-2</v>
      </c>
      <c r="P18" s="44">
        <f>(VLOOKUP($A17,'ADR Raw Data'!$B$6:$BE$49,'ADR Raw Data'!W$1,FALSE))/100</f>
        <v>6.4921805562799306E-2</v>
      </c>
      <c r="Q18" s="44">
        <f>(VLOOKUP($A17,'ADR Raw Data'!$B$6:$BE$49,'ADR Raw Data'!X$1,FALSE))/100</f>
        <v>8.2449129327992698E-2</v>
      </c>
      <c r="R18" s="44">
        <f>(VLOOKUP($A17,'ADR Raw Data'!$B$6:$BE$49,'ADR Raw Data'!Y$1,FALSE))/100</f>
        <v>5.3665126912158898E-2</v>
      </c>
      <c r="S18" s="45">
        <f>(VLOOKUP($A17,'ADR Raw Data'!$B$6:$BE$49,'ADR Raw Data'!AA$1,FALSE))/100</f>
        <v>9.4727329749242098E-2</v>
      </c>
      <c r="T18" s="45">
        <f>(VLOOKUP($A17,'ADR Raw Data'!$B$6:$BE$49,'ADR Raw Data'!AB$1,FALSE))/100</f>
        <v>7.8471579413220902E-2</v>
      </c>
      <c r="U18" s="44">
        <f>(VLOOKUP($A17,'ADR Raw Data'!$B$6:$BE$49,'ADR Raw Data'!AC$1,FALSE))/100</f>
        <v>8.51395044170358E-2</v>
      </c>
      <c r="V18" s="46">
        <f>(VLOOKUP($A17,'ADR Raw Data'!$B$6:$BE$49,'ADR Raw Data'!AE$1,FALSE))/100</f>
        <v>6.2483582142904996E-2</v>
      </c>
      <c r="X18" s="43">
        <f>(VLOOKUP($A17,'RevPAR Raw Data'!$B$6:$BE$49,'RevPAR Raw Data'!T$1,FALSE))/100</f>
        <v>0.154468646641853</v>
      </c>
      <c r="Y18" s="44">
        <f>(VLOOKUP($A17,'RevPAR Raw Data'!$B$6:$BE$49,'RevPAR Raw Data'!U$1,FALSE))/100</f>
        <v>7.4116621339236202E-2</v>
      </c>
      <c r="Z18" s="44">
        <f>(VLOOKUP($A17,'RevPAR Raw Data'!$B$6:$BE$49,'RevPAR Raw Data'!V$1,FALSE))/100</f>
        <v>3.6686247856686102E-2</v>
      </c>
      <c r="AA18" s="44">
        <f>(VLOOKUP($A17,'RevPAR Raw Data'!$B$6:$BE$49,'RevPAR Raw Data'!W$1,FALSE))/100</f>
        <v>0.10042088837385099</v>
      </c>
      <c r="AB18" s="44">
        <f>(VLOOKUP($A17,'RevPAR Raw Data'!$B$6:$BE$49,'RevPAR Raw Data'!X$1,FALSE))/100</f>
        <v>0.15072577490344999</v>
      </c>
      <c r="AC18" s="44">
        <f>(VLOOKUP($A17,'RevPAR Raw Data'!$B$6:$BE$49,'RevPAR Raw Data'!Y$1,FALSE))/100</f>
        <v>9.571675482367141E-2</v>
      </c>
      <c r="AD18" s="45">
        <f>(VLOOKUP($A17,'RevPAR Raw Data'!$B$6:$BE$49,'RevPAR Raw Data'!AA$1,FALSE))/100</f>
        <v>8.9606740849564909E-2</v>
      </c>
      <c r="AE18" s="45">
        <f>(VLOOKUP($A17,'RevPAR Raw Data'!$B$6:$BE$49,'RevPAR Raw Data'!AB$1,FALSE))/100</f>
        <v>2.0600571264466797E-2</v>
      </c>
      <c r="AF18" s="44">
        <f>(VLOOKUP($A17,'RevPAR Raw Data'!$B$6:$BE$49,'RevPAR Raw Data'!AC$1,FALSE))/100</f>
        <v>5.1495997737403792E-2</v>
      </c>
      <c r="AG18" s="46">
        <f>(VLOOKUP($A17,'RevPAR Raw Data'!$B$6:$BE$49,'RevPAR Raw Data'!AE$1,FALSE))/100</f>
        <v>8.1032528044050589E-2</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Data'!G$3,FALSE))/100</f>
        <v>0.60154051251666407</v>
      </c>
      <c r="C20" s="53">
        <f>(VLOOKUP($A20,'Occupancy Raw Data'!$B$8:$BE$51,'Occupancy Raw Data'!H$3,FALSE))/100</f>
        <v>0.74798795240211302</v>
      </c>
      <c r="D20" s="53">
        <f>(VLOOKUP($A20,'Occupancy Raw Data'!$B$8:$BE$51,'Occupancy Raw Data'!I$3,FALSE))/100</f>
        <v>0.78847578136572294</v>
      </c>
      <c r="E20" s="53">
        <f>(VLOOKUP($A20,'Occupancy Raw Data'!$B$8:$BE$51,'Occupancy Raw Data'!J$3,FALSE))/100</f>
        <v>0.77998321236360002</v>
      </c>
      <c r="F20" s="53">
        <f>(VLOOKUP($A20,'Occupancy Raw Data'!$B$8:$BE$51,'Occupancy Raw Data'!K$3,FALSE))/100</f>
        <v>0.69298375549301294</v>
      </c>
      <c r="G20" s="54">
        <f>(VLOOKUP($A20,'Occupancy Raw Data'!$B$8:$BE$51,'Occupancy Raw Data'!L$3,FALSE))/100</f>
        <v>0.72219424282822198</v>
      </c>
      <c r="H20" s="53">
        <f>(VLOOKUP($A20,'Occupancy Raw Data'!$B$8:$BE$51,'Occupancy Raw Data'!N$3,FALSE))/100</f>
        <v>0.76494840270577102</v>
      </c>
      <c r="I20" s="53">
        <f>(VLOOKUP($A20,'Occupancy Raw Data'!$B$8:$BE$51,'Occupancy Raw Data'!O$3,FALSE))/100</f>
        <v>0.839875573989038</v>
      </c>
      <c r="J20" s="54">
        <f>(VLOOKUP($A20,'Occupancy Raw Data'!$B$8:$BE$51,'Occupancy Raw Data'!P$3,FALSE))/100</f>
        <v>0.80241198834740501</v>
      </c>
      <c r="K20" s="48">
        <f>(VLOOKUP($A20,'Occupancy Raw Data'!$B$8:$BE$51,'Occupancy Raw Data'!R$3,FALSE))/100</f>
        <v>0.74511359869084604</v>
      </c>
      <c r="M20" s="75">
        <f>VLOOKUP($A20,'ADR Raw Data'!$B$6:$BE$49,'ADR Raw Data'!G$1,FALSE)</f>
        <v>124.86608717064701</v>
      </c>
      <c r="N20" s="76">
        <f>VLOOKUP($A20,'ADR Raw Data'!$B$6:$BE$49,'ADR Raw Data'!H$1,FALSE)</f>
        <v>129.75703742821301</v>
      </c>
      <c r="O20" s="76">
        <f>VLOOKUP($A20,'ADR Raw Data'!$B$6:$BE$49,'ADR Raw Data'!I$1,FALSE)</f>
        <v>133.99625931492201</v>
      </c>
      <c r="P20" s="76">
        <f>VLOOKUP($A20,'ADR Raw Data'!$B$6:$BE$49,'ADR Raw Data'!J$1,FALSE)</f>
        <v>132.181667405203</v>
      </c>
      <c r="Q20" s="76">
        <f>VLOOKUP($A20,'ADR Raw Data'!$B$6:$BE$49,'ADR Raw Data'!K$1,FALSE)</f>
        <v>126.900609191307</v>
      </c>
      <c r="R20" s="77">
        <f>VLOOKUP($A20,'ADR Raw Data'!$B$6:$BE$49,'ADR Raw Data'!L$1,FALSE)</f>
        <v>129.84347715805399</v>
      </c>
      <c r="S20" s="76">
        <f>VLOOKUP($A20,'ADR Raw Data'!$B$6:$BE$49,'ADR Raw Data'!N$1,FALSE)</f>
        <v>160.56664870098399</v>
      </c>
      <c r="T20" s="76">
        <f>VLOOKUP($A20,'ADR Raw Data'!$B$6:$BE$49,'ADR Raw Data'!O$1,FALSE)</f>
        <v>171.645083480305</v>
      </c>
      <c r="U20" s="77">
        <f>VLOOKUP($A20,'ADR Raw Data'!$B$6:$BE$49,'ADR Raw Data'!P$1,FALSE)</f>
        <v>166.36448503961199</v>
      </c>
      <c r="V20" s="78">
        <f>VLOOKUP($A20,'ADR Raw Data'!$B$6:$BE$49,'ADR Raw Data'!R$1,FALSE)</f>
        <v>141.080457705979</v>
      </c>
      <c r="X20" s="75">
        <f>VLOOKUP($A20,'RevPAR Raw Data'!$B$6:$BE$49,'RevPAR Raw Data'!G$1,FALSE)</f>
        <v>75.112010072581796</v>
      </c>
      <c r="Y20" s="76">
        <f>VLOOKUP($A20,'RevPAR Raw Data'!$B$6:$BE$49,'RevPAR Raw Data'!H$1,FALSE)</f>
        <v>97.056700735693397</v>
      </c>
      <c r="Z20" s="76">
        <f>VLOOKUP($A20,'RevPAR Raw Data'!$B$6:$BE$49,'RevPAR Raw Data'!I$1,FALSE)</f>
        <v>105.65280526341699</v>
      </c>
      <c r="AA20" s="76">
        <f>VLOOKUP($A20,'RevPAR Raw Data'!$B$6:$BE$49,'RevPAR Raw Data'!J$1,FALSE)</f>
        <v>103.099481558287</v>
      </c>
      <c r="AB20" s="76">
        <f>VLOOKUP($A20,'RevPAR Raw Data'!$B$6:$BE$49,'RevPAR Raw Data'!K$1,FALSE)</f>
        <v>87.940060731743401</v>
      </c>
      <c r="AC20" s="77">
        <f>VLOOKUP($A20,'RevPAR Raw Data'!$B$6:$BE$49,'RevPAR Raw Data'!L$1,FALSE)</f>
        <v>93.772211672344795</v>
      </c>
      <c r="AD20" s="76">
        <f>VLOOKUP($A20,'RevPAR Raw Data'!$B$6:$BE$49,'RevPAR Raw Data'!N$1,FALSE)</f>
        <v>122.825201451636</v>
      </c>
      <c r="AE20" s="76">
        <f>VLOOKUP($A20,'RevPAR Raw Data'!$B$6:$BE$49,'RevPAR Raw Data'!O$1,FALSE)</f>
        <v>144.16051301041799</v>
      </c>
      <c r="AF20" s="77">
        <f>VLOOKUP($A20,'RevPAR Raw Data'!$B$6:$BE$49,'RevPAR Raw Data'!P$1,FALSE)</f>
        <v>133.49285723102699</v>
      </c>
      <c r="AG20" s="78">
        <f>VLOOKUP($A20,'RevPAR Raw Data'!$B$6:$BE$49,'RevPAR Raw Data'!R$1,FALSE)</f>
        <v>105.12096754625399</v>
      </c>
    </row>
    <row r="21" spans="1:33" x14ac:dyDescent="0.25">
      <c r="A21" s="55" t="s">
        <v>126</v>
      </c>
      <c r="B21" s="43">
        <f>(VLOOKUP($A20,'Occupancy Raw Data'!$B$8:$BE$51,'Occupancy Raw Data'!T$3,FALSE))/100</f>
        <v>7.90325289456731E-2</v>
      </c>
      <c r="C21" s="44">
        <f>(VLOOKUP($A20,'Occupancy Raw Data'!$B$8:$BE$51,'Occupancy Raw Data'!U$3,FALSE))/100</f>
        <v>7.50459597589338E-2</v>
      </c>
      <c r="D21" s="44">
        <f>(VLOOKUP($A20,'Occupancy Raw Data'!$B$8:$BE$51,'Occupancy Raw Data'!V$3,FALSE))/100</f>
        <v>7.7335825972911193E-2</v>
      </c>
      <c r="E21" s="44">
        <f>(VLOOKUP($A20,'Occupancy Raw Data'!$B$8:$BE$51,'Occupancy Raw Data'!W$3,FALSE))/100</f>
        <v>7.8338883040563995E-2</v>
      </c>
      <c r="F21" s="44">
        <f>(VLOOKUP($A20,'Occupancy Raw Data'!$B$8:$BE$51,'Occupancy Raw Data'!X$3,FALSE))/100</f>
        <v>3.6330415144704704E-2</v>
      </c>
      <c r="G21" s="44">
        <f>(VLOOKUP($A20,'Occupancy Raw Data'!$B$8:$BE$51,'Occupancy Raw Data'!Y$3,FALSE))/100</f>
        <v>6.9239705973832291E-2</v>
      </c>
      <c r="H21" s="45">
        <f>(VLOOKUP($A20,'Occupancy Raw Data'!$B$8:$BE$51,'Occupancy Raw Data'!AA$3,FALSE))/100</f>
        <v>5.3733620337106901E-3</v>
      </c>
      <c r="I21" s="45">
        <f>(VLOOKUP($A20,'Occupancy Raw Data'!$B$8:$BE$51,'Occupancy Raw Data'!AB$3,FALSE))/100</f>
        <v>-2.9837642661044002E-2</v>
      </c>
      <c r="J21" s="44">
        <f>(VLOOKUP($A20,'Occupancy Raw Data'!$B$8:$BE$51,'Occupancy Raw Data'!AC$3,FALSE))/100</f>
        <v>-1.33669663248479E-2</v>
      </c>
      <c r="K21" s="46">
        <f>(VLOOKUP($A20,'Occupancy Raw Data'!$B$8:$BE$51,'Occupancy Raw Data'!AE$3,FALSE))/100</f>
        <v>4.2386561168025895E-2</v>
      </c>
      <c r="M21" s="43">
        <f>(VLOOKUP($A20,'ADR Raw Data'!$B$6:$BE$49,'ADR Raw Data'!T$1,FALSE))/100</f>
        <v>4.5603217969790499E-2</v>
      </c>
      <c r="N21" s="44">
        <f>(VLOOKUP($A20,'ADR Raw Data'!$B$6:$BE$49,'ADR Raw Data'!U$1,FALSE))/100</f>
        <v>5.6222849886611803E-2</v>
      </c>
      <c r="O21" s="44">
        <f>(VLOOKUP($A20,'ADR Raw Data'!$B$6:$BE$49,'ADR Raw Data'!V$1,FALSE))/100</f>
        <v>4.4497036658558198E-2</v>
      </c>
      <c r="P21" s="44">
        <f>(VLOOKUP($A20,'ADR Raw Data'!$B$6:$BE$49,'ADR Raw Data'!W$1,FALSE))/100</f>
        <v>4.0851013492116096E-2</v>
      </c>
      <c r="Q21" s="44">
        <f>(VLOOKUP($A20,'ADR Raw Data'!$B$6:$BE$49,'ADR Raw Data'!X$1,FALSE))/100</f>
        <v>4.0369812332638401E-2</v>
      </c>
      <c r="R21" s="44">
        <f>(VLOOKUP($A20,'ADR Raw Data'!$B$6:$BE$49,'ADR Raw Data'!Y$1,FALSE))/100</f>
        <v>4.5633527301533902E-2</v>
      </c>
      <c r="S21" s="45">
        <f>(VLOOKUP($A20,'ADR Raw Data'!$B$6:$BE$49,'ADR Raw Data'!AA$1,FALSE))/100</f>
        <v>6.8015555375969303E-2</v>
      </c>
      <c r="T21" s="45">
        <f>(VLOOKUP($A20,'ADR Raw Data'!$B$6:$BE$49,'ADR Raw Data'!AB$1,FALSE))/100</f>
        <v>6.40827127993263E-2</v>
      </c>
      <c r="U21" s="44">
        <f>(VLOOKUP($A20,'ADR Raw Data'!$B$6:$BE$49,'ADR Raw Data'!AC$1,FALSE))/100</f>
        <v>6.5223376297358693E-2</v>
      </c>
      <c r="V21" s="46">
        <f>(VLOOKUP($A20,'ADR Raw Data'!$B$6:$BE$49,'ADR Raw Data'!AE$1,FALSE))/100</f>
        <v>4.8305337071205094E-2</v>
      </c>
      <c r="X21" s="43">
        <f>(VLOOKUP($A20,'RevPAR Raw Data'!$B$6:$BE$49,'RevPAR Raw Data'!T$1,FALSE))/100</f>
        <v>0.128239884559677</v>
      </c>
      <c r="Y21" s="44">
        <f>(VLOOKUP($A20,'RevPAR Raw Data'!$B$6:$BE$49,'RevPAR Raw Data'!U$1,FALSE))/100</f>
        <v>0.13548810737566799</v>
      </c>
      <c r="Z21" s="44">
        <f>(VLOOKUP($A20,'RevPAR Raw Data'!$B$6:$BE$49,'RevPAR Raw Data'!V$1,FALSE))/100</f>
        <v>0.125274077714805</v>
      </c>
      <c r="AA21" s="44">
        <f>(VLOOKUP($A20,'RevPAR Raw Data'!$B$6:$BE$49,'RevPAR Raw Data'!W$1,FALSE))/100</f>
        <v>0.12239011930072699</v>
      </c>
      <c r="AB21" s="44">
        <f>(VLOOKUP($A20,'RevPAR Raw Data'!$B$6:$BE$49,'RevPAR Raw Data'!X$1,FALSE))/100</f>
        <v>7.8166879518701701E-2</v>
      </c>
      <c r="AC21" s="44">
        <f>(VLOOKUP($A20,'RevPAR Raw Data'!$B$6:$BE$49,'RevPAR Raw Data'!Y$1,FALSE))/100</f>
        <v>0.11803288528827301</v>
      </c>
      <c r="AD21" s="45">
        <f>(VLOOKUP($A20,'RevPAR Raw Data'!$B$6:$BE$49,'RevPAR Raw Data'!AA$1,FALSE))/100</f>
        <v>7.3754389612638999E-2</v>
      </c>
      <c r="AE21" s="45">
        <f>(VLOOKUP($A20,'RevPAR Raw Data'!$B$6:$BE$49,'RevPAR Raw Data'!AB$1,FALSE))/100</f>
        <v>3.2332993053025699E-2</v>
      </c>
      <c r="AF21" s="44">
        <f>(VLOOKUP($A20,'RevPAR Raw Data'!$B$6:$BE$49,'RevPAR Raw Data'!AC$1,FALSE))/100</f>
        <v>5.0984571297951094E-2</v>
      </c>
      <c r="AG21" s="46">
        <f>(VLOOKUP($A20,'RevPAR Raw Data'!$B$6:$BE$49,'RevPAR Raw Data'!AE$1,FALSE))/100</f>
        <v>9.2739395363741789E-2</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Data'!G$3,FALSE))/100</f>
        <v>0.57414058491534103</v>
      </c>
      <c r="C23" s="53">
        <f>(VLOOKUP($A23,'Occupancy Raw Data'!$B$8:$BE$51,'Occupancy Raw Data'!H$3,FALSE))/100</f>
        <v>0.64905079527962994</v>
      </c>
      <c r="D23" s="53">
        <f>(VLOOKUP($A23,'Occupancy Raw Data'!$B$8:$BE$51,'Occupancy Raw Data'!I$3,FALSE))/100</f>
        <v>0.67474773388062204</v>
      </c>
      <c r="E23" s="53">
        <f>(VLOOKUP($A23,'Occupancy Raw Data'!$B$8:$BE$51,'Occupancy Raw Data'!J$3,FALSE))/100</f>
        <v>0.69317598768599198</v>
      </c>
      <c r="F23" s="53">
        <f>(VLOOKUP($A23,'Occupancy Raw Data'!$B$8:$BE$51,'Occupancy Raw Data'!K$3,FALSE))/100</f>
        <v>0.64746878741234792</v>
      </c>
      <c r="G23" s="54">
        <f>(VLOOKUP($A23,'Occupancy Raw Data'!$B$8:$BE$51,'Occupancy Raw Data'!L$3,FALSE))/100</f>
        <v>0.64771677783478698</v>
      </c>
      <c r="H23" s="53">
        <f>(VLOOKUP($A23,'Occupancy Raw Data'!$B$8:$BE$51,'Occupancy Raw Data'!N$3,FALSE))/100</f>
        <v>0.71134769967504696</v>
      </c>
      <c r="I23" s="53">
        <f>(VLOOKUP($A23,'Occupancy Raw Data'!$B$8:$BE$51,'Occupancy Raw Data'!O$3,FALSE))/100</f>
        <v>0.75748246964255106</v>
      </c>
      <c r="J23" s="54">
        <f>(VLOOKUP($A23,'Occupancy Raw Data'!$B$8:$BE$51,'Occupancy Raw Data'!P$3,FALSE))/100</f>
        <v>0.73441508465879901</v>
      </c>
      <c r="K23" s="48">
        <f>(VLOOKUP($A23,'Occupancy Raw Data'!$B$8:$BE$51,'Occupancy Raw Data'!R$3,FALSE))/100</f>
        <v>0.67248772264164702</v>
      </c>
      <c r="M23" s="75">
        <f>VLOOKUP($A23,'ADR Raw Data'!$B$6:$BE$49,'ADR Raw Data'!G$1,FALSE)</f>
        <v>90.156058236520707</v>
      </c>
      <c r="N23" s="76">
        <f>VLOOKUP($A23,'ADR Raw Data'!$B$6:$BE$49,'ADR Raw Data'!H$1,FALSE)</f>
        <v>92.907930830039504</v>
      </c>
      <c r="O23" s="76">
        <f>VLOOKUP($A23,'ADR Raw Data'!$B$6:$BE$49,'ADR Raw Data'!I$1,FALSE)</f>
        <v>96.157253025790496</v>
      </c>
      <c r="P23" s="76">
        <f>VLOOKUP($A23,'ADR Raw Data'!$B$6:$BE$49,'ADR Raw Data'!J$1,FALSE)</f>
        <v>95.643182827535099</v>
      </c>
      <c r="Q23" s="76">
        <f>VLOOKUP($A23,'ADR Raw Data'!$B$6:$BE$49,'ADR Raw Data'!K$1,FALSE)</f>
        <v>94.321316119659201</v>
      </c>
      <c r="R23" s="77">
        <f>VLOOKUP($A23,'ADR Raw Data'!$B$6:$BE$49,'ADR Raw Data'!L$1,FALSE)</f>
        <v>93.9650734051542</v>
      </c>
      <c r="S23" s="76">
        <f>VLOOKUP($A23,'ADR Raw Data'!$B$6:$BE$49,'ADR Raw Data'!N$1,FALSE)</f>
        <v>112.91385526236699</v>
      </c>
      <c r="T23" s="76">
        <f>VLOOKUP($A23,'ADR Raw Data'!$B$6:$BE$49,'ADR Raw Data'!O$1,FALSE)</f>
        <v>119.520023142921</v>
      </c>
      <c r="U23" s="77">
        <f>VLOOKUP($A23,'ADR Raw Data'!$B$6:$BE$49,'ADR Raw Data'!P$1,FALSE)</f>
        <v>116.320686402934</v>
      </c>
      <c r="V23" s="78">
        <f>VLOOKUP($A23,'ADR Raw Data'!$B$6:$BE$49,'ADR Raw Data'!R$1,FALSE)</f>
        <v>100.940580215628</v>
      </c>
      <c r="X23" s="75">
        <f>VLOOKUP($A23,'RevPAR Raw Data'!$B$6:$BE$49,'RevPAR Raw Data'!G$1,FALSE)</f>
        <v>51.762252009577502</v>
      </c>
      <c r="Y23" s="76">
        <f>VLOOKUP($A23,'RevPAR Raw Data'!$B$6:$BE$49,'RevPAR Raw Data'!H$1,FALSE)</f>
        <v>60.301966393021999</v>
      </c>
      <c r="Z23" s="76">
        <f>VLOOKUP($A23,'RevPAR Raw Data'!$B$6:$BE$49,'RevPAR Raw Data'!I$1,FALSE)</f>
        <v>64.881888575337697</v>
      </c>
      <c r="AA23" s="76">
        <f>VLOOKUP($A23,'RevPAR Raw Data'!$B$6:$BE$49,'RevPAR Raw Data'!J$1,FALSE)</f>
        <v>66.297557721908603</v>
      </c>
      <c r="AB23" s="76">
        <f>VLOOKUP($A23,'RevPAR Raw Data'!$B$6:$BE$49,'RevPAR Raw Data'!K$1,FALSE)</f>
        <v>61.070108175132503</v>
      </c>
      <c r="AC23" s="77">
        <f>VLOOKUP($A23,'RevPAR Raw Data'!$B$6:$BE$49,'RevPAR Raw Data'!L$1,FALSE)</f>
        <v>60.862754574995698</v>
      </c>
      <c r="AD23" s="76">
        <f>VLOOKUP($A23,'RevPAR Raw Data'!$B$6:$BE$49,'RevPAR Raw Data'!N$1,FALSE)</f>
        <v>80.321011202325906</v>
      </c>
      <c r="AE23" s="76">
        <f>VLOOKUP($A23,'RevPAR Raw Data'!$B$6:$BE$49,'RevPAR Raw Data'!O$1,FALSE)</f>
        <v>90.534322302035207</v>
      </c>
      <c r="AF23" s="77">
        <f>VLOOKUP($A23,'RevPAR Raw Data'!$B$6:$BE$49,'RevPAR Raw Data'!P$1,FALSE)</f>
        <v>85.427666752180599</v>
      </c>
      <c r="AG23" s="78">
        <f>VLOOKUP($A23,'RevPAR Raw Data'!$B$6:$BE$49,'RevPAR Raw Data'!R$1,FALSE)</f>
        <v>67.881300911334193</v>
      </c>
    </row>
    <row r="24" spans="1:33" x14ac:dyDescent="0.25">
      <c r="A24" s="55" t="s">
        <v>126</v>
      </c>
      <c r="B24" s="43">
        <f>(VLOOKUP($A23,'Occupancy Raw Data'!$B$8:$BE$51,'Occupancy Raw Data'!T$3,FALSE))/100</f>
        <v>2.5584821283159198E-2</v>
      </c>
      <c r="C24" s="44">
        <f>(VLOOKUP($A23,'Occupancy Raw Data'!$B$8:$BE$51,'Occupancy Raw Data'!U$3,FALSE))/100</f>
        <v>3.7122145140693799E-2</v>
      </c>
      <c r="D24" s="44">
        <f>(VLOOKUP($A23,'Occupancy Raw Data'!$B$8:$BE$51,'Occupancy Raw Data'!V$3,FALSE))/100</f>
        <v>5.0291221025258098E-2</v>
      </c>
      <c r="E24" s="44">
        <f>(VLOOKUP($A23,'Occupancy Raw Data'!$B$8:$BE$51,'Occupancy Raw Data'!W$3,FALSE))/100</f>
        <v>6.54465841541855E-2</v>
      </c>
      <c r="F24" s="44">
        <f>(VLOOKUP($A23,'Occupancy Raw Data'!$B$8:$BE$51,'Occupancy Raw Data'!X$3,FALSE))/100</f>
        <v>2.4858726967344199E-2</v>
      </c>
      <c r="G24" s="44">
        <f>(VLOOKUP($A23,'Occupancy Raw Data'!$B$8:$BE$51,'Occupancy Raw Data'!Y$3,FALSE))/100</f>
        <v>4.11992986329986E-2</v>
      </c>
      <c r="H24" s="45">
        <f>(VLOOKUP($A23,'Occupancy Raw Data'!$B$8:$BE$51,'Occupancy Raw Data'!AA$3,FALSE))/100</f>
        <v>2.39230317933453E-2</v>
      </c>
      <c r="I24" s="45">
        <f>(VLOOKUP($A23,'Occupancy Raw Data'!$B$8:$BE$51,'Occupancy Raw Data'!AB$3,FALSE))/100</f>
        <v>-1.7272785401530998E-2</v>
      </c>
      <c r="J24" s="44">
        <f>(VLOOKUP($A23,'Occupancy Raw Data'!$B$8:$BE$51,'Occupancy Raw Data'!AC$3,FALSE))/100</f>
        <v>2.25598116614051E-3</v>
      </c>
      <c r="K24" s="46">
        <f>(VLOOKUP($A23,'Occupancy Raw Data'!$B$8:$BE$51,'Occupancy Raw Data'!AE$3,FALSE))/100</f>
        <v>2.8727081998021903E-2</v>
      </c>
      <c r="M24" s="43">
        <f>(VLOOKUP($A23,'ADR Raw Data'!$B$6:$BE$49,'ADR Raw Data'!T$1,FALSE))/100</f>
        <v>4.6035021693768899E-2</v>
      </c>
      <c r="N24" s="44">
        <f>(VLOOKUP($A23,'ADR Raw Data'!$B$6:$BE$49,'ADR Raw Data'!U$1,FALSE))/100</f>
        <v>4.7225721014451001E-2</v>
      </c>
      <c r="O24" s="44">
        <f>(VLOOKUP($A23,'ADR Raw Data'!$B$6:$BE$49,'ADR Raw Data'!V$1,FALSE))/100</f>
        <v>6.3471241478395904E-2</v>
      </c>
      <c r="P24" s="44">
        <f>(VLOOKUP($A23,'ADR Raw Data'!$B$6:$BE$49,'ADR Raw Data'!W$1,FALSE))/100</f>
        <v>4.1918022704606199E-2</v>
      </c>
      <c r="Q24" s="44">
        <f>(VLOOKUP($A23,'ADR Raw Data'!$B$6:$BE$49,'ADR Raw Data'!X$1,FALSE))/100</f>
        <v>5.8419650191122205E-2</v>
      </c>
      <c r="R24" s="44">
        <f>(VLOOKUP($A23,'ADR Raw Data'!$B$6:$BE$49,'ADR Raw Data'!Y$1,FALSE))/100</f>
        <v>5.1789590876625803E-2</v>
      </c>
      <c r="S24" s="45">
        <f>(VLOOKUP($A23,'ADR Raw Data'!$B$6:$BE$49,'ADR Raw Data'!AA$1,FALSE))/100</f>
        <v>6.1540446046963897E-2</v>
      </c>
      <c r="T24" s="45">
        <f>(VLOOKUP($A23,'ADR Raw Data'!$B$6:$BE$49,'ADR Raw Data'!AB$1,FALSE))/100</f>
        <v>2.9948609636008802E-2</v>
      </c>
      <c r="U24" s="44">
        <f>(VLOOKUP($A23,'ADR Raw Data'!$B$6:$BE$49,'ADR Raw Data'!AC$1,FALSE))/100</f>
        <v>4.3633370211394101E-2</v>
      </c>
      <c r="V24" s="46">
        <f>(VLOOKUP($A23,'ADR Raw Data'!$B$6:$BE$49,'ADR Raw Data'!AE$1,FALSE))/100</f>
        <v>4.6859420900857103E-2</v>
      </c>
      <c r="X24" s="43">
        <f>(VLOOKUP($A23,'RevPAR Raw Data'!$B$6:$BE$49,'RevPAR Raw Data'!T$1,FALSE))/100</f>
        <v>7.2797640779729597E-2</v>
      </c>
      <c r="Y24" s="44">
        <f>(VLOOKUP($A23,'RevPAR Raw Data'!$B$6:$BE$49,'RevPAR Raw Data'!U$1,FALSE))/100</f>
        <v>8.6100986225017204E-2</v>
      </c>
      <c r="Z24" s="44">
        <f>(VLOOKUP($A23,'RevPAR Raw Data'!$B$6:$BE$49,'RevPAR Raw Data'!V$1,FALSE))/100</f>
        <v>0.116954508737591</v>
      </c>
      <c r="AA24" s="44">
        <f>(VLOOKUP($A23,'RevPAR Raw Data'!$B$6:$BE$49,'RevPAR Raw Data'!W$1,FALSE))/100</f>
        <v>0.11010799825930499</v>
      </c>
      <c r="AB24" s="44">
        <f>(VLOOKUP($A23,'RevPAR Raw Data'!$B$6:$BE$49,'RevPAR Raw Data'!X$1,FALSE))/100</f>
        <v>8.4730615292095302E-2</v>
      </c>
      <c r="AC24" s="44">
        <f>(VLOOKUP($A23,'RevPAR Raw Data'!$B$6:$BE$49,'RevPAR Raw Data'!Y$1,FALSE))/100</f>
        <v>9.5122584330231408E-2</v>
      </c>
      <c r="AD24" s="45">
        <f>(VLOOKUP($A23,'RevPAR Raw Data'!$B$6:$BE$49,'RevPAR Raw Data'!AA$1,FALSE))/100</f>
        <v>8.6935711887667397E-2</v>
      </c>
      <c r="AE24" s="45">
        <f>(VLOOKUP($A23,'RevPAR Raw Data'!$B$6:$BE$49,'RevPAR Raw Data'!AB$1,FALSE))/100</f>
        <v>1.21585283271608E-2</v>
      </c>
      <c r="AF24" s="44">
        <f>(VLOOKUP($A23,'RevPAR Raw Data'!$B$6:$BE$49,'RevPAR Raw Data'!AC$1,FALSE))/100</f>
        <v>4.5987787438946805E-2</v>
      </c>
      <c r="AG24" s="46">
        <f>(VLOOKUP($A23,'RevPAR Raw Data'!$B$6:$BE$49,'RevPAR Raw Data'!AE$1,FALSE))/100</f>
        <v>7.6932637325477796E-2</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Data'!G$3,FALSE))/100</f>
        <v>0.52250074604595609</v>
      </c>
      <c r="C26" s="53">
        <f>(VLOOKUP($A26,'Occupancy Raw Data'!$B$8:$BE$51,'Occupancy Raw Data'!H$3,FALSE))/100</f>
        <v>0.546165323783945</v>
      </c>
      <c r="D26" s="53">
        <f>(VLOOKUP($A26,'Occupancy Raw Data'!$B$8:$BE$51,'Occupancy Raw Data'!I$3,FALSE))/100</f>
        <v>0.55714712026260793</v>
      </c>
      <c r="E26" s="53">
        <f>(VLOOKUP($A26,'Occupancy Raw Data'!$B$8:$BE$51,'Occupancy Raw Data'!J$3,FALSE))/100</f>
        <v>0.56809907490301403</v>
      </c>
      <c r="F26" s="53">
        <f>(VLOOKUP($A26,'Occupancy Raw Data'!$B$8:$BE$51,'Occupancy Raw Data'!K$3,FALSE))/100</f>
        <v>0.56275738585496804</v>
      </c>
      <c r="G26" s="54">
        <f>(VLOOKUP($A26,'Occupancy Raw Data'!$B$8:$BE$51,'Occupancy Raw Data'!L$3,FALSE))/100</f>
        <v>0.55133393017009802</v>
      </c>
      <c r="H26" s="53">
        <f>(VLOOKUP($A26,'Occupancy Raw Data'!$B$8:$BE$51,'Occupancy Raw Data'!N$3,FALSE))/100</f>
        <v>0.63303491495076003</v>
      </c>
      <c r="I26" s="53">
        <f>(VLOOKUP($A26,'Occupancy Raw Data'!$B$8:$BE$51,'Occupancy Raw Data'!O$3,FALSE))/100</f>
        <v>0.66914353924201708</v>
      </c>
      <c r="J26" s="54">
        <f>(VLOOKUP($A26,'Occupancy Raw Data'!$B$8:$BE$51,'Occupancy Raw Data'!P$3,FALSE))/100</f>
        <v>0.65108922709638906</v>
      </c>
      <c r="K26" s="48">
        <f>(VLOOKUP($A26,'Occupancy Raw Data'!$B$8:$BE$51,'Occupancy Raw Data'!R$3,FALSE))/100</f>
        <v>0.57983544357760997</v>
      </c>
      <c r="M26" s="75">
        <f>VLOOKUP($A26,'ADR Raw Data'!$B$6:$BE$49,'ADR Raw Data'!G$1,FALSE)</f>
        <v>65.799040384944803</v>
      </c>
      <c r="N26" s="76">
        <f>VLOOKUP($A26,'ADR Raw Data'!$B$6:$BE$49,'ADR Raw Data'!H$1,FALSE)</f>
        <v>65.347350710304795</v>
      </c>
      <c r="O26" s="76">
        <f>VLOOKUP($A26,'ADR Raw Data'!$B$6:$BE$49,'ADR Raw Data'!I$1,FALSE)</f>
        <v>66.091943835029397</v>
      </c>
      <c r="P26" s="76">
        <f>VLOOKUP($A26,'ADR Raw Data'!$B$6:$BE$49,'ADR Raw Data'!J$1,FALSE)</f>
        <v>66.050786794137693</v>
      </c>
      <c r="Q26" s="76">
        <f>VLOOKUP($A26,'ADR Raw Data'!$B$6:$BE$49,'ADR Raw Data'!K$1,FALSE)</f>
        <v>66.432954523279193</v>
      </c>
      <c r="R26" s="77">
        <f>VLOOKUP($A26,'ADR Raw Data'!$B$6:$BE$49,'ADR Raw Data'!L$1,FALSE)</f>
        <v>65.950037745734804</v>
      </c>
      <c r="S26" s="76">
        <f>VLOOKUP($A26,'ADR Raw Data'!$B$6:$BE$49,'ADR Raw Data'!N$1,FALSE)</f>
        <v>78.802712072785496</v>
      </c>
      <c r="T26" s="76">
        <f>VLOOKUP($A26,'ADR Raw Data'!$B$6:$BE$49,'ADR Raw Data'!O$1,FALSE)</f>
        <v>83.400246479061593</v>
      </c>
      <c r="U26" s="77">
        <f>VLOOKUP($A26,'ADR Raw Data'!$B$6:$BE$49,'ADR Raw Data'!P$1,FALSE)</f>
        <v>81.165222706022504</v>
      </c>
      <c r="V26" s="78">
        <f>VLOOKUP($A26,'ADR Raw Data'!$B$6:$BE$49,'ADR Raw Data'!R$1,FALSE)</f>
        <v>70.831443878481295</v>
      </c>
      <c r="X26" s="75">
        <f>VLOOKUP($A26,'RevPAR Raw Data'!$B$6:$BE$49,'RevPAR Raw Data'!G$1,FALSE)</f>
        <v>34.380047690241703</v>
      </c>
      <c r="Y26" s="76">
        <f>VLOOKUP($A26,'RevPAR Raw Data'!$B$6:$BE$49,'RevPAR Raw Data'!H$1,FALSE)</f>
        <v>35.690456959116602</v>
      </c>
      <c r="Z26" s="76">
        <f>VLOOKUP($A26,'RevPAR Raw Data'!$B$6:$BE$49,'RevPAR Raw Data'!I$1,FALSE)</f>
        <v>36.822936180244703</v>
      </c>
      <c r="AA26" s="76">
        <f>VLOOKUP($A26,'RevPAR Raw Data'!$B$6:$BE$49,'RevPAR Raw Data'!J$1,FALSE)</f>
        <v>37.523390874365802</v>
      </c>
      <c r="AB26" s="76">
        <f>VLOOKUP($A26,'RevPAR Raw Data'!$B$6:$BE$49,'RevPAR Raw Data'!K$1,FALSE)</f>
        <v>37.385635822142604</v>
      </c>
      <c r="AC26" s="77">
        <f>VLOOKUP($A26,'RevPAR Raw Data'!$B$6:$BE$49,'RevPAR Raw Data'!L$1,FALSE)</f>
        <v>36.360493505222301</v>
      </c>
      <c r="AD26" s="76">
        <f>VLOOKUP($A26,'RevPAR Raw Data'!$B$6:$BE$49,'RevPAR Raw Data'!N$1,FALSE)</f>
        <v>49.884868134885103</v>
      </c>
      <c r="AE26" s="76">
        <f>VLOOKUP($A26,'RevPAR Raw Data'!$B$6:$BE$49,'RevPAR Raw Data'!O$1,FALSE)</f>
        <v>55.806736102655897</v>
      </c>
      <c r="AF26" s="77">
        <f>VLOOKUP($A26,'RevPAR Raw Data'!$B$6:$BE$49,'RevPAR Raw Data'!P$1,FALSE)</f>
        <v>52.8458021187705</v>
      </c>
      <c r="AG26" s="78">
        <f>VLOOKUP($A26,'RevPAR Raw Data'!$B$6:$BE$49,'RevPAR Raw Data'!R$1,FALSE)</f>
        <v>41.070581680521798</v>
      </c>
    </row>
    <row r="27" spans="1:33" x14ac:dyDescent="0.25">
      <c r="A27" s="55" t="s">
        <v>126</v>
      </c>
      <c r="B27" s="43">
        <f>(VLOOKUP($A26,'Occupancy Raw Data'!$B$8:$BE$51,'Occupancy Raw Data'!T$3,FALSE))/100</f>
        <v>1.09939911551587E-2</v>
      </c>
      <c r="C27" s="44">
        <f>(VLOOKUP($A26,'Occupancy Raw Data'!$B$8:$BE$51,'Occupancy Raw Data'!U$3,FALSE))/100</f>
        <v>5.5147939324090098E-3</v>
      </c>
      <c r="D27" s="44">
        <f>(VLOOKUP($A26,'Occupancy Raw Data'!$B$8:$BE$51,'Occupancy Raw Data'!V$3,FALSE))/100</f>
        <v>1.13349686654254E-2</v>
      </c>
      <c r="E27" s="44">
        <f>(VLOOKUP($A26,'Occupancy Raw Data'!$B$8:$BE$51,'Occupancy Raw Data'!W$3,FALSE))/100</f>
        <v>1.0003976071491101E-2</v>
      </c>
      <c r="F27" s="44">
        <f>(VLOOKUP($A26,'Occupancy Raw Data'!$B$8:$BE$51,'Occupancy Raw Data'!X$3,FALSE))/100</f>
        <v>-1.0111053600474899E-2</v>
      </c>
      <c r="G27" s="44">
        <f>(VLOOKUP($A26,'Occupancy Raw Data'!$B$8:$BE$51,'Occupancy Raw Data'!Y$3,FALSE))/100</f>
        <v>5.3975587465853007E-3</v>
      </c>
      <c r="H27" s="45">
        <f>(VLOOKUP($A26,'Occupancy Raw Data'!$B$8:$BE$51,'Occupancy Raw Data'!AA$3,FALSE))/100</f>
        <v>-2.0847370384132698E-2</v>
      </c>
      <c r="I27" s="45">
        <f>(VLOOKUP($A26,'Occupancy Raw Data'!$B$8:$BE$51,'Occupancy Raw Data'!AB$3,FALSE))/100</f>
        <v>-6.8170649092486005E-2</v>
      </c>
      <c r="J27" s="44">
        <f>(VLOOKUP($A26,'Occupancy Raw Data'!$B$8:$BE$51,'Occupancy Raw Data'!AC$3,FALSE))/100</f>
        <v>-4.5750233796836202E-2</v>
      </c>
      <c r="K27" s="46">
        <f>(VLOOKUP($A26,'Occupancy Raw Data'!$B$8:$BE$51,'Occupancy Raw Data'!AE$3,FALSE))/100</f>
        <v>-1.16013728053292E-2</v>
      </c>
      <c r="M27" s="43">
        <f>(VLOOKUP($A26,'ADR Raw Data'!$B$6:$BE$49,'ADR Raw Data'!T$1,FALSE))/100</f>
        <v>2.04649875842015E-2</v>
      </c>
      <c r="N27" s="44">
        <f>(VLOOKUP($A26,'ADR Raw Data'!$B$6:$BE$49,'ADR Raw Data'!U$1,FALSE))/100</f>
        <v>2.2943471566034202E-2</v>
      </c>
      <c r="O27" s="44">
        <f>(VLOOKUP($A26,'ADR Raw Data'!$B$6:$BE$49,'ADR Raw Data'!V$1,FALSE))/100</f>
        <v>2.4924062614968802E-2</v>
      </c>
      <c r="P27" s="44">
        <f>(VLOOKUP($A26,'ADR Raw Data'!$B$6:$BE$49,'ADR Raw Data'!W$1,FALSE))/100</f>
        <v>1.33766589590821E-2</v>
      </c>
      <c r="Q27" s="44">
        <f>(VLOOKUP($A26,'ADR Raw Data'!$B$6:$BE$49,'ADR Raw Data'!X$1,FALSE))/100</f>
        <v>5.5878701055675295E-3</v>
      </c>
      <c r="R27" s="44">
        <f>(VLOOKUP($A26,'ADR Raw Data'!$B$6:$BE$49,'ADR Raw Data'!Y$1,FALSE))/100</f>
        <v>1.7212195989081299E-2</v>
      </c>
      <c r="S27" s="45">
        <f>(VLOOKUP($A26,'ADR Raw Data'!$B$6:$BE$49,'ADR Raw Data'!AA$1,FALSE))/100</f>
        <v>-4.26636282570831E-3</v>
      </c>
      <c r="T27" s="45">
        <f>(VLOOKUP($A26,'ADR Raw Data'!$B$6:$BE$49,'ADR Raw Data'!AB$1,FALSE))/100</f>
        <v>-4.2351680647565407E-2</v>
      </c>
      <c r="U27" s="44">
        <f>(VLOOKUP($A26,'ADR Raw Data'!$B$6:$BE$49,'ADR Raw Data'!AC$1,FALSE))/100</f>
        <v>-2.5895902098766101E-2</v>
      </c>
      <c r="V27" s="46">
        <f>(VLOOKUP($A26,'ADR Raw Data'!$B$6:$BE$49,'ADR Raw Data'!AE$1,FALSE))/100</f>
        <v>-2.0684342802119501E-3</v>
      </c>
      <c r="X27" s="43">
        <f>(VLOOKUP($A26,'RevPAR Raw Data'!$B$6:$BE$49,'RevPAR Raw Data'!T$1,FALSE))/100</f>
        <v>3.1683970631851299E-2</v>
      </c>
      <c r="Y27" s="44">
        <f>(VLOOKUP($A26,'RevPAR Raw Data'!$B$6:$BE$49,'RevPAR Raw Data'!U$1,FALSE))/100</f>
        <v>2.8584794016223901E-2</v>
      </c>
      <c r="Z27" s="44">
        <f>(VLOOKUP($A26,'RevPAR Raw Data'!$B$6:$BE$49,'RevPAR Raw Data'!V$1,FALSE))/100</f>
        <v>3.6541544749150001E-2</v>
      </c>
      <c r="AA27" s="44">
        <f>(VLOOKUP($A26,'RevPAR Raw Data'!$B$6:$BE$49,'RevPAR Raw Data'!W$1,FALSE))/100</f>
        <v>2.3514454806716399E-2</v>
      </c>
      <c r="AB27" s="44">
        <f>(VLOOKUP($A26,'RevPAR Raw Data'!$B$6:$BE$49,'RevPAR Raw Data'!X$1,FALSE))/100</f>
        <v>-4.5796827490572596E-3</v>
      </c>
      <c r="AC27" s="44">
        <f>(VLOOKUP($A26,'RevPAR Raw Data'!$B$6:$BE$49,'RevPAR Raw Data'!Y$1,FALSE))/100</f>
        <v>2.2702658574675398E-2</v>
      </c>
      <c r="AD27" s="45">
        <f>(VLOOKUP($A26,'RevPAR Raw Data'!$B$6:$BE$49,'RevPAR Raw Data'!AA$1,FALSE))/100</f>
        <v>-2.5024790763820401E-2</v>
      </c>
      <c r="AE27" s="45">
        <f>(VLOOKUP($A26,'RevPAR Raw Data'!$B$6:$BE$49,'RevPAR Raw Data'!AB$1,FALSE))/100</f>
        <v>-0.107635188180149</v>
      </c>
      <c r="AF27" s="44">
        <f>(VLOOKUP($A26,'RevPAR Raw Data'!$B$6:$BE$49,'RevPAR Raw Data'!AC$1,FALSE))/100</f>
        <v>-7.0461392320203806E-2</v>
      </c>
      <c r="AG27" s="46">
        <f>(VLOOKUP($A26,'RevPAR Raw Data'!$B$6:$BE$49,'RevPAR Raw Data'!AE$1,FALSE))/100</f>
        <v>-1.3645810408333101E-2</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Data'!G$3,FALSE))/100</f>
        <v>0.54963758546820396</v>
      </c>
      <c r="C29" s="72">
        <f>(VLOOKUP($A29,'Occupancy Raw Data'!$B$8:$BE$45,'Occupancy Raw Data'!H$3,FALSE))/100</f>
        <v>0.6660210699298641</v>
      </c>
      <c r="D29" s="72">
        <f>(VLOOKUP($A29,'Occupancy Raw Data'!$B$8:$BE$45,'Occupancy Raw Data'!I$3,FALSE))/100</f>
        <v>0.717081902749655</v>
      </c>
      <c r="E29" s="72">
        <f>(VLOOKUP($A29,'Occupancy Raw Data'!$B$8:$BE$45,'Occupancy Raw Data'!J$3,FALSE))/100</f>
        <v>0.71875458520409596</v>
      </c>
      <c r="F29" s="72">
        <f>(VLOOKUP($A29,'Occupancy Raw Data'!$B$8:$BE$45,'Occupancy Raw Data'!K$3,FALSE))/100</f>
        <v>0.61786542242568299</v>
      </c>
      <c r="G29" s="73">
        <f>(VLOOKUP($A29,'Occupancy Raw Data'!$B$8:$BE$45,'Occupancy Raw Data'!L$3,FALSE))/100</f>
        <v>0.65387211315550009</v>
      </c>
      <c r="H29" s="53">
        <f>(VLOOKUP($A29,'Occupancy Raw Data'!$B$8:$BE$45,'Occupancy Raw Data'!N$3,FALSE))/100</f>
        <v>0.76470933474190805</v>
      </c>
      <c r="I29" s="53">
        <f>(VLOOKUP($A29,'Occupancy Raw Data'!$B$8:$BE$45,'Occupancy Raw Data'!O$3,FALSE))/100</f>
        <v>0.859788126889104</v>
      </c>
      <c r="J29" s="73">
        <f>(VLOOKUP($A29,'Occupancy Raw Data'!$B$8:$BE$45,'Occupancy Raw Data'!P$3,FALSE))/100</f>
        <v>0.81224873081550597</v>
      </c>
      <c r="K29" s="74">
        <f>(VLOOKUP($A29,'Occupancy Raw Data'!$B$8:$BE$45,'Occupancy Raw Data'!R$3,FALSE))/100</f>
        <v>0.69912257534407307</v>
      </c>
      <c r="M29" s="75">
        <f>VLOOKUP($A29,'ADR Raw Data'!$B$6:$BE$43,'ADR Raw Data'!G$1,FALSE)</f>
        <v>135.75075600640599</v>
      </c>
      <c r="N29" s="76">
        <f>VLOOKUP($A29,'ADR Raw Data'!$B$6:$BE$43,'ADR Raw Data'!H$1,FALSE)</f>
        <v>118.80416769474699</v>
      </c>
      <c r="O29" s="76">
        <f>VLOOKUP($A29,'ADR Raw Data'!$B$6:$BE$43,'ADR Raw Data'!I$1,FALSE)</f>
        <v>123.369815436241</v>
      </c>
      <c r="P29" s="76">
        <f>VLOOKUP($A29,'ADR Raw Data'!$B$6:$BE$43,'ADR Raw Data'!J$1,FALSE)</f>
        <v>122.310516474094</v>
      </c>
      <c r="Q29" s="76">
        <f>VLOOKUP($A29,'ADR Raw Data'!$B$6:$BE$43,'ADR Raw Data'!K$1,FALSE)</f>
        <v>119.356692947043</v>
      </c>
      <c r="R29" s="77">
        <f>VLOOKUP($A29,'ADR Raw Data'!$B$6:$BE$43,'ADR Raw Data'!L$1,FALSE)</f>
        <v>123.529867247105</v>
      </c>
      <c r="S29" s="76">
        <f>VLOOKUP($A29,'ADR Raw Data'!$B$6:$BE$43,'ADR Raw Data'!N$1,FALSE)</f>
        <v>169.97553781802799</v>
      </c>
      <c r="T29" s="76">
        <f>VLOOKUP($A29,'ADR Raw Data'!$B$6:$BE$43,'ADR Raw Data'!O$1,FALSE)</f>
        <v>186.28552578586201</v>
      </c>
      <c r="U29" s="77">
        <f>VLOOKUP($A29,'ADR Raw Data'!$B$6:$BE$43,'ADR Raw Data'!P$1,FALSE)</f>
        <v>178.607828317497</v>
      </c>
      <c r="V29" s="78">
        <f>VLOOKUP($A29,'ADR Raw Data'!$B$6:$BE$43,'ADR Raw Data'!R$1,FALSE)</f>
        <v>141.812785846205</v>
      </c>
      <c r="X29" s="75">
        <f>VLOOKUP($A29,'RevPAR Raw Data'!$B$6:$BE$43,'RevPAR Raw Data'!G$1,FALSE)</f>
        <v>74.613717756844693</v>
      </c>
      <c r="Y29" s="76">
        <f>VLOOKUP($A29,'RevPAR Raw Data'!$B$6:$BE$43,'RevPAR Raw Data'!H$1,FALSE)</f>
        <v>79.126078880183101</v>
      </c>
      <c r="Z29" s="76">
        <f>VLOOKUP($A29,'RevPAR Raw Data'!$B$6:$BE$43,'RevPAR Raw Data'!I$1,FALSE)</f>
        <v>88.466261994893898</v>
      </c>
      <c r="AA29" s="76">
        <f>VLOOKUP($A29,'RevPAR Raw Data'!$B$6:$BE$43,'RevPAR Raw Data'!J$1,FALSE)</f>
        <v>87.911244534436705</v>
      </c>
      <c r="AB29" s="76">
        <f>VLOOKUP($A29,'RevPAR Raw Data'!$B$6:$BE$43,'RevPAR Raw Data'!K$1,FALSE)</f>
        <v>73.746373507057498</v>
      </c>
      <c r="AC29" s="77">
        <f>VLOOKUP($A29,'RevPAR Raw Data'!$B$6:$BE$43,'RevPAR Raw Data'!L$1,FALSE)</f>
        <v>80.772735334683205</v>
      </c>
      <c r="AD29" s="76">
        <f>VLOOKUP($A29,'RevPAR Raw Data'!$B$6:$BE$43,'RevPAR Raw Data'!N$1,FALSE)</f>
        <v>129.98188044722201</v>
      </c>
      <c r="AE29" s="76">
        <f>VLOOKUP($A29,'RevPAR Raw Data'!$B$6:$BE$43,'RevPAR Raw Data'!O$1,FALSE)</f>
        <v>160.16608328197901</v>
      </c>
      <c r="AF29" s="77">
        <f>VLOOKUP($A29,'RevPAR Raw Data'!$B$6:$BE$43,'RevPAR Raw Data'!P$1,FALSE)</f>
        <v>145.0739818646</v>
      </c>
      <c r="AG29" s="78">
        <f>VLOOKUP($A29,'RevPAR Raw Data'!$B$6:$BE$43,'RevPAR Raw Data'!R$1,FALSE)</f>
        <v>99.1445200575168</v>
      </c>
    </row>
    <row r="30" spans="1:33" x14ac:dyDescent="0.25">
      <c r="A30" s="55" t="s">
        <v>126</v>
      </c>
      <c r="B30" s="43">
        <f>(VLOOKUP($A29,'Occupancy Raw Data'!$B$8:$BE$51,'Occupancy Raw Data'!T$3,FALSE))/100</f>
        <v>3.6576238131854899E-2</v>
      </c>
      <c r="C30" s="44">
        <f>(VLOOKUP($A29,'Occupancy Raw Data'!$B$8:$BE$51,'Occupancy Raw Data'!U$3,FALSE))/100</f>
        <v>2.2114919757363197E-2</v>
      </c>
      <c r="D30" s="44">
        <f>(VLOOKUP($A29,'Occupancy Raw Data'!$B$8:$BE$51,'Occupancy Raw Data'!V$3,FALSE))/100</f>
        <v>2.33472729889668E-2</v>
      </c>
      <c r="E30" s="44">
        <f>(VLOOKUP($A29,'Occupancy Raw Data'!$B$8:$BE$51,'Occupancy Raw Data'!W$3,FALSE))/100</f>
        <v>7.0452390144036509E-2</v>
      </c>
      <c r="F30" s="44">
        <f>(VLOOKUP($A29,'Occupancy Raw Data'!$B$8:$BE$51,'Occupancy Raw Data'!X$3,FALSE))/100</f>
        <v>4.3908535157583001E-2</v>
      </c>
      <c r="G30" s="44">
        <f>(VLOOKUP($A29,'Occupancy Raw Data'!$B$8:$BE$51,'Occupancy Raw Data'!Y$3,FALSE))/100</f>
        <v>3.9244888636931201E-2</v>
      </c>
      <c r="H30" s="45">
        <f>(VLOOKUP($A29,'Occupancy Raw Data'!$B$8:$BE$51,'Occupancy Raw Data'!AA$3,FALSE))/100</f>
        <v>4.5316251255129905E-2</v>
      </c>
      <c r="I30" s="45">
        <f>(VLOOKUP($A29,'Occupancy Raw Data'!$B$8:$BE$51,'Occupancy Raw Data'!AB$3,FALSE))/100</f>
        <v>1.9218833097694499E-2</v>
      </c>
      <c r="J30" s="44">
        <f>(VLOOKUP($A29,'Occupancy Raw Data'!$B$8:$BE$51,'Occupancy Raw Data'!AC$3,FALSE))/100</f>
        <v>3.1339565850511397E-2</v>
      </c>
      <c r="K30" s="46">
        <f>(VLOOKUP($A29,'Occupancy Raw Data'!$B$8:$BE$51,'Occupancy Raw Data'!AE$3,FALSE))/100</f>
        <v>3.6604932387984901E-2</v>
      </c>
      <c r="M30" s="43">
        <f>(VLOOKUP($A29,'ADR Raw Data'!$B$6:$BE$49,'ADR Raw Data'!T$1,FALSE))/100</f>
        <v>2.13866628712687E-2</v>
      </c>
      <c r="N30" s="44">
        <f>(VLOOKUP($A29,'ADR Raw Data'!$B$6:$BE$49,'ADR Raw Data'!U$1,FALSE))/100</f>
        <v>9.2696351250084602E-3</v>
      </c>
      <c r="O30" s="44">
        <f>(VLOOKUP($A29,'ADR Raw Data'!$B$6:$BE$49,'ADR Raw Data'!V$1,FALSE))/100</f>
        <v>8.8346995421751794E-3</v>
      </c>
      <c r="P30" s="44">
        <f>(VLOOKUP($A29,'ADR Raw Data'!$B$6:$BE$49,'ADR Raw Data'!W$1,FALSE))/100</f>
        <v>1.52803045006517E-2</v>
      </c>
      <c r="Q30" s="44">
        <f>(VLOOKUP($A29,'ADR Raw Data'!$B$6:$BE$49,'ADR Raw Data'!X$1,FALSE))/100</f>
        <v>4.5891362432626703E-2</v>
      </c>
      <c r="R30" s="44">
        <f>(VLOOKUP($A29,'ADR Raw Data'!$B$6:$BE$49,'ADR Raw Data'!Y$1,FALSE))/100</f>
        <v>1.9174883290334999E-2</v>
      </c>
      <c r="S30" s="45">
        <f>(VLOOKUP($A29,'ADR Raw Data'!$B$6:$BE$49,'ADR Raw Data'!AA$1,FALSE))/100</f>
        <v>0.148479718192983</v>
      </c>
      <c r="T30" s="45">
        <f>(VLOOKUP($A29,'ADR Raw Data'!$B$6:$BE$49,'ADR Raw Data'!AB$1,FALSE))/100</f>
        <v>0.172730241147309</v>
      </c>
      <c r="U30" s="44">
        <f>(VLOOKUP($A29,'ADR Raw Data'!$B$6:$BE$49,'ADR Raw Data'!AC$1,FALSE))/100</f>
        <v>0.16122525458505801</v>
      </c>
      <c r="V30" s="46">
        <f>(VLOOKUP($A29,'ADR Raw Data'!$B$6:$BE$49,'ADR Raw Data'!AE$1,FALSE))/100</f>
        <v>7.3654590870088105E-2</v>
      </c>
      <c r="X30" s="43">
        <f>(VLOOKUP($A29,'RevPAR Raw Data'!$B$6:$BE$43,'RevPAR Raw Data'!T$1,FALSE))/100</f>
        <v>5.8745144677148906E-2</v>
      </c>
      <c r="Y30" s="44">
        <f>(VLOOKUP($A29,'RevPAR Raw Data'!$B$6:$BE$43,'RevPAR Raw Data'!U$1,FALSE))/100</f>
        <v>3.1589552119341301E-2</v>
      </c>
      <c r="Z30" s="44">
        <f>(VLOOKUP($A29,'RevPAR Raw Data'!$B$6:$BE$43,'RevPAR Raw Data'!V$1,FALSE))/100</f>
        <v>3.2388238673128601E-2</v>
      </c>
      <c r="AA30" s="44">
        <f>(VLOOKUP($A29,'RevPAR Raw Data'!$B$6:$BE$43,'RevPAR Raw Data'!W$1,FALSE))/100</f>
        <v>8.680922861888779E-2</v>
      </c>
      <c r="AB30" s="44">
        <f>(VLOOKUP($A29,'RevPAR Raw Data'!$B$6:$BE$43,'RevPAR Raw Data'!X$1,FALSE))/100</f>
        <v>9.1814920091012109E-2</v>
      </c>
      <c r="AC30" s="44">
        <f>(VLOOKUP($A29,'RevPAR Raw Data'!$B$6:$BE$43,'RevPAR Raw Data'!Y$1,FALSE))/100</f>
        <v>5.9172288086621602E-2</v>
      </c>
      <c r="AD30" s="45">
        <f>(VLOOKUP($A29,'RevPAR Raw Data'!$B$6:$BE$43,'RevPAR Raw Data'!AA$1,FALSE))/100</f>
        <v>0.20052451366403701</v>
      </c>
      <c r="AE30" s="45">
        <f>(VLOOKUP($A29,'RevPAR Raw Data'!$B$6:$BE$43,'RevPAR Raw Data'!AB$1,FALSE))/100</f>
        <v>0.195268747920538</v>
      </c>
      <c r="AF30" s="44">
        <f>(VLOOKUP($A29,'RevPAR Raw Data'!$B$6:$BE$43,'RevPAR Raw Data'!AC$1,FALSE))/100</f>
        <v>0.197617549918403</v>
      </c>
      <c r="AG30" s="46">
        <f>(VLOOKUP($A29,'RevPAR Raw Data'!$B$6:$BE$43,'RevPAR Raw Data'!AE$1,FALSE))/100</f>
        <v>0.11295564457693701</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Data'!G$3,FALSE))/100</f>
        <v>0.40031274433150799</v>
      </c>
      <c r="C32" s="72">
        <f>(VLOOKUP($A32,'Occupancy Raw Data'!$B$8:$BE$45,'Occupancy Raw Data'!H$3,FALSE))/100</f>
        <v>0.56841282251759095</v>
      </c>
      <c r="D32" s="72">
        <f>(VLOOKUP($A32,'Occupancy Raw Data'!$B$8:$BE$45,'Occupancy Raw Data'!I$3,FALSE))/100</f>
        <v>0.62861610633307197</v>
      </c>
      <c r="E32" s="72">
        <f>(VLOOKUP($A32,'Occupancy Raw Data'!$B$8:$BE$45,'Occupancy Raw Data'!J$3,FALSE))/100</f>
        <v>0.62548866301798201</v>
      </c>
      <c r="F32" s="72">
        <f>(VLOOKUP($A32,'Occupancy Raw Data'!$B$8:$BE$45,'Occupancy Raw Data'!K$3,FALSE))/100</f>
        <v>0.50430023455824802</v>
      </c>
      <c r="G32" s="73">
        <f>(VLOOKUP($A32,'Occupancy Raw Data'!$B$8:$BE$45,'Occupancy Raw Data'!L$3,FALSE))/100</f>
        <v>0.54542611415168107</v>
      </c>
      <c r="H32" s="53">
        <f>(VLOOKUP($A32,'Occupancy Raw Data'!$B$8:$BE$45,'Occupancy Raw Data'!N$3,FALSE))/100</f>
        <v>0.68803752931978091</v>
      </c>
      <c r="I32" s="53">
        <f>(VLOOKUP($A32,'Occupancy Raw Data'!$B$8:$BE$45,'Occupancy Raw Data'!O$3,FALSE))/100</f>
        <v>0.76075058639562099</v>
      </c>
      <c r="J32" s="73">
        <f>(VLOOKUP($A32,'Occupancy Raw Data'!$B$8:$BE$45,'Occupancy Raw Data'!P$3,FALSE))/100</f>
        <v>0.72439405785770106</v>
      </c>
      <c r="K32" s="74">
        <f>(VLOOKUP($A32,'Occupancy Raw Data'!$B$8:$BE$45,'Occupancy Raw Data'!R$3,FALSE))/100</f>
        <v>0.59655981235340105</v>
      </c>
      <c r="M32" s="75">
        <f>VLOOKUP($A32,'ADR Raw Data'!$B$6:$BE$43,'ADR Raw Data'!G$1,FALSE)</f>
        <v>113.39378906250001</v>
      </c>
      <c r="N32" s="76">
        <f>VLOOKUP($A32,'ADR Raw Data'!$B$6:$BE$43,'ADR Raw Data'!H$1,FALSE)</f>
        <v>116.295089408528</v>
      </c>
      <c r="O32" s="76">
        <f>VLOOKUP($A32,'ADR Raw Data'!$B$6:$BE$43,'ADR Raw Data'!I$1,FALSE)</f>
        <v>126.112624378109</v>
      </c>
      <c r="P32" s="76">
        <f>VLOOKUP($A32,'ADR Raw Data'!$B$6:$BE$43,'ADR Raw Data'!J$1,FALSE)</f>
        <v>121.756725</v>
      </c>
      <c r="Q32" s="76">
        <f>VLOOKUP($A32,'ADR Raw Data'!$B$6:$BE$43,'ADR Raw Data'!K$1,FALSE)</f>
        <v>114.678852713178</v>
      </c>
      <c r="R32" s="77">
        <f>VLOOKUP($A32,'ADR Raw Data'!$B$6:$BE$43,'ADR Raw Data'!L$1,FALSE)</f>
        <v>119.085991972477</v>
      </c>
      <c r="S32" s="76">
        <f>VLOOKUP($A32,'ADR Raw Data'!$B$6:$BE$43,'ADR Raw Data'!N$1,FALSE)</f>
        <v>147.660977272727</v>
      </c>
      <c r="T32" s="76">
        <f>VLOOKUP($A32,'ADR Raw Data'!$B$6:$BE$43,'ADR Raw Data'!O$1,FALSE)</f>
        <v>168.17395683453199</v>
      </c>
      <c r="U32" s="77">
        <f>VLOOKUP($A32,'ADR Raw Data'!$B$6:$BE$43,'ADR Raw Data'!P$1,FALSE)</f>
        <v>158.43222881813199</v>
      </c>
      <c r="V32" s="78">
        <f>VLOOKUP($A32,'ADR Raw Data'!$B$6:$BE$43,'ADR Raw Data'!R$1,FALSE)</f>
        <v>132.73672720464299</v>
      </c>
      <c r="X32" s="75">
        <f>VLOOKUP($A32,'RevPAR Raw Data'!$B$6:$BE$43,'RevPAR Raw Data'!G$1,FALSE)</f>
        <v>45.3929788897576</v>
      </c>
      <c r="Y32" s="76">
        <f>VLOOKUP($A32,'RevPAR Raw Data'!$B$6:$BE$43,'RevPAR Raw Data'!H$1,FALSE)</f>
        <v>66.103620015637205</v>
      </c>
      <c r="Z32" s="76">
        <f>VLOOKUP($A32,'RevPAR Raw Data'!$B$6:$BE$43,'RevPAR Raw Data'!I$1,FALSE)</f>
        <v>79.276426896012495</v>
      </c>
      <c r="AA32" s="76">
        <f>VLOOKUP($A32,'RevPAR Raw Data'!$B$6:$BE$43,'RevPAR Raw Data'!J$1,FALSE)</f>
        <v>76.157451133698203</v>
      </c>
      <c r="AB32" s="76">
        <f>VLOOKUP($A32,'RevPAR Raw Data'!$B$6:$BE$43,'RevPAR Raw Data'!K$1,FALSE)</f>
        <v>57.832572322126602</v>
      </c>
      <c r="AC32" s="77">
        <f>VLOOKUP($A32,'RevPAR Raw Data'!$B$6:$BE$43,'RevPAR Raw Data'!L$1,FALSE)</f>
        <v>64.952609851446397</v>
      </c>
      <c r="AD32" s="76">
        <f>VLOOKUP($A32,'RevPAR Raw Data'!$B$6:$BE$43,'RevPAR Raw Data'!N$1,FALSE)</f>
        <v>101.596293979671</v>
      </c>
      <c r="AE32" s="76">
        <f>VLOOKUP($A32,'RevPAR Raw Data'!$B$6:$BE$43,'RevPAR Raw Data'!O$1,FALSE)</f>
        <v>127.938436278342</v>
      </c>
      <c r="AF32" s="77">
        <f>VLOOKUP($A32,'RevPAR Raw Data'!$B$6:$BE$43,'RevPAR Raw Data'!P$1,FALSE)</f>
        <v>114.767365129007</v>
      </c>
      <c r="AG32" s="78">
        <f>VLOOKUP($A32,'RevPAR Raw Data'!$B$6:$BE$43,'RevPAR Raw Data'!R$1,FALSE)</f>
        <v>79.185397073606595</v>
      </c>
    </row>
    <row r="33" spans="1:33" x14ac:dyDescent="0.25">
      <c r="A33" s="55" t="s">
        <v>126</v>
      </c>
      <c r="B33" s="43">
        <f>(VLOOKUP($A32,'Occupancy Raw Data'!$B$8:$BE$51,'Occupancy Raw Data'!T$3,FALSE))/100</f>
        <v>-0.2</v>
      </c>
      <c r="C33" s="44">
        <f>(VLOOKUP($A32,'Occupancy Raw Data'!$B$8:$BE$51,'Occupancy Raw Data'!U$3,FALSE))/100</f>
        <v>-0.12091898428053201</v>
      </c>
      <c r="D33" s="44">
        <f>(VLOOKUP($A32,'Occupancy Raw Data'!$B$8:$BE$51,'Occupancy Raw Data'!V$3,FALSE))/100</f>
        <v>-3.3653846153846104E-2</v>
      </c>
      <c r="E33" s="44">
        <f>(VLOOKUP($A32,'Occupancy Raw Data'!$B$8:$BE$51,'Occupancy Raw Data'!W$3,FALSE))/100</f>
        <v>-4.6483909415971303E-2</v>
      </c>
      <c r="F33" s="44">
        <f>(VLOOKUP($A32,'Occupancy Raw Data'!$B$8:$BE$51,'Occupancy Raw Data'!X$3,FALSE))/100</f>
        <v>-0.143426294820717</v>
      </c>
      <c r="G33" s="44">
        <f>(VLOOKUP($A32,'Occupancy Raw Data'!$B$8:$BE$51,'Occupancy Raw Data'!Y$3,FALSE))/100</f>
        <v>-0.10357234644050299</v>
      </c>
      <c r="H33" s="45">
        <f>(VLOOKUP($A32,'Occupancy Raw Data'!$B$8:$BE$51,'Occupancy Raw Data'!AA$3,FALSE))/100</f>
        <v>-3.9301310043668096E-2</v>
      </c>
      <c r="I33" s="45">
        <f>(VLOOKUP($A32,'Occupancy Raw Data'!$B$8:$BE$51,'Occupancy Raw Data'!AB$3,FALSE))/100</f>
        <v>-8.2075471698113203E-2</v>
      </c>
      <c r="J33" s="44">
        <f>(VLOOKUP($A32,'Occupancy Raw Data'!$B$8:$BE$51,'Occupancy Raw Data'!AC$3,FALSE))/100</f>
        <v>-6.2246963562752999E-2</v>
      </c>
      <c r="K33" s="46">
        <f>(VLOOKUP($A32,'Occupancy Raw Data'!$B$8:$BE$51,'Occupancy Raw Data'!AE$3,FALSE))/100</f>
        <v>-8.9653996931992511E-2</v>
      </c>
      <c r="M33" s="43">
        <f>(VLOOKUP($A32,'ADR Raw Data'!$B$6:$BE$49,'ADR Raw Data'!T$1,FALSE))/100</f>
        <v>-8.332466770089449E-3</v>
      </c>
      <c r="N33" s="44">
        <f>(VLOOKUP($A32,'ADR Raw Data'!$B$6:$BE$49,'ADR Raw Data'!U$1,FALSE))/100</f>
        <v>9.0293797314266004E-3</v>
      </c>
      <c r="O33" s="44">
        <f>(VLOOKUP($A32,'ADR Raw Data'!$B$6:$BE$49,'ADR Raw Data'!V$1,FALSE))/100</f>
        <v>0.152056916803295</v>
      </c>
      <c r="P33" s="44">
        <f>(VLOOKUP($A32,'ADR Raw Data'!$B$6:$BE$49,'ADR Raw Data'!W$1,FALSE))/100</f>
        <v>0.103142332389227</v>
      </c>
      <c r="Q33" s="44">
        <f>(VLOOKUP($A32,'ADR Raw Data'!$B$6:$BE$49,'ADR Raw Data'!X$1,FALSE))/100</f>
        <v>-5.0345392205318695E-2</v>
      </c>
      <c r="R33" s="44">
        <f>(VLOOKUP($A32,'ADR Raw Data'!$B$6:$BE$49,'ADR Raw Data'!Y$1,FALSE))/100</f>
        <v>4.5712947037988998E-2</v>
      </c>
      <c r="S33" s="45">
        <f>(VLOOKUP($A32,'ADR Raw Data'!$B$6:$BE$49,'ADR Raw Data'!AA$1,FALSE))/100</f>
        <v>-7.1007099986763397E-2</v>
      </c>
      <c r="T33" s="45">
        <f>(VLOOKUP($A32,'ADR Raw Data'!$B$6:$BE$49,'ADR Raw Data'!AB$1,FALSE))/100</f>
        <v>4.2364068835055099E-2</v>
      </c>
      <c r="U33" s="44">
        <f>(VLOOKUP($A32,'ADR Raw Data'!$B$6:$BE$49,'ADR Raw Data'!AC$1,FALSE))/100</f>
        <v>-1.12219086933964E-2</v>
      </c>
      <c r="V33" s="46">
        <f>(VLOOKUP($A32,'ADR Raw Data'!$B$6:$BE$49,'ADR Raw Data'!AE$1,FALSE))/100</f>
        <v>2.50662939171514E-2</v>
      </c>
      <c r="X33" s="43">
        <f>(VLOOKUP($A32,'RevPAR Raw Data'!$B$6:$BE$43,'RevPAR Raw Data'!T$1,FALSE))/100</f>
        <v>-0.20666597341607101</v>
      </c>
      <c r="Y33" s="44">
        <f>(VLOOKUP($A32,'RevPAR Raw Data'!$B$6:$BE$43,'RevPAR Raw Data'!U$1,FALSE))/100</f>
        <v>-0.11298142797491201</v>
      </c>
      <c r="Z33" s="44">
        <f>(VLOOKUP($A32,'RevPAR Raw Data'!$B$6:$BE$43,'RevPAR Raw Data'!V$1,FALSE))/100</f>
        <v>0.113285770564723</v>
      </c>
      <c r="AA33" s="44">
        <f>(VLOOKUP($A32,'RevPAR Raw Data'!$B$6:$BE$43,'RevPAR Raw Data'!W$1,FALSE))/100</f>
        <v>5.1863964137523498E-2</v>
      </c>
      <c r="AB33" s="44">
        <f>(VLOOKUP($A32,'RevPAR Raw Data'!$B$6:$BE$43,'RevPAR Raw Data'!X$1,FALSE))/100</f>
        <v>-0.18655083396073099</v>
      </c>
      <c r="AC33" s="44">
        <f>(VLOOKUP($A32,'RevPAR Raw Data'!$B$6:$BE$43,'RevPAR Raw Data'!Y$1,FALSE))/100</f>
        <v>-6.2593996589949602E-2</v>
      </c>
      <c r="AD33" s="45">
        <f>(VLOOKUP($A32,'RevPAR Raw Data'!$B$6:$BE$43,'RevPAR Raw Data'!AA$1,FALSE))/100</f>
        <v>-0.10751773797854999</v>
      </c>
      <c r="AE33" s="45">
        <f>(VLOOKUP($A32,'RevPAR Raw Data'!$B$6:$BE$43,'RevPAR Raw Data'!AB$1,FALSE))/100</f>
        <v>-4.3188453795746505E-2</v>
      </c>
      <c r="AF33" s="44">
        <f>(VLOOKUP($A32,'RevPAR Raw Data'!$B$6:$BE$43,'RevPAR Raw Data'!AC$1,FALSE))/100</f>
        <v>-7.2770342514606998E-2</v>
      </c>
      <c r="AG33" s="46">
        <f>(VLOOKUP($A32,'RevPAR Raw Data'!$B$6:$BE$43,'RevPAR Raw Data'!AE$1,FALSE))/100</f>
        <v>-6.6834996452785803E-2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Data'!G$3,FALSE))/100</f>
        <v>0.50362080315997293</v>
      </c>
      <c r="C35" s="72">
        <f>(VLOOKUP($A35,'Occupancy Raw Data'!$B$8:$BE$45,'Occupancy Raw Data'!H$3,FALSE))/100</f>
        <v>0.59644502962475299</v>
      </c>
      <c r="D35" s="72">
        <f>(VLOOKUP($A35,'Occupancy Raw Data'!$B$8:$BE$45,'Occupancy Raw Data'!I$3,FALSE))/100</f>
        <v>0.60500329163923605</v>
      </c>
      <c r="E35" s="72">
        <f>(VLOOKUP($A35,'Occupancy Raw Data'!$B$8:$BE$45,'Occupancy Raw Data'!J$3,FALSE))/100</f>
        <v>0.61751152073732696</v>
      </c>
      <c r="F35" s="72">
        <f>(VLOOKUP($A35,'Occupancy Raw Data'!$B$8:$BE$45,'Occupancy Raw Data'!K$3,FALSE))/100</f>
        <v>0.55957867017774798</v>
      </c>
      <c r="G35" s="73">
        <f>(VLOOKUP($A35,'Occupancy Raw Data'!$B$8:$BE$45,'Occupancy Raw Data'!L$3,FALSE))/100</f>
        <v>0.57643186306780703</v>
      </c>
      <c r="H35" s="53">
        <f>(VLOOKUP($A35,'Occupancy Raw Data'!$B$8:$BE$45,'Occupancy Raw Data'!N$3,FALSE))/100</f>
        <v>0.57472021066491097</v>
      </c>
      <c r="I35" s="53">
        <f>(VLOOKUP($A35,'Occupancy Raw Data'!$B$8:$BE$45,'Occupancy Raw Data'!O$3,FALSE))/100</f>
        <v>0.65371955233706303</v>
      </c>
      <c r="J35" s="73">
        <f>(VLOOKUP($A35,'Occupancy Raw Data'!$B$8:$BE$45,'Occupancy Raw Data'!P$3,FALSE))/100</f>
        <v>0.61421988150098694</v>
      </c>
      <c r="K35" s="74">
        <f>(VLOOKUP($A35,'Occupancy Raw Data'!$B$8:$BE$45,'Occupancy Raw Data'!R$3,FALSE))/100</f>
        <v>0.58722843976300099</v>
      </c>
      <c r="M35" s="75">
        <f>VLOOKUP($A35,'ADR Raw Data'!$B$6:$BE$43,'ADR Raw Data'!G$1,FALSE)</f>
        <v>119.43725490196</v>
      </c>
      <c r="N35" s="76">
        <f>VLOOKUP($A35,'ADR Raw Data'!$B$6:$BE$43,'ADR Raw Data'!H$1,FALSE)</f>
        <v>114.25802428256</v>
      </c>
      <c r="O35" s="76">
        <f>VLOOKUP($A35,'ADR Raw Data'!$B$6:$BE$43,'ADR Raw Data'!I$1,FALSE)</f>
        <v>114.92463547334</v>
      </c>
      <c r="P35" s="76">
        <f>VLOOKUP($A35,'ADR Raw Data'!$B$6:$BE$43,'ADR Raw Data'!J$1,FALSE)</f>
        <v>113.972217484008</v>
      </c>
      <c r="Q35" s="76">
        <f>VLOOKUP($A35,'ADR Raw Data'!$B$6:$BE$43,'ADR Raw Data'!K$1,FALSE)</f>
        <v>116.120611764705</v>
      </c>
      <c r="R35" s="77">
        <f>VLOOKUP($A35,'ADR Raw Data'!$B$6:$BE$43,'ADR Raw Data'!L$1,FALSE)</f>
        <v>115.603350845134</v>
      </c>
      <c r="S35" s="76">
        <f>VLOOKUP($A35,'ADR Raw Data'!$B$6:$BE$43,'ADR Raw Data'!N$1,FALSE)</f>
        <v>147.86051546391701</v>
      </c>
      <c r="T35" s="76">
        <f>VLOOKUP($A35,'ADR Raw Data'!$B$6:$BE$43,'ADR Raw Data'!O$1,FALSE)</f>
        <v>159.78713997985901</v>
      </c>
      <c r="U35" s="77">
        <f>VLOOKUP($A35,'ADR Raw Data'!$B$6:$BE$43,'ADR Raw Data'!P$1,FALSE)</f>
        <v>154.20732047159601</v>
      </c>
      <c r="V35" s="78">
        <f>VLOOKUP($A35,'ADR Raw Data'!$B$6:$BE$43,'ADR Raw Data'!R$1,FALSE)</f>
        <v>127.14002722613699</v>
      </c>
      <c r="X35" s="75">
        <f>VLOOKUP($A35,'RevPAR Raw Data'!$B$6:$BE$43,'RevPAR Raw Data'!G$1,FALSE)</f>
        <v>60.151086240947897</v>
      </c>
      <c r="Y35" s="76">
        <f>VLOOKUP($A35,'RevPAR Raw Data'!$B$6:$BE$43,'RevPAR Raw Data'!H$1,FALSE)</f>
        <v>68.148630678077595</v>
      </c>
      <c r="Z35" s="76">
        <f>VLOOKUP($A35,'RevPAR Raw Data'!$B$6:$BE$43,'RevPAR Raw Data'!I$1,FALSE)</f>
        <v>69.529782751810401</v>
      </c>
      <c r="AA35" s="76">
        <f>VLOOKUP($A35,'RevPAR Raw Data'!$B$6:$BE$43,'RevPAR Raw Data'!J$1,FALSE)</f>
        <v>70.379157340355405</v>
      </c>
      <c r="AB35" s="76">
        <f>VLOOKUP($A35,'RevPAR Raw Data'!$B$6:$BE$43,'RevPAR Raw Data'!K$1,FALSE)</f>
        <v>64.978617511520696</v>
      </c>
      <c r="AC35" s="77">
        <f>VLOOKUP($A35,'RevPAR Raw Data'!$B$6:$BE$43,'RevPAR Raw Data'!L$1,FALSE)</f>
        <v>66.637454904542395</v>
      </c>
      <c r="AD35" s="76">
        <f>VLOOKUP($A35,'RevPAR Raw Data'!$B$6:$BE$43,'RevPAR Raw Data'!N$1,FALSE)</f>
        <v>84.978426596445004</v>
      </c>
      <c r="AE35" s="76">
        <f>VLOOKUP($A35,'RevPAR Raw Data'!$B$6:$BE$43,'RevPAR Raw Data'!O$1,FALSE)</f>
        <v>104.455977616853</v>
      </c>
      <c r="AF35" s="77">
        <f>VLOOKUP($A35,'RevPAR Raw Data'!$B$6:$BE$43,'RevPAR Raw Data'!P$1,FALSE)</f>
        <v>94.717202106649097</v>
      </c>
      <c r="AG35" s="78">
        <f>VLOOKUP($A35,'RevPAR Raw Data'!$B$6:$BE$43,'RevPAR Raw Data'!R$1,FALSE)</f>
        <v>74.660239819430004</v>
      </c>
    </row>
    <row r="36" spans="1:33" x14ac:dyDescent="0.25">
      <c r="A36" s="55" t="s">
        <v>126</v>
      </c>
      <c r="B36" s="43">
        <f>(VLOOKUP($A35,'Occupancy Raw Data'!$B$8:$BE$51,'Occupancy Raw Data'!T$3,FALSE))/100</f>
        <v>-2.6717557251908303E-2</v>
      </c>
      <c r="C36" s="44">
        <f>(VLOOKUP($A35,'Occupancy Raw Data'!$B$8:$BE$51,'Occupancy Raw Data'!U$3,FALSE))/100</f>
        <v>-7.0769230769230709E-2</v>
      </c>
      <c r="D36" s="44">
        <f>(VLOOKUP($A35,'Occupancy Raw Data'!$B$8:$BE$51,'Occupancy Raw Data'!V$3,FALSE))/100</f>
        <v>-7.6381909547738602E-2</v>
      </c>
      <c r="E36" s="44">
        <f>(VLOOKUP($A35,'Occupancy Raw Data'!$B$8:$BE$51,'Occupancy Raw Data'!W$3,FALSE))/100</f>
        <v>2.13675213675213E-3</v>
      </c>
      <c r="F36" s="44">
        <f>(VLOOKUP($A35,'Occupancy Raw Data'!$B$8:$BE$51,'Occupancy Raw Data'!X$3,FALSE))/100</f>
        <v>-3.7372593431483497E-2</v>
      </c>
      <c r="G36" s="44">
        <f>(VLOOKUP($A35,'Occupancy Raw Data'!$B$8:$BE$51,'Occupancy Raw Data'!Y$3,FALSE))/100</f>
        <v>-4.3060109289617399E-2</v>
      </c>
      <c r="H36" s="45">
        <f>(VLOOKUP($A35,'Occupancy Raw Data'!$B$8:$BE$51,'Occupancy Raw Data'!AA$3,FALSE))/100</f>
        <v>-0.11280487804877999</v>
      </c>
      <c r="I36" s="45">
        <f>(VLOOKUP($A35,'Occupancy Raw Data'!$B$8:$BE$51,'Occupancy Raw Data'!AB$3,FALSE))/100</f>
        <v>-0.13501742160278701</v>
      </c>
      <c r="J36" s="44">
        <f>(VLOOKUP($A35,'Occupancy Raw Data'!$B$8:$BE$51,'Occupancy Raw Data'!AC$3,FALSE))/100</f>
        <v>-0.124765478424015</v>
      </c>
      <c r="K36" s="46">
        <f>(VLOOKUP($A35,'Occupancy Raw Data'!$B$8:$BE$51,'Occupancy Raw Data'!AE$3,FALSE))/100</f>
        <v>-6.90323542567466E-2</v>
      </c>
      <c r="M36" s="43">
        <f>(VLOOKUP($A35,'ADR Raw Data'!$B$6:$BE$49,'ADR Raw Data'!T$1,FALSE))/100</f>
        <v>6.1950797398373197E-2</v>
      </c>
      <c r="N36" s="44">
        <f>(VLOOKUP($A35,'ADR Raw Data'!$B$6:$BE$49,'ADR Raw Data'!U$1,FALSE))/100</f>
        <v>-5.0808599240023903E-3</v>
      </c>
      <c r="O36" s="44">
        <f>(VLOOKUP($A35,'ADR Raw Data'!$B$6:$BE$49,'ADR Raw Data'!V$1,FALSE))/100</f>
        <v>-3.6772687013382401E-3</v>
      </c>
      <c r="P36" s="44">
        <f>(VLOOKUP($A35,'ADR Raw Data'!$B$6:$BE$49,'ADR Raw Data'!W$1,FALSE))/100</f>
        <v>1.8404130027409801E-2</v>
      </c>
      <c r="Q36" s="44">
        <f>(VLOOKUP($A35,'ADR Raw Data'!$B$6:$BE$49,'ADR Raw Data'!X$1,FALSE))/100</f>
        <v>4.4516794286442299E-2</v>
      </c>
      <c r="R36" s="44">
        <f>(VLOOKUP($A35,'ADR Raw Data'!$B$6:$BE$49,'ADR Raw Data'!Y$1,FALSE))/100</f>
        <v>2.0899073010846401E-2</v>
      </c>
      <c r="S36" s="45">
        <f>(VLOOKUP($A35,'ADR Raw Data'!$B$6:$BE$49,'ADR Raw Data'!AA$1,FALSE))/100</f>
        <v>-1.05861097153761E-2</v>
      </c>
      <c r="T36" s="45">
        <f>(VLOOKUP($A35,'ADR Raw Data'!$B$6:$BE$49,'ADR Raw Data'!AB$1,FALSE))/100</f>
        <v>-4.9277522891929E-2</v>
      </c>
      <c r="U36" s="44">
        <f>(VLOOKUP($A35,'ADR Raw Data'!$B$6:$BE$49,'ADR Raw Data'!AC$1,FALSE))/100</f>
        <v>-3.3014771913184797E-2</v>
      </c>
      <c r="V36" s="46">
        <f>(VLOOKUP($A35,'ADR Raw Data'!$B$6:$BE$49,'ADR Raw Data'!AE$1,FALSE))/100</f>
        <v>-6.2060104012175502E-3</v>
      </c>
      <c r="X36" s="43">
        <f>(VLOOKUP($A35,'RevPAR Raw Data'!$B$6:$BE$43,'RevPAR Raw Data'!T$1,FALSE))/100</f>
        <v>3.3578066170172401E-2</v>
      </c>
      <c r="Y36" s="44">
        <f>(VLOOKUP($A35,'RevPAR Raw Data'!$B$6:$BE$43,'RevPAR Raw Data'!U$1,FALSE))/100</f>
        <v>-7.5490522144765204E-2</v>
      </c>
      <c r="Z36" s="44">
        <f>(VLOOKUP($A35,'RevPAR Raw Data'!$B$6:$BE$43,'RevPAR Raw Data'!V$1,FALSE))/100</f>
        <v>-7.9778301443748492E-2</v>
      </c>
      <c r="AA36" s="44">
        <f>(VLOOKUP($A35,'RevPAR Raw Data'!$B$6:$BE$43,'RevPAR Raw Data'!W$1,FALSE))/100</f>
        <v>2.0580207228323003E-2</v>
      </c>
      <c r="AB36" s="44">
        <f>(VLOOKUP($A35,'RevPAR Raw Data'!$B$6:$BE$43,'RevPAR Raw Data'!X$1,FALSE))/100</f>
        <v>5.4804928012185195E-3</v>
      </c>
      <c r="AC36" s="44">
        <f>(VLOOKUP($A35,'RevPAR Raw Data'!$B$6:$BE$43,'RevPAR Raw Data'!Y$1,FALSE))/100</f>
        <v>-2.30609526466698E-2</v>
      </c>
      <c r="AD36" s="45">
        <f>(VLOOKUP($A35,'RevPAR Raw Data'!$B$6:$BE$43,'RevPAR Raw Data'!AA$1,FALSE))/100</f>
        <v>-0.122196822948702</v>
      </c>
      <c r="AE36" s="45">
        <f>(VLOOKUP($A35,'RevPAR Raw Data'!$B$6:$BE$43,'RevPAR Raw Data'!AB$1,FALSE))/100</f>
        <v>-0.17764162041087497</v>
      </c>
      <c r="AF36" s="44">
        <f>(VLOOKUP($A35,'RevPAR Raw Data'!$B$6:$BE$43,'RevPAR Raw Data'!AC$1,FALSE))/100</f>
        <v>-0.153661146524391</v>
      </c>
      <c r="AG36" s="46">
        <f>(VLOOKUP($A35,'RevPAR Raw Data'!$B$6:$BE$43,'RevPAR Raw Data'!AE$1,FALSE))/100</f>
        <v>-7.4809949149426305E-2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Data'!G$3,FALSE))/100</f>
        <v>0.59062395126106804</v>
      </c>
      <c r="C38" s="72">
        <f>(VLOOKUP($A38,'Occupancy Raw Data'!$B$8:$BE$45,'Occupancy Raw Data'!H$3,FALSE))/100</f>
        <v>0.66153806438288898</v>
      </c>
      <c r="D38" s="72">
        <f>(VLOOKUP($A38,'Occupancy Raw Data'!$B$8:$BE$45,'Occupancy Raw Data'!I$3,FALSE))/100</f>
        <v>0.68704339520355207</v>
      </c>
      <c r="E38" s="72">
        <f>(VLOOKUP($A38,'Occupancy Raw Data'!$B$8:$BE$45,'Occupancy Raw Data'!J$3,FALSE))/100</f>
        <v>0.68136407052688597</v>
      </c>
      <c r="F38" s="72">
        <f>(VLOOKUP($A38,'Occupancy Raw Data'!$B$8:$BE$45,'Occupancy Raw Data'!K$3,FALSE))/100</f>
        <v>0.65017941502955789</v>
      </c>
      <c r="G38" s="73">
        <f>(VLOOKUP($A38,'Occupancy Raw Data'!$B$8:$BE$45,'Occupancy Raw Data'!L$3,FALSE))/100</f>
        <v>0.65414977928078999</v>
      </c>
      <c r="H38" s="53">
        <f>(VLOOKUP($A38,'Occupancy Raw Data'!$B$8:$BE$45,'Occupancy Raw Data'!N$3,FALSE))/100</f>
        <v>0.79363399333970097</v>
      </c>
      <c r="I38" s="53">
        <f>(VLOOKUP($A38,'Occupancy Raw Data'!$B$8:$BE$45,'Occupancy Raw Data'!O$3,FALSE))/100</f>
        <v>0.85055631566719103</v>
      </c>
      <c r="J38" s="73">
        <f>(VLOOKUP($A38,'Occupancy Raw Data'!$B$8:$BE$45,'Occupancy Raw Data'!P$3,FALSE))/100</f>
        <v>0.82209515450344595</v>
      </c>
      <c r="K38" s="74">
        <f>(VLOOKUP($A38,'Occupancy Raw Data'!$B$8:$BE$45,'Occupancy Raw Data'!R$3,FALSE))/100</f>
        <v>0.70213417220154895</v>
      </c>
      <c r="M38" s="75">
        <f>VLOOKUP($A38,'ADR Raw Data'!$B$6:$BE$43,'ADR Raw Data'!G$1,FALSE)</f>
        <v>115.271166571965</v>
      </c>
      <c r="N38" s="76">
        <f>VLOOKUP($A38,'ADR Raw Data'!$B$6:$BE$43,'ADR Raw Data'!H$1,FALSE)</f>
        <v>116.47761609302999</v>
      </c>
      <c r="O38" s="76">
        <f>VLOOKUP($A38,'ADR Raw Data'!$B$6:$BE$43,'ADR Raw Data'!I$1,FALSE)</f>
        <v>120.98409070414</v>
      </c>
      <c r="P38" s="76">
        <f>VLOOKUP($A38,'ADR Raw Data'!$B$6:$BE$43,'ADR Raw Data'!J$1,FALSE)</f>
        <v>121.108060922937</v>
      </c>
      <c r="Q38" s="76">
        <f>VLOOKUP($A38,'ADR Raw Data'!$B$6:$BE$43,'ADR Raw Data'!K$1,FALSE)</f>
        <v>120.76091995553</v>
      </c>
      <c r="R38" s="77">
        <f>VLOOKUP($A38,'ADR Raw Data'!$B$6:$BE$43,'ADR Raw Data'!L$1,FALSE)</f>
        <v>119.02245234769001</v>
      </c>
      <c r="S38" s="76">
        <f>VLOOKUP($A38,'ADR Raw Data'!$B$6:$BE$43,'ADR Raw Data'!N$1,FALSE)</f>
        <v>178.21296067397401</v>
      </c>
      <c r="T38" s="76">
        <f>VLOOKUP($A38,'ADR Raw Data'!$B$6:$BE$43,'ADR Raw Data'!O$1,FALSE)</f>
        <v>200.87591386426999</v>
      </c>
      <c r="U38" s="77">
        <f>VLOOKUP($A38,'ADR Raw Data'!$B$6:$BE$43,'ADR Raw Data'!P$1,FALSE)</f>
        <v>189.936736116562</v>
      </c>
      <c r="V38" s="78">
        <f>VLOOKUP($A38,'ADR Raw Data'!$B$6:$BE$43,'ADR Raw Data'!R$1,FALSE)</f>
        <v>142.745345606386</v>
      </c>
      <c r="X38" s="75">
        <f>VLOOKUP($A38,'RevPAR Raw Data'!$B$6:$BE$43,'RevPAR Raw Data'!G$1,FALSE)</f>
        <v>68.081911867206998</v>
      </c>
      <c r="Y38" s="76">
        <f>VLOOKUP($A38,'RevPAR Raw Data'!$B$6:$BE$43,'RevPAR Raw Data'!H$1,FALSE)</f>
        <v>77.054376694116698</v>
      </c>
      <c r="Z38" s="76">
        <f>VLOOKUP($A38,'RevPAR Raw Data'!$B$6:$BE$43,'RevPAR Raw Data'!I$1,FALSE)</f>
        <v>83.121320442987297</v>
      </c>
      <c r="AA38" s="76">
        <f>VLOOKUP($A38,'RevPAR Raw Data'!$B$6:$BE$43,'RevPAR Raw Data'!J$1,FALSE)</f>
        <v>82.518681364070503</v>
      </c>
      <c r="AB38" s="76">
        <f>VLOOKUP($A38,'RevPAR Raw Data'!$B$6:$BE$43,'RevPAR Raw Data'!K$1,FALSE)</f>
        <v>78.516264295118305</v>
      </c>
      <c r="AC38" s="77">
        <f>VLOOKUP($A38,'RevPAR Raw Data'!$B$6:$BE$43,'RevPAR Raw Data'!L$1,FALSE)</f>
        <v>77.8585109327</v>
      </c>
      <c r="AD38" s="76">
        <f>VLOOKUP($A38,'RevPAR Raw Data'!$B$6:$BE$43,'RevPAR Raw Data'!N$1,FALSE)</f>
        <v>141.43586364457701</v>
      </c>
      <c r="AE38" s="76">
        <f>VLOOKUP($A38,'RevPAR Raw Data'!$B$6:$BE$43,'RevPAR Raw Data'!O$1,FALSE)</f>
        <v>170.85627720267399</v>
      </c>
      <c r="AF38" s="77">
        <f>VLOOKUP($A38,'RevPAR Raw Data'!$B$6:$BE$43,'RevPAR Raw Data'!P$1,FALSE)</f>
        <v>156.14607042362499</v>
      </c>
      <c r="AG38" s="78">
        <f>VLOOKUP($A38,'RevPAR Raw Data'!$B$6:$BE$43,'RevPAR Raw Data'!R$1,FALSE)</f>
        <v>100.22638507296401</v>
      </c>
    </row>
    <row r="39" spans="1:33" x14ac:dyDescent="0.25">
      <c r="A39" s="55" t="s">
        <v>126</v>
      </c>
      <c r="B39" s="43">
        <f>(VLOOKUP($A38,'Occupancy Raw Data'!$B$8:$BE$51,'Occupancy Raw Data'!T$3,FALSE))/100</f>
        <v>9.0552425605155612E-2</v>
      </c>
      <c r="C39" s="44">
        <f>(VLOOKUP($A38,'Occupancy Raw Data'!$B$8:$BE$51,'Occupancy Raw Data'!U$3,FALSE))/100</f>
        <v>2.5870520236984801E-2</v>
      </c>
      <c r="D39" s="44">
        <f>(VLOOKUP($A38,'Occupancy Raw Data'!$B$8:$BE$51,'Occupancy Raw Data'!V$3,FALSE))/100</f>
        <v>4.8802952730516103E-2</v>
      </c>
      <c r="E39" s="44">
        <f>(VLOOKUP($A38,'Occupancy Raw Data'!$B$8:$BE$51,'Occupancy Raw Data'!W$3,FALSE))/100</f>
        <v>6.1235813597186502E-2</v>
      </c>
      <c r="F39" s="44">
        <f>(VLOOKUP($A38,'Occupancy Raw Data'!$B$8:$BE$51,'Occupancy Raw Data'!X$3,FALSE))/100</f>
        <v>8.5215238426504705E-2</v>
      </c>
      <c r="G39" s="44">
        <f>(VLOOKUP($A38,'Occupancy Raw Data'!$B$8:$BE$51,'Occupancy Raw Data'!Y$3,FALSE))/100</f>
        <v>6.1006821370945701E-2</v>
      </c>
      <c r="H39" s="45">
        <f>(VLOOKUP($A38,'Occupancy Raw Data'!$B$8:$BE$51,'Occupancy Raw Data'!AA$3,FALSE))/100</f>
        <v>3.3195480940380599E-2</v>
      </c>
      <c r="I39" s="45">
        <f>(VLOOKUP($A38,'Occupancy Raw Data'!$B$8:$BE$51,'Occupancy Raw Data'!AB$3,FALSE))/100</f>
        <v>-4.5457024150044302E-2</v>
      </c>
      <c r="J39" s="44">
        <f>(VLOOKUP($A38,'Occupancy Raw Data'!$B$8:$BE$51,'Occupancy Raw Data'!AC$3,FALSE))/100</f>
        <v>-9.044360241219131E-3</v>
      </c>
      <c r="K39" s="46">
        <f>(VLOOKUP($A38,'Occupancy Raw Data'!$B$8:$BE$51,'Occupancy Raw Data'!AE$3,FALSE))/100</f>
        <v>3.6495727030928203E-2</v>
      </c>
      <c r="M39" s="43">
        <f>(VLOOKUP($A38,'ADR Raw Data'!$B$6:$BE$49,'ADR Raw Data'!T$1,FALSE))/100</f>
        <v>2.4338976401972003E-2</v>
      </c>
      <c r="N39" s="44">
        <f>(VLOOKUP($A38,'ADR Raw Data'!$B$6:$BE$49,'ADR Raw Data'!U$1,FALSE))/100</f>
        <v>-2.2843810378764502E-2</v>
      </c>
      <c r="O39" s="44">
        <f>(VLOOKUP($A38,'ADR Raw Data'!$B$6:$BE$49,'ADR Raw Data'!V$1,FALSE))/100</f>
        <v>1.67346675659916E-3</v>
      </c>
      <c r="P39" s="44">
        <f>(VLOOKUP($A38,'ADR Raw Data'!$B$6:$BE$49,'ADR Raw Data'!W$1,FALSE))/100</f>
        <v>4.0977128451888997E-3</v>
      </c>
      <c r="Q39" s="44">
        <f>(VLOOKUP($A38,'ADR Raw Data'!$B$6:$BE$49,'ADR Raw Data'!X$1,FALSE))/100</f>
        <v>2.45608258854083E-2</v>
      </c>
      <c r="R39" s="44">
        <f>(VLOOKUP($A38,'ADR Raw Data'!$B$6:$BE$49,'ADR Raw Data'!Y$1,FALSE))/100</f>
        <v>5.2565475315497498E-3</v>
      </c>
      <c r="S39" s="45">
        <f>(VLOOKUP($A38,'ADR Raw Data'!$B$6:$BE$49,'ADR Raw Data'!AA$1,FALSE))/100</f>
        <v>5.1019425104658699E-2</v>
      </c>
      <c r="T39" s="45">
        <f>(VLOOKUP($A38,'ADR Raw Data'!$B$6:$BE$49,'ADR Raw Data'!AB$1,FALSE))/100</f>
        <v>4.44906289261797E-2</v>
      </c>
      <c r="U39" s="44">
        <f>(VLOOKUP($A38,'ADR Raw Data'!$B$6:$BE$49,'ADR Raw Data'!AC$1,FALSE))/100</f>
        <v>4.4849768357501298E-2</v>
      </c>
      <c r="V39" s="46">
        <f>(VLOOKUP($A38,'ADR Raw Data'!$B$6:$BE$49,'ADR Raw Data'!AE$1,FALSE))/100</f>
        <v>1.5415934572803901E-2</v>
      </c>
      <c r="X39" s="43">
        <f>(VLOOKUP($A38,'RevPAR Raw Data'!$B$6:$BE$43,'RevPAR Raw Data'!T$1,FALSE))/100</f>
        <v>0.117095355357072</v>
      </c>
      <c r="Y39" s="44">
        <f>(VLOOKUP($A38,'RevPAR Raw Data'!$B$6:$BE$43,'RevPAR Raw Data'!U$1,FALSE))/100</f>
        <v>2.43572859952663E-3</v>
      </c>
      <c r="Z39" s="44">
        <f>(VLOOKUP($A38,'RevPAR Raw Data'!$B$6:$BE$43,'RevPAR Raw Data'!V$1,FALSE))/100</f>
        <v>5.0558089606133699E-2</v>
      </c>
      <c r="AA39" s="44">
        <f>(VLOOKUP($A38,'RevPAR Raw Data'!$B$6:$BE$43,'RevPAR Raw Data'!W$1,FALSE))/100</f>
        <v>6.5584453222338107E-2</v>
      </c>
      <c r="AB39" s="44">
        <f>(VLOOKUP($A38,'RevPAR Raw Data'!$B$6:$BE$43,'RevPAR Raw Data'!X$1,FALSE))/100</f>
        <v>0.11186902094569</v>
      </c>
      <c r="AC39" s="44">
        <f>(VLOOKUP($A38,'RevPAR Raw Data'!$B$6:$BE$43,'RevPAR Raw Data'!Y$1,FALSE))/100</f>
        <v>6.6584054158780603E-2</v>
      </c>
      <c r="AD39" s="45">
        <f>(VLOOKUP($A38,'RevPAR Raw Data'!$B$6:$BE$43,'RevPAR Raw Data'!AA$1,FALSE))/100</f>
        <v>8.5908520398690194E-2</v>
      </c>
      <c r="AE39" s="45">
        <f>(VLOOKUP($A38,'RevPAR Raw Data'!$B$6:$BE$43,'RevPAR Raw Data'!AB$1,FALSE))/100</f>
        <v>-2.9888068174126398E-3</v>
      </c>
      <c r="AF39" s="44">
        <f>(VLOOKUP($A38,'RevPAR Raw Data'!$B$6:$BE$43,'RevPAR Raw Data'!AC$1,FALSE))/100</f>
        <v>3.5399770654521698E-2</v>
      </c>
      <c r="AG39" s="46">
        <f>(VLOOKUP($A38,'RevPAR Raw Data'!$B$6:$BE$43,'RevPAR Raw Data'!AE$1,FALSE))/100</f>
        <v>5.2474277343827806E-2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Data'!G$3,FALSE))/100</f>
        <v>0.70989114114114105</v>
      </c>
      <c r="C41" s="72">
        <f>(VLOOKUP($A41,'Occupancy Raw Data'!$B$8:$BE$45,'Occupancy Raw Data'!H$3,FALSE))/100</f>
        <v>0.86171171171171101</v>
      </c>
      <c r="D41" s="72">
        <f>(VLOOKUP($A41,'Occupancy Raw Data'!$B$8:$BE$45,'Occupancy Raw Data'!I$3,FALSE))/100</f>
        <v>0.91510885885885795</v>
      </c>
      <c r="E41" s="72">
        <f>(VLOOKUP($A41,'Occupancy Raw Data'!$B$8:$BE$45,'Occupancy Raw Data'!J$3,FALSE))/100</f>
        <v>0.90061936936936904</v>
      </c>
      <c r="F41" s="72">
        <f>(VLOOKUP($A41,'Occupancy Raw Data'!$B$8:$BE$45,'Occupancy Raw Data'!K$3,FALSE))/100</f>
        <v>0.73892642642642603</v>
      </c>
      <c r="G41" s="73">
        <f>(VLOOKUP($A41,'Occupancy Raw Data'!$B$8:$BE$45,'Occupancy Raw Data'!L$3,FALSE))/100</f>
        <v>0.82525150150150095</v>
      </c>
      <c r="H41" s="53">
        <f>(VLOOKUP($A41,'Occupancy Raw Data'!$B$8:$BE$45,'Occupancy Raw Data'!N$3,FALSE))/100</f>
        <v>0.71953828828828803</v>
      </c>
      <c r="I41" s="53">
        <f>(VLOOKUP($A41,'Occupancy Raw Data'!$B$8:$BE$45,'Occupancy Raw Data'!O$3,FALSE))/100</f>
        <v>0.79558933933933895</v>
      </c>
      <c r="J41" s="73">
        <f>(VLOOKUP($A41,'Occupancy Raw Data'!$B$8:$BE$45,'Occupancy Raw Data'!P$3,FALSE))/100</f>
        <v>0.75756381381381299</v>
      </c>
      <c r="K41" s="74">
        <f>(VLOOKUP($A41,'Occupancy Raw Data'!$B$8:$BE$45,'Occupancy Raw Data'!R$3,FALSE))/100</f>
        <v>0.80591216216216199</v>
      </c>
      <c r="M41" s="75">
        <f>VLOOKUP($A41,'ADR Raw Data'!$B$6:$BE$43,'ADR Raw Data'!G$1,FALSE)</f>
        <v>168.011232847738</v>
      </c>
      <c r="N41" s="76">
        <f>VLOOKUP($A41,'ADR Raw Data'!$B$6:$BE$43,'ADR Raw Data'!H$1,FALSE)</f>
        <v>196.76969659348299</v>
      </c>
      <c r="O41" s="76">
        <f>VLOOKUP($A41,'ADR Raw Data'!$B$6:$BE$43,'ADR Raw Data'!I$1,FALSE)</f>
        <v>209.66432512254599</v>
      </c>
      <c r="P41" s="76">
        <f>VLOOKUP($A41,'ADR Raw Data'!$B$6:$BE$43,'ADR Raw Data'!J$1,FALSE)</f>
        <v>198.08537376263399</v>
      </c>
      <c r="Q41" s="76">
        <f>VLOOKUP($A41,'ADR Raw Data'!$B$6:$BE$43,'ADR Raw Data'!K$1,FALSE)</f>
        <v>163.42807340614601</v>
      </c>
      <c r="R41" s="77">
        <f>VLOOKUP($A41,'ADR Raw Data'!$B$6:$BE$43,'ADR Raw Data'!L$1,FALSE)</f>
        <v>188.99813315623999</v>
      </c>
      <c r="S41" s="76">
        <f>VLOOKUP($A41,'ADR Raw Data'!$B$6:$BE$43,'ADR Raw Data'!N$1,FALSE)</f>
        <v>151.41942588100201</v>
      </c>
      <c r="T41" s="76">
        <f>VLOOKUP($A41,'ADR Raw Data'!$B$6:$BE$43,'ADR Raw Data'!O$1,FALSE)</f>
        <v>153.79887588761201</v>
      </c>
      <c r="U41" s="77">
        <f>VLOOKUP($A41,'ADR Raw Data'!$B$6:$BE$43,'ADR Raw Data'!P$1,FALSE)</f>
        <v>152.668868518197</v>
      </c>
      <c r="V41" s="78">
        <f>VLOOKUP($A41,'ADR Raw Data'!$B$6:$BE$43,'ADR Raw Data'!R$1,FALSE)</f>
        <v>179.2410484641</v>
      </c>
      <c r="X41" s="75">
        <f>VLOOKUP($A41,'RevPAR Raw Data'!$B$6:$BE$43,'RevPAR Raw Data'!G$1,FALSE)</f>
        <v>119.26968581081</v>
      </c>
      <c r="Y41" s="76">
        <f>VLOOKUP($A41,'RevPAR Raw Data'!$B$6:$BE$43,'RevPAR Raw Data'!H$1,FALSE)</f>
        <v>169.558752064564</v>
      </c>
      <c r="Z41" s="76">
        <f>VLOOKUP($A41,'RevPAR Raw Data'!$B$6:$BE$43,'RevPAR Raw Data'!I$1,FALSE)</f>
        <v>191.86568130630599</v>
      </c>
      <c r="AA41" s="76">
        <f>VLOOKUP($A41,'RevPAR Raw Data'!$B$6:$BE$43,'RevPAR Raw Data'!J$1,FALSE)</f>
        <v>178.39952439939901</v>
      </c>
      <c r="AB41" s="76">
        <f>VLOOKUP($A41,'RevPAR Raw Data'!$B$6:$BE$43,'RevPAR Raw Data'!K$1,FALSE)</f>
        <v>120.761322259759</v>
      </c>
      <c r="AC41" s="77">
        <f>VLOOKUP($A41,'RevPAR Raw Data'!$B$6:$BE$43,'RevPAR Raw Data'!L$1,FALSE)</f>
        <v>155.97099316816801</v>
      </c>
      <c r="AD41" s="76">
        <f>VLOOKUP($A41,'RevPAR Raw Data'!$B$6:$BE$43,'RevPAR Raw Data'!N$1,FALSE)</f>
        <v>108.952074512012</v>
      </c>
      <c r="AE41" s="76">
        <f>VLOOKUP($A41,'RevPAR Raw Data'!$B$6:$BE$43,'RevPAR Raw Data'!O$1,FALSE)</f>
        <v>122.36074605855801</v>
      </c>
      <c r="AF41" s="77">
        <f>VLOOKUP($A41,'RevPAR Raw Data'!$B$6:$BE$43,'RevPAR Raw Data'!P$1,FALSE)</f>
        <v>115.65641028528501</v>
      </c>
      <c r="AG41" s="78">
        <f>VLOOKUP($A41,'RevPAR Raw Data'!$B$6:$BE$43,'RevPAR Raw Data'!R$1,FALSE)</f>
        <v>144.45254091591499</v>
      </c>
    </row>
    <row r="42" spans="1:33" x14ac:dyDescent="0.25">
      <c r="A42" s="55" t="s">
        <v>126</v>
      </c>
      <c r="B42" s="43">
        <f>(VLOOKUP($A41,'Occupancy Raw Data'!$B$8:$BE$51,'Occupancy Raw Data'!T$3,FALSE))/100</f>
        <v>0.10781255959085399</v>
      </c>
      <c r="C42" s="44">
        <f>(VLOOKUP($A41,'Occupancy Raw Data'!$B$8:$BE$51,'Occupancy Raw Data'!U$3,FALSE))/100</f>
        <v>7.6580614584860804E-2</v>
      </c>
      <c r="D42" s="44">
        <f>(VLOOKUP($A41,'Occupancy Raw Data'!$B$8:$BE$51,'Occupancy Raw Data'!V$3,FALSE))/100</f>
        <v>5.6623829009204103E-2</v>
      </c>
      <c r="E42" s="44">
        <f>(VLOOKUP($A41,'Occupancy Raw Data'!$B$8:$BE$51,'Occupancy Raw Data'!W$3,FALSE))/100</f>
        <v>8.9341139700851904E-2</v>
      </c>
      <c r="F42" s="44">
        <f>(VLOOKUP($A41,'Occupancy Raw Data'!$B$8:$BE$51,'Occupancy Raw Data'!X$3,FALSE))/100</f>
        <v>7.6783522096236997E-2</v>
      </c>
      <c r="G42" s="44">
        <f>(VLOOKUP($A41,'Occupancy Raw Data'!$B$8:$BE$51,'Occupancy Raw Data'!Y$3,FALSE))/100</f>
        <v>8.0093107015537499E-2</v>
      </c>
      <c r="H42" s="45">
        <f>(VLOOKUP($A41,'Occupancy Raw Data'!$B$8:$BE$51,'Occupancy Raw Data'!AA$3,FALSE))/100</f>
        <v>-3.1766960191382698E-2</v>
      </c>
      <c r="I42" s="45">
        <f>(VLOOKUP($A41,'Occupancy Raw Data'!$B$8:$BE$51,'Occupancy Raw Data'!AB$3,FALSE))/100</f>
        <v>-7.3317247043823905E-2</v>
      </c>
      <c r="J42" s="44">
        <f>(VLOOKUP($A41,'Occupancy Raw Data'!$B$8:$BE$51,'Occupancy Raw Data'!AC$3,FALSE))/100</f>
        <v>-5.4038795647990995E-2</v>
      </c>
      <c r="K42" s="46">
        <f>(VLOOKUP($A41,'Occupancy Raw Data'!$B$8:$BE$51,'Occupancy Raw Data'!AE$3,FALSE))/100</f>
        <v>4.0469713271448902E-2</v>
      </c>
      <c r="M42" s="43">
        <f>(VLOOKUP($A41,'ADR Raw Data'!$B$6:$BE$49,'ADR Raw Data'!T$1,FALSE))/100</f>
        <v>0.12660260779401999</v>
      </c>
      <c r="N42" s="44">
        <f>(VLOOKUP($A41,'ADR Raw Data'!$B$6:$BE$49,'ADR Raw Data'!U$1,FALSE))/100</f>
        <v>9.4947796366885204E-2</v>
      </c>
      <c r="O42" s="44">
        <f>(VLOOKUP($A41,'ADR Raw Data'!$B$6:$BE$49,'ADR Raw Data'!V$1,FALSE))/100</f>
        <v>9.2014536179487294E-2</v>
      </c>
      <c r="P42" s="44">
        <f>(VLOOKUP($A41,'ADR Raw Data'!$B$6:$BE$49,'ADR Raw Data'!W$1,FALSE))/100</f>
        <v>0.108340839656783</v>
      </c>
      <c r="Q42" s="44">
        <f>(VLOOKUP($A41,'ADR Raw Data'!$B$6:$BE$49,'ADR Raw Data'!X$1,FALSE))/100</f>
        <v>0.114193655844295</v>
      </c>
      <c r="R42" s="44">
        <f>(VLOOKUP($A41,'ADR Raw Data'!$B$6:$BE$49,'ADR Raw Data'!Y$1,FALSE))/100</f>
        <v>0.103841311183181</v>
      </c>
      <c r="S42" s="45">
        <f>(VLOOKUP($A41,'ADR Raw Data'!$B$6:$BE$49,'ADR Raw Data'!AA$1,FALSE))/100</f>
        <v>8.6685994303616204E-2</v>
      </c>
      <c r="T42" s="45">
        <f>(VLOOKUP($A41,'ADR Raw Data'!$B$6:$BE$49,'ADR Raw Data'!AB$1,FALSE))/100</f>
        <v>5.4015183019432103E-2</v>
      </c>
      <c r="U42" s="44">
        <f>(VLOOKUP($A41,'ADR Raw Data'!$B$6:$BE$49,'ADR Raw Data'!AC$1,FALSE))/100</f>
        <v>6.8617770694960598E-2</v>
      </c>
      <c r="V42" s="46">
        <f>(VLOOKUP($A41,'ADR Raw Data'!$B$6:$BE$49,'ADR Raw Data'!AE$1,FALSE))/100</f>
        <v>0.100698718133378</v>
      </c>
      <c r="X42" s="43">
        <f>(VLOOKUP($A41,'RevPAR Raw Data'!$B$6:$BE$43,'RevPAR Raw Data'!T$1,FALSE))/100</f>
        <v>0.248064518582025</v>
      </c>
      <c r="Y42" s="44">
        <f>(VLOOKUP($A41,'RevPAR Raw Data'!$B$6:$BE$43,'RevPAR Raw Data'!U$1,FALSE))/100</f>
        <v>0.17879957155100001</v>
      </c>
      <c r="Z42" s="44">
        <f>(VLOOKUP($A41,'RevPAR Raw Data'!$B$6:$BE$43,'RevPAR Raw Data'!V$1,FALSE))/100</f>
        <v>0.15384858055167899</v>
      </c>
      <c r="AA42" s="44">
        <f>(VLOOKUP($A41,'RevPAR Raw Data'!$B$6:$BE$43,'RevPAR Raw Data'!W$1,FALSE))/100</f>
        <v>0.20736127344871899</v>
      </c>
      <c r="AB42" s="44">
        <f>(VLOOKUP($A41,'RevPAR Raw Data'!$B$6:$BE$43,'RevPAR Raw Data'!X$1,FALSE))/100</f>
        <v>0.199745369037302</v>
      </c>
      <c r="AC42" s="44">
        <f>(VLOOKUP($A41,'RevPAR Raw Data'!$B$6:$BE$43,'RevPAR Raw Data'!Y$1,FALSE))/100</f>
        <v>0.19225139144794601</v>
      </c>
      <c r="AD42" s="45">
        <f>(VLOOKUP($A41,'RevPAR Raw Data'!$B$6:$BE$43,'RevPAR Raw Data'!AA$1,FALSE))/100</f>
        <v>5.2165283582039999E-2</v>
      </c>
      <c r="AE42" s="45">
        <f>(VLOOKUP($A41,'RevPAR Raw Data'!$B$6:$BE$43,'RevPAR Raw Data'!AB$1,FALSE))/100</f>
        <v>-2.3262308541944901E-2</v>
      </c>
      <c r="AF42" s="44">
        <f>(VLOOKUP($A41,'RevPAR Raw Data'!$B$6:$BE$43,'RevPAR Raw Data'!AC$1,FALSE))/100</f>
        <v>1.08709533585639E-2</v>
      </c>
      <c r="AG42" s="46">
        <f>(VLOOKUP($A41,'RevPAR Raw Data'!$B$6:$BE$43,'RevPAR Raw Data'!AE$1,FALSE))/100</f>
        <v>0.14524367965448701</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Data'!G$3,FALSE))/100</f>
        <v>0.47717184527584</v>
      </c>
      <c r="C44" s="72">
        <f>(VLOOKUP($A44,'Occupancy Raw Data'!$B$8:$BE$45,'Occupancy Raw Data'!H$3,FALSE))/100</f>
        <v>0.55596068484464101</v>
      </c>
      <c r="D44" s="72">
        <f>(VLOOKUP($A44,'Occupancy Raw Data'!$B$8:$BE$45,'Occupancy Raw Data'!I$3,FALSE))/100</f>
        <v>0.58298985415345494</v>
      </c>
      <c r="E44" s="72">
        <f>(VLOOKUP($A44,'Occupancy Raw Data'!$B$8:$BE$45,'Occupancy Raw Data'!J$3,FALSE))/100</f>
        <v>0.58758719086873801</v>
      </c>
      <c r="F44" s="72">
        <f>(VLOOKUP($A44,'Occupancy Raw Data'!$B$8:$BE$45,'Occupancy Raw Data'!K$3,FALSE))/100</f>
        <v>0.58441661382371501</v>
      </c>
      <c r="G44" s="73">
        <f>(VLOOKUP($A44,'Occupancy Raw Data'!$B$8:$BE$45,'Occupancy Raw Data'!L$3,FALSE))/100</f>
        <v>0.55762523779327799</v>
      </c>
      <c r="H44" s="53">
        <f>(VLOOKUP($A44,'Occupancy Raw Data'!$B$8:$BE$45,'Occupancy Raw Data'!N$3,FALSE))/100</f>
        <v>0.69570386810399398</v>
      </c>
      <c r="I44" s="53">
        <f>(VLOOKUP($A44,'Occupancy Raw Data'!$B$8:$BE$45,'Occupancy Raw Data'!O$3,FALSE))/100</f>
        <v>0.76379201014584597</v>
      </c>
      <c r="J44" s="73">
        <f>(VLOOKUP($A44,'Occupancy Raw Data'!$B$8:$BE$45,'Occupancy Raw Data'!P$3,FALSE))/100</f>
        <v>0.72974793912492009</v>
      </c>
      <c r="K44" s="74">
        <f>(VLOOKUP($A44,'Occupancy Raw Data'!$B$8:$BE$45,'Occupancy Raw Data'!R$3,FALSE))/100</f>
        <v>0.60680315245946093</v>
      </c>
      <c r="M44" s="75">
        <f>VLOOKUP($A44,'ADR Raw Data'!$B$6:$BE$43,'ADR Raw Data'!G$1,FALSE)</f>
        <v>100.421438538205</v>
      </c>
      <c r="N44" s="76">
        <f>VLOOKUP($A44,'ADR Raw Data'!$B$6:$BE$43,'ADR Raw Data'!H$1,FALSE)</f>
        <v>101.559258625605</v>
      </c>
      <c r="O44" s="76">
        <f>VLOOKUP($A44,'ADR Raw Data'!$B$6:$BE$43,'ADR Raw Data'!I$1,FALSE)</f>
        <v>101.81505234534301</v>
      </c>
      <c r="P44" s="76">
        <f>VLOOKUP($A44,'ADR Raw Data'!$B$6:$BE$43,'ADR Raw Data'!J$1,FALSE)</f>
        <v>101.835582085525</v>
      </c>
      <c r="Q44" s="76">
        <f>VLOOKUP($A44,'ADR Raw Data'!$B$6:$BE$43,'ADR Raw Data'!K$1,FALSE)</f>
        <v>105.785598806455</v>
      </c>
      <c r="R44" s="77">
        <f>VLOOKUP($A44,'ADR Raw Data'!$B$6:$BE$43,'ADR Raw Data'!L$1,FALSE)</f>
        <v>102.362126510305</v>
      </c>
      <c r="S44" s="76">
        <f>VLOOKUP($A44,'ADR Raw Data'!$B$6:$BE$43,'ADR Raw Data'!N$1,FALSE)</f>
        <v>132.14494018457299</v>
      </c>
      <c r="T44" s="76">
        <f>VLOOKUP($A44,'ADR Raw Data'!$B$6:$BE$43,'ADR Raw Data'!O$1,FALSE)</f>
        <v>134.29230178497301</v>
      </c>
      <c r="U44" s="77">
        <f>VLOOKUP($A44,'ADR Raw Data'!$B$6:$BE$43,'ADR Raw Data'!P$1,FALSE)</f>
        <v>133.26871015043699</v>
      </c>
      <c r="V44" s="78">
        <f>VLOOKUP($A44,'ADR Raw Data'!$B$6:$BE$43,'ADR Raw Data'!R$1,FALSE)</f>
        <v>112.981722773755</v>
      </c>
      <c r="X44" s="75">
        <f>VLOOKUP($A44,'RevPAR Raw Data'!$B$6:$BE$43,'RevPAR Raw Data'!G$1,FALSE)</f>
        <v>47.9182831325301</v>
      </c>
      <c r="Y44" s="76">
        <f>VLOOKUP($A44,'RevPAR Raw Data'!$B$6:$BE$43,'RevPAR Raw Data'!H$1,FALSE)</f>
        <v>56.4629549778059</v>
      </c>
      <c r="Z44" s="76">
        <f>VLOOKUP($A44,'RevPAR Raw Data'!$B$6:$BE$43,'RevPAR Raw Data'!I$1,FALSE)</f>
        <v>59.357142517438099</v>
      </c>
      <c r="AA44" s="76">
        <f>VLOOKUP($A44,'RevPAR Raw Data'!$B$6:$BE$43,'RevPAR Raw Data'!J$1,FALSE)</f>
        <v>59.8372836081166</v>
      </c>
      <c r="AB44" s="76">
        <f>VLOOKUP($A44,'RevPAR Raw Data'!$B$6:$BE$43,'RevPAR Raw Data'!K$1,FALSE)</f>
        <v>61.822861445783097</v>
      </c>
      <c r="AC44" s="77">
        <f>VLOOKUP($A44,'RevPAR Raw Data'!$B$6:$BE$43,'RevPAR Raw Data'!L$1,FALSE)</f>
        <v>57.079705136334802</v>
      </c>
      <c r="AD44" s="76">
        <f>VLOOKUP($A44,'RevPAR Raw Data'!$B$6:$BE$43,'RevPAR Raw Data'!N$1,FALSE)</f>
        <v>91.933746036778601</v>
      </c>
      <c r="AE44" s="76">
        <f>VLOOKUP($A44,'RevPAR Raw Data'!$B$6:$BE$43,'RevPAR Raw Data'!O$1,FALSE)</f>
        <v>102.571387127457</v>
      </c>
      <c r="AF44" s="77">
        <f>VLOOKUP($A44,'RevPAR Raw Data'!$B$6:$BE$43,'RevPAR Raw Data'!P$1,FALSE)</f>
        <v>97.252566582117893</v>
      </c>
      <c r="AG44" s="78">
        <f>VLOOKUP($A44,'RevPAR Raw Data'!$B$6:$BE$43,'RevPAR Raw Data'!R$1,FALSE)</f>
        <v>68.557665549415702</v>
      </c>
    </row>
    <row r="45" spans="1:33" x14ac:dyDescent="0.25">
      <c r="A45" s="55" t="s">
        <v>126</v>
      </c>
      <c r="B45" s="43">
        <f>(VLOOKUP($A44,'Occupancy Raw Data'!$B$8:$BE$51,'Occupancy Raw Data'!T$3,FALSE))/100</f>
        <v>-6.1643241086469895E-2</v>
      </c>
      <c r="C45" s="44">
        <f>(VLOOKUP($A44,'Occupancy Raw Data'!$B$8:$BE$51,'Occupancy Raw Data'!U$3,FALSE))/100</f>
        <v>-4.8754663881863697E-2</v>
      </c>
      <c r="D45" s="44">
        <f>(VLOOKUP($A44,'Occupancy Raw Data'!$B$8:$BE$51,'Occupancy Raw Data'!V$3,FALSE))/100</f>
        <v>-2.7219041248748098E-2</v>
      </c>
      <c r="E45" s="44">
        <f>(VLOOKUP($A44,'Occupancy Raw Data'!$B$8:$BE$51,'Occupancy Raw Data'!W$3,FALSE))/100</f>
        <v>-1.8484928222243398E-2</v>
      </c>
      <c r="F45" s="44">
        <f>(VLOOKUP($A44,'Occupancy Raw Data'!$B$8:$BE$51,'Occupancy Raw Data'!X$3,FALSE))/100</f>
        <v>-3.5931586992622798E-2</v>
      </c>
      <c r="G45" s="44">
        <f>(VLOOKUP($A44,'Occupancy Raw Data'!$B$8:$BE$51,'Occupancy Raw Data'!Y$3,FALSE))/100</f>
        <v>-3.7624099546352603E-2</v>
      </c>
      <c r="H45" s="45">
        <f>(VLOOKUP($A44,'Occupancy Raw Data'!$B$8:$BE$51,'Occupancy Raw Data'!AA$3,FALSE))/100</f>
        <v>2.8673848378014099E-5</v>
      </c>
      <c r="I45" s="45">
        <f>(VLOOKUP($A44,'Occupancy Raw Data'!$B$8:$BE$51,'Occupancy Raw Data'!AB$3,FALSE))/100</f>
        <v>-1.6556950061871401E-2</v>
      </c>
      <c r="J45" s="44">
        <f>(VLOOKUP($A44,'Occupancy Raw Data'!$B$8:$BE$51,'Occupancy Raw Data'!AC$3,FALSE))/100</f>
        <v>-8.7201787906355504E-3</v>
      </c>
      <c r="K45" s="46">
        <f>(VLOOKUP($A44,'Occupancy Raw Data'!$B$8:$BE$51,'Occupancy Raw Data'!AE$3,FALSE))/100</f>
        <v>-2.7884629943419798E-2</v>
      </c>
      <c r="M45" s="43">
        <f>(VLOOKUP($A44,'ADR Raw Data'!$B$6:$BE$49,'ADR Raw Data'!T$1,FALSE))/100</f>
        <v>5.4061317025304902E-3</v>
      </c>
      <c r="N45" s="44">
        <f>(VLOOKUP($A44,'ADR Raw Data'!$B$6:$BE$49,'ADR Raw Data'!U$1,FALSE))/100</f>
        <v>1.50679043632945E-2</v>
      </c>
      <c r="O45" s="44">
        <f>(VLOOKUP($A44,'ADR Raw Data'!$B$6:$BE$49,'ADR Raw Data'!V$1,FALSE))/100</f>
        <v>-3.1467265140223397E-3</v>
      </c>
      <c r="P45" s="44">
        <f>(VLOOKUP($A44,'ADR Raw Data'!$B$6:$BE$49,'ADR Raw Data'!W$1,FALSE))/100</f>
        <v>1.38902792780108E-2</v>
      </c>
      <c r="Q45" s="44">
        <f>(VLOOKUP($A44,'ADR Raw Data'!$B$6:$BE$49,'ADR Raw Data'!X$1,FALSE))/100</f>
        <v>4.4023804426890703E-2</v>
      </c>
      <c r="R45" s="44">
        <f>(VLOOKUP($A44,'ADR Raw Data'!$B$6:$BE$49,'ADR Raw Data'!Y$1,FALSE))/100</f>
        <v>1.5499287018041701E-2</v>
      </c>
      <c r="S45" s="45">
        <f>(VLOOKUP($A44,'ADR Raw Data'!$B$6:$BE$49,'ADR Raw Data'!AA$1,FALSE))/100</f>
        <v>5.2679846380064801E-2</v>
      </c>
      <c r="T45" s="45">
        <f>(VLOOKUP($A44,'ADR Raw Data'!$B$6:$BE$49,'ADR Raw Data'!AB$1,FALSE))/100</f>
        <v>4.7730178550565105E-2</v>
      </c>
      <c r="U45" s="44">
        <f>(VLOOKUP($A44,'ADR Raw Data'!$B$6:$BE$49,'ADR Raw Data'!AC$1,FALSE))/100</f>
        <v>4.99726778683353E-2</v>
      </c>
      <c r="V45" s="46">
        <f>(VLOOKUP($A44,'ADR Raw Data'!$B$6:$BE$49,'ADR Raw Data'!AE$1,FALSE))/100</f>
        <v>3.0824565454482998E-2</v>
      </c>
      <c r="X45" s="43">
        <f>(VLOOKUP($A44,'RevPAR Raw Data'!$B$6:$BE$43,'RevPAR Raw Data'!T$1,FALSE))/100</f>
        <v>-5.65703608638237E-2</v>
      </c>
      <c r="Y45" s="44">
        <f>(VLOOKUP($A44,'RevPAR Raw Data'!$B$6:$BE$43,'RevPAR Raw Data'!U$1,FALSE))/100</f>
        <v>-3.4421390131205598E-2</v>
      </c>
      <c r="Z45" s="44">
        <f>(VLOOKUP($A44,'RevPAR Raw Data'!$B$6:$BE$43,'RevPAR Raw Data'!V$1,FALSE))/100</f>
        <v>-3.0280116883986699E-2</v>
      </c>
      <c r="AA45" s="44">
        <f>(VLOOKUP($A44,'RevPAR Raw Data'!$B$6:$BE$43,'RevPAR Raw Data'!W$1,FALSE))/100</f>
        <v>-4.8514097596735204E-3</v>
      </c>
      <c r="AB45" s="44">
        <f>(VLOOKUP($A44,'RevPAR Raw Data'!$B$6:$BE$43,'RevPAR Raw Data'!X$1,FALSE))/100</f>
        <v>6.5103722757568604E-3</v>
      </c>
      <c r="AC45" s="44">
        <f>(VLOOKUP($A44,'RevPAR Raw Data'!$B$6:$BE$43,'RevPAR Raw Data'!Y$1,FALSE))/100</f>
        <v>-2.2707959245975198E-2</v>
      </c>
      <c r="AD45" s="45">
        <f>(VLOOKUP($A44,'RevPAR Raw Data'!$B$6:$BE$43,'RevPAR Raw Data'!AA$1,FALSE))/100</f>
        <v>5.2710030762370498E-2</v>
      </c>
      <c r="AE45" s="45">
        <f>(VLOOKUP($A44,'RevPAR Raw Data'!$B$6:$BE$43,'RevPAR Raw Data'!AB$1,FALSE))/100</f>
        <v>3.0382962305987703E-2</v>
      </c>
      <c r="AF45" s="44">
        <f>(VLOOKUP($A44,'RevPAR Raw Data'!$B$6:$BE$43,'RevPAR Raw Data'!AC$1,FALSE))/100</f>
        <v>4.0816728392041E-2</v>
      </c>
      <c r="AG45" s="46">
        <f>(VLOOKUP($A44,'RevPAR Raw Data'!$B$6:$BE$43,'RevPAR Raw Data'!AE$1,FALSE))/100</f>
        <v>2.0804039101981601E-3</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Data'!G$3,FALSE))/100</f>
        <v>0.464293759855823</v>
      </c>
      <c r="C47" s="72">
        <f>(VLOOKUP($A47,'Occupancy Raw Data'!$B$8:$BE$45,'Occupancy Raw Data'!H$3,FALSE))/100</f>
        <v>0.61838251858526594</v>
      </c>
      <c r="D47" s="72">
        <f>(VLOOKUP($A47,'Occupancy Raw Data'!$B$8:$BE$45,'Occupancy Raw Data'!I$3,FALSE))/100</f>
        <v>0.64811894570849204</v>
      </c>
      <c r="E47" s="72">
        <f>(VLOOKUP($A47,'Occupancy Raw Data'!$B$8:$BE$45,'Occupancy Raw Data'!J$3,FALSE))/100</f>
        <v>0.63775625140797398</v>
      </c>
      <c r="F47" s="72">
        <f>(VLOOKUP($A47,'Occupancy Raw Data'!$B$8:$BE$45,'Occupancy Raw Data'!K$3,FALSE))/100</f>
        <v>0.63257490425771501</v>
      </c>
      <c r="G47" s="73">
        <f>(VLOOKUP($A47,'Occupancy Raw Data'!$B$8:$BE$45,'Occupancy Raw Data'!L$3,FALSE))/100</f>
        <v>0.60022527596305397</v>
      </c>
      <c r="H47" s="53">
        <f>(VLOOKUP($A47,'Occupancy Raw Data'!$B$8:$BE$45,'Occupancy Raw Data'!N$3,FALSE))/100</f>
        <v>0.66861905834647406</v>
      </c>
      <c r="I47" s="53">
        <f>(VLOOKUP($A47,'Occupancy Raw Data'!$B$8:$BE$45,'Occupancy Raw Data'!O$3,FALSE))/100</f>
        <v>0.67425095742284202</v>
      </c>
      <c r="J47" s="73">
        <f>(VLOOKUP($A47,'Occupancy Raw Data'!$B$8:$BE$45,'Occupancy Raw Data'!P$3,FALSE))/100</f>
        <v>0.67143500788465804</v>
      </c>
      <c r="K47" s="74">
        <f>(VLOOKUP($A47,'Occupancy Raw Data'!$B$8:$BE$45,'Occupancy Raw Data'!R$3,FALSE))/100</f>
        <v>0.62057091365494099</v>
      </c>
      <c r="M47" s="75">
        <f>VLOOKUP($A47,'ADR Raw Data'!$B$6:$BE$43,'ADR Raw Data'!G$1,FALSE)</f>
        <v>101.520766618146</v>
      </c>
      <c r="N47" s="76">
        <f>VLOOKUP($A47,'ADR Raw Data'!$B$6:$BE$43,'ADR Raw Data'!H$1,FALSE)</f>
        <v>111.41649908925299</v>
      </c>
      <c r="O47" s="76">
        <f>VLOOKUP($A47,'ADR Raw Data'!$B$6:$BE$43,'ADR Raw Data'!I$1,FALSE)</f>
        <v>113.37266249565501</v>
      </c>
      <c r="P47" s="76">
        <f>VLOOKUP($A47,'ADR Raw Data'!$B$6:$BE$43,'ADR Raw Data'!J$1,FALSE)</f>
        <v>111.869208760155</v>
      </c>
      <c r="Q47" s="76">
        <f>VLOOKUP($A47,'ADR Raw Data'!$B$6:$BE$43,'ADR Raw Data'!K$1,FALSE)</f>
        <v>118.577507122507</v>
      </c>
      <c r="R47" s="77">
        <f>VLOOKUP($A47,'ADR Raw Data'!$B$6:$BE$43,'ADR Raw Data'!L$1,FALSE)</f>
        <v>111.91360981834499</v>
      </c>
      <c r="S47" s="76">
        <f>VLOOKUP($A47,'ADR Raw Data'!$B$6:$BE$43,'ADR Raw Data'!N$1,FALSE)</f>
        <v>133.75437331536301</v>
      </c>
      <c r="T47" s="76">
        <f>VLOOKUP($A47,'ADR Raw Data'!$B$6:$BE$43,'ADR Raw Data'!O$1,FALSE)</f>
        <v>130.67907784831201</v>
      </c>
      <c r="U47" s="77">
        <f>VLOOKUP($A47,'ADR Raw Data'!$B$6:$BE$43,'ADR Raw Data'!P$1,FALSE)</f>
        <v>132.21027679919399</v>
      </c>
      <c r="V47" s="78">
        <f>VLOOKUP($A47,'ADR Raw Data'!$B$6:$BE$43,'ADR Raw Data'!R$1,FALSE)</f>
        <v>118.187967121298</v>
      </c>
      <c r="X47" s="75">
        <f>VLOOKUP($A47,'RevPAR Raw Data'!$B$6:$BE$43,'RevPAR Raw Data'!G$1,FALSE)</f>
        <v>47.135458436584798</v>
      </c>
      <c r="Y47" s="76">
        <f>VLOOKUP($A47,'RevPAR Raw Data'!$B$6:$BE$43,'RevPAR Raw Data'!H$1,FALSE)</f>
        <v>68.898015318765403</v>
      </c>
      <c r="Z47" s="76">
        <f>VLOOKUP($A47,'RevPAR Raw Data'!$B$6:$BE$43,'RevPAR Raw Data'!I$1,FALSE)</f>
        <v>73.478970488848802</v>
      </c>
      <c r="AA47" s="76">
        <f>VLOOKUP($A47,'RevPAR Raw Data'!$B$6:$BE$43,'RevPAR Raw Data'!J$1,FALSE)</f>
        <v>71.345287226852804</v>
      </c>
      <c r="AB47" s="76">
        <f>VLOOKUP($A47,'RevPAR Raw Data'!$B$6:$BE$43,'RevPAR Raw Data'!K$1,FALSE)</f>
        <v>75.009155215138506</v>
      </c>
      <c r="AC47" s="77">
        <f>VLOOKUP($A47,'RevPAR Raw Data'!$B$6:$BE$43,'RevPAR Raw Data'!L$1,FALSE)</f>
        <v>67.173377337238094</v>
      </c>
      <c r="AD47" s="76">
        <f>VLOOKUP($A47,'RevPAR Raw Data'!$B$6:$BE$43,'RevPAR Raw Data'!N$1,FALSE)</f>
        <v>89.430723135841404</v>
      </c>
      <c r="AE47" s="76">
        <f>VLOOKUP($A47,'RevPAR Raw Data'!$B$6:$BE$43,'RevPAR Raw Data'!O$1,FALSE)</f>
        <v>88.110493354358994</v>
      </c>
      <c r="AF47" s="77">
        <f>VLOOKUP($A47,'RevPAR Raw Data'!$B$6:$BE$43,'RevPAR Raw Data'!P$1,FALSE)</f>
        <v>88.770608245100206</v>
      </c>
      <c r="AG47" s="78">
        <f>VLOOKUP($A47,'RevPAR Raw Data'!$B$6:$BE$43,'RevPAR Raw Data'!R$1,FALSE)</f>
        <v>73.344014739484393</v>
      </c>
    </row>
    <row r="48" spans="1:33" x14ac:dyDescent="0.25">
      <c r="A48" s="55" t="s">
        <v>126</v>
      </c>
      <c r="B48" s="43">
        <f>(VLOOKUP($A47,'Occupancy Raw Data'!$B$8:$BE$51,'Occupancy Raw Data'!T$3,FALSE))/100</f>
        <v>-1.62245309695907E-2</v>
      </c>
      <c r="C48" s="44">
        <f>(VLOOKUP($A47,'Occupancy Raw Data'!$B$8:$BE$51,'Occupancy Raw Data'!U$3,FALSE))/100</f>
        <v>-4.5323201496868706E-2</v>
      </c>
      <c r="D48" s="44">
        <f>(VLOOKUP($A47,'Occupancy Raw Data'!$B$8:$BE$51,'Occupancy Raw Data'!V$3,FALSE))/100</f>
        <v>-2.87039761897568E-2</v>
      </c>
      <c r="E48" s="44">
        <f>(VLOOKUP($A47,'Occupancy Raw Data'!$B$8:$BE$51,'Occupancy Raw Data'!W$3,FALSE))/100</f>
        <v>-3.30438102791622E-2</v>
      </c>
      <c r="F48" s="44">
        <f>(VLOOKUP($A47,'Occupancy Raw Data'!$B$8:$BE$51,'Occupancy Raw Data'!X$3,FALSE))/100</f>
        <v>6.3875975342521804E-2</v>
      </c>
      <c r="G48" s="44">
        <f>(VLOOKUP($A47,'Occupancy Raw Data'!$B$8:$BE$51,'Occupancy Raw Data'!Y$3,FALSE))/100</f>
        <v>-1.31471657709745E-2</v>
      </c>
      <c r="H48" s="45">
        <f>(VLOOKUP($A47,'Occupancy Raw Data'!$B$8:$BE$51,'Occupancy Raw Data'!AA$3,FALSE))/100</f>
        <v>4.46876202624297E-2</v>
      </c>
      <c r="I48" s="45">
        <f>(VLOOKUP($A47,'Occupancy Raw Data'!$B$8:$BE$51,'Occupancy Raw Data'!AB$3,FALSE))/100</f>
        <v>-5.4244356313227798E-2</v>
      </c>
      <c r="J48" s="44">
        <f>(VLOOKUP($A47,'Occupancy Raw Data'!$B$8:$BE$51,'Occupancy Raw Data'!AC$3,FALSE))/100</f>
        <v>-7.4439013878958207E-3</v>
      </c>
      <c r="K48" s="46">
        <f>(VLOOKUP($A47,'Occupancy Raw Data'!$B$8:$BE$51,'Occupancy Raw Data'!AE$3,FALSE))/100</f>
        <v>-1.1391113363366101E-2</v>
      </c>
      <c r="M48" s="43">
        <f>(VLOOKUP($A47,'ADR Raw Data'!$B$6:$BE$49,'ADR Raw Data'!T$1,FALSE))/100</f>
        <v>-1.85538910452854E-2</v>
      </c>
      <c r="N48" s="44">
        <f>(VLOOKUP($A47,'ADR Raw Data'!$B$6:$BE$49,'ADR Raw Data'!U$1,FALSE))/100</f>
        <v>2.0883776179837003E-2</v>
      </c>
      <c r="O48" s="44">
        <f>(VLOOKUP($A47,'ADR Raw Data'!$B$6:$BE$49,'ADR Raw Data'!V$1,FALSE))/100</f>
        <v>7.2208516015556702E-3</v>
      </c>
      <c r="P48" s="44">
        <f>(VLOOKUP($A47,'ADR Raw Data'!$B$6:$BE$49,'ADR Raw Data'!W$1,FALSE))/100</f>
        <v>7.2456931130305598E-3</v>
      </c>
      <c r="Q48" s="44">
        <f>(VLOOKUP($A47,'ADR Raw Data'!$B$6:$BE$49,'ADR Raw Data'!X$1,FALSE))/100</f>
        <v>0.115591296673186</v>
      </c>
      <c r="R48" s="44">
        <f>(VLOOKUP($A47,'ADR Raw Data'!$B$6:$BE$49,'ADR Raw Data'!Y$1,FALSE))/100</f>
        <v>2.79979672145198E-2</v>
      </c>
      <c r="S48" s="45">
        <f>(VLOOKUP($A47,'ADR Raw Data'!$B$6:$BE$49,'ADR Raw Data'!AA$1,FALSE))/100</f>
        <v>0.10337608298817999</v>
      </c>
      <c r="T48" s="45">
        <f>(VLOOKUP($A47,'ADR Raw Data'!$B$6:$BE$49,'ADR Raw Data'!AB$1,FALSE))/100</f>
        <v>6.9324165733258697E-2</v>
      </c>
      <c r="U48" s="44">
        <f>(VLOOKUP($A47,'ADR Raw Data'!$B$6:$BE$49,'ADR Raw Data'!AC$1,FALSE))/100</f>
        <v>8.5991663501813212E-2</v>
      </c>
      <c r="V48" s="46">
        <f>(VLOOKUP($A47,'ADR Raw Data'!$B$6:$BE$49,'ADR Raw Data'!AE$1,FALSE))/100</f>
        <v>4.7485860148378897E-2</v>
      </c>
      <c r="X48" s="43">
        <f>(VLOOKUP($A47,'RevPAR Raw Data'!$B$6:$BE$43,'RevPAR Raw Data'!T$1,FALSE))/100</f>
        <v>-3.4477393835005497E-2</v>
      </c>
      <c r="Y48" s="44">
        <f>(VLOOKUP($A47,'RevPAR Raw Data'!$B$6:$BE$43,'RevPAR Raw Data'!U$1,FALSE))/100</f>
        <v>-2.53859449128459E-2</v>
      </c>
      <c r="Z48" s="44">
        <f>(VLOOKUP($A47,'RevPAR Raw Data'!$B$6:$BE$43,'RevPAR Raw Data'!V$1,FALSE))/100</f>
        <v>-2.1690391740642002E-2</v>
      </c>
      <c r="AA48" s="44">
        <f>(VLOOKUP($A47,'RevPAR Raw Data'!$B$6:$BE$43,'RevPAR Raw Data'!W$1,FALSE))/100</f>
        <v>-2.6037542474699599E-2</v>
      </c>
      <c r="AB48" s="44">
        <f>(VLOOKUP($A47,'RevPAR Raw Data'!$B$6:$BE$43,'RevPAR Raw Data'!X$1,FALSE))/100</f>
        <v>0.186850778831814</v>
      </c>
      <c r="AC48" s="44">
        <f>(VLOOKUP($A47,'RevPAR Raw Data'!$B$6:$BE$43,'RevPAR Raw Data'!Y$1,FALSE))/100</f>
        <v>1.4482707527325601E-2</v>
      </c>
      <c r="AD48" s="45">
        <f>(VLOOKUP($A47,'RevPAR Raw Data'!$B$6:$BE$43,'RevPAR Raw Data'!AA$1,FALSE))/100</f>
        <v>0.152683334391403</v>
      </c>
      <c r="AE48" s="45">
        <f>(VLOOKUP($A47,'RevPAR Raw Data'!$B$6:$BE$43,'RevPAR Raw Data'!AB$1,FALSE))/100</f>
        <v>1.1319364672878701E-2</v>
      </c>
      <c r="AF48" s="44">
        <f>(VLOOKUP($A47,'RevPAR Raw Data'!$B$6:$BE$43,'RevPAR Raw Data'!AC$1,FALSE))/100</f>
        <v>7.79076486506287E-2</v>
      </c>
      <c r="AG48" s="46">
        <f>(VLOOKUP($A47,'RevPAR Raw Data'!$B$6:$BE$43,'RevPAR Raw Data'!AE$1,FALSE))/100</f>
        <v>3.5553829968905604E-2</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Data'!G$3,FALSE))/100</f>
        <v>0.47941943531012499</v>
      </c>
      <c r="C50" s="72">
        <f>(VLOOKUP($A50,'Occupancy Raw Data'!$B$8:$BE$45,'Occupancy Raw Data'!H$3,FALSE))/100</f>
        <v>0.57206032429980702</v>
      </c>
      <c r="D50" s="72">
        <f>(VLOOKUP($A50,'Occupancy Raw Data'!$B$8:$BE$45,'Occupancy Raw Data'!I$3,FALSE))/100</f>
        <v>0.58770835695657098</v>
      </c>
      <c r="E50" s="72">
        <f>(VLOOKUP($A50,'Occupancy Raw Data'!$B$8:$BE$45,'Occupancy Raw Data'!J$3,FALSE))/100</f>
        <v>0.62750878784442599</v>
      </c>
      <c r="F50" s="72">
        <f>(VLOOKUP($A50,'Occupancy Raw Data'!$B$8:$BE$45,'Occupancy Raw Data'!K$3,FALSE))/100</f>
        <v>0.60312960653135195</v>
      </c>
      <c r="G50" s="73">
        <f>(VLOOKUP($A50,'Occupancy Raw Data'!$B$8:$BE$45,'Occupancy Raw Data'!L$3,FALSE))/100</f>
        <v>0.57396530218845598</v>
      </c>
      <c r="H50" s="53">
        <f>(VLOOKUP($A50,'Occupancy Raw Data'!$B$8:$BE$45,'Occupancy Raw Data'!N$3,FALSE))/100</f>
        <v>0.604036738859281</v>
      </c>
      <c r="I50" s="53">
        <f>(VLOOKUP($A50,'Occupancy Raw Data'!$B$8:$BE$45,'Occupancy Raw Data'!O$3,FALSE))/100</f>
        <v>0.59303775938314995</v>
      </c>
      <c r="J50" s="73">
        <f>(VLOOKUP($A50,'Occupancy Raw Data'!$B$8:$BE$45,'Occupancy Raw Data'!P$3,FALSE))/100</f>
        <v>0.59853724912121498</v>
      </c>
      <c r="K50" s="74">
        <f>(VLOOKUP($A50,'Occupancy Raw Data'!$B$8:$BE$45,'Occupancy Raw Data'!R$3,FALSE))/100</f>
        <v>0.58098585845495898</v>
      </c>
      <c r="M50" s="75">
        <f>VLOOKUP($A50,'ADR Raw Data'!$B$6:$BE$43,'ADR Raw Data'!G$1,FALSE)</f>
        <v>110.696641438032</v>
      </c>
      <c r="N50" s="76">
        <f>VLOOKUP($A50,'ADR Raw Data'!$B$6:$BE$43,'ADR Raw Data'!H$1,FALSE)</f>
        <v>111.763476709613</v>
      </c>
      <c r="O50" s="76">
        <f>VLOOKUP($A50,'ADR Raw Data'!$B$6:$BE$43,'ADR Raw Data'!I$1,FALSE)</f>
        <v>112.544584217634</v>
      </c>
      <c r="P50" s="76">
        <f>VLOOKUP($A50,'ADR Raw Data'!$B$6:$BE$43,'ADR Raw Data'!J$1,FALSE)</f>
        <v>109.79572641850299</v>
      </c>
      <c r="Q50" s="76">
        <f>VLOOKUP($A50,'ADR Raw Data'!$B$6:$BE$43,'ADR Raw Data'!K$1,FALSE)</f>
        <v>111.698764805414</v>
      </c>
      <c r="R50" s="77">
        <f>VLOOKUP($A50,'ADR Raw Data'!$B$6:$BE$43,'ADR Raw Data'!L$1,FALSE)</f>
        <v>111.30135524911999</v>
      </c>
      <c r="S50" s="76">
        <f>VLOOKUP($A50,'ADR Raw Data'!$B$6:$BE$43,'ADR Raw Data'!N$1,FALSE)</f>
        <v>125.255076027782</v>
      </c>
      <c r="T50" s="76">
        <f>VLOOKUP($A50,'ADR Raw Data'!$B$6:$BE$43,'ADR Raw Data'!O$1,FALSE)</f>
        <v>124.092141491395</v>
      </c>
      <c r="U50" s="77">
        <f>VLOOKUP($A50,'ADR Raw Data'!$B$6:$BE$43,'ADR Raw Data'!P$1,FALSE)</f>
        <v>124.67895140664901</v>
      </c>
      <c r="V50" s="78">
        <f>VLOOKUP($A50,'ADR Raw Data'!$B$6:$BE$43,'ADR Raw Data'!R$1,FALSE)</f>
        <v>115.23899208163699</v>
      </c>
      <c r="X50" s="75">
        <f>VLOOKUP($A50,'RevPAR Raw Data'!$B$6:$BE$43,'RevPAR Raw Data'!G$1,FALSE)</f>
        <v>53.070121328948801</v>
      </c>
      <c r="Y50" s="76">
        <f>VLOOKUP($A50,'RevPAR Raw Data'!$B$6:$BE$43,'RevPAR Raw Data'!H$1,FALSE)</f>
        <v>63.935450731375397</v>
      </c>
      <c r="Z50" s="76">
        <f>VLOOKUP($A50,'RevPAR Raw Data'!$B$6:$BE$43,'RevPAR Raw Data'!I$1,FALSE)</f>
        <v>66.143392674906394</v>
      </c>
      <c r="AA50" s="76">
        <f>VLOOKUP($A50,'RevPAR Raw Data'!$B$6:$BE$43,'RevPAR Raw Data'!J$1,FALSE)</f>
        <v>68.897783195373606</v>
      </c>
      <c r="AB50" s="76">
        <f>VLOOKUP($A50,'RevPAR Raw Data'!$B$6:$BE$43,'RevPAR Raw Data'!K$1,FALSE)</f>
        <v>67.368832067127698</v>
      </c>
      <c r="AC50" s="77">
        <f>VLOOKUP($A50,'RevPAR Raw Data'!$B$6:$BE$43,'RevPAR Raw Data'!L$1,FALSE)</f>
        <v>63.883115999546398</v>
      </c>
      <c r="AD50" s="76">
        <f>VLOOKUP($A50,'RevPAR Raw Data'!$B$6:$BE$43,'RevPAR Raw Data'!N$1,FALSE)</f>
        <v>75.658667649393294</v>
      </c>
      <c r="AE50" s="76">
        <f>VLOOKUP($A50,'RevPAR Raw Data'!$B$6:$BE$43,'RevPAR Raw Data'!O$1,FALSE)</f>
        <v>73.591325547114096</v>
      </c>
      <c r="AF50" s="77">
        <f>VLOOKUP($A50,'RevPAR Raw Data'!$B$6:$BE$43,'RevPAR Raw Data'!P$1,FALSE)</f>
        <v>74.624996598253702</v>
      </c>
      <c r="AG50" s="78">
        <f>VLOOKUP($A50,'RevPAR Raw Data'!$B$6:$BE$43,'RevPAR Raw Data'!R$1,FALSE)</f>
        <v>66.952224742034204</v>
      </c>
    </row>
    <row r="51" spans="1:33" x14ac:dyDescent="0.25">
      <c r="A51" s="55" t="s">
        <v>126</v>
      </c>
      <c r="B51" s="43">
        <f>(VLOOKUP($A50,'Occupancy Raw Data'!$B$8:$BE$51,'Occupancy Raw Data'!T$3,FALSE))/100</f>
        <v>-3.75383124882359E-2</v>
      </c>
      <c r="C51" s="44">
        <f>(VLOOKUP($A50,'Occupancy Raw Data'!$B$8:$BE$51,'Occupancy Raw Data'!U$3,FALSE))/100</f>
        <v>-2.0840909188518098E-2</v>
      </c>
      <c r="D51" s="44">
        <f>(VLOOKUP($A50,'Occupancy Raw Data'!$B$8:$BE$51,'Occupancy Raw Data'!V$3,FALSE))/100</f>
        <v>-1.08582903746864E-2</v>
      </c>
      <c r="E51" s="44">
        <f>(VLOOKUP($A50,'Occupancy Raw Data'!$B$8:$BE$51,'Occupancy Raw Data'!W$3,FALSE))/100</f>
        <v>2.16099429957455E-2</v>
      </c>
      <c r="F51" s="44">
        <f>(VLOOKUP($A50,'Occupancy Raw Data'!$B$8:$BE$51,'Occupancy Raw Data'!X$3,FALSE))/100</f>
        <v>-3.2631309831619097E-2</v>
      </c>
      <c r="G51" s="44">
        <f>(VLOOKUP($A50,'Occupancy Raw Data'!$B$8:$BE$51,'Occupancy Raw Data'!Y$3,FALSE))/100</f>
        <v>-1.5234685450271901E-2</v>
      </c>
      <c r="H51" s="45">
        <f>(VLOOKUP($A50,'Occupancy Raw Data'!$B$8:$BE$51,'Occupancy Raw Data'!AA$3,FALSE))/100</f>
        <v>-0.130302169555047</v>
      </c>
      <c r="I51" s="45">
        <f>(VLOOKUP($A50,'Occupancy Raw Data'!$B$8:$BE$51,'Occupancy Raw Data'!AB$3,FALSE))/100</f>
        <v>-0.119084710858679</v>
      </c>
      <c r="J51" s="44">
        <f>(VLOOKUP($A50,'Occupancy Raw Data'!$B$8:$BE$51,'Occupancy Raw Data'!AC$3,FALSE))/100</f>
        <v>-0.124780908507097</v>
      </c>
      <c r="K51" s="46">
        <f>(VLOOKUP($A50,'Occupancy Raw Data'!$B$8:$BE$51,'Occupancy Raw Data'!AE$3,FALSE))/100</f>
        <v>-5.02258618134684E-2</v>
      </c>
      <c r="M51" s="43">
        <f>(VLOOKUP($A50,'ADR Raw Data'!$B$6:$BE$49,'ADR Raw Data'!T$1,FALSE))/100</f>
        <v>8.5293536887956801E-3</v>
      </c>
      <c r="N51" s="44">
        <f>(VLOOKUP($A50,'ADR Raw Data'!$B$6:$BE$49,'ADR Raw Data'!U$1,FALSE))/100</f>
        <v>2.1044969508962202E-2</v>
      </c>
      <c r="O51" s="44">
        <f>(VLOOKUP($A50,'ADR Raw Data'!$B$6:$BE$49,'ADR Raw Data'!V$1,FALSE))/100</f>
        <v>2.0255945991296098E-2</v>
      </c>
      <c r="P51" s="44">
        <f>(VLOOKUP($A50,'ADR Raw Data'!$B$6:$BE$49,'ADR Raw Data'!W$1,FALSE))/100</f>
        <v>2.0262115763701297E-2</v>
      </c>
      <c r="Q51" s="44">
        <f>(VLOOKUP($A50,'ADR Raw Data'!$B$6:$BE$49,'ADR Raw Data'!X$1,FALSE))/100</f>
        <v>4.9165040083104704E-2</v>
      </c>
      <c r="R51" s="44">
        <f>(VLOOKUP($A50,'ADR Raw Data'!$B$6:$BE$49,'ADR Raw Data'!Y$1,FALSE))/100</f>
        <v>2.4355944433577598E-2</v>
      </c>
      <c r="S51" s="45">
        <f>(VLOOKUP($A50,'ADR Raw Data'!$B$6:$BE$49,'ADR Raw Data'!AA$1,FALSE))/100</f>
        <v>-4.7398237393745504E-2</v>
      </c>
      <c r="T51" s="45">
        <f>(VLOOKUP($A50,'ADR Raw Data'!$B$6:$BE$49,'ADR Raw Data'!AB$1,FALSE))/100</f>
        <v>-8.8158117984372203E-2</v>
      </c>
      <c r="U51" s="44">
        <f>(VLOOKUP($A50,'ADR Raw Data'!$B$6:$BE$49,'ADR Raw Data'!AC$1,FALSE))/100</f>
        <v>-6.7838738509040097E-2</v>
      </c>
      <c r="V51" s="46">
        <f>(VLOOKUP($A50,'ADR Raw Data'!$B$6:$BE$49,'ADR Raw Data'!AE$1,FALSE))/100</f>
        <v>-1.2279120645121998E-2</v>
      </c>
      <c r="X51" s="43">
        <f>(VLOOKUP($A50,'RevPAR Raw Data'!$B$6:$BE$43,'RevPAR Raw Data'!T$1,FALSE))/100</f>
        <v>-2.9329136343532899E-2</v>
      </c>
      <c r="Y51" s="44">
        <f>(VLOOKUP($A50,'RevPAR Raw Data'!$B$6:$BE$43,'RevPAR Raw Data'!U$1,FALSE))/100</f>
        <v>-2.3453597796729099E-4</v>
      </c>
      <c r="Z51" s="44">
        <f>(VLOOKUP($A50,'RevPAR Raw Data'!$B$6:$BE$43,'RevPAR Raw Data'!V$1,FALSE))/100</f>
        <v>9.17771067322227E-3</v>
      </c>
      <c r="AA51" s="44">
        <f>(VLOOKUP($A50,'RevPAR Raw Data'!$B$6:$BE$43,'RevPAR Raw Data'!W$1,FALSE))/100</f>
        <v>4.23099219260736E-2</v>
      </c>
      <c r="AB51" s="44">
        <f>(VLOOKUP($A50,'RevPAR Raw Data'!$B$6:$BE$43,'RevPAR Raw Data'!X$1,FALSE))/100</f>
        <v>1.4929410595649799E-2</v>
      </c>
      <c r="AC51" s="44">
        <f>(VLOOKUP($A50,'RevPAR Raw Data'!$B$6:$BE$43,'RevPAR Raw Data'!Y$1,FALSE))/100</f>
        <v>8.7502038310157907E-3</v>
      </c>
      <c r="AD51" s="45">
        <f>(VLOOKUP($A50,'RevPAR Raw Data'!$B$6:$BE$43,'RevPAR Raw Data'!AA$1,FALSE))/100</f>
        <v>-0.17152431378330199</v>
      </c>
      <c r="AE51" s="45">
        <f>(VLOOKUP($A50,'RevPAR Raw Data'!$B$6:$BE$43,'RevPAR Raw Data'!AB$1,FALSE))/100</f>
        <v>-0.196744544853036</v>
      </c>
      <c r="AF51" s="44">
        <f>(VLOOKUP($A50,'RevPAR Raw Data'!$B$6:$BE$43,'RevPAR Raw Data'!AC$1,FALSE))/100</f>
        <v>-0.184154667593004</v>
      </c>
      <c r="AG51" s="46">
        <f>(VLOOKUP($A50,'RevPAR Raw Data'!$B$6:$BE$43,'RevPAR Raw Data'!AE$1,FALSE))/100</f>
        <v>-6.1888253041877596E-2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Data'!G$3,FALSE))/100</f>
        <v>0.39332365747460002</v>
      </c>
      <c r="C53" s="72">
        <f>(VLOOKUP($A53,'Occupancy Raw Data'!$B$8:$BE$45,'Occupancy Raw Data'!H$3,FALSE))/100</f>
        <v>0.52394775036284402</v>
      </c>
      <c r="D53" s="72">
        <f>(VLOOKUP($A53,'Occupancy Raw Data'!$B$8:$BE$45,'Occupancy Raw Data'!I$3,FALSE))/100</f>
        <v>0.559506531204644</v>
      </c>
      <c r="E53" s="72">
        <f>(VLOOKUP($A53,'Occupancy Raw Data'!$B$8:$BE$45,'Occupancy Raw Data'!J$3,FALSE))/100</f>
        <v>0.58780841799709693</v>
      </c>
      <c r="F53" s="72">
        <f>(VLOOKUP($A53,'Occupancy Raw Data'!$B$8:$BE$45,'Occupancy Raw Data'!K$3,FALSE))/100</f>
        <v>0.51378809869375897</v>
      </c>
      <c r="G53" s="73">
        <f>(VLOOKUP($A53,'Occupancy Raw Data'!$B$8:$BE$45,'Occupancy Raw Data'!L$3,FALSE))/100</f>
        <v>0.51567489114658893</v>
      </c>
      <c r="H53" s="53">
        <f>(VLOOKUP($A53,'Occupancy Raw Data'!$B$8:$BE$45,'Occupancy Raw Data'!N$3,FALSE))/100</f>
        <v>0.55805515239477499</v>
      </c>
      <c r="I53" s="53">
        <f>(VLOOKUP($A53,'Occupancy Raw Data'!$B$8:$BE$45,'Occupancy Raw Data'!O$3,FALSE))/100</f>
        <v>0.57764876632801099</v>
      </c>
      <c r="J53" s="73">
        <f>(VLOOKUP($A53,'Occupancy Raw Data'!$B$8:$BE$45,'Occupancy Raw Data'!P$3,FALSE))/100</f>
        <v>0.56785195936139299</v>
      </c>
      <c r="K53" s="74">
        <f>(VLOOKUP($A53,'Occupancy Raw Data'!$B$8:$BE$45,'Occupancy Raw Data'!R$3,FALSE))/100</f>
        <v>0.53058262492224695</v>
      </c>
      <c r="M53" s="75">
        <f>VLOOKUP($A53,'ADR Raw Data'!$B$6:$BE$43,'ADR Raw Data'!G$1,FALSE)</f>
        <v>87.364833948339395</v>
      </c>
      <c r="N53" s="76">
        <f>VLOOKUP($A53,'ADR Raw Data'!$B$6:$BE$43,'ADR Raw Data'!H$1,FALSE)</f>
        <v>92.5160664819944</v>
      </c>
      <c r="O53" s="76">
        <f>VLOOKUP($A53,'ADR Raw Data'!$B$6:$BE$43,'ADR Raw Data'!I$1,FALSE)</f>
        <v>96.131906614785905</v>
      </c>
      <c r="P53" s="76">
        <f>VLOOKUP($A53,'ADR Raw Data'!$B$6:$BE$43,'ADR Raw Data'!J$1,FALSE)</f>
        <v>100.55040740740699</v>
      </c>
      <c r="Q53" s="76">
        <f>VLOOKUP($A53,'ADR Raw Data'!$B$6:$BE$43,'ADR Raw Data'!K$1,FALSE)</f>
        <v>93.785706214689199</v>
      </c>
      <c r="R53" s="77">
        <f>VLOOKUP($A53,'ADR Raw Data'!$B$6:$BE$43,'ADR Raw Data'!L$1,FALSE)</f>
        <v>94.599535603715097</v>
      </c>
      <c r="S53" s="76">
        <f>VLOOKUP($A53,'ADR Raw Data'!$B$6:$BE$43,'ADR Raw Data'!N$1,FALSE)</f>
        <v>102.124876462938</v>
      </c>
      <c r="T53" s="76">
        <f>VLOOKUP($A53,'ADR Raw Data'!$B$6:$BE$43,'ADR Raw Data'!O$1,FALSE)</f>
        <v>103.44419597989901</v>
      </c>
      <c r="U53" s="77">
        <f>VLOOKUP($A53,'ADR Raw Data'!$B$6:$BE$43,'ADR Raw Data'!P$1,FALSE)</f>
        <v>102.79591693290701</v>
      </c>
      <c r="V53" s="78">
        <f>VLOOKUP($A53,'ADR Raw Data'!$B$6:$BE$43,'ADR Raw Data'!R$1,FALSE)</f>
        <v>97.1058538491598</v>
      </c>
      <c r="X53" s="75">
        <f>VLOOKUP($A53,'RevPAR Raw Data'!$B$6:$BE$43,'RevPAR Raw Data'!G$1,FALSE)</f>
        <v>34.362656023222002</v>
      </c>
      <c r="Y53" s="76">
        <f>VLOOKUP($A53,'RevPAR Raw Data'!$B$6:$BE$43,'RevPAR Raw Data'!H$1,FALSE)</f>
        <v>48.473584905660303</v>
      </c>
      <c r="Z53" s="76">
        <f>VLOOKUP($A53,'RevPAR Raw Data'!$B$6:$BE$43,'RevPAR Raw Data'!I$1,FALSE)</f>
        <v>53.786429608127698</v>
      </c>
      <c r="AA53" s="76">
        <f>VLOOKUP($A53,'RevPAR Raw Data'!$B$6:$BE$43,'RevPAR Raw Data'!J$1,FALSE)</f>
        <v>59.104375907111702</v>
      </c>
      <c r="AB53" s="76">
        <f>VLOOKUP($A53,'RevPAR Raw Data'!$B$6:$BE$43,'RevPAR Raw Data'!K$1,FALSE)</f>
        <v>48.185979680696597</v>
      </c>
      <c r="AC53" s="77">
        <f>VLOOKUP($A53,'RevPAR Raw Data'!$B$6:$BE$43,'RevPAR Raw Data'!L$1,FALSE)</f>
        <v>48.782605224963703</v>
      </c>
      <c r="AD53" s="76">
        <f>VLOOKUP($A53,'RevPAR Raw Data'!$B$6:$BE$43,'RevPAR Raw Data'!N$1,FALSE)</f>
        <v>56.991313497822901</v>
      </c>
      <c r="AE53" s="76">
        <f>VLOOKUP($A53,'RevPAR Raw Data'!$B$6:$BE$43,'RevPAR Raw Data'!O$1,FALSE)</f>
        <v>59.754412191581999</v>
      </c>
      <c r="AF53" s="77">
        <f>VLOOKUP($A53,'RevPAR Raw Data'!$B$6:$BE$43,'RevPAR Raw Data'!P$1,FALSE)</f>
        <v>58.372862844702397</v>
      </c>
      <c r="AG53" s="78">
        <f>VLOOKUP($A53,'RevPAR Raw Data'!$B$6:$BE$43,'RevPAR Raw Data'!R$1,FALSE)</f>
        <v>51.522678830603297</v>
      </c>
    </row>
    <row r="54" spans="1:33" x14ac:dyDescent="0.25">
      <c r="A54" s="55" t="s">
        <v>126</v>
      </c>
      <c r="B54" s="43">
        <f>(VLOOKUP($A53,'Occupancy Raw Data'!$B$8:$BE$51,'Occupancy Raw Data'!T$3,FALSE))/100</f>
        <v>-0.26149386187711599</v>
      </c>
      <c r="C54" s="44">
        <f>(VLOOKUP($A53,'Occupancy Raw Data'!$B$8:$BE$51,'Occupancy Raw Data'!U$3,FALSE))/100</f>
        <v>-0.15864960353761401</v>
      </c>
      <c r="D54" s="44">
        <f>(VLOOKUP($A53,'Occupancy Raw Data'!$B$8:$BE$51,'Occupancy Raw Data'!V$3,FALSE))/100</f>
        <v>-6.2940281071896295E-2</v>
      </c>
      <c r="E54" s="44">
        <f>(VLOOKUP($A53,'Occupancy Raw Data'!$B$8:$BE$51,'Occupancy Raw Data'!W$3,FALSE))/100</f>
        <v>-2.12243201480205E-2</v>
      </c>
      <c r="F54" s="44">
        <f>(VLOOKUP($A53,'Occupancy Raw Data'!$B$8:$BE$51,'Occupancy Raw Data'!X$3,FALSE))/100</f>
        <v>-0.142497177874536</v>
      </c>
      <c r="G54" s="44">
        <f>(VLOOKUP($A53,'Occupancy Raw Data'!$B$8:$BE$51,'Occupancy Raw Data'!Y$3,FALSE))/100</f>
        <v>-0.12661123674726102</v>
      </c>
      <c r="H54" s="45">
        <f>(VLOOKUP($A53,'Occupancy Raw Data'!$B$8:$BE$51,'Occupancy Raw Data'!AA$3,FALSE))/100</f>
        <v>-0.14573722956128901</v>
      </c>
      <c r="I54" s="45">
        <f>(VLOOKUP($A53,'Occupancy Raw Data'!$B$8:$BE$51,'Occupancy Raw Data'!AB$3,FALSE))/100</f>
        <v>-0.14916289985189699</v>
      </c>
      <c r="J54" s="44">
        <f>(VLOOKUP($A53,'Occupancy Raw Data'!$B$8:$BE$51,'Occupancy Raw Data'!AC$3,FALSE))/100</f>
        <v>-0.147483055284613</v>
      </c>
      <c r="K54" s="46">
        <f>(VLOOKUP($A53,'Occupancy Raw Data'!$B$8:$BE$51,'Occupancy Raw Data'!AE$3,FALSE))/100</f>
        <v>-0.133101162841507</v>
      </c>
      <c r="M54" s="43">
        <f>(VLOOKUP($A53,'ADR Raw Data'!$B$6:$BE$49,'ADR Raw Data'!T$1,FALSE))/100</f>
        <v>-5.2610059531873504E-2</v>
      </c>
      <c r="N54" s="44">
        <f>(VLOOKUP($A53,'ADR Raw Data'!$B$6:$BE$49,'ADR Raw Data'!U$1,FALSE))/100</f>
        <v>-5.5276832621704103E-2</v>
      </c>
      <c r="O54" s="44">
        <f>(VLOOKUP($A53,'ADR Raw Data'!$B$6:$BE$49,'ADR Raw Data'!V$1,FALSE))/100</f>
        <v>1.17306305549456E-2</v>
      </c>
      <c r="P54" s="44">
        <f>(VLOOKUP($A53,'ADR Raw Data'!$B$6:$BE$49,'ADR Raw Data'!W$1,FALSE))/100</f>
        <v>4.1584887285666498E-2</v>
      </c>
      <c r="Q54" s="44">
        <f>(VLOOKUP($A53,'ADR Raw Data'!$B$6:$BE$49,'ADR Raw Data'!X$1,FALSE))/100</f>
        <v>8.7493763944108301E-3</v>
      </c>
      <c r="R54" s="44">
        <f>(VLOOKUP($A53,'ADR Raw Data'!$B$6:$BE$49,'ADR Raw Data'!Y$1,FALSE))/100</f>
        <v>-4.4264369541406898E-3</v>
      </c>
      <c r="S54" s="45">
        <f>(VLOOKUP($A53,'ADR Raw Data'!$B$6:$BE$49,'ADR Raw Data'!AA$1,FALSE))/100</f>
        <v>-1.08338425864537E-3</v>
      </c>
      <c r="T54" s="45">
        <f>(VLOOKUP($A53,'ADR Raw Data'!$B$6:$BE$49,'ADR Raw Data'!AB$1,FALSE))/100</f>
        <v>6.1577253477683499E-3</v>
      </c>
      <c r="U54" s="44">
        <f>(VLOOKUP($A53,'ADR Raw Data'!$B$6:$BE$49,'ADR Raw Data'!AC$1,FALSE))/100</f>
        <v>2.6041404660282503E-3</v>
      </c>
      <c r="V54" s="46">
        <f>(VLOOKUP($A53,'ADR Raw Data'!$B$6:$BE$49,'ADR Raw Data'!AE$1,FALSE))/100</f>
        <v>-2.5584545386055004E-3</v>
      </c>
      <c r="X54" s="43">
        <f>(VLOOKUP($A53,'RevPAR Raw Data'!$B$6:$BE$43,'RevPAR Raw Data'!T$1,FALSE))/100</f>
        <v>-0.30034671376841504</v>
      </c>
      <c r="Y54" s="44">
        <f>(VLOOKUP($A53,'RevPAR Raw Data'!$B$6:$BE$43,'RevPAR Raw Data'!U$1,FALSE))/100</f>
        <v>-0.20515678857907002</v>
      </c>
      <c r="Z54" s="44">
        <f>(VLOOKUP($A53,'RevPAR Raw Data'!$B$6:$BE$43,'RevPAR Raw Data'!V$1,FALSE))/100</f>
        <v>-5.1947979701229503E-2</v>
      </c>
      <c r="AA54" s="44">
        <f>(VLOOKUP($A53,'RevPAR Raw Data'!$B$6:$BE$43,'RevPAR Raw Data'!W$1,FALSE))/100</f>
        <v>1.9477956176575599E-2</v>
      </c>
      <c r="AB54" s="44">
        <f>(VLOOKUP($A53,'RevPAR Raw Data'!$B$6:$BE$43,'RevPAR Raw Data'!X$1,FALSE))/100</f>
        <v>-0.134994562924491</v>
      </c>
      <c r="AC54" s="44">
        <f>(VLOOKUP($A53,'RevPAR Raw Data'!$B$6:$BE$43,'RevPAR Raw Data'!Y$1,FALSE))/100</f>
        <v>-0.13047723704425399</v>
      </c>
      <c r="AD54" s="45">
        <f>(VLOOKUP($A53,'RevPAR Raw Data'!$B$6:$BE$43,'RevPAR Raw Data'!AA$1,FALSE))/100</f>
        <v>-0.14666272439952899</v>
      </c>
      <c r="AE54" s="45">
        <f>(VLOOKUP($A53,'RevPAR Raw Data'!$B$6:$BE$43,'RevPAR Raw Data'!AB$1,FALSE))/100</f>
        <v>-0.14392367867349301</v>
      </c>
      <c r="AF54" s="44">
        <f>(VLOOKUP($A53,'RevPAR Raw Data'!$B$6:$BE$43,'RevPAR Raw Data'!AC$1,FALSE))/100</f>
        <v>-0.14526298141090399</v>
      </c>
      <c r="AG54" s="46">
        <f>(VLOOKUP($A53,'RevPAR Raw Data'!$B$6:$BE$43,'RevPAR Raw Data'!AE$1,FALSE))/100</f>
        <v>-0.13531908410594698</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Data'!G$3,FALSE))/100</f>
        <v>0.487217239994645</v>
      </c>
      <c r="C56" s="72">
        <f>(VLOOKUP($A56,'Occupancy Raw Data'!$B$8:$BE$45,'Occupancy Raw Data'!H$3,FALSE))/100</f>
        <v>0.59911658412528401</v>
      </c>
      <c r="D56" s="72">
        <f>(VLOOKUP($A56,'Occupancy Raw Data'!$B$8:$BE$45,'Occupancy Raw Data'!I$3,FALSE))/100</f>
        <v>0.64716905367420596</v>
      </c>
      <c r="E56" s="72">
        <f>(VLOOKUP($A56,'Occupancy Raw Data'!$B$8:$BE$45,'Occupancy Raw Data'!J$3,FALSE))/100</f>
        <v>0.62695756926783508</v>
      </c>
      <c r="F56" s="72">
        <f>(VLOOKUP($A56,'Occupancy Raw Data'!$B$8:$BE$45,'Occupancy Raw Data'!K$3,FALSE))/100</f>
        <v>0.55963057154329998</v>
      </c>
      <c r="G56" s="72">
        <f>(VLOOKUP($A56,'Occupancy Raw Data'!$B$8:$BE$45,'Occupancy Raw Data'!L$3,FALSE))/100</f>
        <v>0.58401820372105395</v>
      </c>
      <c r="H56" s="53">
        <f>(VLOOKUP($A56,'Occupancy Raw Data'!$B$8:$BE$45,'Occupancy Raw Data'!N$3,FALSE))/100</f>
        <v>0.59309329407040501</v>
      </c>
      <c r="I56" s="53">
        <f>(VLOOKUP($A56,'Occupancy Raw Data'!$B$8:$BE$45,'Occupancy Raw Data'!O$3,FALSE))/100</f>
        <v>0.65332619461919406</v>
      </c>
      <c r="J56" s="72">
        <f>(VLOOKUP($A56,'Occupancy Raw Data'!$B$8:$BE$45,'Occupancy Raw Data'!P$3,FALSE))/100</f>
        <v>0.62320974434479903</v>
      </c>
      <c r="K56" s="95">
        <f>(VLOOKUP($A56,'Occupancy Raw Data'!$B$8:$BE$45,'Occupancy Raw Data'!R$3,FALSE))/100</f>
        <v>0.59521578675641007</v>
      </c>
      <c r="M56" s="75">
        <f>VLOOKUP($A56,'ADR Raw Data'!$B$6:$BE$43,'ADR Raw Data'!G$1,FALSE)</f>
        <v>121.517329670329</v>
      </c>
      <c r="N56" s="76">
        <f>VLOOKUP($A56,'ADR Raw Data'!$B$6:$BE$43,'ADR Raw Data'!H$1,FALSE)</f>
        <v>119.0643230563</v>
      </c>
      <c r="O56" s="76">
        <f>VLOOKUP($A56,'ADR Raw Data'!$B$6:$BE$43,'ADR Raw Data'!I$1,FALSE)</f>
        <v>124.33330093071299</v>
      </c>
      <c r="P56" s="76">
        <f>VLOOKUP($A56,'ADR Raw Data'!$B$6:$BE$43,'ADR Raw Data'!J$1,FALSE)</f>
        <v>117.096280956447</v>
      </c>
      <c r="Q56" s="76">
        <f>VLOOKUP($A56,'ADR Raw Data'!$B$6:$BE$43,'ADR Raw Data'!K$1,FALSE)</f>
        <v>113.84865104041999</v>
      </c>
      <c r="R56" s="77">
        <f>VLOOKUP($A56,'ADR Raw Data'!$B$6:$BE$43,'ADR Raw Data'!L$1,FALSE)</f>
        <v>119.219228547854</v>
      </c>
      <c r="S56" s="76">
        <f>VLOOKUP($A56,'ADR Raw Data'!$B$6:$BE$43,'ADR Raw Data'!N$1,FALSE)</f>
        <v>143.84322049198801</v>
      </c>
      <c r="T56" s="76">
        <f>VLOOKUP($A56,'ADR Raw Data'!$B$6:$BE$43,'ADR Raw Data'!O$1,FALSE)</f>
        <v>153.85425527555799</v>
      </c>
      <c r="U56" s="77">
        <f>VLOOKUP($A56,'ADR Raw Data'!$B$6:$BE$43,'ADR Raw Data'!P$1,FALSE)</f>
        <v>149.09062822164901</v>
      </c>
      <c r="V56" s="78">
        <f>VLOOKUP($A56,'ADR Raw Data'!$B$6:$BE$43,'ADR Raw Data'!R$1,FALSE)</f>
        <v>128.15531418658401</v>
      </c>
      <c r="X56" s="75">
        <f>VLOOKUP($A56,'RevPAR Raw Data'!$B$6:$BE$43,'RevPAR Raw Data'!G$1,FALSE)</f>
        <v>59.2053379734975</v>
      </c>
      <c r="Y56" s="76">
        <f>VLOOKUP($A56,'RevPAR Raw Data'!$B$6:$BE$43,'RevPAR Raw Data'!H$1,FALSE)</f>
        <v>71.333410520679905</v>
      </c>
      <c r="Z56" s="76">
        <f>VLOOKUP($A56,'RevPAR Raw Data'!$B$6:$BE$43,'RevPAR Raw Data'!I$1,FALSE)</f>
        <v>80.464664703520199</v>
      </c>
      <c r="AA56" s="76">
        <f>VLOOKUP($A56,'RevPAR Raw Data'!$B$6:$BE$43,'RevPAR Raw Data'!J$1,FALSE)</f>
        <v>73.414399678757803</v>
      </c>
      <c r="AB56" s="76">
        <f>VLOOKUP($A56,'RevPAR Raw Data'!$B$6:$BE$43,'RevPAR Raw Data'!K$1,FALSE)</f>
        <v>63.713185651184503</v>
      </c>
      <c r="AC56" s="77">
        <f>VLOOKUP($A56,'RevPAR Raw Data'!$B$6:$BE$43,'RevPAR Raw Data'!L$1,FALSE)</f>
        <v>69.626199705527995</v>
      </c>
      <c r="AD56" s="76">
        <f>VLOOKUP($A56,'RevPAR Raw Data'!$B$6:$BE$43,'RevPAR Raw Data'!N$1,FALSE)</f>
        <v>85.3124494712889</v>
      </c>
      <c r="AE56" s="76">
        <f>VLOOKUP($A56,'RevPAR Raw Data'!$B$6:$BE$43,'RevPAR Raw Data'!O$1,FALSE)</f>
        <v>100.51701512515</v>
      </c>
      <c r="AF56" s="77">
        <f>VLOOKUP($A56,'RevPAR Raw Data'!$B$6:$BE$43,'RevPAR Raw Data'!P$1,FALSE)</f>
        <v>92.914732298219704</v>
      </c>
      <c r="AG56" s="78">
        <f>VLOOKUP($A56,'RevPAR Raw Data'!$B$6:$BE$43,'RevPAR Raw Data'!R$1,FALSE)</f>
        <v>76.280066160582805</v>
      </c>
    </row>
    <row r="57" spans="1:33" ht="16" thickBot="1" x14ac:dyDescent="0.3">
      <c r="A57" s="59" t="s">
        <v>126</v>
      </c>
      <c r="B57" s="49">
        <f>(VLOOKUP($A56,'Occupancy Raw Data'!$B$8:$BE$51,'Occupancy Raw Data'!T$3,FALSE))/100</f>
        <v>1.43317120388961E-2</v>
      </c>
      <c r="C57" s="50">
        <f>(VLOOKUP($A56,'Occupancy Raw Data'!$B$8:$BE$51,'Occupancy Raw Data'!U$3,FALSE))/100</f>
        <v>-1.81889818788422E-2</v>
      </c>
      <c r="D57" s="50">
        <f>(VLOOKUP($A56,'Occupancy Raw Data'!$B$8:$BE$51,'Occupancy Raw Data'!V$3,FALSE))/100</f>
        <v>1.38151071892475E-2</v>
      </c>
      <c r="E57" s="50">
        <f>(VLOOKUP($A56,'Occupancy Raw Data'!$B$8:$BE$51,'Occupancy Raw Data'!W$3,FALSE))/100</f>
        <v>5.6042326788811499E-3</v>
      </c>
      <c r="F57" s="50">
        <f>(VLOOKUP($A56,'Occupancy Raw Data'!$B$8:$BE$51,'Occupancy Raw Data'!X$3,FALSE))/100</f>
        <v>-0.12030591566336399</v>
      </c>
      <c r="G57" s="50">
        <f>(VLOOKUP($A56,'Occupancy Raw Data'!$B$8:$BE$51,'Occupancy Raw Data'!Y$3,FALSE))/100</f>
        <v>-2.2899806314422101E-2</v>
      </c>
      <c r="H57" s="51">
        <f>(VLOOKUP($A56,'Occupancy Raw Data'!$B$8:$BE$51,'Occupancy Raw Data'!AA$3,FALSE))/100</f>
        <v>-7.6625749695192494E-2</v>
      </c>
      <c r="I57" s="51">
        <f>(VLOOKUP($A56,'Occupancy Raw Data'!$B$8:$BE$51,'Occupancy Raw Data'!AB$3,FALSE))/100</f>
        <v>-6.8784427291855105E-2</v>
      </c>
      <c r="J57" s="50">
        <f>(VLOOKUP($A56,'Occupancy Raw Data'!$B$8:$BE$51,'Occupancy Raw Data'!AC$3,FALSE))/100</f>
        <v>-7.2532165021824205E-2</v>
      </c>
      <c r="K57" s="52">
        <f>(VLOOKUP($A56,'Occupancy Raw Data'!$B$8:$BE$51,'Occupancy Raw Data'!AE$3,FALSE))/100</f>
        <v>-3.8295506764609202E-2</v>
      </c>
      <c r="M57" s="49">
        <f>(VLOOKUP($A56,'ADR Raw Data'!$B$6:$BE$49,'ADR Raw Data'!T$1,FALSE))/100</f>
        <v>3.2359274277011202E-3</v>
      </c>
      <c r="N57" s="50">
        <f>(VLOOKUP($A56,'ADR Raw Data'!$B$6:$BE$49,'ADR Raw Data'!U$1,FALSE))/100</f>
        <v>2.4563030854080303E-2</v>
      </c>
      <c r="O57" s="50">
        <f>(VLOOKUP($A56,'ADR Raw Data'!$B$6:$BE$49,'ADR Raw Data'!V$1,FALSE))/100</f>
        <v>4.6864344821884903E-2</v>
      </c>
      <c r="P57" s="50">
        <f>(VLOOKUP($A56,'ADR Raw Data'!$B$6:$BE$49,'ADR Raw Data'!W$1,FALSE))/100</f>
        <v>-1.33404774831621E-2</v>
      </c>
      <c r="Q57" s="50">
        <f>(VLOOKUP($A56,'ADR Raw Data'!$B$6:$BE$49,'ADR Raw Data'!X$1,FALSE))/100</f>
        <v>-4.4947413558428601E-2</v>
      </c>
      <c r="R57" s="50">
        <f>(VLOOKUP($A56,'ADR Raw Data'!$B$6:$BE$49,'ADR Raw Data'!Y$1,FALSE))/100</f>
        <v>4.3798919736202403E-3</v>
      </c>
      <c r="S57" s="51">
        <f>(VLOOKUP($A56,'ADR Raw Data'!$B$6:$BE$49,'ADR Raw Data'!AA$1,FALSE))/100</f>
        <v>-3.5690528180023599E-2</v>
      </c>
      <c r="T57" s="51">
        <f>(VLOOKUP($A56,'ADR Raw Data'!$B$6:$BE$49,'ADR Raw Data'!AB$1,FALSE))/100</f>
        <v>-6.3684319413894505E-2</v>
      </c>
      <c r="U57" s="50">
        <f>(VLOOKUP($A56,'ADR Raw Data'!$B$6:$BE$49,'ADR Raw Data'!AC$1,FALSE))/100</f>
        <v>-5.0844079281165501E-2</v>
      </c>
      <c r="V57" s="52">
        <f>(VLOOKUP($A56,'ADR Raw Data'!$B$6:$BE$49,'ADR Raw Data'!AE$1,FALSE))/100</f>
        <v>-1.87482644890474E-2</v>
      </c>
      <c r="X57" s="49">
        <f>(VLOOKUP($A56,'RevPAR Raw Data'!$B$6:$BE$43,'RevPAR Raw Data'!T$1,FALSE))/100</f>
        <v>1.76140158466698E-2</v>
      </c>
      <c r="Y57" s="50">
        <f>(VLOOKUP($A56,'RevPAR Raw Data'!$B$6:$BE$43,'RevPAR Raw Data'!U$1,FALSE))/100</f>
        <v>5.9272724521437E-3</v>
      </c>
      <c r="Z57" s="50">
        <f>(VLOOKUP($A56,'RevPAR Raw Data'!$B$6:$BE$43,'RevPAR Raw Data'!V$1,FALSE))/100</f>
        <v>6.1326887958200703E-2</v>
      </c>
      <c r="AA57" s="50">
        <f>(VLOOKUP($A56,'RevPAR Raw Data'!$B$6:$BE$43,'RevPAR Raw Data'!W$1,FALSE))/100</f>
        <v>-7.8110079441439592E-3</v>
      </c>
      <c r="AB57" s="50">
        <f>(VLOOKUP($A56,'RevPAR Raw Data'!$B$6:$BE$43,'RevPAR Raw Data'!X$1,FALSE))/100</f>
        <v>-0.159845889476946</v>
      </c>
      <c r="AC57" s="50">
        <f>(VLOOKUP($A56,'RevPAR Raw Data'!$B$6:$BE$43,'RevPAR Raw Data'!Y$1,FALSE))/100</f>
        <v>-1.8620213018675901E-2</v>
      </c>
      <c r="AD57" s="51">
        <f>(VLOOKUP($A56,'RevPAR Raw Data'!$B$6:$BE$43,'RevPAR Raw Data'!AA$1,FALSE))/100</f>
        <v>-0.109581464396404</v>
      </c>
      <c r="AE57" s="51">
        <f>(VLOOKUP($A56,'RevPAR Raw Data'!$B$6:$BE$43,'RevPAR Raw Data'!AB$1,FALSE))/100</f>
        <v>-0.12808825726739301</v>
      </c>
      <c r="AF57" s="50">
        <f>(VLOOKUP($A56,'RevPAR Raw Data'!$B$6:$BE$43,'RevPAR Raw Data'!AC$1,FALSE))/100</f>
        <v>-0.11968841315418499</v>
      </c>
      <c r="AG57" s="52">
        <f>(VLOOKUP($A56,'RevPAR Raw Data'!$B$6:$BE$43,'RevPAR Raw Data'!AE$1,FALSE))/100</f>
        <v>-5.63257969640917E-2</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Data'!G$3,FALSE))/100</f>
        <v>0.71052286266653797</v>
      </c>
      <c r="C59" s="72">
        <f>(VLOOKUP($A59,'Occupancy Raw Data'!$B$8:$BE$45,'Occupancy Raw Data'!H$3,FALSE))/100</f>
        <v>0.84878360291480404</v>
      </c>
      <c r="D59" s="72">
        <f>(VLOOKUP($A59,'Occupancy Raw Data'!$B$8:$BE$45,'Occupancy Raw Data'!I$3,FALSE))/100</f>
        <v>0.91352689545371002</v>
      </c>
      <c r="E59" s="72">
        <f>(VLOOKUP($A59,'Occupancy Raw Data'!$B$8:$BE$45,'Occupancy Raw Data'!J$3,FALSE))/100</f>
        <v>0.8717293746118111</v>
      </c>
      <c r="F59" s="72">
        <f>(VLOOKUP($A59,'Occupancy Raw Data'!$B$8:$BE$45,'Occupancy Raw Data'!K$3,FALSE))/100</f>
        <v>0.68736714109506292</v>
      </c>
      <c r="G59" s="73">
        <f>(VLOOKUP($A59,'Occupancy Raw Data'!$B$8:$BE$45,'Occupancy Raw Data'!L$3,FALSE))/100</f>
        <v>0.80638597534838496</v>
      </c>
      <c r="H59" s="53">
        <f>(VLOOKUP($A59,'Occupancy Raw Data'!$B$8:$BE$45,'Occupancy Raw Data'!N$3,FALSE))/100</f>
        <v>0.70977929019446606</v>
      </c>
      <c r="I59" s="53">
        <f>(VLOOKUP($A59,'Occupancy Raw Data'!$B$8:$BE$45,'Occupancy Raw Data'!O$3,FALSE))/100</f>
        <v>0.80051262761015807</v>
      </c>
      <c r="J59" s="73">
        <f>(VLOOKUP($A59,'Occupancy Raw Data'!$B$8:$BE$45,'Occupancy Raw Data'!P$3,FALSE))/100</f>
        <v>0.75514595890231206</v>
      </c>
      <c r="K59" s="74">
        <f>(VLOOKUP($A59,'Occupancy Raw Data'!$B$8:$BE$45,'Occupancy Raw Data'!R$3,FALSE))/100</f>
        <v>0.79174597064950702</v>
      </c>
      <c r="M59" s="75">
        <f>VLOOKUP($A59,'ADR Raw Data'!$B$6:$BE$43,'ADR Raw Data'!G$1,FALSE)</f>
        <v>218.58434783679201</v>
      </c>
      <c r="N59" s="76">
        <f>VLOOKUP($A59,'ADR Raw Data'!$B$6:$BE$43,'ADR Raw Data'!H$1,FALSE)</f>
        <v>237.52846857060399</v>
      </c>
      <c r="O59" s="76">
        <f>VLOOKUP($A59,'ADR Raw Data'!$B$6:$BE$43,'ADR Raw Data'!I$1,FALSE)</f>
        <v>254.230332860918</v>
      </c>
      <c r="P59" s="76">
        <f>VLOOKUP($A59,'ADR Raw Data'!$B$6:$BE$43,'ADR Raw Data'!J$1,FALSE)</f>
        <v>230.38807385850399</v>
      </c>
      <c r="Q59" s="76">
        <f>VLOOKUP($A59,'ADR Raw Data'!$B$6:$BE$43,'ADR Raw Data'!K$1,FALSE)</f>
        <v>184.09628876869201</v>
      </c>
      <c r="R59" s="77">
        <f>VLOOKUP($A59,'ADR Raw Data'!$B$6:$BE$43,'ADR Raw Data'!L$1,FALSE)</f>
        <v>227.32128580479099</v>
      </c>
      <c r="S59" s="76">
        <f>VLOOKUP($A59,'ADR Raw Data'!$B$6:$BE$43,'ADR Raw Data'!N$1,FALSE)</f>
        <v>171.85013372444101</v>
      </c>
      <c r="T59" s="76">
        <f>VLOOKUP($A59,'ADR Raw Data'!$B$6:$BE$43,'ADR Raw Data'!O$1,FALSE)</f>
        <v>176.54346883913001</v>
      </c>
      <c r="U59" s="77">
        <f>VLOOKUP($A59,'ADR Raw Data'!$B$6:$BE$43,'ADR Raw Data'!P$1,FALSE)</f>
        <v>174.33778129814701</v>
      </c>
      <c r="V59" s="78">
        <f>VLOOKUP($A59,'ADR Raw Data'!$B$6:$BE$43,'ADR Raw Data'!R$1,FALSE)</f>
        <v>212.88293209038599</v>
      </c>
      <c r="X59" s="75">
        <f>VLOOKUP($A59,'RevPAR Raw Data'!$B$6:$BE$43,'RevPAR Raw Data'!G$1,FALSE)</f>
        <v>155.30917655909599</v>
      </c>
      <c r="Y59" s="76">
        <f>VLOOKUP($A59,'RevPAR Raw Data'!$B$6:$BE$43,'RevPAR Raw Data'!H$1,FALSE)</f>
        <v>201.61026934819299</v>
      </c>
      <c r="Z59" s="76">
        <f>VLOOKUP($A59,'RevPAR Raw Data'!$B$6:$BE$43,'RevPAR Raw Data'!I$1,FALSE)</f>
        <v>232.24624670859799</v>
      </c>
      <c r="AA59" s="76">
        <f>VLOOKUP($A59,'RevPAR Raw Data'!$B$6:$BE$43,'RevPAR Raw Data'!J$1,FALSE)</f>
        <v>200.83605154269401</v>
      </c>
      <c r="AB59" s="76">
        <f>VLOOKUP($A59,'RevPAR Raw Data'!$B$6:$BE$43,'RevPAR Raw Data'!K$1,FALSE)</f>
        <v>126.54173969714699</v>
      </c>
      <c r="AC59" s="77">
        <f>VLOOKUP($A59,'RevPAR Raw Data'!$B$6:$BE$43,'RevPAR Raw Data'!L$1,FALSE)</f>
        <v>183.30869677114501</v>
      </c>
      <c r="AD59" s="76">
        <f>VLOOKUP($A59,'RevPAR Raw Data'!$B$6:$BE$43,'RevPAR Raw Data'!N$1,FALSE)</f>
        <v>121.975665934758</v>
      </c>
      <c r="AE59" s="76">
        <f>VLOOKUP($A59,'RevPAR Raw Data'!$B$6:$BE$43,'RevPAR Raw Data'!O$1,FALSE)</f>
        <v>141.325276127824</v>
      </c>
      <c r="AF59" s="77">
        <f>VLOOKUP($A59,'RevPAR Raw Data'!$B$6:$BE$43,'RevPAR Raw Data'!P$1,FALSE)</f>
        <v>131.650471031291</v>
      </c>
      <c r="AG59" s="78">
        <f>VLOOKUP($A59,'RevPAR Raw Data'!$B$6:$BE$43,'RevPAR Raw Data'!R$1,FALSE)</f>
        <v>168.54920370261601</v>
      </c>
    </row>
    <row r="60" spans="1:33" x14ac:dyDescent="0.25">
      <c r="A60" s="55" t="s">
        <v>126</v>
      </c>
      <c r="B60" s="43">
        <f>(VLOOKUP($A59,'Occupancy Raw Data'!$B$8:$BE$51,'Occupancy Raw Data'!T$3,FALSE))/100</f>
        <v>8.9157889126695491E-2</v>
      </c>
      <c r="C60" s="44">
        <f>(VLOOKUP($A59,'Occupancy Raw Data'!$B$8:$BE$51,'Occupancy Raw Data'!U$3,FALSE))/100</f>
        <v>4.1253426739690804E-2</v>
      </c>
      <c r="D60" s="44">
        <f>(VLOOKUP($A59,'Occupancy Raw Data'!$B$8:$BE$51,'Occupancy Raw Data'!V$3,FALSE))/100</f>
        <v>6.0519984594758498E-2</v>
      </c>
      <c r="E60" s="44">
        <f>(VLOOKUP($A59,'Occupancy Raw Data'!$B$8:$BE$51,'Occupancy Raw Data'!W$3,FALSE))/100</f>
        <v>0.115483318100946</v>
      </c>
      <c r="F60" s="44">
        <f>(VLOOKUP($A59,'Occupancy Raw Data'!$B$8:$BE$51,'Occupancy Raw Data'!X$3,FALSE))/100</f>
        <v>3.2810075515361498E-2</v>
      </c>
      <c r="G60" s="44">
        <f>(VLOOKUP($A59,'Occupancy Raw Data'!$B$8:$BE$51,'Occupancy Raw Data'!Y$3,FALSE))/100</f>
        <v>6.7799791202649298E-2</v>
      </c>
      <c r="H60" s="45">
        <f>(VLOOKUP($A59,'Occupancy Raw Data'!$B$8:$BE$51,'Occupancy Raw Data'!AA$3,FALSE))/100</f>
        <v>-4.7036600169803301E-2</v>
      </c>
      <c r="I60" s="45">
        <f>(VLOOKUP($A59,'Occupancy Raw Data'!$B$8:$BE$51,'Occupancy Raw Data'!AB$3,FALSE))/100</f>
        <v>-6.9189420424299306E-2</v>
      </c>
      <c r="J60" s="44">
        <f>(VLOOKUP($A59,'Occupancy Raw Data'!$B$8:$BE$51,'Occupancy Raw Data'!AC$3,FALSE))/100</f>
        <v>-5.8908139045667003E-2</v>
      </c>
      <c r="K60" s="46">
        <f>(VLOOKUP($A59,'Occupancy Raw Data'!$B$8:$BE$51,'Occupancy Raw Data'!AE$3,FALSE))/100</f>
        <v>3.0008680131814201E-2</v>
      </c>
      <c r="M60" s="43">
        <f>(VLOOKUP($A59,'ADR Raw Data'!$B$6:$BE$49,'ADR Raw Data'!T$1,FALSE))/100</f>
        <v>5.6195346640960306E-2</v>
      </c>
      <c r="N60" s="44">
        <f>(VLOOKUP($A59,'ADR Raw Data'!$B$6:$BE$49,'ADR Raw Data'!U$1,FALSE))/100</f>
        <v>-8.2467156576799302E-4</v>
      </c>
      <c r="O60" s="44">
        <f>(VLOOKUP($A59,'ADR Raw Data'!$B$6:$BE$49,'ADR Raw Data'!V$1,FALSE))/100</f>
        <v>2.9636079632617596E-2</v>
      </c>
      <c r="P60" s="44">
        <f>(VLOOKUP($A59,'ADR Raw Data'!$B$6:$BE$49,'ADR Raw Data'!W$1,FALSE))/100</f>
        <v>7.5983833710416698E-2</v>
      </c>
      <c r="Q60" s="44">
        <f>(VLOOKUP($A59,'ADR Raw Data'!$B$6:$BE$49,'ADR Raw Data'!X$1,FALSE))/100</f>
        <v>5.2807784590099403E-2</v>
      </c>
      <c r="R60" s="44">
        <f>(VLOOKUP($A59,'ADR Raw Data'!$B$6:$BE$49,'ADR Raw Data'!Y$1,FALSE))/100</f>
        <v>4.0186129603243401E-2</v>
      </c>
      <c r="S60" s="45">
        <f>(VLOOKUP($A59,'ADR Raw Data'!$B$6:$BE$49,'ADR Raw Data'!AA$1,FALSE))/100</f>
        <v>2.3647761092768001E-2</v>
      </c>
      <c r="T60" s="45">
        <f>(VLOOKUP($A59,'ADR Raw Data'!$B$6:$BE$49,'ADR Raw Data'!AB$1,FALSE))/100</f>
        <v>-1.13137532055391E-3</v>
      </c>
      <c r="U60" s="44">
        <f>(VLOOKUP($A59,'ADR Raw Data'!$B$6:$BE$49,'ADR Raw Data'!AC$1,FALSE))/100</f>
        <v>9.8932109778359402E-3</v>
      </c>
      <c r="V60" s="46">
        <f>(VLOOKUP($A59,'ADR Raw Data'!$B$6:$BE$49,'ADR Raw Data'!AE$1,FALSE))/100</f>
        <v>3.9231591944091801E-2</v>
      </c>
      <c r="X60" s="43">
        <f>(VLOOKUP($A59,'RevPAR Raw Data'!$B$6:$BE$43,'RevPAR Raw Data'!T$1,FALSE))/100</f>
        <v>0.15036349425290602</v>
      </c>
      <c r="Y60" s="44">
        <f>(VLOOKUP($A59,'RevPAR Raw Data'!$B$6:$BE$43,'RevPAR Raw Data'!U$1,FALSE))/100</f>
        <v>4.0394734645900099E-2</v>
      </c>
      <c r="Z60" s="44">
        <f>(VLOOKUP($A59,'RevPAR Raw Data'!$B$6:$BE$43,'RevPAR Raw Data'!V$1,FALSE))/100</f>
        <v>9.1949639310191192E-2</v>
      </c>
      <c r="AA60" s="44">
        <f>(VLOOKUP($A59,'RevPAR Raw Data'!$B$6:$BE$43,'RevPAR Raw Data'!W$1,FALSE))/100</f>
        <v>0.200242017050272</v>
      </c>
      <c r="AB60" s="44">
        <f>(VLOOKUP($A59,'RevPAR Raw Data'!$B$6:$BE$43,'RevPAR Raw Data'!X$1,FALSE))/100</f>
        <v>8.7350487505661004E-2</v>
      </c>
      <c r="AC60" s="44">
        <f>(VLOOKUP($A59,'RevPAR Raw Data'!$B$6:$BE$43,'RevPAR Raw Data'!Y$1,FALSE))/100</f>
        <v>0.11071053200223499</v>
      </c>
      <c r="AD60" s="45">
        <f>(VLOOKUP($A59,'RevPAR Raw Data'!$B$6:$BE$43,'RevPAR Raw Data'!AA$1,FALSE))/100</f>
        <v>-2.4501149360466799E-2</v>
      </c>
      <c r="AE60" s="45">
        <f>(VLOOKUP($A59,'RevPAR Raw Data'!$B$6:$BE$43,'RevPAR Raw Data'!AB$1,FALSE))/100</f>
        <v>-7.0242516542141697E-2</v>
      </c>
      <c r="AF60" s="44">
        <f>(VLOOKUP($A59,'RevPAR Raw Data'!$B$6:$BE$43,'RevPAR Raw Data'!AC$1,FALSE))/100</f>
        <v>-4.9597718715721502E-2</v>
      </c>
      <c r="AG60" s="46">
        <f>(VLOOKUP($A59,'RevPAR Raw Data'!$B$6:$BE$43,'RevPAR Raw Data'!AE$1,FALSE))/100</f>
        <v>7.0417560369618201E-2</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ht="15.75" customHeight="1" x14ac:dyDescent="0.25">
      <c r="A62" s="70" t="s">
        <v>34</v>
      </c>
      <c r="B62" s="71">
        <f>(VLOOKUP($A62,'Occupancy Raw Data'!$B$8:$BE$45,'Occupancy Raw Data'!G$3,FALSE))/100</f>
        <v>0.8061213492833269</v>
      </c>
      <c r="C62" s="72">
        <f>(VLOOKUP($A62,'Occupancy Raw Data'!$B$8:$BE$45,'Occupancy Raw Data'!H$3,FALSE))/100</f>
        <v>0.92025002694255809</v>
      </c>
      <c r="D62" s="72">
        <f>(VLOOKUP($A62,'Occupancy Raw Data'!$B$8:$BE$45,'Occupancy Raw Data'!I$3,FALSE))/100</f>
        <v>0.97402737363940006</v>
      </c>
      <c r="E62" s="72">
        <f>(VLOOKUP($A62,'Occupancy Raw Data'!$B$8:$BE$45,'Occupancy Raw Data'!J$3,FALSE))/100</f>
        <v>0.95538312318137697</v>
      </c>
      <c r="F62" s="72">
        <f>(VLOOKUP($A62,'Occupancy Raw Data'!$B$8:$BE$45,'Occupancy Raw Data'!K$3,FALSE))/100</f>
        <v>0.75449940726371301</v>
      </c>
      <c r="G62" s="73">
        <f>(VLOOKUP($A62,'Occupancy Raw Data'!$B$8:$BE$45,'Occupancy Raw Data'!L$3,FALSE))/100</f>
        <v>0.88205625606207505</v>
      </c>
      <c r="H62" s="53">
        <f>(VLOOKUP($A62,'Occupancy Raw Data'!$B$8:$BE$45,'Occupancy Raw Data'!N$3,FALSE))/100</f>
        <v>0.726155835758163</v>
      </c>
      <c r="I62" s="53">
        <f>(VLOOKUP($A62,'Occupancy Raw Data'!$B$8:$BE$45,'Occupancy Raw Data'!O$3,FALSE))/100</f>
        <v>0.81776053454035902</v>
      </c>
      <c r="J62" s="73">
        <f>(VLOOKUP($A62,'Occupancy Raw Data'!$B$8:$BE$45,'Occupancy Raw Data'!P$3,FALSE))/100</f>
        <v>0.77195818514926107</v>
      </c>
      <c r="K62" s="74">
        <f>(VLOOKUP($A62,'Occupancy Raw Data'!$B$8:$BE$45,'Occupancy Raw Data'!R$3,FALSE))/100</f>
        <v>0.85059966437270007</v>
      </c>
      <c r="M62" s="75">
        <f>VLOOKUP($A62,'ADR Raw Data'!$B$6:$BE$43,'ADR Raw Data'!G$1,FALSE)</f>
        <v>237.83475935828801</v>
      </c>
      <c r="N62" s="76">
        <f>VLOOKUP($A62,'ADR Raw Data'!$B$6:$BE$43,'ADR Raw Data'!H$1,FALSE)</f>
        <v>271.80400866612001</v>
      </c>
      <c r="O62" s="76">
        <f>VLOOKUP($A62,'ADR Raw Data'!$B$6:$BE$43,'ADR Raw Data'!I$1,FALSE)</f>
        <v>290.096613188758</v>
      </c>
      <c r="P62" s="76">
        <f>VLOOKUP($A62,'ADR Raw Data'!$B$6:$BE$43,'ADR Raw Data'!J$1,FALSE)</f>
        <v>267.93227749576897</v>
      </c>
      <c r="Q62" s="76">
        <f>VLOOKUP($A62,'ADR Raw Data'!$B$6:$BE$43,'ADR Raw Data'!K$1,FALSE)</f>
        <v>219.83173260962701</v>
      </c>
      <c r="R62" s="77">
        <f>VLOOKUP($A62,'ADR Raw Data'!$B$6:$BE$43,'ADR Raw Data'!L$1,FALSE)</f>
        <v>259.905022114703</v>
      </c>
      <c r="S62" s="76">
        <f>VLOOKUP($A62,'ADR Raw Data'!$B$6:$BE$43,'ADR Raw Data'!N$1,FALSE)</f>
        <v>178.15885722766299</v>
      </c>
      <c r="T62" s="76">
        <f>VLOOKUP($A62,'ADR Raw Data'!$B$6:$BE$43,'ADR Raw Data'!O$1,FALSE)</f>
        <v>171.934362150764</v>
      </c>
      <c r="U62" s="77">
        <f>VLOOKUP($A62,'ADR Raw Data'!$B$6:$BE$43,'ADR Raw Data'!P$1,FALSE)</f>
        <v>174.86195169621601</v>
      </c>
      <c r="V62" s="78">
        <f>VLOOKUP($A62,'ADR Raw Data'!$B$6:$BE$43,'ADR Raw Data'!R$1,FALSE)</f>
        <v>237.853455085159</v>
      </c>
      <c r="X62" s="75">
        <f>VLOOKUP($A62,'RevPAR Raw Data'!$B$6:$BE$43,'RevPAR Raw Data'!G$1,FALSE)</f>
        <v>191.72367712037899</v>
      </c>
      <c r="Y62" s="76">
        <f>VLOOKUP($A62,'RevPAR Raw Data'!$B$6:$BE$43,'RevPAR Raw Data'!H$1,FALSE)</f>
        <v>250.127646298092</v>
      </c>
      <c r="Z62" s="76">
        <f>VLOOKUP($A62,'RevPAR Raw Data'!$B$6:$BE$43,'RevPAR Raw Data'!I$1,FALSE)</f>
        <v>282.56204224593102</v>
      </c>
      <c r="AA62" s="76">
        <f>VLOOKUP($A62,'RevPAR Raw Data'!$B$6:$BE$43,'RevPAR Raw Data'!J$1,FALSE)</f>
        <v>255.977976075008</v>
      </c>
      <c r="AB62" s="76">
        <f>VLOOKUP($A62,'RevPAR Raw Data'!$B$6:$BE$43,'RevPAR Raw Data'!K$1,FALSE)</f>
        <v>165.86291195171799</v>
      </c>
      <c r="AC62" s="77">
        <f>VLOOKUP($A62,'RevPAR Raw Data'!$B$6:$BE$43,'RevPAR Raw Data'!L$1,FALSE)</f>
        <v>229.25085073822601</v>
      </c>
      <c r="AD62" s="76">
        <f>VLOOKUP($A62,'RevPAR Raw Data'!$B$6:$BE$43,'RevPAR Raw Data'!N$1,FALSE)</f>
        <v>129.37109386787299</v>
      </c>
      <c r="AE62" s="76">
        <f>VLOOKUP($A62,'RevPAR Raw Data'!$B$6:$BE$43,'RevPAR Raw Data'!O$1,FALSE)</f>
        <v>140.601135898264</v>
      </c>
      <c r="AF62" s="77">
        <f>VLOOKUP($A62,'RevPAR Raw Data'!$B$6:$BE$43,'RevPAR Raw Data'!P$1,FALSE)</f>
        <v>134.98611488306901</v>
      </c>
      <c r="AG62" s="78">
        <f>VLOOKUP($A62,'RevPAR Raw Data'!$B$6:$BE$43,'RevPAR Raw Data'!R$1,FALSE)</f>
        <v>202.31806906532401</v>
      </c>
    </row>
    <row r="63" spans="1:33" x14ac:dyDescent="0.25">
      <c r="A63" s="55" t="s">
        <v>126</v>
      </c>
      <c r="B63" s="43">
        <f>(VLOOKUP($A62,'Occupancy Raw Data'!$B$8:$BE$51,'Occupancy Raw Data'!T$3,FALSE))/100</f>
        <v>0.14872292272874199</v>
      </c>
      <c r="C63" s="44">
        <f>(VLOOKUP($A62,'Occupancy Raw Data'!$B$8:$BE$51,'Occupancy Raw Data'!U$3,FALSE))/100</f>
        <v>6.27860069486742E-2</v>
      </c>
      <c r="D63" s="44">
        <f>(VLOOKUP($A62,'Occupancy Raw Data'!$B$8:$BE$51,'Occupancy Raw Data'!V$3,FALSE))/100</f>
        <v>5.0284559473049599E-2</v>
      </c>
      <c r="E63" s="44">
        <f>(VLOOKUP($A62,'Occupancy Raw Data'!$B$8:$BE$51,'Occupancy Raw Data'!W$3,FALSE))/100</f>
        <v>0.10457418273975901</v>
      </c>
      <c r="F63" s="44">
        <f>(VLOOKUP($A62,'Occupancy Raw Data'!$B$8:$BE$51,'Occupancy Raw Data'!X$3,FALSE))/100</f>
        <v>9.6800336692158401E-2</v>
      </c>
      <c r="G63" s="44">
        <f>(VLOOKUP($A62,'Occupancy Raw Data'!$B$8:$BE$51,'Occupancy Raw Data'!Y$3,FALSE))/100</f>
        <v>8.9529815782794092E-2</v>
      </c>
      <c r="H63" s="45">
        <f>(VLOOKUP($A62,'Occupancy Raw Data'!$B$8:$BE$51,'Occupancy Raw Data'!AA$3,FALSE))/100</f>
        <v>-8.7652832566226996E-2</v>
      </c>
      <c r="I63" s="45">
        <f>(VLOOKUP($A62,'Occupancy Raw Data'!$B$8:$BE$51,'Occupancy Raw Data'!AB$3,FALSE))/100</f>
        <v>-9.4164109363043008E-2</v>
      </c>
      <c r="J63" s="44">
        <f>(VLOOKUP($A62,'Occupancy Raw Data'!$B$8:$BE$51,'Occupancy Raw Data'!AC$3,FALSE))/100</f>
        <v>-9.1113252301086897E-2</v>
      </c>
      <c r="K63" s="46">
        <f>(VLOOKUP($A62,'Occupancy Raw Data'!$B$8:$BE$51,'Occupancy Raw Data'!AE$3,FALSE))/100</f>
        <v>3.6131573363398402E-2</v>
      </c>
      <c r="M63" s="43">
        <f>(VLOOKUP($A62,'ADR Raw Data'!$B$6:$BE$49,'ADR Raw Data'!T$1,FALSE))/100</f>
        <v>0.16282163175967299</v>
      </c>
      <c r="N63" s="44">
        <f>(VLOOKUP($A62,'ADR Raw Data'!$B$6:$BE$49,'ADR Raw Data'!U$1,FALSE))/100</f>
        <v>9.4128657526517293E-2</v>
      </c>
      <c r="O63" s="44">
        <f>(VLOOKUP($A62,'ADR Raw Data'!$B$6:$BE$49,'ADR Raw Data'!V$1,FALSE))/100</f>
        <v>9.0016554140439103E-2</v>
      </c>
      <c r="P63" s="44">
        <f>(VLOOKUP($A62,'ADR Raw Data'!$B$6:$BE$49,'ADR Raw Data'!W$1,FALSE))/100</f>
        <v>0.11154058768699601</v>
      </c>
      <c r="Q63" s="44">
        <f>(VLOOKUP($A62,'ADR Raw Data'!$B$6:$BE$49,'ADR Raw Data'!X$1,FALSE))/100</f>
        <v>0.218595638554722</v>
      </c>
      <c r="R63" s="44">
        <f>(VLOOKUP($A62,'ADR Raw Data'!$B$6:$BE$49,'ADR Raw Data'!Y$1,FALSE))/100</f>
        <v>0.12155815633395201</v>
      </c>
      <c r="S63" s="45">
        <f>(VLOOKUP($A62,'ADR Raw Data'!$B$6:$BE$49,'ADR Raw Data'!AA$1,FALSE))/100</f>
        <v>0.154787393996038</v>
      </c>
      <c r="T63" s="45">
        <f>(VLOOKUP($A62,'ADR Raw Data'!$B$6:$BE$49,'ADR Raw Data'!AB$1,FALSE))/100</f>
        <v>0.10571206468884199</v>
      </c>
      <c r="U63" s="44">
        <f>(VLOOKUP($A62,'ADR Raw Data'!$B$6:$BE$49,'ADR Raw Data'!AC$1,FALSE))/100</f>
        <v>0.12868189555885101</v>
      </c>
      <c r="V63" s="46">
        <f>(VLOOKUP($A62,'ADR Raw Data'!$B$6:$BE$49,'ADR Raw Data'!AE$1,FALSE))/100</f>
        <v>0.137888186533523</v>
      </c>
      <c r="X63" s="43">
        <f>(VLOOKUP($A62,'RevPAR Raw Data'!$B$6:$BE$43,'RevPAR Raw Data'!T$1,FALSE))/100</f>
        <v>0.33575986344717701</v>
      </c>
      <c r="Y63" s="44">
        <f>(VLOOKUP($A62,'RevPAR Raw Data'!$B$6:$BE$43,'RevPAR Raw Data'!U$1,FALSE))/100</f>
        <v>0.16282462702071998</v>
      </c>
      <c r="Z63" s="44">
        <f>(VLOOKUP($A62,'RevPAR Raw Data'!$B$6:$BE$43,'RevPAR Raw Data'!V$1,FALSE))/100</f>
        <v>0.14482755638372199</v>
      </c>
      <c r="AA63" s="44">
        <f>(VLOOKUP($A62,'RevPAR Raw Data'!$B$6:$BE$43,'RevPAR Raw Data'!W$1,FALSE))/100</f>
        <v>0.227779036226436</v>
      </c>
      <c r="AB63" s="44">
        <f>(VLOOKUP($A62,'RevPAR Raw Data'!$B$6:$BE$43,'RevPAR Raw Data'!X$1,FALSE))/100</f>
        <v>0.33655610665841501</v>
      </c>
      <c r="AC63" s="44">
        <f>(VLOOKUP($A62,'RevPAR Raw Data'!$B$6:$BE$43,'RevPAR Raw Data'!Y$1,FALSE))/100</f>
        <v>0.221971051460221</v>
      </c>
      <c r="AD63" s="45">
        <f>(VLOOKUP($A62,'RevPAR Raw Data'!$B$6:$BE$43,'RevPAR Raw Data'!AA$1,FALSE))/100</f>
        <v>5.3567007900514198E-2</v>
      </c>
      <c r="AE63" s="45">
        <f>(VLOOKUP($A62,'RevPAR Raw Data'!$B$6:$BE$43,'RevPAR Raw Data'!AB$1,FALSE))/100</f>
        <v>1.5936729054459801E-3</v>
      </c>
      <c r="AF63" s="44">
        <f>(VLOOKUP($A62,'RevPAR Raw Data'!$B$6:$BE$43,'RevPAR Raw Data'!AC$1,FALSE))/100</f>
        <v>2.58440172411292E-2</v>
      </c>
      <c r="AG63" s="46">
        <f>(VLOOKUP($A62,'RevPAR Raw Data'!$B$6:$BE$43,'RevPAR Raw Data'!AE$1,FALSE))/100</f>
        <v>0.17900187702460302</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Data'!G$3,FALSE))/100</f>
        <v>0.72072803153257492</v>
      </c>
      <c r="C65" s="72">
        <f>(VLOOKUP($A65,'Occupancy Raw Data'!$B$8:$BE$45,'Occupancy Raw Data'!H$3,FALSE))/100</f>
        <v>0.90088105726872203</v>
      </c>
      <c r="D65" s="72">
        <f>(VLOOKUP($A65,'Occupancy Raw Data'!$B$8:$BE$45,'Occupancy Raw Data'!I$3,FALSE))/100</f>
        <v>0.94458613494087595</v>
      </c>
      <c r="E65" s="72">
        <f>(VLOOKUP($A65,'Occupancy Raw Data'!$B$8:$BE$45,'Occupancy Raw Data'!J$3,FALSE))/100</f>
        <v>0.92534198933456902</v>
      </c>
      <c r="F65" s="72">
        <f>(VLOOKUP($A65,'Occupancy Raw Data'!$B$8:$BE$45,'Occupancy Raw Data'!K$3,FALSE))/100</f>
        <v>0.70832367261766704</v>
      </c>
      <c r="G65" s="73">
        <f>(VLOOKUP($A65,'Occupancy Raw Data'!$B$8:$BE$45,'Occupancy Raw Data'!L$3,FALSE))/100</f>
        <v>0.83997217713888206</v>
      </c>
      <c r="H65" s="53">
        <f>(VLOOKUP($A65,'Occupancy Raw Data'!$B$8:$BE$45,'Occupancy Raw Data'!N$3,FALSE))/100</f>
        <v>0.72478553211221797</v>
      </c>
      <c r="I65" s="53">
        <f>(VLOOKUP($A65,'Occupancy Raw Data'!$B$8:$BE$45,'Occupancy Raw Data'!O$3,FALSE))/100</f>
        <v>0.80535590076512809</v>
      </c>
      <c r="J65" s="73">
        <f>(VLOOKUP($A65,'Occupancy Raw Data'!$B$8:$BE$45,'Occupancy Raw Data'!P$3,FALSE))/100</f>
        <v>0.76507071643867308</v>
      </c>
      <c r="K65" s="74">
        <f>(VLOOKUP($A65,'Occupancy Raw Data'!$B$8:$BE$45,'Occupancy Raw Data'!R$3,FALSE))/100</f>
        <v>0.81857175979596508</v>
      </c>
      <c r="M65" s="75">
        <f>VLOOKUP($A65,'ADR Raw Data'!$B$6:$BE$43,'ADR Raw Data'!G$1,FALSE)</f>
        <v>183.18010455203401</v>
      </c>
      <c r="N65" s="76">
        <f>VLOOKUP($A65,'ADR Raw Data'!$B$6:$BE$43,'ADR Raw Data'!H$1,FALSE)</f>
        <v>223.22780208467299</v>
      </c>
      <c r="O65" s="76">
        <f>VLOOKUP($A65,'ADR Raw Data'!$B$6:$BE$43,'ADR Raw Data'!I$1,FALSE)</f>
        <v>225.57534118802101</v>
      </c>
      <c r="P65" s="76">
        <f>VLOOKUP($A65,'ADR Raw Data'!$B$6:$BE$43,'ADR Raw Data'!J$1,FALSE)</f>
        <v>211.185345778</v>
      </c>
      <c r="Q65" s="76">
        <f>VLOOKUP($A65,'ADR Raw Data'!$B$6:$BE$43,'ADR Raw Data'!K$1,FALSE)</f>
        <v>174.619137479541</v>
      </c>
      <c r="R65" s="77">
        <f>VLOOKUP($A65,'ADR Raw Data'!$B$6:$BE$43,'ADR Raw Data'!L$1,FALSE)</f>
        <v>206.03196974715601</v>
      </c>
      <c r="S65" s="76">
        <f>VLOOKUP($A65,'ADR Raw Data'!$B$6:$BE$43,'ADR Raw Data'!N$1,FALSE)</f>
        <v>156.563168586052</v>
      </c>
      <c r="T65" s="76">
        <f>VLOOKUP($A65,'ADR Raw Data'!$B$6:$BE$43,'ADR Raw Data'!O$1,FALSE)</f>
        <v>158.47705196487601</v>
      </c>
      <c r="U65" s="77">
        <f>VLOOKUP($A65,'ADR Raw Data'!$B$6:$BE$43,'ADR Raw Data'!P$1,FALSE)</f>
        <v>157.570498522615</v>
      </c>
      <c r="V65" s="78">
        <f>VLOOKUP($A65,'ADR Raw Data'!$B$6:$BE$43,'ADR Raw Data'!R$1,FALSE)</f>
        <v>193.090804823274</v>
      </c>
      <c r="X65" s="75">
        <f>VLOOKUP($A65,'RevPAR Raw Data'!$B$6:$BE$43,'RevPAR Raw Data'!G$1,FALSE)</f>
        <v>132.02303616971901</v>
      </c>
      <c r="Y65" s="76">
        <f>VLOOKUP($A65,'RevPAR Raw Data'!$B$6:$BE$43,'RevPAR Raw Data'!H$1,FALSE)</f>
        <v>201.10169835381399</v>
      </c>
      <c r="Z65" s="76">
        <f>VLOOKUP($A65,'RevPAR Raw Data'!$B$6:$BE$43,'RevPAR Raw Data'!I$1,FALSE)</f>
        <v>213.07533967076199</v>
      </c>
      <c r="AA65" s="76">
        <f>VLOOKUP($A65,'RevPAR Raw Data'!$B$6:$BE$43,'RevPAR Raw Data'!J$1,FALSE)</f>
        <v>195.418667980523</v>
      </c>
      <c r="AB65" s="76">
        <f>VLOOKUP($A65,'RevPAR Raw Data'!$B$6:$BE$43,'RevPAR Raw Data'!K$1,FALSE)</f>
        <v>123.686868768838</v>
      </c>
      <c r="AC65" s="77">
        <f>VLOOKUP($A65,'RevPAR Raw Data'!$B$6:$BE$43,'RevPAR Raw Data'!L$1,FALSE)</f>
        <v>173.06112218873099</v>
      </c>
      <c r="AD65" s="76">
        <f>VLOOKUP($A65,'RevPAR Raw Data'!$B$6:$BE$43,'RevPAR Raw Data'!N$1,FALSE)</f>
        <v>113.474719452817</v>
      </c>
      <c r="AE65" s="76">
        <f>VLOOKUP($A65,'RevPAR Raw Data'!$B$6:$BE$43,'RevPAR Raw Data'!O$1,FALSE)</f>
        <v>127.630428935775</v>
      </c>
      <c r="AF65" s="77">
        <f>VLOOKUP($A65,'RevPAR Raw Data'!$B$6:$BE$43,'RevPAR Raw Data'!P$1,FALSE)</f>
        <v>120.552574194296</v>
      </c>
      <c r="AG65" s="78">
        <f>VLOOKUP($A65,'RevPAR Raw Data'!$B$6:$BE$43,'RevPAR Raw Data'!R$1,FALSE)</f>
        <v>158.058679904607</v>
      </c>
    </row>
    <row r="66" spans="1:33" x14ac:dyDescent="0.25">
      <c r="A66" s="55" t="s">
        <v>126</v>
      </c>
      <c r="B66" s="43">
        <f>(VLOOKUP($A65,'Occupancy Raw Data'!$B$8:$BE$51,'Occupancy Raw Data'!T$3,FALSE))/100</f>
        <v>0.18202145419317697</v>
      </c>
      <c r="C66" s="44">
        <f>(VLOOKUP($A65,'Occupancy Raw Data'!$B$8:$BE$51,'Occupancy Raw Data'!U$3,FALSE))/100</f>
        <v>0.13760699568783699</v>
      </c>
      <c r="D66" s="44">
        <f>(VLOOKUP($A65,'Occupancy Raw Data'!$B$8:$BE$51,'Occupancy Raw Data'!V$3,FALSE))/100</f>
        <v>7.2084698873389405E-2</v>
      </c>
      <c r="E66" s="44">
        <f>(VLOOKUP($A65,'Occupancy Raw Data'!$B$8:$BE$51,'Occupancy Raw Data'!W$3,FALSE))/100</f>
        <v>0.16388240857668801</v>
      </c>
      <c r="F66" s="44">
        <f>(VLOOKUP($A65,'Occupancy Raw Data'!$B$8:$BE$51,'Occupancy Raw Data'!X$3,FALSE))/100</f>
        <v>7.1579358399081194E-2</v>
      </c>
      <c r="G66" s="44">
        <f>(VLOOKUP($A65,'Occupancy Raw Data'!$B$8:$BE$51,'Occupancy Raw Data'!Y$3,FALSE))/100</f>
        <v>0.123323383562181</v>
      </c>
      <c r="H66" s="45">
        <f>(VLOOKUP($A65,'Occupancy Raw Data'!$B$8:$BE$51,'Occupancy Raw Data'!AA$3,FALSE))/100</f>
        <v>-1.1008066746620099E-2</v>
      </c>
      <c r="I66" s="45">
        <f>(VLOOKUP($A65,'Occupancy Raw Data'!$B$8:$BE$51,'Occupancy Raw Data'!AB$3,FALSE))/100</f>
        <v>-5.70747980969597E-2</v>
      </c>
      <c r="J66" s="44">
        <f>(VLOOKUP($A65,'Occupancy Raw Data'!$B$8:$BE$51,'Occupancy Raw Data'!AC$3,FALSE))/100</f>
        <v>-3.58012888718083E-2</v>
      </c>
      <c r="K66" s="46">
        <f>(VLOOKUP($A65,'Occupancy Raw Data'!$B$8:$BE$51,'Occupancy Raw Data'!AE$3,FALSE))/100</f>
        <v>7.5907621242344292E-2</v>
      </c>
      <c r="M66" s="43">
        <f>(VLOOKUP($A65,'ADR Raw Data'!$B$6:$BE$49,'ADR Raw Data'!T$1,FALSE))/100</f>
        <v>0.19857716642100201</v>
      </c>
      <c r="N66" s="44">
        <f>(VLOOKUP($A65,'ADR Raw Data'!$B$6:$BE$49,'ADR Raw Data'!U$1,FALSE))/100</f>
        <v>0.22544244066473801</v>
      </c>
      <c r="O66" s="44">
        <f>(VLOOKUP($A65,'ADR Raw Data'!$B$6:$BE$49,'ADR Raw Data'!V$1,FALSE))/100</f>
        <v>0.170115657989207</v>
      </c>
      <c r="P66" s="44">
        <f>(VLOOKUP($A65,'ADR Raw Data'!$B$6:$BE$49,'ADR Raw Data'!W$1,FALSE))/100</f>
        <v>0.168051783899237</v>
      </c>
      <c r="Q66" s="44">
        <f>(VLOOKUP($A65,'ADR Raw Data'!$B$6:$BE$49,'ADR Raw Data'!X$1,FALSE))/100</f>
        <v>0.124455809273122</v>
      </c>
      <c r="R66" s="44">
        <f>(VLOOKUP($A65,'ADR Raw Data'!$B$6:$BE$49,'ADR Raw Data'!Y$1,FALSE))/100</f>
        <v>0.17839757977360202</v>
      </c>
      <c r="S66" s="45">
        <f>(VLOOKUP($A65,'ADR Raw Data'!$B$6:$BE$49,'ADR Raw Data'!AA$1,FALSE))/100</f>
        <v>6.77872589014831E-2</v>
      </c>
      <c r="T66" s="45">
        <f>(VLOOKUP($A65,'ADR Raw Data'!$B$6:$BE$49,'ADR Raw Data'!AB$1,FALSE))/100</f>
        <v>5.7029596148471501E-2</v>
      </c>
      <c r="U66" s="44">
        <f>(VLOOKUP($A65,'ADR Raw Data'!$B$6:$BE$49,'ADR Raw Data'!AC$1,FALSE))/100</f>
        <v>6.17848106805391E-2</v>
      </c>
      <c r="V66" s="46">
        <f>(VLOOKUP($A65,'ADR Raw Data'!$B$6:$BE$49,'ADR Raw Data'!AE$1,FALSE))/100</f>
        <v>0.15649233525640999</v>
      </c>
      <c r="X66" s="43">
        <f>(VLOOKUP($A65,'RevPAR Raw Data'!$B$6:$BE$43,'RevPAR Raw Data'!T$1,FALSE))/100</f>
        <v>0.41674392521569098</v>
      </c>
      <c r="Y66" s="44">
        <f>(VLOOKUP($A65,'RevPAR Raw Data'!$B$6:$BE$43,'RevPAR Raw Data'!U$1,FALSE))/100</f>
        <v>0.39407189331298398</v>
      </c>
      <c r="Z66" s="44">
        <f>(VLOOKUP($A65,'RevPAR Raw Data'!$B$6:$BE$43,'RevPAR Raw Data'!V$1,FALSE))/100</f>
        <v>0.25446309284239699</v>
      </c>
      <c r="AA66" s="44">
        <f>(VLOOKUP($A65,'RevPAR Raw Data'!$B$6:$BE$43,'RevPAR Raw Data'!W$1,FALSE))/100</f>
        <v>0.359474923586941</v>
      </c>
      <c r="AB66" s="44">
        <f>(VLOOKUP($A65,'RevPAR Raw Data'!$B$6:$BE$43,'RevPAR Raw Data'!X$1,FALSE))/100</f>
        <v>0.204943634649012</v>
      </c>
      <c r="AC66" s="44">
        <f>(VLOOKUP($A65,'RevPAR Raw Data'!$B$6:$BE$43,'RevPAR Raw Data'!Y$1,FALSE))/100</f>
        <v>0.32372155649276896</v>
      </c>
      <c r="AD66" s="45">
        <f>(VLOOKUP($A65,'RevPAR Raw Data'!$B$6:$BE$43,'RevPAR Raw Data'!AA$1,FALSE))/100</f>
        <v>5.6032985484305096E-2</v>
      </c>
      <c r="AE66" s="45">
        <f>(VLOOKUP($A65,'RevPAR Raw Data'!$B$6:$BE$43,'RevPAR Raw Data'!AB$1,FALSE))/100</f>
        <v>-3.3001546342133299E-3</v>
      </c>
      <c r="AF66" s="44">
        <f>(VLOOKUP($A65,'RevPAR Raw Data'!$B$6:$BE$43,'RevPAR Raw Data'!AC$1,FALSE))/100</f>
        <v>2.3771545953666703E-2</v>
      </c>
      <c r="AG66" s="46">
        <f>(VLOOKUP($A65,'RevPAR Raw Data'!$B$6:$BE$43,'RevPAR Raw Data'!AE$1,FALSE))/100</f>
        <v>0.24427891741072799</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Data'!G$3,FALSE))/100</f>
        <v>0.72587541892984997</v>
      </c>
      <c r="C68" s="72">
        <f>(VLOOKUP($A68,'Occupancy Raw Data'!$B$8:$BE$45,'Occupancy Raw Data'!H$3,FALSE))/100</f>
        <v>0.85658153241650192</v>
      </c>
      <c r="D68" s="72">
        <f>(VLOOKUP($A68,'Occupancy Raw Data'!$B$8:$BE$45,'Occupancy Raw Data'!I$3,FALSE))/100</f>
        <v>0.92291690743094801</v>
      </c>
      <c r="E68" s="72">
        <f>(VLOOKUP($A68,'Occupancy Raw Data'!$B$8:$BE$45,'Occupancy Raw Data'!J$3,FALSE))/100</f>
        <v>0.89749219923725798</v>
      </c>
      <c r="F68" s="72">
        <f>(VLOOKUP($A68,'Occupancy Raw Data'!$B$8:$BE$45,'Occupancy Raw Data'!K$3,FALSE))/100</f>
        <v>0.70750028891713801</v>
      </c>
      <c r="G68" s="73">
        <f>(VLOOKUP($A68,'Occupancy Raw Data'!$B$8:$BE$45,'Occupancy Raw Data'!L$3,FALSE))/100</f>
        <v>0.82207326938633896</v>
      </c>
      <c r="H68" s="53">
        <f>(VLOOKUP($A68,'Occupancy Raw Data'!$B$8:$BE$45,'Occupancy Raw Data'!N$3,FALSE))/100</f>
        <v>0.69004969374783298</v>
      </c>
      <c r="I68" s="53">
        <f>(VLOOKUP($A68,'Occupancy Raw Data'!$B$8:$BE$45,'Occupancy Raw Data'!O$3,FALSE))/100</f>
        <v>0.76563041719634795</v>
      </c>
      <c r="J68" s="73">
        <f>(VLOOKUP($A68,'Occupancy Raw Data'!$B$8:$BE$45,'Occupancy Raw Data'!P$3,FALSE))/100</f>
        <v>0.72784005547209008</v>
      </c>
      <c r="K68" s="74">
        <f>(VLOOKUP($A68,'Occupancy Raw Data'!$B$8:$BE$45,'Occupancy Raw Data'!R$3,FALSE))/100</f>
        <v>0.79514949398226809</v>
      </c>
      <c r="M68" s="75">
        <f>VLOOKUP($A68,'ADR Raw Data'!$B$6:$BE$43,'ADR Raw Data'!G$1,FALSE)</f>
        <v>173.18977232924601</v>
      </c>
      <c r="N68" s="76">
        <f>VLOOKUP($A68,'ADR Raw Data'!$B$6:$BE$43,'ADR Raw Data'!H$1,FALSE)</f>
        <v>211.81589044792199</v>
      </c>
      <c r="O68" s="76">
        <f>VLOOKUP($A68,'ADR Raw Data'!$B$6:$BE$43,'ADR Raw Data'!I$1,FALSE)</f>
        <v>233.44615452041</v>
      </c>
      <c r="P68" s="76">
        <f>VLOOKUP($A68,'ADR Raw Data'!$B$6:$BE$43,'ADR Raw Data'!J$1,FALSE)</f>
        <v>225.637647437548</v>
      </c>
      <c r="Q68" s="76">
        <f>VLOOKUP($A68,'ADR Raw Data'!$B$6:$BE$43,'ADR Raw Data'!K$1,FALSE)</f>
        <v>171.161257758902</v>
      </c>
      <c r="R68" s="77">
        <f>VLOOKUP($A68,'ADR Raw Data'!$B$6:$BE$43,'ADR Raw Data'!L$1,FALSE)</f>
        <v>205.87163719177801</v>
      </c>
      <c r="S68" s="76">
        <f>VLOOKUP($A68,'ADR Raw Data'!$B$6:$BE$43,'ADR Raw Data'!N$1,FALSE)</f>
        <v>155.40260760341599</v>
      </c>
      <c r="T68" s="76">
        <f>VLOOKUP($A68,'ADR Raw Data'!$B$6:$BE$43,'ADR Raw Data'!O$1,FALSE)</f>
        <v>155.244612830188</v>
      </c>
      <c r="U68" s="77">
        <f>VLOOKUP($A68,'ADR Raw Data'!$B$6:$BE$43,'ADR Raw Data'!P$1,FALSE)</f>
        <v>155.31950857415001</v>
      </c>
      <c r="V68" s="78">
        <f>VLOOKUP($A68,'ADR Raw Data'!$B$6:$BE$43,'ADR Raw Data'!R$1,FALSE)</f>
        <v>192.65081182650499</v>
      </c>
      <c r="X68" s="75">
        <f>VLOOKUP($A68,'RevPAR Raw Data'!$B$6:$BE$43,'RevPAR Raw Data'!G$1,FALSE)</f>
        <v>125.71419854385699</v>
      </c>
      <c r="Y68" s="76">
        <f>VLOOKUP($A68,'RevPAR Raw Data'!$B$6:$BE$43,'RevPAR Raw Data'!H$1,FALSE)</f>
        <v>181.437580030047</v>
      </c>
      <c r="Z68" s="76">
        <f>VLOOKUP($A68,'RevPAR Raw Data'!$B$6:$BE$43,'RevPAR Raw Data'!I$1,FALSE)</f>
        <v>215.451402981624</v>
      </c>
      <c r="AA68" s="76">
        <f>VLOOKUP($A68,'RevPAR Raw Data'!$B$6:$BE$43,'RevPAR Raw Data'!J$1,FALSE)</f>
        <v>202.508028429446</v>
      </c>
      <c r="AB68" s="76">
        <f>VLOOKUP($A68,'RevPAR Raw Data'!$B$6:$BE$43,'RevPAR Raw Data'!K$1,FALSE)</f>
        <v>121.096639315844</v>
      </c>
      <c r="AC68" s="77">
        <f>VLOOKUP($A68,'RevPAR Raw Data'!$B$6:$BE$43,'RevPAR Raw Data'!L$1,FALSE)</f>
        <v>169.24156986016399</v>
      </c>
      <c r="AD68" s="76">
        <f>VLOOKUP($A68,'RevPAR Raw Data'!$B$6:$BE$43,'RevPAR Raw Data'!N$1,FALSE)</f>
        <v>107.235521784352</v>
      </c>
      <c r="AE68" s="76">
        <f>VLOOKUP($A68,'RevPAR Raw Data'!$B$6:$BE$43,'RevPAR Raw Data'!O$1,FALSE)</f>
        <v>118.85999768866201</v>
      </c>
      <c r="AF68" s="77">
        <f>VLOOKUP($A68,'RevPAR Raw Data'!$B$6:$BE$43,'RevPAR Raw Data'!P$1,FALSE)</f>
        <v>113.047759736507</v>
      </c>
      <c r="AG68" s="78">
        <f>VLOOKUP($A68,'RevPAR Raw Data'!$B$6:$BE$43,'RevPAR Raw Data'!R$1,FALSE)</f>
        <v>153.18619553911901</v>
      </c>
    </row>
    <row r="69" spans="1:33" x14ac:dyDescent="0.25">
      <c r="A69" s="55" t="s">
        <v>126</v>
      </c>
      <c r="B69" s="43">
        <f>(VLOOKUP($A68,'Occupancy Raw Data'!$B$8:$BE$51,'Occupancy Raw Data'!T$3,FALSE))/100</f>
        <v>0.10854218143310901</v>
      </c>
      <c r="C69" s="44">
        <f>(VLOOKUP($A68,'Occupancy Raw Data'!$B$8:$BE$51,'Occupancy Raw Data'!U$3,FALSE))/100</f>
        <v>2.7161862527716098E-2</v>
      </c>
      <c r="D69" s="44">
        <f>(VLOOKUP($A68,'Occupancy Raw Data'!$B$8:$BE$51,'Occupancy Raw Data'!V$3,FALSE))/100</f>
        <v>2.7402547279042802E-2</v>
      </c>
      <c r="E69" s="44">
        <f>(VLOOKUP($A68,'Occupancy Raw Data'!$B$8:$BE$51,'Occupancy Raw Data'!W$3,FALSE))/100</f>
        <v>7.5027685492801699E-2</v>
      </c>
      <c r="F69" s="44">
        <f>(VLOOKUP($A68,'Occupancy Raw Data'!$B$8:$BE$51,'Occupancy Raw Data'!X$3,FALSE))/100</f>
        <v>8.9130048034157597E-2</v>
      </c>
      <c r="G69" s="44">
        <f>(VLOOKUP($A68,'Occupancy Raw Data'!$B$8:$BE$51,'Occupancy Raw Data'!Y$3,FALSE))/100</f>
        <v>6.1701492537313406E-2</v>
      </c>
      <c r="H69" s="45">
        <f>(VLOOKUP($A68,'Occupancy Raw Data'!$B$8:$BE$51,'Occupancy Raw Data'!AA$3,FALSE))/100</f>
        <v>-4.49456174024312E-2</v>
      </c>
      <c r="I69" s="45">
        <f>(VLOOKUP($A68,'Occupancy Raw Data'!$B$8:$BE$51,'Occupancy Raw Data'!AB$3,FALSE))/100</f>
        <v>-9.3831213240322786E-2</v>
      </c>
      <c r="J69" s="44">
        <f>(VLOOKUP($A68,'Occupancy Raw Data'!$B$8:$BE$51,'Occupancy Raw Data'!AC$3,FALSE))/100</f>
        <v>-7.1296910712969105E-2</v>
      </c>
      <c r="K69" s="46">
        <f>(VLOOKUP($A68,'Occupancy Raw Data'!$B$8:$BE$51,'Occupancy Raw Data'!AE$3,FALSE))/100</f>
        <v>2.3372925652848302E-2</v>
      </c>
      <c r="M69" s="43">
        <f>(VLOOKUP($A68,'ADR Raw Data'!$B$6:$BE$49,'ADR Raw Data'!T$1,FALSE))/100</f>
        <v>0.117046631351578</v>
      </c>
      <c r="N69" s="44">
        <f>(VLOOKUP($A68,'ADR Raw Data'!$B$6:$BE$49,'ADR Raw Data'!U$1,FALSE))/100</f>
        <v>7.5660590303852499E-2</v>
      </c>
      <c r="O69" s="44">
        <f>(VLOOKUP($A68,'ADR Raw Data'!$B$6:$BE$49,'ADR Raw Data'!V$1,FALSE))/100</f>
        <v>9.5267816231906402E-2</v>
      </c>
      <c r="P69" s="44">
        <f>(VLOOKUP($A68,'ADR Raw Data'!$B$6:$BE$49,'ADR Raw Data'!W$1,FALSE))/100</f>
        <v>0.16079472645241899</v>
      </c>
      <c r="Q69" s="44">
        <f>(VLOOKUP($A68,'ADR Raw Data'!$B$6:$BE$49,'ADR Raw Data'!X$1,FALSE))/100</f>
        <v>0.14851685247093799</v>
      </c>
      <c r="R69" s="44">
        <f>(VLOOKUP($A68,'ADR Raw Data'!$B$6:$BE$49,'ADR Raw Data'!Y$1,FALSE))/100</f>
        <v>0.112717349749094</v>
      </c>
      <c r="S69" s="45">
        <f>(VLOOKUP($A68,'ADR Raw Data'!$B$6:$BE$49,'ADR Raw Data'!AA$1,FALSE))/100</f>
        <v>0.11985845690167601</v>
      </c>
      <c r="T69" s="45">
        <f>(VLOOKUP($A68,'ADR Raw Data'!$B$6:$BE$49,'ADR Raw Data'!AB$1,FALSE))/100</f>
        <v>8.7478013558610804E-2</v>
      </c>
      <c r="U69" s="44">
        <f>(VLOOKUP($A68,'ADR Raw Data'!$B$6:$BE$49,'ADR Raw Data'!AC$1,FALSE))/100</f>
        <v>0.102191146048773</v>
      </c>
      <c r="V69" s="46">
        <f>(VLOOKUP($A68,'ADR Raw Data'!$B$6:$BE$49,'ADR Raw Data'!AE$1,FALSE))/100</f>
        <v>0.11805788346334699</v>
      </c>
      <c r="X69" s="43">
        <f>(VLOOKUP($A68,'RevPAR Raw Data'!$B$6:$BE$43,'RevPAR Raw Data'!T$1,FALSE))/100</f>
        <v>0.23829330948098501</v>
      </c>
      <c r="Y69" s="44">
        <f>(VLOOKUP($A68,'RevPAR Raw Data'!$B$6:$BE$43,'RevPAR Raw Data'!U$1,FALSE))/100</f>
        <v>0.104877535384167</v>
      </c>
      <c r="Z69" s="44">
        <f>(VLOOKUP($A68,'RevPAR Raw Data'!$B$6:$BE$43,'RevPAR Raw Data'!V$1,FALSE))/100</f>
        <v>0.125280944349415</v>
      </c>
      <c r="AA69" s="44">
        <f>(VLOOKUP($A68,'RevPAR Raw Data'!$B$6:$BE$43,'RevPAR Raw Data'!W$1,FALSE))/100</f>
        <v>0.247886468110394</v>
      </c>
      <c r="AB69" s="44">
        <f>(VLOOKUP($A68,'RevPAR Raw Data'!$B$6:$BE$43,'RevPAR Raw Data'!X$1,FALSE))/100</f>
        <v>0.250884214699713</v>
      </c>
      <c r="AC69" s="44">
        <f>(VLOOKUP($A68,'RevPAR Raw Data'!$B$6:$BE$43,'RevPAR Raw Data'!Y$1,FALSE))/100</f>
        <v>0.181373671000777</v>
      </c>
      <c r="AD69" s="45">
        <f>(VLOOKUP($A68,'RevPAR Raw Data'!$B$6:$BE$43,'RevPAR Raw Data'!AA$1,FALSE))/100</f>
        <v>6.9525727152896705E-2</v>
      </c>
      <c r="AE69" s="45">
        <f>(VLOOKUP($A68,'RevPAR Raw Data'!$B$6:$BE$43,'RevPAR Raw Data'!AB$1,FALSE))/100</f>
        <v>-1.45613678257697E-2</v>
      </c>
      <c r="AF69" s="44">
        <f>(VLOOKUP($A68,'RevPAR Raw Data'!$B$6:$BE$43,'RevPAR Raw Data'!AC$1,FALSE))/100</f>
        <v>2.36083223203085E-2</v>
      </c>
      <c r="AG69" s="46">
        <f>(VLOOKUP($A68,'RevPAR Raw Data'!$B$6:$BE$43,'RevPAR Raw Data'!AE$1,FALSE))/100</f>
        <v>0.14419016724911699</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Data'!G$3,FALSE))/100</f>
        <v>0.64469401041666596</v>
      </c>
      <c r="C71" s="72">
        <f>(VLOOKUP($A71,'Occupancy Raw Data'!$B$8:$BE$45,'Occupancy Raw Data'!H$3,FALSE))/100</f>
        <v>0.83186848958333304</v>
      </c>
      <c r="D71" s="72">
        <f>(VLOOKUP($A71,'Occupancy Raw Data'!$B$8:$BE$45,'Occupancy Raw Data'!I$3,FALSE))/100</f>
        <v>0.86474609375</v>
      </c>
      <c r="E71" s="72">
        <f>(VLOOKUP($A71,'Occupancy Raw Data'!$B$8:$BE$45,'Occupancy Raw Data'!J$3,FALSE))/100</f>
        <v>0.85400390625</v>
      </c>
      <c r="F71" s="72">
        <f>(VLOOKUP($A71,'Occupancy Raw Data'!$B$8:$BE$45,'Occupancy Raw Data'!K$3,FALSE))/100</f>
        <v>0.67936197916666596</v>
      </c>
      <c r="G71" s="73">
        <f>(VLOOKUP($A71,'Occupancy Raw Data'!$B$8:$BE$45,'Occupancy Raw Data'!L$3,FALSE))/100</f>
        <v>0.77493489583333297</v>
      </c>
      <c r="H71" s="53">
        <f>(VLOOKUP($A71,'Occupancy Raw Data'!$B$8:$BE$45,'Occupancy Raw Data'!N$3,FALSE))/100</f>
        <v>0.71142578125</v>
      </c>
      <c r="I71" s="53">
        <f>(VLOOKUP($A71,'Occupancy Raw Data'!$B$8:$BE$45,'Occupancy Raw Data'!O$3,FALSE))/100</f>
        <v>0.81136067708333304</v>
      </c>
      <c r="J71" s="73">
        <f>(VLOOKUP($A71,'Occupancy Raw Data'!$B$8:$BE$45,'Occupancy Raw Data'!P$3,FALSE))/100</f>
        <v>0.76139322916666596</v>
      </c>
      <c r="K71" s="74">
        <f>(VLOOKUP($A71,'Occupancy Raw Data'!$B$8:$BE$45,'Occupancy Raw Data'!R$3,FALSE))/100</f>
        <v>0.77106584821428503</v>
      </c>
      <c r="M71" s="75">
        <f>VLOOKUP($A71,'ADR Raw Data'!$B$6:$BE$43,'ADR Raw Data'!G$1,FALSE)</f>
        <v>163.47149709669199</v>
      </c>
      <c r="N71" s="76">
        <f>VLOOKUP($A71,'ADR Raw Data'!$B$6:$BE$43,'ADR Raw Data'!H$1,FALSE)</f>
        <v>174.49912737233399</v>
      </c>
      <c r="O71" s="76">
        <f>VLOOKUP($A71,'ADR Raw Data'!$B$6:$BE$43,'ADR Raw Data'!I$1,FALSE)</f>
        <v>182.480417843026</v>
      </c>
      <c r="P71" s="76">
        <f>VLOOKUP($A71,'ADR Raw Data'!$B$6:$BE$43,'ADR Raw Data'!J$1,FALSE)</f>
        <v>169.882944539736</v>
      </c>
      <c r="Q71" s="76">
        <f>VLOOKUP($A71,'ADR Raw Data'!$B$6:$BE$43,'ADR Raw Data'!K$1,FALSE)</f>
        <v>156.75099425011899</v>
      </c>
      <c r="R71" s="77">
        <f>VLOOKUP($A71,'ADR Raw Data'!$B$6:$BE$43,'ADR Raw Data'!L$1,FALSE)</f>
        <v>170.31624632445599</v>
      </c>
      <c r="S71" s="76">
        <f>VLOOKUP($A71,'ADR Raw Data'!$B$6:$BE$43,'ADR Raw Data'!N$1,FALSE)</f>
        <v>185.53543811484701</v>
      </c>
      <c r="T71" s="76">
        <f>VLOOKUP($A71,'ADR Raw Data'!$B$6:$BE$43,'ADR Raw Data'!O$1,FALSE)</f>
        <v>200.44995185556601</v>
      </c>
      <c r="U71" s="77">
        <f>VLOOKUP($A71,'ADR Raw Data'!$B$6:$BE$43,'ADR Raw Data'!P$1,FALSE)</f>
        <v>193.48208743052501</v>
      </c>
      <c r="V71" s="78">
        <f>VLOOKUP($A71,'ADR Raw Data'!$B$6:$BE$43,'ADR Raw Data'!R$1,FALSE)</f>
        <v>176.85202852662599</v>
      </c>
      <c r="X71" s="75">
        <f>VLOOKUP($A71,'RevPAR Raw Data'!$B$6:$BE$43,'RevPAR Raw Data'!G$1,FALSE)</f>
        <v>105.38909505208299</v>
      </c>
      <c r="Y71" s="76">
        <f>VLOOKUP($A71,'RevPAR Raw Data'!$B$6:$BE$43,'RevPAR Raw Data'!H$1,FALSE)</f>
        <v>145.160325520833</v>
      </c>
      <c r="Z71" s="76">
        <f>VLOOKUP($A71,'RevPAR Raw Data'!$B$6:$BE$43,'RevPAR Raw Data'!I$1,FALSE)</f>
        <v>157.799228515625</v>
      </c>
      <c r="AA71" s="76">
        <f>VLOOKUP($A71,'RevPAR Raw Data'!$B$6:$BE$43,'RevPAR Raw Data'!J$1,FALSE)</f>
        <v>145.080698242187</v>
      </c>
      <c r="AB71" s="76">
        <f>VLOOKUP($A71,'RevPAR Raw Data'!$B$6:$BE$43,'RevPAR Raw Data'!K$1,FALSE)</f>
        <v>106.490665690104</v>
      </c>
      <c r="AC71" s="77">
        <f>VLOOKUP($A71,'RevPAR Raw Data'!$B$6:$BE$43,'RevPAR Raw Data'!L$1,FALSE)</f>
        <v>131.98400260416599</v>
      </c>
      <c r="AD71" s="76">
        <f>VLOOKUP($A71,'RevPAR Raw Data'!$B$6:$BE$43,'RevPAR Raw Data'!N$1,FALSE)</f>
        <v>131.994694010416</v>
      </c>
      <c r="AE71" s="76">
        <f>VLOOKUP($A71,'RevPAR Raw Data'!$B$6:$BE$43,'RevPAR Raw Data'!O$1,FALSE)</f>
        <v>162.63720865885401</v>
      </c>
      <c r="AF71" s="77">
        <f>VLOOKUP($A71,'RevPAR Raw Data'!$B$6:$BE$43,'RevPAR Raw Data'!P$1,FALSE)</f>
        <v>147.315951334635</v>
      </c>
      <c r="AG71" s="78">
        <f>VLOOKUP($A71,'RevPAR Raw Data'!$B$6:$BE$43,'RevPAR Raw Data'!R$1,FALSE)</f>
        <v>136.36455938430001</v>
      </c>
    </row>
    <row r="72" spans="1:33" x14ac:dyDescent="0.25">
      <c r="A72" s="55" t="s">
        <v>126</v>
      </c>
      <c r="B72" s="43">
        <f>(VLOOKUP($A71,'Occupancy Raw Data'!$B$8:$BE$51,'Occupancy Raw Data'!T$3,FALSE))/100</f>
        <v>8.43710654282534E-2</v>
      </c>
      <c r="C72" s="44">
        <f>(VLOOKUP($A71,'Occupancy Raw Data'!$B$8:$BE$51,'Occupancy Raw Data'!U$3,FALSE))/100</f>
        <v>0.10355800279361199</v>
      </c>
      <c r="D72" s="44">
        <f>(VLOOKUP($A71,'Occupancy Raw Data'!$B$8:$BE$51,'Occupancy Raw Data'!V$3,FALSE))/100</f>
        <v>5.8451990927419296E-2</v>
      </c>
      <c r="E72" s="44">
        <f>(VLOOKUP($A71,'Occupancy Raw Data'!$B$8:$BE$51,'Occupancy Raw Data'!W$3,FALSE))/100</f>
        <v>3.26820790342933E-2</v>
      </c>
      <c r="F72" s="44">
        <f>(VLOOKUP($A71,'Occupancy Raw Data'!$B$8:$BE$51,'Occupancy Raw Data'!X$3,FALSE))/100</f>
        <v>-4.9814599066970297E-3</v>
      </c>
      <c r="G72" s="44">
        <f>(VLOOKUP($A71,'Occupancy Raw Data'!$B$8:$BE$51,'Occupancy Raw Data'!Y$3,FALSE))/100</f>
        <v>5.4313232961969E-2</v>
      </c>
      <c r="H72" s="45">
        <f>(VLOOKUP($A71,'Occupancy Raw Data'!$B$8:$BE$51,'Occupancy Raw Data'!AA$3,FALSE))/100</f>
        <v>-2.7935563038190499E-2</v>
      </c>
      <c r="I72" s="45">
        <f>(VLOOKUP($A71,'Occupancy Raw Data'!$B$8:$BE$51,'Occupancy Raw Data'!AB$3,FALSE))/100</f>
        <v>-4.7905805550886707E-2</v>
      </c>
      <c r="J72" s="44">
        <f>(VLOOKUP($A71,'Occupancy Raw Data'!$B$8:$BE$51,'Occupancy Raw Data'!AC$3,FALSE))/100</f>
        <v>-3.8679087118080602E-2</v>
      </c>
      <c r="K72" s="46">
        <f>(VLOOKUP($A71,'Occupancy Raw Data'!$B$8:$BE$51,'Occupancy Raw Data'!AE$3,FALSE))/100</f>
        <v>2.6303811852200498E-2</v>
      </c>
      <c r="M72" s="43">
        <f>(VLOOKUP($A71,'ADR Raw Data'!$B$6:$BE$49,'ADR Raw Data'!T$1,FALSE))/100</f>
        <v>0.101606532581132</v>
      </c>
      <c r="N72" s="44">
        <f>(VLOOKUP($A71,'ADR Raw Data'!$B$6:$BE$49,'ADR Raw Data'!U$1,FALSE))/100</f>
        <v>7.5081337721751601E-2</v>
      </c>
      <c r="O72" s="44">
        <f>(VLOOKUP($A71,'ADR Raw Data'!$B$6:$BE$49,'ADR Raw Data'!V$1,FALSE))/100</f>
        <v>8.3055686522516797E-2</v>
      </c>
      <c r="P72" s="44">
        <f>(VLOOKUP($A71,'ADR Raw Data'!$B$6:$BE$49,'ADR Raw Data'!W$1,FALSE))/100</f>
        <v>3.3109768162277599E-2</v>
      </c>
      <c r="Q72" s="44">
        <f>(VLOOKUP($A71,'ADR Raw Data'!$B$6:$BE$49,'ADR Raw Data'!X$1,FALSE))/100</f>
        <v>3.0717423583286801E-2</v>
      </c>
      <c r="R72" s="44">
        <f>(VLOOKUP($A71,'ADR Raw Data'!$B$6:$BE$49,'ADR Raw Data'!Y$1,FALSE))/100</f>
        <v>6.4405898363155398E-2</v>
      </c>
      <c r="S72" s="45">
        <f>(VLOOKUP($A71,'ADR Raw Data'!$B$6:$BE$49,'ADR Raw Data'!AA$1,FALSE))/100</f>
        <v>6.2790051083870008E-2</v>
      </c>
      <c r="T72" s="45">
        <f>(VLOOKUP($A71,'ADR Raw Data'!$B$6:$BE$49,'ADR Raw Data'!AB$1,FALSE))/100</f>
        <v>2.9608510284359499E-2</v>
      </c>
      <c r="U72" s="44">
        <f>(VLOOKUP($A71,'ADR Raw Data'!$B$6:$BE$49,'ADR Raw Data'!AC$1,FALSE))/100</f>
        <v>4.36290663724926E-2</v>
      </c>
      <c r="V72" s="46">
        <f>(VLOOKUP($A71,'ADR Raw Data'!$B$6:$BE$49,'ADR Raw Data'!AE$1,FALSE))/100</f>
        <v>5.4850632569855604E-2</v>
      </c>
      <c r="X72" s="43">
        <f>(VLOOKUP($A71,'RevPAR Raw Data'!$B$6:$BE$43,'RevPAR Raw Data'!T$1,FALSE))/100</f>
        <v>0.194550249417726</v>
      </c>
      <c r="Y72" s="44">
        <f>(VLOOKUP($A71,'RevPAR Raw Data'!$B$6:$BE$43,'RevPAR Raw Data'!U$1,FALSE))/100</f>
        <v>0.18641461389690001</v>
      </c>
      <c r="Z72" s="44">
        <f>(VLOOKUP($A71,'RevPAR Raw Data'!$B$6:$BE$43,'RevPAR Raw Data'!V$1,FALSE))/100</f>
        <v>0.14636244768501999</v>
      </c>
      <c r="AA72" s="44">
        <f>(VLOOKUP($A71,'RevPAR Raw Data'!$B$6:$BE$43,'RevPAR Raw Data'!W$1,FALSE))/100</f>
        <v>6.6873943256457707E-2</v>
      </c>
      <c r="AB72" s="44">
        <f>(VLOOKUP($A71,'RevPAR Raw Data'!$B$6:$BE$43,'RevPAR Raw Data'!X$1,FALSE))/100</f>
        <v>2.5582946062572599E-2</v>
      </c>
      <c r="AC72" s="44">
        <f>(VLOOKUP($A71,'RevPAR Raw Data'!$B$6:$BE$43,'RevPAR Raw Data'!Y$1,FALSE))/100</f>
        <v>0.12221722388704701</v>
      </c>
      <c r="AD72" s="45">
        <f>(VLOOKUP($A71,'RevPAR Raw Data'!$B$6:$BE$43,'RevPAR Raw Data'!AA$1,FALSE))/100</f>
        <v>3.3100412615454801E-2</v>
      </c>
      <c r="AE72" s="45">
        <f>(VLOOKUP($A71,'RevPAR Raw Data'!$B$6:$BE$43,'RevPAR Raw Data'!AB$1,FALSE))/100</f>
        <v>-1.97157148028612E-2</v>
      </c>
      <c r="AF72" s="44">
        <f>(VLOOKUP($A71,'RevPAR Raw Data'!$B$6:$BE$43,'RevPAR Raw Data'!AC$1,FALSE))/100</f>
        <v>3.2624467953098002E-3</v>
      </c>
      <c r="AG72" s="46">
        <f>(VLOOKUP($A71,'RevPAR Raw Data'!$B$6:$BE$43,'RevPAR Raw Data'!AE$1,FALSE))/100</f>
        <v>8.2597225141147798E-2</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Data'!G$3,FALSE))/100</f>
        <v>0.63970003408703502</v>
      </c>
      <c r="C74" s="72">
        <f>(VLOOKUP($A74,'Occupancy Raw Data'!$B$8:$BE$45,'Occupancy Raw Data'!H$3,FALSE))/100</f>
        <v>0.75514146119759107</v>
      </c>
      <c r="D74" s="72">
        <f>(VLOOKUP($A74,'Occupancy Raw Data'!$B$8:$BE$45,'Occupancy Raw Data'!I$3,FALSE))/100</f>
        <v>0.80843086012952992</v>
      </c>
      <c r="E74" s="72">
        <f>(VLOOKUP($A74,'Occupancy Raw Data'!$B$8:$BE$45,'Occupancy Raw Data'!J$3,FALSE))/100</f>
        <v>0.79684126803772204</v>
      </c>
      <c r="F74" s="72">
        <f>(VLOOKUP($A74,'Occupancy Raw Data'!$B$8:$BE$45,'Occupancy Raw Data'!K$3,FALSE))/100</f>
        <v>0.73400749914782393</v>
      </c>
      <c r="G74" s="73">
        <f>(VLOOKUP($A74,'Occupancy Raw Data'!$B$8:$BE$45,'Occupancy Raw Data'!L$3,FALSE))/100</f>
        <v>0.74682422451994002</v>
      </c>
      <c r="H74" s="53">
        <f>(VLOOKUP($A74,'Occupancy Raw Data'!$B$8:$BE$45,'Occupancy Raw Data'!N$3,FALSE))/100</f>
        <v>0.77116236791273707</v>
      </c>
      <c r="I74" s="53">
        <f>(VLOOKUP($A74,'Occupancy Raw Data'!$B$8:$BE$45,'Occupancy Raw Data'!O$3,FALSE))/100</f>
        <v>0.81093057607090102</v>
      </c>
      <c r="J74" s="73">
        <f>(VLOOKUP($A74,'Occupancy Raw Data'!$B$8:$BE$45,'Occupancy Raw Data'!P$3,FALSE))/100</f>
        <v>0.79104647199181899</v>
      </c>
      <c r="K74" s="74">
        <f>(VLOOKUP($A74,'Occupancy Raw Data'!$B$8:$BE$45,'Occupancy Raw Data'!R$3,FALSE))/100</f>
        <v>0.75945915236904793</v>
      </c>
      <c r="M74" s="75">
        <f>VLOOKUP($A74,'ADR Raw Data'!$B$6:$BE$43,'ADR Raw Data'!G$1,FALSE)</f>
        <v>106.86252220248601</v>
      </c>
      <c r="N74" s="76">
        <f>VLOOKUP($A74,'ADR Raw Data'!$B$6:$BE$43,'ADR Raw Data'!H$1,FALSE)</f>
        <v>110.758055973517</v>
      </c>
      <c r="O74" s="76">
        <f>VLOOKUP($A74,'ADR Raw Data'!$B$6:$BE$43,'ADR Raw Data'!I$1,FALSE)</f>
        <v>115.866430077301</v>
      </c>
      <c r="P74" s="76">
        <f>VLOOKUP($A74,'ADR Raw Data'!$B$6:$BE$43,'ADR Raw Data'!J$1,FALSE)</f>
        <v>114.05591472978701</v>
      </c>
      <c r="Q74" s="76">
        <f>VLOOKUP($A74,'ADR Raw Data'!$B$6:$BE$43,'ADR Raw Data'!K$1,FALSE)</f>
        <v>111.003160990712</v>
      </c>
      <c r="R74" s="77">
        <f>VLOOKUP($A74,'ADR Raw Data'!$B$6:$BE$43,'ADR Raw Data'!L$1,FALSE)</f>
        <v>111.94858325219001</v>
      </c>
      <c r="S74" s="76">
        <f>VLOOKUP($A74,'ADR Raw Data'!$B$6:$BE$43,'ADR Raw Data'!N$1,FALSE)</f>
        <v>121.773116251657</v>
      </c>
      <c r="T74" s="76">
        <f>VLOOKUP($A74,'ADR Raw Data'!$B$6:$BE$43,'ADR Raw Data'!O$1,FALSE)</f>
        <v>125.993033487459</v>
      </c>
      <c r="U74" s="77">
        <f>VLOOKUP($A74,'ADR Raw Data'!$B$6:$BE$43,'ADR Raw Data'!P$1,FALSE)</f>
        <v>123.936111749497</v>
      </c>
      <c r="V74" s="78">
        <f>VLOOKUP($A74,'ADR Raw Data'!$B$6:$BE$43,'ADR Raw Data'!R$1,FALSE)</f>
        <v>115.516043857399</v>
      </c>
      <c r="X74" s="75">
        <f>VLOOKUP($A74,'RevPAR Raw Data'!$B$6:$BE$43,'RevPAR Raw Data'!G$1,FALSE)</f>
        <v>68.359959095557301</v>
      </c>
      <c r="Y74" s="76">
        <f>VLOOKUP($A74,'RevPAR Raw Data'!$B$6:$BE$43,'RevPAR Raw Data'!H$1,FALSE)</f>
        <v>83.638000227246906</v>
      </c>
      <c r="Z74" s="76">
        <f>VLOOKUP($A74,'RevPAR Raw Data'!$B$6:$BE$43,'RevPAR Raw Data'!I$1,FALSE)</f>
        <v>93.669997727530898</v>
      </c>
      <c r="AA74" s="76">
        <f>VLOOKUP($A74,'RevPAR Raw Data'!$B$6:$BE$43,'RevPAR Raw Data'!J$1,FALSE)</f>
        <v>90.884459720486305</v>
      </c>
      <c r="AB74" s="76">
        <f>VLOOKUP($A74,'RevPAR Raw Data'!$B$6:$BE$43,'RevPAR Raw Data'!K$1,FALSE)</f>
        <v>81.477152596295795</v>
      </c>
      <c r="AC74" s="77">
        <f>VLOOKUP($A74,'RevPAR Raw Data'!$B$6:$BE$43,'RevPAR Raw Data'!L$1,FALSE)</f>
        <v>83.605913873423404</v>
      </c>
      <c r="AD74" s="76">
        <f>VLOOKUP($A74,'RevPAR Raw Data'!$B$6:$BE$43,'RevPAR Raw Data'!N$1,FALSE)</f>
        <v>93.906844676741201</v>
      </c>
      <c r="AE74" s="76">
        <f>VLOOKUP($A74,'RevPAR Raw Data'!$B$6:$BE$43,'RevPAR Raw Data'!O$1,FALSE)</f>
        <v>102.171603226906</v>
      </c>
      <c r="AF74" s="77">
        <f>VLOOKUP($A74,'RevPAR Raw Data'!$B$6:$BE$43,'RevPAR Raw Data'!P$1,FALSE)</f>
        <v>98.039223951823601</v>
      </c>
      <c r="AG74" s="78">
        <f>VLOOKUP($A74,'RevPAR Raw Data'!$B$6:$BE$43,'RevPAR Raw Data'!R$1,FALSE)</f>
        <v>87.729716752966297</v>
      </c>
    </row>
    <row r="75" spans="1:33" x14ac:dyDescent="0.25">
      <c r="A75" s="55" t="s">
        <v>126</v>
      </c>
      <c r="B75" s="43">
        <f>(VLOOKUP($A74,'Occupancy Raw Data'!$B$8:$BE$51,'Occupancy Raw Data'!T$3,FALSE))/100</f>
        <v>6.8097529089671996E-2</v>
      </c>
      <c r="C75" s="44">
        <f>(VLOOKUP($A74,'Occupancy Raw Data'!$B$8:$BE$51,'Occupancy Raw Data'!U$3,FALSE))/100</f>
        <v>0.154162851504037</v>
      </c>
      <c r="D75" s="44">
        <f>(VLOOKUP($A74,'Occupancy Raw Data'!$B$8:$BE$51,'Occupancy Raw Data'!V$3,FALSE))/100</f>
        <v>0.143586629855597</v>
      </c>
      <c r="E75" s="44">
        <f>(VLOOKUP($A74,'Occupancy Raw Data'!$B$8:$BE$51,'Occupancy Raw Data'!W$3,FALSE))/100</f>
        <v>0.10771824460529</v>
      </c>
      <c r="F75" s="44">
        <f>(VLOOKUP($A74,'Occupancy Raw Data'!$B$8:$BE$51,'Occupancy Raw Data'!X$3,FALSE))/100</f>
        <v>0.13937221588168899</v>
      </c>
      <c r="G75" s="44">
        <f>(VLOOKUP($A74,'Occupancy Raw Data'!$B$8:$BE$51,'Occupancy Raw Data'!Y$3,FALSE))/100</f>
        <v>0.12348582691311299</v>
      </c>
      <c r="H75" s="45">
        <f>(VLOOKUP($A74,'Occupancy Raw Data'!$B$8:$BE$51,'Occupancy Raw Data'!AA$3,FALSE))/100</f>
        <v>7.8798501405980201E-2</v>
      </c>
      <c r="I75" s="45">
        <f>(VLOOKUP($A74,'Occupancy Raw Data'!$B$8:$BE$51,'Occupancy Raw Data'!AB$3,FALSE))/100</f>
        <v>1.5642638857159299E-2</v>
      </c>
      <c r="J75" s="44">
        <f>(VLOOKUP($A74,'Occupancy Raw Data'!$B$8:$BE$51,'Occupancy Raw Data'!AC$3,FALSE))/100</f>
        <v>4.5475933044585706E-2</v>
      </c>
      <c r="K75" s="46">
        <f>(VLOOKUP($A74,'Occupancy Raw Data'!$B$8:$BE$51,'Occupancy Raw Data'!AE$3,FALSE))/100</f>
        <v>9.9079947288824688E-2</v>
      </c>
      <c r="M75" s="43">
        <f>(VLOOKUP($A74,'ADR Raw Data'!$B$6:$BE$49,'ADR Raw Data'!T$1,FALSE))/100</f>
        <v>1.88106291074247E-2</v>
      </c>
      <c r="N75" s="44">
        <f>(VLOOKUP($A74,'ADR Raw Data'!$B$6:$BE$49,'ADR Raw Data'!U$1,FALSE))/100</f>
        <v>4.7934108269846905E-2</v>
      </c>
      <c r="O75" s="44">
        <f>(VLOOKUP($A74,'ADR Raw Data'!$B$6:$BE$49,'ADR Raw Data'!V$1,FALSE))/100</f>
        <v>6.4077082498140397E-2</v>
      </c>
      <c r="P75" s="44">
        <f>(VLOOKUP($A74,'ADR Raw Data'!$B$6:$BE$49,'ADR Raw Data'!W$1,FALSE))/100</f>
        <v>4.8494920315760401E-2</v>
      </c>
      <c r="Q75" s="44">
        <f>(VLOOKUP($A74,'ADR Raw Data'!$B$6:$BE$49,'ADR Raw Data'!X$1,FALSE))/100</f>
        <v>5.99745444160956E-2</v>
      </c>
      <c r="R75" s="44">
        <f>(VLOOKUP($A74,'ADR Raw Data'!$B$6:$BE$49,'ADR Raw Data'!Y$1,FALSE))/100</f>
        <v>4.9112270812491303E-2</v>
      </c>
      <c r="S75" s="45">
        <f>(VLOOKUP($A74,'ADR Raw Data'!$B$6:$BE$49,'ADR Raw Data'!AA$1,FALSE))/100</f>
        <v>6.3683747932883991E-2</v>
      </c>
      <c r="T75" s="45">
        <f>(VLOOKUP($A74,'ADR Raw Data'!$B$6:$BE$49,'ADR Raw Data'!AB$1,FALSE))/100</f>
        <v>3.48782941811401E-2</v>
      </c>
      <c r="U75" s="44">
        <f>(VLOOKUP($A74,'ADR Raw Data'!$B$6:$BE$49,'ADR Raw Data'!AC$1,FALSE))/100</f>
        <v>4.7507492483971799E-2</v>
      </c>
      <c r="V75" s="46">
        <f>(VLOOKUP($A74,'ADR Raw Data'!$B$6:$BE$49,'ADR Raw Data'!AE$1,FALSE))/100</f>
        <v>4.6916190651408597E-2</v>
      </c>
      <c r="X75" s="43">
        <f>(VLOOKUP($A74,'RevPAR Raw Data'!$B$6:$BE$43,'RevPAR Raw Data'!T$1,FALSE))/100</f>
        <v>8.8189115559934694E-2</v>
      </c>
      <c r="Y75" s="44">
        <f>(VLOOKUP($A74,'RevPAR Raw Data'!$B$6:$BE$43,'RevPAR Raw Data'!U$1,FALSE))/100</f>
        <v>0.209486618589067</v>
      </c>
      <c r="Z75" s="44">
        <f>(VLOOKUP($A74,'RevPAR Raw Data'!$B$6:$BE$43,'RevPAR Raw Data'!V$1,FALSE))/100</f>
        <v>0.216864324680625</v>
      </c>
      <c r="AA75" s="44">
        <f>(VLOOKUP($A74,'RevPAR Raw Data'!$B$6:$BE$43,'RevPAR Raw Data'!W$1,FALSE))/100</f>
        <v>0.161436952609738</v>
      </c>
      <c r="AB75" s="44">
        <f>(VLOOKUP($A74,'RevPAR Raw Data'!$B$6:$BE$43,'RevPAR Raw Data'!X$1,FALSE))/100</f>
        <v>0.20770554544955</v>
      </c>
      <c r="AC75" s="44">
        <f>(VLOOKUP($A74,'RevPAR Raw Data'!$B$6:$BE$43,'RevPAR Raw Data'!Y$1,FALSE))/100</f>
        <v>0.17866276709846599</v>
      </c>
      <c r="AD75" s="45">
        <f>(VLOOKUP($A74,'RevPAR Raw Data'!$B$6:$BE$43,'RevPAR Raw Data'!AA$1,FALSE))/100</f>
        <v>0.14750043323989101</v>
      </c>
      <c r="AE75" s="45">
        <f>(VLOOKUP($A74,'RevPAR Raw Data'!$B$6:$BE$43,'RevPAR Raw Data'!AB$1,FALSE))/100</f>
        <v>5.1066521598128703E-2</v>
      </c>
      <c r="AF75" s="44">
        <f>(VLOOKUP($A74,'RevPAR Raw Data'!$B$6:$BE$43,'RevPAR Raw Data'!AC$1,FALSE))/100</f>
        <v>9.5143873075874907E-2</v>
      </c>
      <c r="AG75" s="46">
        <f>(VLOOKUP($A74,'RevPAR Raw Data'!$B$6:$BE$43,'RevPAR Raw Data'!AE$1,FALSE))/100</f>
        <v>0.150644591636967</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Data'!G$3,FALSE))/100</f>
        <v>0.71463954002653596</v>
      </c>
      <c r="C77" s="72">
        <f>(VLOOKUP($A77,'Occupancy Raw Data'!$B$8:$BE$45,'Occupancy Raw Data'!H$3,FALSE))/100</f>
        <v>0.90526315789473599</v>
      </c>
      <c r="D77" s="72">
        <f>(VLOOKUP($A77,'Occupancy Raw Data'!$B$8:$BE$45,'Occupancy Raw Data'!I$3,FALSE))/100</f>
        <v>0.96806722689075597</v>
      </c>
      <c r="E77" s="72">
        <f>(VLOOKUP($A77,'Occupancy Raw Data'!$B$8:$BE$45,'Occupancy Raw Data'!J$3,FALSE))/100</f>
        <v>0.96090225563909692</v>
      </c>
      <c r="F77" s="72">
        <f>(VLOOKUP($A77,'Occupancy Raw Data'!$B$8:$BE$45,'Occupancy Raw Data'!K$3,FALSE))/100</f>
        <v>0.82344095532950012</v>
      </c>
      <c r="G77" s="73">
        <f>(VLOOKUP($A77,'Occupancy Raw Data'!$B$8:$BE$45,'Occupancy Raw Data'!L$3,FALSE))/100</f>
        <v>0.87446262715612511</v>
      </c>
      <c r="H77" s="53">
        <f>(VLOOKUP($A77,'Occupancy Raw Data'!$B$8:$BE$45,'Occupancy Raw Data'!N$3,FALSE))/100</f>
        <v>0.7083591331269341</v>
      </c>
      <c r="I77" s="53">
        <f>(VLOOKUP($A77,'Occupancy Raw Data'!$B$8:$BE$45,'Occupancy Raw Data'!O$3,FALSE))/100</f>
        <v>0.78496240601503697</v>
      </c>
      <c r="J77" s="73">
        <f>(VLOOKUP($A77,'Occupancy Raw Data'!$B$8:$BE$45,'Occupancy Raw Data'!P$3,FALSE))/100</f>
        <v>0.74666076957098593</v>
      </c>
      <c r="K77" s="74">
        <f>(VLOOKUP($A77,'Occupancy Raw Data'!$B$8:$BE$45,'Occupancy Raw Data'!R$3,FALSE))/100</f>
        <v>0.83794781070322799</v>
      </c>
      <c r="M77" s="75">
        <f>VLOOKUP($A77,'ADR Raw Data'!$B$6:$BE$43,'ADR Raw Data'!G$1,FALSE)</f>
        <v>134.584395345958</v>
      </c>
      <c r="N77" s="76">
        <f>VLOOKUP($A77,'ADR Raw Data'!$B$6:$BE$43,'ADR Raw Data'!H$1,FALSE)</f>
        <v>172.57761481336701</v>
      </c>
      <c r="O77" s="76">
        <f>VLOOKUP($A77,'ADR Raw Data'!$B$6:$BE$43,'ADR Raw Data'!I$1,FALSE)</f>
        <v>190.87626461988299</v>
      </c>
      <c r="P77" s="76">
        <f>VLOOKUP($A77,'ADR Raw Data'!$B$6:$BE$43,'ADR Raw Data'!J$1,FALSE)</f>
        <v>185.88292460646201</v>
      </c>
      <c r="Q77" s="76">
        <f>VLOOKUP($A77,'ADR Raw Data'!$B$6:$BE$43,'ADR Raw Data'!K$1,FALSE)</f>
        <v>149.94453969277001</v>
      </c>
      <c r="R77" s="77">
        <f>VLOOKUP($A77,'ADR Raw Data'!$B$6:$BE$43,'ADR Raw Data'!L$1,FALSE)</f>
        <v>169.08083129337001</v>
      </c>
      <c r="S77" s="76">
        <f>VLOOKUP($A77,'ADR Raw Data'!$B$6:$BE$43,'ADR Raw Data'!N$1,FALSE)</f>
        <v>130.54251498501401</v>
      </c>
      <c r="T77" s="76">
        <f>VLOOKUP($A77,'ADR Raw Data'!$B$6:$BE$43,'ADR Raw Data'!O$1,FALSE)</f>
        <v>131.71524340770699</v>
      </c>
      <c r="U77" s="77">
        <f>VLOOKUP($A77,'ADR Raw Data'!$B$6:$BE$43,'ADR Raw Data'!P$1,FALSE)</f>
        <v>131.15895806184099</v>
      </c>
      <c r="V77" s="78">
        <f>VLOOKUP($A77,'ADR Raw Data'!$B$6:$BE$43,'ADR Raw Data'!R$1,FALSE)</f>
        <v>159.426368777427</v>
      </c>
      <c r="X77" s="75">
        <f>VLOOKUP($A77,'RevPAR Raw Data'!$B$6:$BE$43,'RevPAR Raw Data'!G$1,FALSE)</f>
        <v>96.179330384785402</v>
      </c>
      <c r="Y77" s="76">
        <f>VLOOKUP($A77,'RevPAR Raw Data'!$B$6:$BE$43,'RevPAR Raw Data'!H$1,FALSE)</f>
        <v>156.22815656789001</v>
      </c>
      <c r="Z77" s="76">
        <f>VLOOKUP($A77,'RevPAR Raw Data'!$B$6:$BE$43,'RevPAR Raw Data'!I$1,FALSE)</f>
        <v>184.78105616983601</v>
      </c>
      <c r="AA77" s="76">
        <f>VLOOKUP($A77,'RevPAR Raw Data'!$B$6:$BE$43,'RevPAR Raw Data'!J$1,FALSE)</f>
        <v>178.61532153914101</v>
      </c>
      <c r="AB77" s="76">
        <f>VLOOKUP($A77,'RevPAR Raw Data'!$B$6:$BE$43,'RevPAR Raw Data'!K$1,FALSE)</f>
        <v>123.470475011057</v>
      </c>
      <c r="AC77" s="77">
        <f>VLOOKUP($A77,'RevPAR Raw Data'!$B$6:$BE$43,'RevPAR Raw Data'!L$1,FALSE)</f>
        <v>147.854867934542</v>
      </c>
      <c r="AD77" s="76">
        <f>VLOOKUP($A77,'RevPAR Raw Data'!$B$6:$BE$43,'RevPAR Raw Data'!N$1,FALSE)</f>
        <v>92.470982750995105</v>
      </c>
      <c r="AE77" s="76">
        <f>VLOOKUP($A77,'RevPAR Raw Data'!$B$6:$BE$43,'RevPAR Raw Data'!O$1,FALSE)</f>
        <v>103.39151437417</v>
      </c>
      <c r="AF77" s="77">
        <f>VLOOKUP($A77,'RevPAR Raw Data'!$B$6:$BE$43,'RevPAR Raw Data'!P$1,FALSE)</f>
        <v>97.931248562582894</v>
      </c>
      <c r="AG77" s="78">
        <f>VLOOKUP($A77,'RevPAR Raw Data'!$B$6:$BE$43,'RevPAR Raw Data'!R$1,FALSE)</f>
        <v>133.59097668541099</v>
      </c>
    </row>
    <row r="78" spans="1:33" x14ac:dyDescent="0.25">
      <c r="A78" s="55" t="s">
        <v>126</v>
      </c>
      <c r="B78" s="43">
        <f>(VLOOKUP($A77,'Occupancy Raw Data'!$B$8:$BE$51,'Occupancy Raw Data'!T$3,FALSE))/100</f>
        <v>6.7565022416317608E-2</v>
      </c>
      <c r="C78" s="44">
        <f>(VLOOKUP($A77,'Occupancy Raw Data'!$B$8:$BE$51,'Occupancy Raw Data'!U$3,FALSE))/100</f>
        <v>2.27609990594628E-2</v>
      </c>
      <c r="D78" s="44">
        <f>(VLOOKUP($A77,'Occupancy Raw Data'!$B$8:$BE$51,'Occupancy Raw Data'!V$3,FALSE))/100</f>
        <v>1.7873447764633902E-2</v>
      </c>
      <c r="E78" s="44">
        <f>(VLOOKUP($A77,'Occupancy Raw Data'!$B$8:$BE$51,'Occupancy Raw Data'!W$3,FALSE))/100</f>
        <v>4.7737194726604697E-2</v>
      </c>
      <c r="F78" s="44">
        <f>(VLOOKUP($A77,'Occupancy Raw Data'!$B$8:$BE$51,'Occupancy Raw Data'!X$3,FALSE))/100</f>
        <v>5.4390639354166305E-2</v>
      </c>
      <c r="G78" s="44">
        <f>(VLOOKUP($A77,'Occupancy Raw Data'!$B$8:$BE$51,'Occupancy Raw Data'!Y$3,FALSE))/100</f>
        <v>4.0115242505927205E-2</v>
      </c>
      <c r="H78" s="45">
        <f>(VLOOKUP($A77,'Occupancy Raw Data'!$B$8:$BE$51,'Occupancy Raw Data'!AA$3,FALSE))/100</f>
        <v>-6.7112853181228602E-2</v>
      </c>
      <c r="I78" s="45">
        <f>(VLOOKUP($A77,'Occupancy Raw Data'!$B$8:$BE$51,'Occupancy Raw Data'!AB$3,FALSE))/100</f>
        <v>-0.12431858720167399</v>
      </c>
      <c r="J78" s="44">
        <f>(VLOOKUP($A77,'Occupancy Raw Data'!$B$8:$BE$51,'Occupancy Raw Data'!AC$3,FALSE))/100</f>
        <v>-9.808384582883431E-2</v>
      </c>
      <c r="K78" s="46">
        <f>(VLOOKUP($A77,'Occupancy Raw Data'!$B$8:$BE$51,'Occupancy Raw Data'!AE$3,FALSE))/100</f>
        <v>1.0636262840311101E-3</v>
      </c>
      <c r="M78" s="43">
        <f>(VLOOKUP($A77,'ADR Raw Data'!$B$6:$BE$49,'ADR Raw Data'!T$1,FALSE))/100</f>
        <v>6.5673571142231504E-2</v>
      </c>
      <c r="N78" s="44">
        <f>(VLOOKUP($A77,'ADR Raw Data'!$B$6:$BE$49,'ADR Raw Data'!U$1,FALSE))/100</f>
        <v>6.55178578635503E-2</v>
      </c>
      <c r="O78" s="44">
        <f>(VLOOKUP($A77,'ADR Raw Data'!$B$6:$BE$49,'ADR Raw Data'!V$1,FALSE))/100</f>
        <v>7.8836598230054108E-2</v>
      </c>
      <c r="P78" s="44">
        <f>(VLOOKUP($A77,'ADR Raw Data'!$B$6:$BE$49,'ADR Raw Data'!W$1,FALSE))/100</f>
        <v>9.8938919118019608E-2</v>
      </c>
      <c r="Q78" s="44">
        <f>(VLOOKUP($A77,'ADR Raw Data'!$B$6:$BE$49,'ADR Raw Data'!X$1,FALSE))/100</f>
        <v>6.1772133492664701E-2</v>
      </c>
      <c r="R78" s="44">
        <f>(VLOOKUP($A77,'ADR Raw Data'!$B$6:$BE$49,'ADR Raw Data'!Y$1,FALSE))/100</f>
        <v>7.4328863704787307E-2</v>
      </c>
      <c r="S78" s="45">
        <f>(VLOOKUP($A77,'ADR Raw Data'!$B$6:$BE$49,'ADR Raw Data'!AA$1,FALSE))/100</f>
        <v>6.3136898276437495E-2</v>
      </c>
      <c r="T78" s="45">
        <f>(VLOOKUP($A77,'ADR Raw Data'!$B$6:$BE$49,'ADR Raw Data'!AB$1,FALSE))/100</f>
        <v>8.3281242580957107E-3</v>
      </c>
      <c r="U78" s="44">
        <f>(VLOOKUP($A77,'ADR Raw Data'!$B$6:$BE$49,'ADR Raw Data'!AC$1,FALSE))/100</f>
        <v>3.2478656402795097E-2</v>
      </c>
      <c r="V78" s="46">
        <f>(VLOOKUP($A77,'ADR Raw Data'!$B$6:$BE$49,'ADR Raw Data'!AE$1,FALSE))/100</f>
        <v>7.1365570265070094E-2</v>
      </c>
      <c r="X78" s="43">
        <f>(VLOOKUP($A77,'RevPAR Raw Data'!$B$6:$BE$43,'RevPAR Raw Data'!T$1,FALSE))/100</f>
        <v>0.13767582986493301</v>
      </c>
      <c r="Y78" s="44">
        <f>(VLOOKUP($A77,'RevPAR Raw Data'!$B$6:$BE$43,'RevPAR Raw Data'!U$1,FALSE))/100</f>
        <v>8.9770108824223399E-2</v>
      </c>
      <c r="Z78" s="44">
        <f>(VLOOKUP($A77,'RevPAR Raw Data'!$B$6:$BE$43,'RevPAR Raw Data'!V$1,FALSE))/100</f>
        <v>9.8119127815094395E-2</v>
      </c>
      <c r="AA78" s="44">
        <f>(VLOOKUP($A77,'RevPAR Raw Data'!$B$6:$BE$43,'RevPAR Raw Data'!W$1,FALSE))/100</f>
        <v>0.15139918029260099</v>
      </c>
      <c r="AB78" s="44">
        <f>(VLOOKUP($A77,'RevPAR Raw Data'!$B$6:$BE$43,'RevPAR Raw Data'!X$1,FALSE))/100</f>
        <v>0.119522598681768</v>
      </c>
      <c r="AC78" s="44">
        <f>(VLOOKUP($A77,'RevPAR Raw Data'!$B$6:$BE$43,'RevPAR Raw Data'!Y$1,FALSE))/100</f>
        <v>0.11742582660342199</v>
      </c>
      <c r="AD78" s="45">
        <f>(VLOOKUP($A77,'RevPAR Raw Data'!$B$6:$BE$43,'RevPAR Raw Data'!AA$1,FALSE))/100</f>
        <v>-8.2132522891358098E-3</v>
      </c>
      <c r="AE78" s="45">
        <f>(VLOOKUP($A77,'RevPAR Raw Data'!$B$6:$BE$43,'RevPAR Raw Data'!AB$1,FALSE))/100</f>
        <v>-0.117025803585385</v>
      </c>
      <c r="AF78" s="44">
        <f>(VLOOKUP($A77,'RevPAR Raw Data'!$B$6:$BE$43,'RevPAR Raw Data'!AC$1,FALSE))/100</f>
        <v>-6.8790820953378504E-2</v>
      </c>
      <c r="AG78" s="46">
        <f>(VLOOKUP($A77,'RevPAR Raw Data'!$B$6:$BE$43,'RevPAR Raw Data'!AE$1,FALSE))/100</f>
        <v>7.2505102845409994E-2</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Data'!G$3,FALSE))/100</f>
        <v>0.59052795031055905</v>
      </c>
      <c r="C80" s="72">
        <f>(VLOOKUP($A80,'Occupancy Raw Data'!$B$8:$BE$45,'Occupancy Raw Data'!H$3,FALSE))/100</f>
        <v>0.66107660455486494</v>
      </c>
      <c r="D80" s="72">
        <f>(VLOOKUP($A80,'Occupancy Raw Data'!$B$8:$BE$45,'Occupancy Raw Data'!I$3,FALSE))/100</f>
        <v>0.68698240165631408</v>
      </c>
      <c r="E80" s="72">
        <f>(VLOOKUP($A80,'Occupancy Raw Data'!$B$8:$BE$45,'Occupancy Raw Data'!J$3,FALSE))/100</f>
        <v>0.68178053830227692</v>
      </c>
      <c r="F80" s="72">
        <f>(VLOOKUP($A80,'Occupancy Raw Data'!$B$8:$BE$45,'Occupancy Raw Data'!K$3,FALSE))/100</f>
        <v>0.64184782608695601</v>
      </c>
      <c r="G80" s="73">
        <f>(VLOOKUP($A80,'Occupancy Raw Data'!$B$8:$BE$45,'Occupancy Raw Data'!L$3,FALSE))/100</f>
        <v>0.652443064182194</v>
      </c>
      <c r="H80" s="53">
        <f>(VLOOKUP($A80,'Occupancy Raw Data'!$B$8:$BE$45,'Occupancy Raw Data'!N$3,FALSE))/100</f>
        <v>0.79521221532091002</v>
      </c>
      <c r="I80" s="53">
        <f>(VLOOKUP($A80,'Occupancy Raw Data'!$B$8:$BE$45,'Occupancy Raw Data'!O$3,FALSE))/100</f>
        <v>0.85219979296066195</v>
      </c>
      <c r="J80" s="73">
        <f>(VLOOKUP($A80,'Occupancy Raw Data'!$B$8:$BE$45,'Occupancy Raw Data'!P$3,FALSE))/100</f>
        <v>0.82370600414078599</v>
      </c>
      <c r="K80" s="74">
        <f>(VLOOKUP($A80,'Occupancy Raw Data'!$B$8:$BE$45,'Occupancy Raw Data'!R$3,FALSE))/100</f>
        <v>0.70137533274179209</v>
      </c>
      <c r="M80" s="75">
        <f>VLOOKUP($A80,'ADR Raw Data'!$B$6:$BE$43,'ADR Raw Data'!G$1,FALSE)</f>
        <v>115.53029007362601</v>
      </c>
      <c r="N80" s="76">
        <f>VLOOKUP($A80,'ADR Raw Data'!$B$6:$BE$43,'ADR Raw Data'!H$1,FALSE)</f>
        <v>116.79917088944499</v>
      </c>
      <c r="O80" s="76">
        <f>VLOOKUP($A80,'ADR Raw Data'!$B$6:$BE$43,'ADR Raw Data'!I$1,FALSE)</f>
        <v>121.295929817291</v>
      </c>
      <c r="P80" s="76">
        <f>VLOOKUP($A80,'ADR Raw Data'!$B$6:$BE$43,'ADR Raw Data'!J$1,FALSE)</f>
        <v>121.420910564075</v>
      </c>
      <c r="Q80" s="76">
        <f>VLOOKUP($A80,'ADR Raw Data'!$B$6:$BE$43,'ADR Raw Data'!K$1,FALSE)</f>
        <v>120.210518249264</v>
      </c>
      <c r="R80" s="77">
        <f>VLOOKUP($A80,'ADR Raw Data'!$B$6:$BE$43,'ADR Raw Data'!L$1,FALSE)</f>
        <v>119.153541142544</v>
      </c>
      <c r="S80" s="76">
        <f>VLOOKUP($A80,'ADR Raw Data'!$B$6:$BE$43,'ADR Raw Data'!N$1,FALSE)</f>
        <v>178.51154943534999</v>
      </c>
      <c r="T80" s="76">
        <f>VLOOKUP($A80,'ADR Raw Data'!$B$6:$BE$43,'ADR Raw Data'!O$1,FALSE)</f>
        <v>201.314529554496</v>
      </c>
      <c r="U80" s="77">
        <f>VLOOKUP($A80,'ADR Raw Data'!$B$6:$BE$43,'ADR Raw Data'!P$1,FALSE)</f>
        <v>190.307441925348</v>
      </c>
      <c r="V80" s="78">
        <f>VLOOKUP($A80,'ADR Raw Data'!$B$6:$BE$43,'ADR Raw Data'!R$1,FALSE)</f>
        <v>143.02903773852401</v>
      </c>
      <c r="X80" s="75">
        <f>VLOOKUP($A80,'RevPAR Raw Data'!$B$6:$BE$43,'RevPAR Raw Data'!G$1,FALSE)</f>
        <v>68.223865395962704</v>
      </c>
      <c r="Y80" s="76">
        <f>VLOOKUP($A80,'RevPAR Raw Data'!$B$6:$BE$43,'RevPAR Raw Data'!H$1,FALSE)</f>
        <v>77.213199306418204</v>
      </c>
      <c r="Z80" s="76">
        <f>VLOOKUP($A80,'RevPAR Raw Data'!$B$6:$BE$43,'RevPAR Raw Data'!I$1,FALSE)</f>
        <v>83.328169177018594</v>
      </c>
      <c r="AA80" s="76">
        <f>VLOOKUP($A80,'RevPAR Raw Data'!$B$6:$BE$43,'RevPAR Raw Data'!J$1,FALSE)</f>
        <v>82.782413765527906</v>
      </c>
      <c r="AB80" s="76">
        <f>VLOOKUP($A80,'RevPAR Raw Data'!$B$6:$BE$43,'RevPAR Raw Data'!K$1,FALSE)</f>
        <v>77.1568598110766</v>
      </c>
      <c r="AC80" s="77">
        <f>VLOOKUP($A80,'RevPAR Raw Data'!$B$6:$BE$43,'RevPAR Raw Data'!L$1,FALSE)</f>
        <v>77.740901491200802</v>
      </c>
      <c r="AD80" s="76">
        <f>VLOOKUP($A80,'RevPAR Raw Data'!$B$6:$BE$43,'RevPAR Raw Data'!N$1,FALSE)</f>
        <v>141.95456468685299</v>
      </c>
      <c r="AE80" s="76">
        <f>VLOOKUP($A80,'RevPAR Raw Data'!$B$6:$BE$43,'RevPAR Raw Data'!O$1,FALSE)</f>
        <v>171.56020040631401</v>
      </c>
      <c r="AF80" s="77">
        <f>VLOOKUP($A80,'RevPAR Raw Data'!$B$6:$BE$43,'RevPAR Raw Data'!P$1,FALSE)</f>
        <v>156.75738254658299</v>
      </c>
      <c r="AG80" s="78">
        <f>VLOOKUP($A80,'RevPAR Raw Data'!$B$6:$BE$43,'RevPAR Raw Data'!R$1,FALSE)</f>
        <v>100.31703893559499</v>
      </c>
    </row>
    <row r="81" spans="1:33" x14ac:dyDescent="0.25">
      <c r="A81" s="55" t="s">
        <v>126</v>
      </c>
      <c r="B81" s="43">
        <f>(VLOOKUP($A80,'Occupancy Raw Data'!$B$8:$BE$51,'Occupancy Raw Data'!T$3,FALSE))/100</f>
        <v>8.8301230044718793E-2</v>
      </c>
      <c r="C81" s="44">
        <f>(VLOOKUP($A80,'Occupancy Raw Data'!$B$8:$BE$51,'Occupancy Raw Data'!U$3,FALSE))/100</f>
        <v>2.3057683879645099E-2</v>
      </c>
      <c r="D81" s="44">
        <f>(VLOOKUP($A80,'Occupancy Raw Data'!$B$8:$BE$51,'Occupancy Raw Data'!V$3,FALSE))/100</f>
        <v>4.6232756982960102E-2</v>
      </c>
      <c r="E81" s="44">
        <f>(VLOOKUP($A80,'Occupancy Raw Data'!$B$8:$BE$51,'Occupancy Raw Data'!W$3,FALSE))/100</f>
        <v>5.90048656038408E-2</v>
      </c>
      <c r="F81" s="44">
        <f>(VLOOKUP($A80,'Occupancy Raw Data'!$B$8:$BE$51,'Occupancy Raw Data'!X$3,FALSE))/100</f>
        <v>6.8301566780869002E-2</v>
      </c>
      <c r="G81" s="44">
        <f>(VLOOKUP($A80,'Occupancy Raw Data'!$B$8:$BE$51,'Occupancy Raw Data'!Y$3,FALSE))/100</f>
        <v>5.5725749293210898E-2</v>
      </c>
      <c r="H81" s="45">
        <f>(VLOOKUP($A80,'Occupancy Raw Data'!$B$8:$BE$51,'Occupancy Raw Data'!AA$3,FALSE))/100</f>
        <v>3.2639413566257998E-2</v>
      </c>
      <c r="I81" s="45">
        <f>(VLOOKUP($A80,'Occupancy Raw Data'!$B$8:$BE$51,'Occupancy Raw Data'!AB$3,FALSE))/100</f>
        <v>-4.64618421460751E-2</v>
      </c>
      <c r="J81" s="44">
        <f>(VLOOKUP($A80,'Occupancy Raw Data'!$B$8:$BE$51,'Occupancy Raw Data'!AC$3,FALSE))/100</f>
        <v>-9.8504458546629994E-3</v>
      </c>
      <c r="K81" s="46">
        <f>(VLOOKUP($A80,'Occupancy Raw Data'!$B$8:$BE$51,'Occupancy Raw Data'!AE$3,FALSE))/100</f>
        <v>3.2774588203300099E-2</v>
      </c>
      <c r="M81" s="43">
        <f>(VLOOKUP($A80,'ADR Raw Data'!$B$6:$BE$49,'ADR Raw Data'!T$1,FALSE))/100</f>
        <v>2.4755615108906903E-2</v>
      </c>
      <c r="N81" s="44">
        <f>(VLOOKUP($A80,'ADR Raw Data'!$B$6:$BE$49,'ADR Raw Data'!U$1,FALSE))/100</f>
        <v>-2.2180130934465102E-2</v>
      </c>
      <c r="O81" s="44">
        <f>(VLOOKUP($A80,'ADR Raw Data'!$B$6:$BE$49,'ADR Raw Data'!V$1,FALSE))/100</f>
        <v>1.9584763892140501E-3</v>
      </c>
      <c r="P81" s="44">
        <f>(VLOOKUP($A80,'ADR Raw Data'!$B$6:$BE$49,'ADR Raw Data'!W$1,FALSE))/100</f>
        <v>4.3992312417256603E-3</v>
      </c>
      <c r="Q81" s="44">
        <f>(VLOOKUP($A80,'ADR Raw Data'!$B$6:$BE$49,'ADR Raw Data'!X$1,FALSE))/100</f>
        <v>1.8149938875902501E-2</v>
      </c>
      <c r="R81" s="44">
        <f>(VLOOKUP($A80,'ADR Raw Data'!$B$6:$BE$49,'ADR Raw Data'!Y$1,FALSE))/100</f>
        <v>4.2929214660294103E-3</v>
      </c>
      <c r="S81" s="45">
        <f>(VLOOKUP($A80,'ADR Raw Data'!$B$6:$BE$49,'ADR Raw Data'!AA$1,FALSE))/100</f>
        <v>5.0983681877028598E-2</v>
      </c>
      <c r="T81" s="45">
        <f>(VLOOKUP($A80,'ADR Raw Data'!$B$6:$BE$49,'ADR Raw Data'!AB$1,FALSE))/100</f>
        <v>4.5356491544648693E-2</v>
      </c>
      <c r="U81" s="44">
        <f>(VLOOKUP($A80,'ADR Raw Data'!$B$6:$BE$49,'ADR Raw Data'!AC$1,FALSE))/100</f>
        <v>4.5298666667739199E-2</v>
      </c>
      <c r="V81" s="46">
        <f>(VLOOKUP($A80,'ADR Raw Data'!$B$6:$BE$49,'ADR Raw Data'!AE$1,FALSE))/100</f>
        <v>1.5547275018848099E-2</v>
      </c>
      <c r="X81" s="43">
        <f>(VLOOKUP($A80,'RevPAR Raw Data'!$B$6:$BE$43,'RevPAR Raw Data'!T$1,FALSE))/100</f>
        <v>0.11524279641825499</v>
      </c>
      <c r="Y81" s="44">
        <f>(VLOOKUP($A80,'RevPAR Raw Data'!$B$6:$BE$43,'RevPAR Raw Data'!U$1,FALSE))/100</f>
        <v>3.6613049768400701E-4</v>
      </c>
      <c r="Z81" s="44">
        <f>(VLOOKUP($A80,'RevPAR Raw Data'!$B$6:$BE$43,'RevPAR Raw Data'!V$1,FALSE))/100</f>
        <v>4.8281779135133603E-2</v>
      </c>
      <c r="AA81" s="44">
        <f>(VLOOKUP($A80,'RevPAR Raw Data'!$B$6:$BE$43,'RevPAR Raw Data'!W$1,FALSE))/100</f>
        <v>6.3663672893744694E-2</v>
      </c>
      <c r="AB81" s="44">
        <f>(VLOOKUP($A80,'RevPAR Raw Data'!$B$6:$BE$43,'RevPAR Raw Data'!X$1,FALSE))/100</f>
        <v>8.7691174918972686E-2</v>
      </c>
      <c r="AC81" s="44">
        <f>(VLOOKUP($A80,'RevPAR Raw Data'!$B$6:$BE$43,'RevPAR Raw Data'!Y$1,FALSE))/100</f>
        <v>6.0257897024591695E-2</v>
      </c>
      <c r="AD81" s="45">
        <f>(VLOOKUP($A80,'RevPAR Raw Data'!$B$6:$BE$43,'RevPAR Raw Data'!AA$1,FALSE))/100</f>
        <v>8.5287172921201512E-2</v>
      </c>
      <c r="AE81" s="45">
        <f>(VLOOKUP($A80,'RevPAR Raw Data'!$B$6:$BE$43,'RevPAR Raw Data'!AB$1,FALSE))/100</f>
        <v>-3.2126967518736997E-3</v>
      </c>
      <c r="AF81" s="44">
        <f>(VLOOKUP($A80,'RevPAR Raw Data'!$B$6:$BE$43,'RevPAR Raw Data'!AC$1,FALSE))/100</f>
        <v>3.50020087497772E-2</v>
      </c>
      <c r="AG81" s="46">
        <f>(VLOOKUP($A80,'RevPAR Raw Data'!$B$6:$BE$43,'RevPAR Raw Data'!AE$1,FALSE))/100</f>
        <v>4.8831418758574496E-2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Data'!G$3,FALSE))/100</f>
        <v>0.66615930999492601</v>
      </c>
      <c r="C83" s="72">
        <f>(VLOOKUP($A83,'Occupancy Raw Data'!$B$8:$BE$45,'Occupancy Raw Data'!H$3,FALSE))/100</f>
        <v>0.77574835109081608</v>
      </c>
      <c r="D83" s="72">
        <f>(VLOOKUP($A83,'Occupancy Raw Data'!$B$8:$BE$45,'Occupancy Raw Data'!I$3,FALSE))/100</f>
        <v>0.79756468797564595</v>
      </c>
      <c r="E83" s="72">
        <f>(VLOOKUP($A83,'Occupancy Raw Data'!$B$8:$BE$45,'Occupancy Raw Data'!J$3,FALSE))/100</f>
        <v>0.78268222560459999</v>
      </c>
      <c r="F83" s="72">
        <f>(VLOOKUP($A83,'Occupancy Raw Data'!$B$8:$BE$45,'Occupancy Raw Data'!K$3,FALSE))/100</f>
        <v>0.73160832064941606</v>
      </c>
      <c r="G83" s="73">
        <f>(VLOOKUP($A83,'Occupancy Raw Data'!$B$8:$BE$45,'Occupancy Raw Data'!L$3,FALSE))/100</f>
        <v>0.7507525790630809</v>
      </c>
      <c r="H83" s="53">
        <f>(VLOOKUP($A83,'Occupancy Raw Data'!$B$8:$BE$45,'Occupancy Raw Data'!N$3,FALSE))/100</f>
        <v>0.80974124809741199</v>
      </c>
      <c r="I83" s="53">
        <f>(VLOOKUP($A83,'Occupancy Raw Data'!$B$8:$BE$45,'Occupancy Raw Data'!O$3,FALSE))/100</f>
        <v>0.86876374090985908</v>
      </c>
      <c r="J83" s="73">
        <f>(VLOOKUP($A83,'Occupancy Raw Data'!$B$8:$BE$45,'Occupancy Raw Data'!P$3,FALSE))/100</f>
        <v>0.83925249450363593</v>
      </c>
      <c r="K83" s="74">
        <f>(VLOOKUP($A83,'Occupancy Raw Data'!$B$8:$BE$45,'Occupancy Raw Data'!R$3,FALSE))/100</f>
        <v>0.77603826918895391</v>
      </c>
      <c r="M83" s="75">
        <f>VLOOKUP($A83,'ADR Raw Data'!$B$6:$BE$43,'ADR Raw Data'!G$1,FALSE)</f>
        <v>100.188979944148</v>
      </c>
      <c r="N83" s="76">
        <f>VLOOKUP($A83,'ADR Raw Data'!$B$6:$BE$43,'ADR Raw Data'!H$1,FALSE)</f>
        <v>103.16456357096099</v>
      </c>
      <c r="O83" s="76">
        <f>VLOOKUP($A83,'ADR Raw Data'!$B$6:$BE$43,'ADR Raw Data'!I$1,FALSE)</f>
        <v>104.834494529262</v>
      </c>
      <c r="P83" s="76">
        <f>VLOOKUP($A83,'ADR Raw Data'!$B$6:$BE$43,'ADR Raw Data'!J$1,FALSE)</f>
        <v>103.223896132238</v>
      </c>
      <c r="Q83" s="76">
        <f>VLOOKUP($A83,'ADR Raw Data'!$B$6:$BE$43,'ADR Raw Data'!K$1,FALSE)</f>
        <v>101.84522189089201</v>
      </c>
      <c r="R83" s="77">
        <f>VLOOKUP($A83,'ADR Raw Data'!$B$6:$BE$43,'ADR Raw Data'!L$1,FALSE)</f>
        <v>102.74654633717699</v>
      </c>
      <c r="S83" s="76">
        <f>VLOOKUP($A83,'ADR Raw Data'!$B$6:$BE$43,'ADR Raw Data'!N$1,FALSE)</f>
        <v>130.37389567669101</v>
      </c>
      <c r="T83" s="76">
        <f>VLOOKUP($A83,'ADR Raw Data'!$B$6:$BE$43,'ADR Raw Data'!O$1,FALSE)</f>
        <v>145.32359452988101</v>
      </c>
      <c r="U83" s="77">
        <f>VLOOKUP($A83,'ADR Raw Data'!$B$6:$BE$43,'ADR Raw Data'!P$1,FALSE)</f>
        <v>138.11158867506199</v>
      </c>
      <c r="V83" s="78">
        <f>VLOOKUP($A83,'ADR Raw Data'!$B$6:$BE$43,'ADR Raw Data'!R$1,FALSE)</f>
        <v>113.673916132748</v>
      </c>
      <c r="X83" s="75">
        <f>VLOOKUP($A83,'RevPAR Raw Data'!$B$6:$BE$43,'RevPAR Raw Data'!G$1,FALSE)</f>
        <v>66.741821748689304</v>
      </c>
      <c r="Y83" s="76">
        <f>VLOOKUP($A83,'RevPAR Raw Data'!$B$6:$BE$43,'RevPAR Raw Data'!H$1,FALSE)</f>
        <v>80.029740081176996</v>
      </c>
      <c r="Z83" s="76">
        <f>VLOOKUP($A83,'RevPAR Raw Data'!$B$6:$BE$43,'RevPAR Raw Data'!I$1,FALSE)</f>
        <v>83.612290918315495</v>
      </c>
      <c r="AA83" s="76">
        <f>VLOOKUP($A83,'RevPAR Raw Data'!$B$6:$BE$43,'RevPAR Raw Data'!J$1,FALSE)</f>
        <v>80.791508760358496</v>
      </c>
      <c r="AB83" s="76">
        <f>VLOOKUP($A83,'RevPAR Raw Data'!$B$6:$BE$43,'RevPAR Raw Data'!K$1,FALSE)</f>
        <v>74.510811753762795</v>
      </c>
      <c r="AC83" s="77">
        <f>VLOOKUP($A83,'RevPAR Raw Data'!$B$6:$BE$43,'RevPAR Raw Data'!L$1,FALSE)</f>
        <v>77.137234652460606</v>
      </c>
      <c r="AD83" s="76">
        <f>VLOOKUP($A83,'RevPAR Raw Data'!$B$6:$BE$43,'RevPAR Raw Data'!N$1,FALSE)</f>
        <v>105.569121004566</v>
      </c>
      <c r="AE83" s="76">
        <f>VLOOKUP($A83,'RevPAR Raw Data'!$B$6:$BE$43,'RevPAR Raw Data'!O$1,FALSE)</f>
        <v>126.251869626247</v>
      </c>
      <c r="AF83" s="77">
        <f>VLOOKUP($A83,'RevPAR Raw Data'!$B$6:$BE$43,'RevPAR Raw Data'!P$1,FALSE)</f>
        <v>115.910495315406</v>
      </c>
      <c r="AG83" s="78">
        <f>VLOOKUP($A83,'RevPAR Raw Data'!$B$6:$BE$43,'RevPAR Raw Data'!R$1,FALSE)</f>
        <v>88.2153091275881</v>
      </c>
    </row>
    <row r="84" spans="1:33" x14ac:dyDescent="0.25">
      <c r="A84" s="55" t="s">
        <v>126</v>
      </c>
      <c r="B84" s="43">
        <f>(VLOOKUP($A83,'Occupancy Raw Data'!$B$8:$BE$51,'Occupancy Raw Data'!T$3,FALSE))/100</f>
        <v>0.16905771357322902</v>
      </c>
      <c r="C84" s="44">
        <f>(VLOOKUP($A83,'Occupancy Raw Data'!$B$8:$BE$51,'Occupancy Raw Data'!U$3,FALSE))/100</f>
        <v>0.10094323971348799</v>
      </c>
      <c r="D84" s="44">
        <f>(VLOOKUP($A83,'Occupancy Raw Data'!$B$8:$BE$51,'Occupancy Raw Data'!V$3,FALSE))/100</f>
        <v>9.8490847922177813E-2</v>
      </c>
      <c r="E84" s="44">
        <f>(VLOOKUP($A83,'Occupancy Raw Data'!$B$8:$BE$51,'Occupancy Raw Data'!W$3,FALSE))/100</f>
        <v>0.102140592150594</v>
      </c>
      <c r="F84" s="44">
        <f>(VLOOKUP($A83,'Occupancy Raw Data'!$B$8:$BE$51,'Occupancy Raw Data'!X$3,FALSE))/100</f>
        <v>0.10695842181867601</v>
      </c>
      <c r="G84" s="44">
        <f>(VLOOKUP($A83,'Occupancy Raw Data'!$B$8:$BE$51,'Occupancy Raw Data'!Y$3,FALSE))/100</f>
        <v>0.113358431131045</v>
      </c>
      <c r="H84" s="45">
        <f>(VLOOKUP($A83,'Occupancy Raw Data'!$B$8:$BE$51,'Occupancy Raw Data'!AA$3,FALSE))/100</f>
        <v>2.9107200178281997E-2</v>
      </c>
      <c r="I84" s="45">
        <f>(VLOOKUP($A83,'Occupancy Raw Data'!$B$8:$BE$51,'Occupancy Raw Data'!AB$3,FALSE))/100</f>
        <v>-1.9974110178752901E-2</v>
      </c>
      <c r="J84" s="44">
        <f>(VLOOKUP($A83,'Occupancy Raw Data'!$B$8:$BE$51,'Occupancy Raw Data'!AC$3,FALSE))/100</f>
        <v>3.10535318237056E-3</v>
      </c>
      <c r="K84" s="46">
        <f>(VLOOKUP($A83,'Occupancy Raw Data'!$B$8:$BE$51,'Occupancy Raw Data'!AE$3,FALSE))/100</f>
        <v>7.6789159757535697E-2</v>
      </c>
      <c r="M84" s="43">
        <f>(VLOOKUP($A83,'ADR Raw Data'!$B$6:$BE$49,'ADR Raw Data'!T$1,FALSE))/100</f>
        <v>8.8142235332636001E-2</v>
      </c>
      <c r="N84" s="44">
        <f>(VLOOKUP($A83,'ADR Raw Data'!$B$6:$BE$49,'ADR Raw Data'!U$1,FALSE))/100</f>
        <v>4.5449983373606999E-2</v>
      </c>
      <c r="O84" s="44">
        <f>(VLOOKUP($A83,'ADR Raw Data'!$B$6:$BE$49,'ADR Raw Data'!V$1,FALSE))/100</f>
        <v>4.1678934285431894E-2</v>
      </c>
      <c r="P84" s="44">
        <f>(VLOOKUP($A83,'ADR Raw Data'!$B$6:$BE$49,'ADR Raw Data'!W$1,FALSE))/100</f>
        <v>3.1488885272962099E-2</v>
      </c>
      <c r="Q84" s="44">
        <f>(VLOOKUP($A83,'ADR Raw Data'!$B$6:$BE$49,'ADR Raw Data'!X$1,FALSE))/100</f>
        <v>5.2794752355629804E-2</v>
      </c>
      <c r="R84" s="44">
        <f>(VLOOKUP($A83,'ADR Raw Data'!$B$6:$BE$49,'ADR Raw Data'!Y$1,FALSE))/100</f>
        <v>4.95258868759288E-2</v>
      </c>
      <c r="S84" s="45">
        <f>(VLOOKUP($A83,'ADR Raw Data'!$B$6:$BE$49,'ADR Raw Data'!AA$1,FALSE))/100</f>
        <v>6.0988685002053906E-2</v>
      </c>
      <c r="T84" s="45">
        <f>(VLOOKUP($A83,'ADR Raw Data'!$B$6:$BE$49,'ADR Raw Data'!AB$1,FALSE))/100</f>
        <v>6.2973543226264792E-2</v>
      </c>
      <c r="U84" s="44">
        <f>(VLOOKUP($A83,'ADR Raw Data'!$B$6:$BE$49,'ADR Raw Data'!AC$1,FALSE))/100</f>
        <v>6.0693284197274003E-2</v>
      </c>
      <c r="V84" s="46">
        <f>(VLOOKUP($A83,'ADR Raw Data'!$B$6:$BE$49,'ADR Raw Data'!AE$1,FALSE))/100</f>
        <v>4.6576231326419706E-2</v>
      </c>
      <c r="X84" s="43">
        <f>(VLOOKUP($A83,'RevPAR Raw Data'!$B$6:$BE$43,'RevPAR Raw Data'!T$1,FALSE))/100</f>
        <v>0.27210107368043401</v>
      </c>
      <c r="Y84" s="44">
        <f>(VLOOKUP($A83,'RevPAR Raw Data'!$B$6:$BE$43,'RevPAR Raw Data'!U$1,FALSE))/100</f>
        <v>0.15098109165375098</v>
      </c>
      <c r="Z84" s="44">
        <f>(VLOOKUP($A83,'RevPAR Raw Data'!$B$6:$BE$43,'RevPAR Raw Data'!V$1,FALSE))/100</f>
        <v>0.144274775785874</v>
      </c>
      <c r="AA84" s="44">
        <f>(VLOOKUP($A83,'RevPAR Raw Data'!$B$6:$BE$43,'RevPAR Raw Data'!W$1,FALSE))/100</f>
        <v>0.13684577081149901</v>
      </c>
      <c r="AB84" s="44">
        <f>(VLOOKUP($A83,'RevPAR Raw Data'!$B$6:$BE$43,'RevPAR Raw Data'!X$1,FALSE))/100</f>
        <v>0.16540001756657202</v>
      </c>
      <c r="AC84" s="44">
        <f>(VLOOKUP($A83,'RevPAR Raw Data'!$B$6:$BE$43,'RevPAR Raw Data'!Y$1,FALSE))/100</f>
        <v>0.16849849484360299</v>
      </c>
      <c r="AD84" s="45">
        <f>(VLOOKUP($A83,'RevPAR Raw Data'!$B$6:$BE$43,'RevPAR Raw Data'!AA$1,FALSE))/100</f>
        <v>9.1871095043300904E-2</v>
      </c>
      <c r="AE84" s="45">
        <f>(VLOOKUP($A83,'RevPAR Raw Data'!$B$6:$BE$43,'RevPAR Raw Data'!AB$1,FALSE))/100</f>
        <v>4.1741592556763997E-2</v>
      </c>
      <c r="AF84" s="44">
        <f>(VLOOKUP($A83,'RevPAR Raw Data'!$B$6:$BE$43,'RevPAR Raw Data'!AC$1,FALSE))/100</f>
        <v>6.3987111462875099E-2</v>
      </c>
      <c r="AG84" s="46">
        <f>(VLOOKUP($A83,'RevPAR Raw Data'!$B$6:$BE$43,'RevPAR Raw Data'!AE$1,FALSE))/100</f>
        <v>0.12694194075218301</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Data'!G$3,FALSE))/100</f>
        <v>0.58698462864530898</v>
      </c>
      <c r="C86" s="72">
        <f>(VLOOKUP($A86,'Occupancy Raw Data'!$B$8:$BE$45,'Occupancy Raw Data'!H$3,FALSE))/100</f>
        <v>0.70033041229708304</v>
      </c>
      <c r="D86" s="72">
        <f>(VLOOKUP($A86,'Occupancy Raw Data'!$B$8:$BE$45,'Occupancy Raw Data'!I$3,FALSE))/100</f>
        <v>0.73207872432121801</v>
      </c>
      <c r="E86" s="72">
        <f>(VLOOKUP($A86,'Occupancy Raw Data'!$B$8:$BE$45,'Occupancy Raw Data'!J$3,FALSE))/100</f>
        <v>0.71196667145524994</v>
      </c>
      <c r="F86" s="72">
        <f>(VLOOKUP($A86,'Occupancy Raw Data'!$B$8:$BE$45,'Occupancy Raw Data'!K$3,FALSE))/100</f>
        <v>0.67892544174687497</v>
      </c>
      <c r="G86" s="73">
        <f>(VLOOKUP($A86,'Occupancy Raw Data'!$B$8:$BE$45,'Occupancy Raw Data'!L$3,FALSE))/100</f>
        <v>0.68205717569314706</v>
      </c>
      <c r="H86" s="53">
        <f>(VLOOKUP($A86,'Occupancy Raw Data'!$B$8:$BE$45,'Occupancy Raw Data'!N$3,FALSE))/100</f>
        <v>0.771584542450797</v>
      </c>
      <c r="I86" s="53">
        <f>(VLOOKUP($A86,'Occupancy Raw Data'!$B$8:$BE$45,'Occupancy Raw Data'!O$3,FALSE))/100</f>
        <v>0.83565579658095102</v>
      </c>
      <c r="J86" s="73">
        <f>(VLOOKUP($A86,'Occupancy Raw Data'!$B$8:$BE$45,'Occupancy Raw Data'!P$3,FALSE))/100</f>
        <v>0.80362016951587412</v>
      </c>
      <c r="K86" s="74">
        <f>(VLOOKUP($A86,'Occupancy Raw Data'!$B$8:$BE$45,'Occupancy Raw Data'!R$3,FALSE))/100</f>
        <v>0.71678945964249707</v>
      </c>
      <c r="M86" s="75">
        <f>VLOOKUP($A86,'ADR Raw Data'!$B$6:$BE$43,'ADR Raw Data'!G$1,FALSE)</f>
        <v>84.107306705824698</v>
      </c>
      <c r="N86" s="76">
        <f>VLOOKUP($A86,'ADR Raw Data'!$B$6:$BE$43,'ADR Raw Data'!H$1,FALSE)</f>
        <v>92.138112943589704</v>
      </c>
      <c r="O86" s="76">
        <f>VLOOKUP($A86,'ADR Raw Data'!$B$6:$BE$43,'ADR Raw Data'!I$1,FALSE)</f>
        <v>92.664196094976404</v>
      </c>
      <c r="P86" s="76">
        <f>VLOOKUP($A86,'ADR Raw Data'!$B$6:$BE$43,'ADR Raw Data'!J$1,FALSE)</f>
        <v>90.928396287328397</v>
      </c>
      <c r="Q86" s="76">
        <f>VLOOKUP($A86,'ADR Raw Data'!$B$6:$BE$43,'ADR Raw Data'!K$1,FALSE)</f>
        <v>89.030426872619501</v>
      </c>
      <c r="R86" s="77">
        <f>VLOOKUP($A86,'ADR Raw Data'!$B$6:$BE$43,'ADR Raw Data'!L$1,FALSE)</f>
        <v>89.997532688824194</v>
      </c>
      <c r="S86" s="76">
        <f>VLOOKUP($A86,'ADR Raw Data'!$B$6:$BE$43,'ADR Raw Data'!N$1,FALSE)</f>
        <v>111.28933055296901</v>
      </c>
      <c r="T86" s="76">
        <f>VLOOKUP($A86,'ADR Raw Data'!$B$6:$BE$43,'ADR Raw Data'!O$1,FALSE)</f>
        <v>121.36862477221899</v>
      </c>
      <c r="U86" s="77">
        <f>VLOOKUP($A86,'ADR Raw Data'!$B$6:$BE$43,'ADR Raw Data'!P$1,FALSE)</f>
        <v>116.529878861279</v>
      </c>
      <c r="V86" s="78">
        <f>VLOOKUP($A86,'ADR Raw Data'!$B$6:$BE$43,'ADR Raw Data'!R$1,FALSE)</f>
        <v>98.496513104475</v>
      </c>
      <c r="X86" s="75">
        <f>VLOOKUP($A86,'RevPAR Raw Data'!$B$6:$BE$43,'RevPAR Raw Data'!G$1,FALSE)</f>
        <v>49.369696193075697</v>
      </c>
      <c r="Y86" s="76">
        <f>VLOOKUP($A86,'RevPAR Raw Data'!$B$6:$BE$43,'RevPAR Raw Data'!H$1,FALSE)</f>
        <v>64.527122626059395</v>
      </c>
      <c r="Z86" s="76">
        <f>VLOOKUP($A86,'RevPAR Raw Data'!$B$6:$BE$43,'RevPAR Raw Data'!I$1,FALSE)</f>
        <v>67.837486467461503</v>
      </c>
      <c r="AA86" s="76">
        <f>VLOOKUP($A86,'RevPAR Raw Data'!$B$6:$BE$43,'RevPAR Raw Data'!J$1,FALSE)</f>
        <v>64.737987645453202</v>
      </c>
      <c r="AB86" s="76">
        <f>VLOOKUP($A86,'RevPAR Raw Data'!$B$6:$BE$43,'RevPAR Raw Data'!K$1,FALSE)</f>
        <v>60.4450218934061</v>
      </c>
      <c r="AC86" s="77">
        <f>VLOOKUP($A86,'RevPAR Raw Data'!$B$6:$BE$43,'RevPAR Raw Data'!L$1,FALSE)</f>
        <v>61.383462965091198</v>
      </c>
      <c r="AD86" s="76">
        <f>VLOOKUP($A86,'RevPAR Raw Data'!$B$6:$BE$43,'RevPAR Raw Data'!N$1,FALSE)</f>
        <v>85.869127194368602</v>
      </c>
      <c r="AE86" s="76">
        <f>VLOOKUP($A86,'RevPAR Raw Data'!$B$6:$BE$43,'RevPAR Raw Data'!O$1,FALSE)</f>
        <v>101.422394813963</v>
      </c>
      <c r="AF86" s="77">
        <f>VLOOKUP($A86,'RevPAR Raw Data'!$B$6:$BE$43,'RevPAR Raw Data'!P$1,FALSE)</f>
        <v>93.645761004166005</v>
      </c>
      <c r="AG86" s="78">
        <f>VLOOKUP($A86,'RevPAR Raw Data'!$B$6:$BE$43,'RevPAR Raw Data'!R$1,FALSE)</f>
        <v>70.601262404826798</v>
      </c>
    </row>
    <row r="87" spans="1:33" x14ac:dyDescent="0.25">
      <c r="A87" s="55" t="s">
        <v>126</v>
      </c>
      <c r="B87" s="43">
        <f>(VLOOKUP($A86,'Occupancy Raw Data'!$B$8:$BE$51,'Occupancy Raw Data'!T$3,FALSE))/100</f>
        <v>3.2329244780896202E-2</v>
      </c>
      <c r="C87" s="44">
        <f>(VLOOKUP($A86,'Occupancy Raw Data'!$B$8:$BE$51,'Occupancy Raw Data'!U$3,FALSE))/100</f>
        <v>9.3041983838030598E-2</v>
      </c>
      <c r="D87" s="44">
        <f>(VLOOKUP($A86,'Occupancy Raw Data'!$B$8:$BE$51,'Occupancy Raw Data'!V$3,FALSE))/100</f>
        <v>9.788198282960589E-2</v>
      </c>
      <c r="E87" s="44">
        <f>(VLOOKUP($A86,'Occupancy Raw Data'!$B$8:$BE$51,'Occupancy Raw Data'!W$3,FALSE))/100</f>
        <v>6.772038989472659E-2</v>
      </c>
      <c r="F87" s="44">
        <f>(VLOOKUP($A86,'Occupancy Raw Data'!$B$8:$BE$51,'Occupancy Raw Data'!X$3,FALSE))/100</f>
        <v>0.121094923339123</v>
      </c>
      <c r="G87" s="44">
        <f>(VLOOKUP($A86,'Occupancy Raw Data'!$B$8:$BE$51,'Occupancy Raw Data'!Y$3,FALSE))/100</f>
        <v>8.3135740735782504E-2</v>
      </c>
      <c r="H87" s="45">
        <f>(VLOOKUP($A86,'Occupancy Raw Data'!$B$8:$BE$51,'Occupancy Raw Data'!AA$3,FALSE))/100</f>
        <v>1.2759161383950099E-2</v>
      </c>
      <c r="I87" s="45">
        <f>(VLOOKUP($A86,'Occupancy Raw Data'!$B$8:$BE$51,'Occupancy Raw Data'!AB$3,FALSE))/100</f>
        <v>-6.2307081539232007E-2</v>
      </c>
      <c r="J87" s="44">
        <f>(VLOOKUP($A86,'Occupancy Raw Data'!$B$8:$BE$51,'Occupancy Raw Data'!AC$3,FALSE))/100</f>
        <v>-2.7710202537168702E-2</v>
      </c>
      <c r="K87" s="46">
        <f>(VLOOKUP($A86,'Occupancy Raw Data'!$B$8:$BE$51,'Occupancy Raw Data'!AE$3,FALSE))/100</f>
        <v>4.4974631006687298E-2</v>
      </c>
      <c r="M87" s="43">
        <f>(VLOOKUP($A86,'ADR Raw Data'!$B$6:$BE$49,'ADR Raw Data'!T$1,FALSE))/100</f>
        <v>2.4007021689523001E-2</v>
      </c>
      <c r="N87" s="44">
        <f>(VLOOKUP($A86,'ADR Raw Data'!$B$6:$BE$49,'ADR Raw Data'!U$1,FALSE))/100</f>
        <v>4.7098156301337506E-2</v>
      </c>
      <c r="O87" s="44">
        <f>(VLOOKUP($A86,'ADR Raw Data'!$B$6:$BE$49,'ADR Raw Data'!V$1,FALSE))/100</f>
        <v>2.4644826288736897E-2</v>
      </c>
      <c r="P87" s="44">
        <f>(VLOOKUP($A86,'ADR Raw Data'!$B$6:$BE$49,'ADR Raw Data'!W$1,FALSE))/100</f>
        <v>2.39465945002954E-2</v>
      </c>
      <c r="Q87" s="44">
        <f>(VLOOKUP($A86,'ADR Raw Data'!$B$6:$BE$49,'ADR Raw Data'!X$1,FALSE))/100</f>
        <v>0.103485675805963</v>
      </c>
      <c r="R87" s="44">
        <f>(VLOOKUP($A86,'ADR Raw Data'!$B$6:$BE$49,'ADR Raw Data'!Y$1,FALSE))/100</f>
        <v>4.38426229762236E-2</v>
      </c>
      <c r="S87" s="45">
        <f>(VLOOKUP($A86,'ADR Raw Data'!$B$6:$BE$49,'ADR Raw Data'!AA$1,FALSE))/100</f>
        <v>0.10470640907071599</v>
      </c>
      <c r="T87" s="45">
        <f>(VLOOKUP($A86,'ADR Raw Data'!$B$6:$BE$49,'ADR Raw Data'!AB$1,FALSE))/100</f>
        <v>6.3870203865571004E-2</v>
      </c>
      <c r="U87" s="44">
        <f>(VLOOKUP($A86,'ADR Raw Data'!$B$6:$BE$49,'ADR Raw Data'!AC$1,FALSE))/100</f>
        <v>7.9645402719175001E-2</v>
      </c>
      <c r="V87" s="46">
        <f>(VLOOKUP($A86,'ADR Raw Data'!$B$6:$BE$49,'ADR Raw Data'!AE$1,FALSE))/100</f>
        <v>5.12606482456184E-2</v>
      </c>
      <c r="X87" s="43">
        <f>(VLOOKUP($A86,'RevPAR Raw Data'!$B$6:$BE$43,'RevPAR Raw Data'!T$1,FALSE))/100</f>
        <v>5.7112395351080106E-2</v>
      </c>
      <c r="Y87" s="44">
        <f>(VLOOKUP($A86,'RevPAR Raw Data'!$B$6:$BE$43,'RevPAR Raw Data'!U$1,FALSE))/100</f>
        <v>0.14452224603675801</v>
      </c>
      <c r="Z87" s="44">
        <f>(VLOOKUP($A86,'RevPAR Raw Data'!$B$6:$BE$43,'RevPAR Raw Data'!V$1,FALSE))/100</f>
        <v>0.12493909358197501</v>
      </c>
      <c r="AA87" s="44">
        <f>(VLOOKUP($A86,'RevPAR Raw Data'!$B$6:$BE$43,'RevPAR Raw Data'!W$1,FALSE))/100</f>
        <v>9.3288657111232992E-2</v>
      </c>
      <c r="AB87" s="44">
        <f>(VLOOKUP($A86,'RevPAR Raw Data'!$B$6:$BE$43,'RevPAR Raw Data'!X$1,FALSE))/100</f>
        <v>0.23711218912350598</v>
      </c>
      <c r="AC87" s="44">
        <f>(VLOOKUP($A86,'RevPAR Raw Data'!$B$6:$BE$43,'RevPAR Raw Data'!Y$1,FALSE))/100</f>
        <v>0.13062325264893399</v>
      </c>
      <c r="AD87" s="45">
        <f>(VLOOKUP($A86,'RevPAR Raw Data'!$B$6:$BE$43,'RevPAR Raw Data'!AA$1,FALSE))/100</f>
        <v>0.11880153642593401</v>
      </c>
      <c r="AE87" s="45">
        <f>(VLOOKUP($A86,'RevPAR Raw Data'!$B$6:$BE$43,'RevPAR Raw Data'!AB$1,FALSE))/100</f>
        <v>-2.4164436738405501E-3</v>
      </c>
      <c r="AF87" s="44">
        <f>(VLOOKUP($A86,'RevPAR Raw Data'!$B$6:$BE$43,'RevPAR Raw Data'!AC$1,FALSE))/100</f>
        <v>4.9728209941503503E-2</v>
      </c>
      <c r="AG87" s="46">
        <f>(VLOOKUP($A86,'RevPAR Raw Data'!$B$6:$BE$43,'RevPAR Raw Data'!AE$1,FALSE))/100</f>
        <v>9.8540707992315998E-2</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Data'!G$3,FALSE))/100</f>
        <v>0.61078157711095604</v>
      </c>
      <c r="C89" s="72">
        <f>(VLOOKUP($A89,'Occupancy Raw Data'!$B$8:$BE$45,'Occupancy Raw Data'!H$3,FALSE))/100</f>
        <v>0.67812281926029305</v>
      </c>
      <c r="D89" s="72">
        <f>(VLOOKUP($A89,'Occupancy Raw Data'!$B$8:$BE$45,'Occupancy Raw Data'!I$3,FALSE))/100</f>
        <v>0.7370900209351009</v>
      </c>
      <c r="E89" s="72">
        <f>(VLOOKUP($A89,'Occupancy Raw Data'!$B$8:$BE$45,'Occupancy Raw Data'!J$3,FALSE))/100</f>
        <v>0.77372644801116497</v>
      </c>
      <c r="F89" s="72">
        <f>(VLOOKUP($A89,'Occupancy Raw Data'!$B$8:$BE$45,'Occupancy Raw Data'!K$3,FALSE))/100</f>
        <v>0.67184228890439601</v>
      </c>
      <c r="G89" s="73">
        <f>(VLOOKUP($A89,'Occupancy Raw Data'!$B$8:$BE$45,'Occupancy Raw Data'!L$3,FALSE))/100</f>
        <v>0.69431263084438199</v>
      </c>
      <c r="H89" s="53">
        <f>(VLOOKUP($A89,'Occupancy Raw Data'!$B$8:$BE$45,'Occupancy Raw Data'!N$3,FALSE))/100</f>
        <v>0.78105373342637807</v>
      </c>
      <c r="I89" s="53">
        <f>(VLOOKUP($A89,'Occupancy Raw Data'!$B$8:$BE$45,'Occupancy Raw Data'!O$3,FALSE))/100</f>
        <v>0.83217027215631501</v>
      </c>
      <c r="J89" s="73">
        <f>(VLOOKUP($A89,'Occupancy Raw Data'!$B$8:$BE$45,'Occupancy Raw Data'!P$3,FALSE))/100</f>
        <v>0.80661200279134604</v>
      </c>
      <c r="K89" s="74">
        <f>(VLOOKUP($A89,'Occupancy Raw Data'!$B$8:$BE$45,'Occupancy Raw Data'!R$3,FALSE))/100</f>
        <v>0.72639816568637205</v>
      </c>
      <c r="M89" s="75">
        <f>VLOOKUP($A89,'ADR Raw Data'!$B$6:$BE$43,'ADR Raw Data'!G$1,FALSE)</f>
        <v>112.30955918309</v>
      </c>
      <c r="N89" s="76">
        <f>VLOOKUP($A89,'ADR Raw Data'!$B$6:$BE$43,'ADR Raw Data'!H$1,FALSE)</f>
        <v>117.064305454077</v>
      </c>
      <c r="O89" s="76">
        <f>VLOOKUP($A89,'ADR Raw Data'!$B$6:$BE$43,'ADR Raw Data'!I$1,FALSE)</f>
        <v>125.86453247337199</v>
      </c>
      <c r="P89" s="76">
        <f>VLOOKUP($A89,'ADR Raw Data'!$B$6:$BE$43,'ADR Raw Data'!J$1,FALSE)</f>
        <v>128.39163208568201</v>
      </c>
      <c r="Q89" s="76">
        <f>VLOOKUP($A89,'ADR Raw Data'!$B$6:$BE$43,'ADR Raw Data'!K$1,FALSE)</f>
        <v>120.728605141521</v>
      </c>
      <c r="R89" s="77">
        <f>VLOOKUP($A89,'ADR Raw Data'!$B$6:$BE$43,'ADR Raw Data'!L$1,FALSE)</f>
        <v>121.329972280014</v>
      </c>
      <c r="S89" s="76">
        <f>VLOOKUP($A89,'ADR Raw Data'!$B$6:$BE$43,'ADR Raw Data'!N$1,FALSE)</f>
        <v>152.86211737770799</v>
      </c>
      <c r="T89" s="76">
        <f>VLOOKUP($A89,'ADR Raw Data'!$B$6:$BE$43,'ADR Raw Data'!O$1,FALSE)</f>
        <v>171.67263842767201</v>
      </c>
      <c r="U89" s="77">
        <f>VLOOKUP($A89,'ADR Raw Data'!$B$6:$BE$43,'ADR Raw Data'!P$1,FALSE)</f>
        <v>162.56539253811999</v>
      </c>
      <c r="V89" s="78">
        <f>VLOOKUP($A89,'ADR Raw Data'!$B$6:$BE$43,'ADR Raw Data'!R$1,FALSE)</f>
        <v>134.412519838056</v>
      </c>
      <c r="X89" s="75">
        <f>VLOOKUP($A89,'RevPAR Raw Data'!$B$6:$BE$43,'RevPAR Raw Data'!G$1,FALSE)</f>
        <v>68.5966096824842</v>
      </c>
      <c r="Y89" s="76">
        <f>VLOOKUP($A89,'RevPAR Raw Data'!$B$6:$BE$43,'RevPAR Raw Data'!H$1,FALSE)</f>
        <v>79.383976849267199</v>
      </c>
      <c r="Z89" s="76">
        <f>VLOOKUP($A89,'RevPAR Raw Data'!$B$6:$BE$43,'RevPAR Raw Data'!I$1,FALSE)</f>
        <v>92.773490875785001</v>
      </c>
      <c r="AA89" s="76">
        <f>VLOOKUP($A89,'RevPAR Raw Data'!$B$6:$BE$43,'RevPAR Raw Data'!J$1,FALSE)</f>
        <v>99.340001448011094</v>
      </c>
      <c r="AB89" s="76">
        <f>VLOOKUP($A89,'RevPAR Raw Data'!$B$6:$BE$43,'RevPAR Raw Data'!K$1,FALSE)</f>
        <v>81.110582414514994</v>
      </c>
      <c r="AC89" s="77">
        <f>VLOOKUP($A89,'RevPAR Raw Data'!$B$6:$BE$43,'RevPAR Raw Data'!L$1,FALSE)</f>
        <v>84.240932254012506</v>
      </c>
      <c r="AD89" s="76">
        <f>VLOOKUP($A89,'RevPAR Raw Data'!$B$6:$BE$43,'RevPAR Raw Data'!N$1,FALSE)</f>
        <v>119.39352747732001</v>
      </c>
      <c r="AE89" s="76">
        <f>VLOOKUP($A89,'RevPAR Raw Data'!$B$6:$BE$43,'RevPAR Raw Data'!O$1,FALSE)</f>
        <v>142.860866242149</v>
      </c>
      <c r="AF89" s="77">
        <f>VLOOKUP($A89,'RevPAR Raw Data'!$B$6:$BE$43,'RevPAR Raw Data'!P$1,FALSE)</f>
        <v>131.127196859734</v>
      </c>
      <c r="AG89" s="78">
        <f>VLOOKUP($A89,'RevPAR Raw Data'!$B$6:$BE$43,'RevPAR Raw Data'!R$1,FALSE)</f>
        <v>97.637007855647397</v>
      </c>
    </row>
    <row r="90" spans="1:33" x14ac:dyDescent="0.25">
      <c r="A90" s="55" t="s">
        <v>126</v>
      </c>
      <c r="B90" s="43">
        <f>(VLOOKUP($A89,'Occupancy Raw Data'!$B$8:$BE$51,'Occupancy Raw Data'!T$3,FALSE))/100</f>
        <v>4.0029404608425703E-2</v>
      </c>
      <c r="C90" s="44">
        <f>(VLOOKUP($A89,'Occupancy Raw Data'!$B$8:$BE$51,'Occupancy Raw Data'!U$3,FALSE))/100</f>
        <v>1.41198780325382E-2</v>
      </c>
      <c r="D90" s="44">
        <f>(VLOOKUP($A89,'Occupancy Raw Data'!$B$8:$BE$51,'Occupancy Raw Data'!V$3,FALSE))/100</f>
        <v>8.7845870351752106E-2</v>
      </c>
      <c r="E90" s="44">
        <f>(VLOOKUP($A89,'Occupancy Raw Data'!$B$8:$BE$51,'Occupancy Raw Data'!W$3,FALSE))/100</f>
        <v>0.14311580790725201</v>
      </c>
      <c r="F90" s="44">
        <f>(VLOOKUP($A89,'Occupancy Raw Data'!$B$8:$BE$51,'Occupancy Raw Data'!X$3,FALSE))/100</f>
        <v>0.133708673478144</v>
      </c>
      <c r="G90" s="44">
        <f>(VLOOKUP($A89,'Occupancy Raw Data'!$B$8:$BE$51,'Occupancy Raw Data'!Y$3,FALSE))/100</f>
        <v>8.3852070235986495E-2</v>
      </c>
      <c r="H90" s="45">
        <f>(VLOOKUP($A89,'Occupancy Raw Data'!$B$8:$BE$51,'Occupancy Raw Data'!AA$3,FALSE))/100</f>
        <v>1.8828728091074401E-2</v>
      </c>
      <c r="I90" s="45">
        <f>(VLOOKUP($A89,'Occupancy Raw Data'!$B$8:$BE$51,'Occupancy Raw Data'!AB$3,FALSE))/100</f>
        <v>-5.16933459284118E-2</v>
      </c>
      <c r="J90" s="44">
        <f>(VLOOKUP($A89,'Occupancy Raw Data'!$B$8:$BE$51,'Occupancy Raw Data'!AC$3,FALSE))/100</f>
        <v>-1.8810999415326001E-2</v>
      </c>
      <c r="K90" s="46">
        <f>(VLOOKUP($A89,'Occupancy Raw Data'!$B$8:$BE$51,'Occupancy Raw Data'!AE$3,FALSE))/100</f>
        <v>4.9028696775236906E-2</v>
      </c>
      <c r="M90" s="43">
        <f>(VLOOKUP($A89,'ADR Raw Data'!$B$6:$BE$49,'ADR Raw Data'!T$1,FALSE))/100</f>
        <v>-5.1647329347679294E-2</v>
      </c>
      <c r="N90" s="44">
        <f>(VLOOKUP($A89,'ADR Raw Data'!$B$6:$BE$49,'ADR Raw Data'!U$1,FALSE))/100</f>
        <v>-6.16618512287943E-2</v>
      </c>
      <c r="O90" s="44">
        <f>(VLOOKUP($A89,'ADR Raw Data'!$B$6:$BE$49,'ADR Raw Data'!V$1,FALSE))/100</f>
        <v>2.2535981038927597E-3</v>
      </c>
      <c r="P90" s="44">
        <f>(VLOOKUP($A89,'ADR Raw Data'!$B$6:$BE$49,'ADR Raw Data'!W$1,FALSE))/100</f>
        <v>3.2804773967906604E-2</v>
      </c>
      <c r="Q90" s="44">
        <f>(VLOOKUP($A89,'ADR Raw Data'!$B$6:$BE$49,'ADR Raw Data'!X$1,FALSE))/100</f>
        <v>8.2597298989591894E-2</v>
      </c>
      <c r="R90" s="44">
        <f>(VLOOKUP($A89,'ADR Raw Data'!$B$6:$BE$49,'ADR Raw Data'!Y$1,FALSE))/100</f>
        <v>8.46150118504589E-4</v>
      </c>
      <c r="S90" s="45">
        <f>(VLOOKUP($A89,'ADR Raw Data'!$B$6:$BE$49,'ADR Raw Data'!AA$1,FALSE))/100</f>
        <v>4.0941175517595102E-2</v>
      </c>
      <c r="T90" s="45">
        <f>(VLOOKUP($A89,'ADR Raw Data'!$B$6:$BE$49,'ADR Raw Data'!AB$1,FALSE))/100</f>
        <v>3.4753871262366398E-2</v>
      </c>
      <c r="U90" s="44">
        <f>(VLOOKUP($A89,'ADR Raw Data'!$B$6:$BE$49,'ADR Raw Data'!AC$1,FALSE))/100</f>
        <v>3.5309187541697103E-2</v>
      </c>
      <c r="V90" s="46">
        <f>(VLOOKUP($A89,'ADR Raw Data'!$B$6:$BE$49,'ADR Raw Data'!AE$1,FALSE))/100</f>
        <v>7.8270045468518193E-3</v>
      </c>
      <c r="X90" s="43">
        <f>(VLOOKUP($A89,'RevPAR Raw Data'!$B$6:$BE$43,'RevPAR Raw Data'!T$1,FALSE))/100</f>
        <v>-1.36853365826564E-2</v>
      </c>
      <c r="Y90" s="44">
        <f>(VLOOKUP($A89,'RevPAR Raw Data'!$B$6:$BE$43,'RevPAR Raw Data'!U$1,FALSE))/100</f>
        <v>-4.8412631014867202E-2</v>
      </c>
      <c r="Z90" s="44">
        <f>(VLOOKUP($A89,'RevPAR Raw Data'!$B$6:$BE$43,'RevPAR Raw Data'!V$1,FALSE))/100</f>
        <v>9.0297437742504399E-2</v>
      </c>
      <c r="AA90" s="44">
        <f>(VLOOKUP($A89,'RevPAR Raw Data'!$B$6:$BE$43,'RevPAR Raw Data'!W$1,FALSE))/100</f>
        <v>0.18061546360479</v>
      </c>
      <c r="AB90" s="44">
        <f>(VLOOKUP($A89,'RevPAR Raw Data'!$B$6:$BE$43,'RevPAR Raw Data'!X$1,FALSE))/100</f>
        <v>0.227349947748512</v>
      </c>
      <c r="AC90" s="44">
        <f>(VLOOKUP($A89,'RevPAR Raw Data'!$B$6:$BE$43,'RevPAR Raw Data'!Y$1,FALSE))/100</f>
        <v>8.4769171793658102E-2</v>
      </c>
      <c r="AD90" s="45">
        <f>(VLOOKUP($A89,'RevPAR Raw Data'!$B$6:$BE$43,'RevPAR Raw Data'!AA$1,FALSE))/100</f>
        <v>6.0540773870219194E-2</v>
      </c>
      <c r="AE90" s="45">
        <f>(VLOOKUP($A89,'RevPAR Raw Data'!$B$6:$BE$43,'RevPAR Raw Data'!AB$1,FALSE))/100</f>
        <v>-1.8736018555562398E-2</v>
      </c>
      <c r="AF90" s="44">
        <f>(VLOOKUP($A89,'RevPAR Raw Data'!$B$6:$BE$43,'RevPAR Raw Data'!AC$1,FALSE))/100</f>
        <v>1.58339870201686E-2</v>
      </c>
      <c r="AG90" s="46">
        <f>(VLOOKUP($A89,'RevPAR Raw Data'!$B$6:$BE$43,'RevPAR Raw Data'!AE$1,FALSE))/100</f>
        <v>5.7239449154674701E-2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Data'!G$3,FALSE))/100</f>
        <v>0.61731010671688602</v>
      </c>
      <c r="C92" s="72">
        <f>(VLOOKUP($A92,'Occupancy Raw Data'!$B$8:$BE$45,'Occupancy Raw Data'!H$3,FALSE))/100</f>
        <v>0.66439108600125496</v>
      </c>
      <c r="D92" s="72">
        <f>(VLOOKUP($A92,'Occupancy Raw Data'!$B$8:$BE$45,'Occupancy Raw Data'!I$3,FALSE))/100</f>
        <v>0.69836785938480805</v>
      </c>
      <c r="E92" s="72">
        <f>(VLOOKUP($A92,'Occupancy Raw Data'!$B$8:$BE$45,'Occupancy Raw Data'!J$3,FALSE))/100</f>
        <v>0.67545511613308196</v>
      </c>
      <c r="F92" s="72">
        <f>(VLOOKUP($A92,'Occupancy Raw Data'!$B$8:$BE$45,'Occupancy Raw Data'!K$3,FALSE))/100</f>
        <v>0.63677024482109201</v>
      </c>
      <c r="G92" s="73">
        <f>(VLOOKUP($A92,'Occupancy Raw Data'!$B$8:$BE$45,'Occupancy Raw Data'!L$3,FALSE))/100</f>
        <v>0.65845888261142405</v>
      </c>
      <c r="H92" s="53">
        <f>(VLOOKUP($A92,'Occupancy Raw Data'!$B$8:$BE$45,'Occupancy Raw Data'!N$3,FALSE))/100</f>
        <v>0.82062146892655308</v>
      </c>
      <c r="I92" s="53">
        <f>(VLOOKUP($A92,'Occupancy Raw Data'!$B$8:$BE$45,'Occupancy Raw Data'!O$3,FALSE))/100</f>
        <v>0.87335216572504704</v>
      </c>
      <c r="J92" s="73">
        <f>(VLOOKUP($A92,'Occupancy Raw Data'!$B$8:$BE$45,'Occupancy Raw Data'!P$3,FALSE))/100</f>
        <v>0.84698681732579995</v>
      </c>
      <c r="K92" s="74">
        <f>(VLOOKUP($A92,'Occupancy Raw Data'!$B$8:$BE$45,'Occupancy Raw Data'!R$3,FALSE))/100</f>
        <v>0.71232400681553198</v>
      </c>
      <c r="M92" s="75">
        <f>VLOOKUP($A92,'ADR Raw Data'!$B$6:$BE$43,'ADR Raw Data'!G$1,FALSE)</f>
        <v>138.362795856107</v>
      </c>
      <c r="N92" s="76">
        <f>VLOOKUP($A92,'ADR Raw Data'!$B$6:$BE$43,'ADR Raw Data'!H$1,FALSE)</f>
        <v>138.52387294201</v>
      </c>
      <c r="O92" s="76">
        <f>VLOOKUP($A92,'ADR Raw Data'!$B$6:$BE$43,'ADR Raw Data'!I$1,FALSE)</f>
        <v>146.03797053932499</v>
      </c>
      <c r="P92" s="76">
        <f>VLOOKUP($A92,'ADR Raw Data'!$B$6:$BE$43,'ADR Raw Data'!J$1,FALSE)</f>
        <v>146.78935017425599</v>
      </c>
      <c r="Q92" s="76">
        <f>VLOOKUP($A92,'ADR Raw Data'!$B$6:$BE$43,'ADR Raw Data'!K$1,FALSE)</f>
        <v>147.36327016635801</v>
      </c>
      <c r="R92" s="77">
        <f>VLOOKUP($A92,'ADR Raw Data'!$B$6:$BE$43,'ADR Raw Data'!L$1,FALSE)</f>
        <v>143.49298921991499</v>
      </c>
      <c r="S92" s="76">
        <f>VLOOKUP($A92,'ADR Raw Data'!$B$6:$BE$43,'ADR Raw Data'!N$1,FALSE)</f>
        <v>242.180854188181</v>
      </c>
      <c r="T92" s="76">
        <f>VLOOKUP($A92,'ADR Raw Data'!$B$6:$BE$43,'ADR Raw Data'!O$1,FALSE)</f>
        <v>270.89093198562398</v>
      </c>
      <c r="U92" s="77">
        <f>VLOOKUP($A92,'ADR Raw Data'!$B$6:$BE$43,'ADR Raw Data'!P$1,FALSE)</f>
        <v>256.982742546785</v>
      </c>
      <c r="V92" s="78">
        <f>VLOOKUP($A92,'ADR Raw Data'!$B$6:$BE$43,'ADR Raw Data'!R$1,FALSE)</f>
        <v>182.048607991187</v>
      </c>
      <c r="X92" s="75">
        <f>VLOOKUP($A92,'RevPAR Raw Data'!$B$6:$BE$43,'RevPAR Raw Data'!G$1,FALSE)</f>
        <v>85.412752275580601</v>
      </c>
      <c r="Y92" s="76">
        <f>VLOOKUP($A92,'RevPAR Raw Data'!$B$6:$BE$43,'RevPAR Raw Data'!H$1,FALSE)</f>
        <v>92.034026381041997</v>
      </c>
      <c r="Z92" s="76">
        <f>VLOOKUP($A92,'RevPAR Raw Data'!$B$6:$BE$43,'RevPAR Raw Data'!I$1,FALSE)</f>
        <v>101.98822487445</v>
      </c>
      <c r="AA92" s="76">
        <f>VLOOKUP($A92,'RevPAR Raw Data'!$B$6:$BE$43,'RevPAR Raw Data'!J$1,FALSE)</f>
        <v>99.149617569052097</v>
      </c>
      <c r="AB92" s="76">
        <f>VLOOKUP($A92,'RevPAR Raw Data'!$B$6:$BE$43,'RevPAR Raw Data'!K$1,FALSE)</f>
        <v>93.8365456214689</v>
      </c>
      <c r="AC92" s="77">
        <f>VLOOKUP($A92,'RevPAR Raw Data'!$B$6:$BE$43,'RevPAR Raw Data'!L$1,FALSE)</f>
        <v>94.484233344318795</v>
      </c>
      <c r="AD92" s="76">
        <f>VLOOKUP($A92,'RevPAR Raw Data'!$B$6:$BE$43,'RevPAR Raw Data'!N$1,FALSE)</f>
        <v>198.73880830979201</v>
      </c>
      <c r="AE92" s="76">
        <f>VLOOKUP($A92,'RevPAR Raw Data'!$B$6:$BE$43,'RevPAR Raw Data'!O$1,FALSE)</f>
        <v>236.583182124921</v>
      </c>
      <c r="AF92" s="77">
        <f>VLOOKUP($A92,'RevPAR Raw Data'!$B$6:$BE$43,'RevPAR Raw Data'!P$1,FALSE)</f>
        <v>217.660995217357</v>
      </c>
      <c r="AG92" s="78">
        <f>VLOOKUP($A92,'RevPAR Raw Data'!$B$6:$BE$43,'RevPAR Raw Data'!R$1,FALSE)</f>
        <v>129.677593879472</v>
      </c>
    </row>
    <row r="93" spans="1:33" x14ac:dyDescent="0.25">
      <c r="A93" s="55" t="s">
        <v>126</v>
      </c>
      <c r="B93" s="43">
        <f>(VLOOKUP($A92,'Occupancy Raw Data'!$B$8:$BE$51,'Occupancy Raw Data'!T$3,FALSE))/100</f>
        <v>9.931936812596201E-2</v>
      </c>
      <c r="C93" s="44">
        <f>(VLOOKUP($A92,'Occupancy Raw Data'!$B$8:$BE$51,'Occupancy Raw Data'!U$3,FALSE))/100</f>
        <v>-2.9653510021330497E-2</v>
      </c>
      <c r="D93" s="44">
        <f>(VLOOKUP($A92,'Occupancy Raw Data'!$B$8:$BE$51,'Occupancy Raw Data'!V$3,FALSE))/100</f>
        <v>5.8730676005066393E-3</v>
      </c>
      <c r="E93" s="44">
        <f>(VLOOKUP($A92,'Occupancy Raw Data'!$B$8:$BE$51,'Occupancy Raw Data'!W$3,FALSE))/100</f>
        <v>2.4968593795206599E-2</v>
      </c>
      <c r="F93" s="44">
        <f>(VLOOKUP($A92,'Occupancy Raw Data'!$B$8:$BE$51,'Occupancy Raw Data'!X$3,FALSE))/100</f>
        <v>-1.9695667538276899E-2</v>
      </c>
      <c r="G93" s="44">
        <f>(VLOOKUP($A92,'Occupancy Raw Data'!$B$8:$BE$51,'Occupancy Raw Data'!Y$3,FALSE))/100</f>
        <v>1.3298004653299699E-2</v>
      </c>
      <c r="H93" s="45">
        <f>(VLOOKUP($A92,'Occupancy Raw Data'!$B$8:$BE$51,'Occupancy Raw Data'!AA$3,FALSE))/100</f>
        <v>1.21319173673554E-2</v>
      </c>
      <c r="I93" s="45">
        <f>(VLOOKUP($A92,'Occupancy Raw Data'!$B$8:$BE$51,'Occupancy Raw Data'!AB$3,FALSE))/100</f>
        <v>-6.1207841633889301E-2</v>
      </c>
      <c r="J93" s="44">
        <f>(VLOOKUP($A92,'Occupancy Raw Data'!$B$8:$BE$51,'Occupancy Raw Data'!AC$3,FALSE))/100</f>
        <v>-2.7054997360205602E-2</v>
      </c>
      <c r="K93" s="46">
        <f>(VLOOKUP($A92,'Occupancy Raw Data'!$B$8:$BE$51,'Occupancy Raw Data'!AE$3,FALSE))/100</f>
        <v>-7.81233804674844E-4</v>
      </c>
      <c r="M93" s="43">
        <f>(VLOOKUP($A92,'ADR Raw Data'!$B$6:$BE$49,'ADR Raw Data'!T$1,FALSE))/100</f>
        <v>5.1938023544455404E-2</v>
      </c>
      <c r="N93" s="44">
        <f>(VLOOKUP($A92,'ADR Raw Data'!$B$6:$BE$49,'ADR Raw Data'!U$1,FALSE))/100</f>
        <v>-1.5090108908165499E-3</v>
      </c>
      <c r="O93" s="44">
        <f>(VLOOKUP($A92,'ADR Raw Data'!$B$6:$BE$49,'ADR Raw Data'!V$1,FALSE))/100</f>
        <v>3.3699288953270401E-2</v>
      </c>
      <c r="P93" s="44">
        <f>(VLOOKUP($A92,'ADR Raw Data'!$B$6:$BE$49,'ADR Raw Data'!W$1,FALSE))/100</f>
        <v>1.6245912538117999E-2</v>
      </c>
      <c r="Q93" s="44">
        <f>(VLOOKUP($A92,'ADR Raw Data'!$B$6:$BE$49,'ADR Raw Data'!X$1,FALSE))/100</f>
        <v>-3.5598385680038003E-3</v>
      </c>
      <c r="R93" s="44">
        <f>(VLOOKUP($A92,'ADR Raw Data'!$B$6:$BE$49,'ADR Raw Data'!Y$1,FALSE))/100</f>
        <v>1.7531165861405199E-2</v>
      </c>
      <c r="S93" s="45">
        <f>(VLOOKUP($A92,'ADR Raw Data'!$B$6:$BE$49,'ADR Raw Data'!AA$1,FALSE))/100</f>
        <v>3.1914233822230395E-2</v>
      </c>
      <c r="T93" s="45">
        <f>(VLOOKUP($A92,'ADR Raw Data'!$B$6:$BE$49,'ADR Raw Data'!AB$1,FALSE))/100</f>
        <v>9.7799565536915798E-3</v>
      </c>
      <c r="U93" s="44">
        <f>(VLOOKUP($A92,'ADR Raw Data'!$B$6:$BE$49,'ADR Raw Data'!AC$1,FALSE))/100</f>
        <v>1.7223949903106099E-2</v>
      </c>
      <c r="V93" s="46">
        <f>(VLOOKUP($A92,'ADR Raw Data'!$B$6:$BE$49,'ADR Raw Data'!AE$1,FALSE))/100</f>
        <v>1.15951922420483E-2</v>
      </c>
      <c r="X93" s="43">
        <f>(VLOOKUP($A92,'RevPAR Raw Data'!$B$6:$BE$43,'RevPAR Raw Data'!T$1,FALSE))/100</f>
        <v>0.15641584335056399</v>
      </c>
      <c r="Y93" s="44">
        <f>(VLOOKUP($A92,'RevPAR Raw Data'!$B$6:$BE$43,'RevPAR Raw Data'!U$1,FALSE))/100</f>
        <v>-3.1117773442574E-2</v>
      </c>
      <c r="Z93" s="44">
        <f>(VLOOKUP($A92,'RevPAR Raw Data'!$B$6:$BE$43,'RevPAR Raw Data'!V$1,FALSE))/100</f>
        <v>3.9770274755888596E-2</v>
      </c>
      <c r="AA93" s="44">
        <f>(VLOOKUP($A92,'RevPAR Raw Data'!$B$6:$BE$43,'RevPAR Raw Data'!W$1,FALSE))/100</f>
        <v>4.1620143924321298E-2</v>
      </c>
      <c r="AB93" s="44">
        <f>(VLOOKUP($A92,'RevPAR Raw Data'!$B$6:$BE$43,'RevPAR Raw Data'!X$1,FALSE))/100</f>
        <v>-2.31853927093554E-2</v>
      </c>
      <c r="AC93" s="44">
        <f>(VLOOKUP($A92,'RevPAR Raw Data'!$B$6:$BE$43,'RevPAR Raw Data'!Y$1,FALSE))/100</f>
        <v>3.10623000399077E-2</v>
      </c>
      <c r="AD93" s="45">
        <f>(VLOOKUP($A92,'RevPAR Raw Data'!$B$6:$BE$43,'RevPAR Raw Data'!AA$1,FALSE))/100</f>
        <v>4.4433332037159594E-2</v>
      </c>
      <c r="AE93" s="45">
        <f>(VLOOKUP($A92,'RevPAR Raw Data'!$B$6:$BE$43,'RevPAR Raw Data'!AB$1,FALSE))/100</f>
        <v>-5.2026495112122401E-2</v>
      </c>
      <c r="AF93" s="44">
        <f>(VLOOKUP($A92,'RevPAR Raw Data'!$B$6:$BE$43,'RevPAR Raw Data'!AC$1,FALSE))/100</f>
        <v>-1.0297041376260301E-2</v>
      </c>
      <c r="AG93" s="46">
        <f>(VLOOKUP($A92,'RevPAR Raw Data'!$B$6:$BE$43,'RevPAR Raw Data'!AE$1,FALSE))/100</f>
        <v>1.0804899881222201E-2</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Data'!G$3,FALSE))/100</f>
        <v>0.46982167352537701</v>
      </c>
      <c r="C95" s="72">
        <f>(VLOOKUP($A95,'Occupancy Raw Data'!$B$8:$BE$45,'Occupancy Raw Data'!H$3,FALSE))/100</f>
        <v>0.51138545953360692</v>
      </c>
      <c r="D95" s="72">
        <f>(VLOOKUP($A95,'Occupancy Raw Data'!$B$8:$BE$45,'Occupancy Raw Data'!I$3,FALSE))/100</f>
        <v>0.49492455418381298</v>
      </c>
      <c r="E95" s="72">
        <f>(VLOOKUP($A95,'Occupancy Raw Data'!$B$8:$BE$45,'Occupancy Raw Data'!J$3,FALSE))/100</f>
        <v>0.50987654320987597</v>
      </c>
      <c r="F95" s="72">
        <f>(VLOOKUP($A95,'Occupancy Raw Data'!$B$8:$BE$45,'Occupancy Raw Data'!K$3,FALSE))/100</f>
        <v>0.51893004115226293</v>
      </c>
      <c r="G95" s="73">
        <f>(VLOOKUP($A95,'Occupancy Raw Data'!$B$8:$BE$45,'Occupancy Raw Data'!L$3,FALSE))/100</f>
        <v>0.50098765432098702</v>
      </c>
      <c r="H95" s="53">
        <f>(VLOOKUP($A95,'Occupancy Raw Data'!$B$8:$BE$45,'Occupancy Raw Data'!N$3,FALSE))/100</f>
        <v>0.77270233196159099</v>
      </c>
      <c r="I95" s="53">
        <f>(VLOOKUP($A95,'Occupancy Raw Data'!$B$8:$BE$45,'Occupancy Raw Data'!O$3,FALSE))/100</f>
        <v>0.83333333333333304</v>
      </c>
      <c r="J95" s="73">
        <f>(VLOOKUP($A95,'Occupancy Raw Data'!$B$8:$BE$45,'Occupancy Raw Data'!P$3,FALSE))/100</f>
        <v>0.80301783264746207</v>
      </c>
      <c r="K95" s="74">
        <f>(VLOOKUP($A95,'Occupancy Raw Data'!$B$8:$BE$45,'Occupancy Raw Data'!R$3,FALSE))/100</f>
        <v>0.587281990985694</v>
      </c>
      <c r="M95" s="75">
        <f>VLOOKUP($A95,'ADR Raw Data'!$B$6:$BE$43,'ADR Raw Data'!G$1,FALSE)</f>
        <v>121.508738686131</v>
      </c>
      <c r="N95" s="76">
        <f>VLOOKUP($A95,'ADR Raw Data'!$B$6:$BE$43,'ADR Raw Data'!H$1,FALSE)</f>
        <v>116.20662017167299</v>
      </c>
      <c r="O95" s="76">
        <f>VLOOKUP($A95,'ADR Raw Data'!$B$6:$BE$43,'ADR Raw Data'!I$1,FALSE)</f>
        <v>116.87046840354699</v>
      </c>
      <c r="P95" s="76">
        <f>VLOOKUP($A95,'ADR Raw Data'!$B$6:$BE$43,'ADR Raw Data'!J$1,FALSE)</f>
        <v>117.667885391444</v>
      </c>
      <c r="Q95" s="76">
        <f>VLOOKUP($A95,'ADR Raw Data'!$B$6:$BE$43,'ADR Raw Data'!K$1,FALSE)</f>
        <v>121.390970129526</v>
      </c>
      <c r="R95" s="77">
        <f>VLOOKUP($A95,'ADR Raw Data'!$B$6:$BE$43,'ADR Raw Data'!L$1,FALSE)</f>
        <v>118.703681616559</v>
      </c>
      <c r="S95" s="76">
        <f>VLOOKUP($A95,'ADR Raw Data'!$B$6:$BE$43,'ADR Raw Data'!N$1,FALSE)</f>
        <v>185.70355050594699</v>
      </c>
      <c r="T95" s="76">
        <f>VLOOKUP($A95,'ADR Raw Data'!$B$6:$BE$43,'ADR Raw Data'!O$1,FALSE)</f>
        <v>221.01448395061701</v>
      </c>
      <c r="U95" s="77">
        <f>VLOOKUP($A95,'ADR Raw Data'!$B$6:$BE$43,'ADR Raw Data'!P$1,FALSE)</f>
        <v>204.02554578066199</v>
      </c>
      <c r="V95" s="78">
        <f>VLOOKUP($A95,'ADR Raw Data'!$B$6:$BE$43,'ADR Raw Data'!R$1,FALSE)</f>
        <v>152.036404951783</v>
      </c>
      <c r="X95" s="75">
        <f>VLOOKUP($A95,'RevPAR Raw Data'!$B$6:$BE$43,'RevPAR Raw Data'!G$1,FALSE)</f>
        <v>57.087438957475896</v>
      </c>
      <c r="Y95" s="76">
        <f>VLOOKUP($A95,'RevPAR Raw Data'!$B$6:$BE$43,'RevPAR Raw Data'!H$1,FALSE)</f>
        <v>59.426375857338797</v>
      </c>
      <c r="Z95" s="76">
        <f>VLOOKUP($A95,'RevPAR Raw Data'!$B$6:$BE$43,'RevPAR Raw Data'!I$1,FALSE)</f>
        <v>57.842064471879198</v>
      </c>
      <c r="AA95" s="76">
        <f>VLOOKUP($A95,'RevPAR Raw Data'!$B$6:$BE$43,'RevPAR Raw Data'!J$1,FALSE)</f>
        <v>59.996094650205698</v>
      </c>
      <c r="AB95" s="76">
        <f>VLOOKUP($A95,'RevPAR Raw Data'!$B$6:$BE$43,'RevPAR Raw Data'!K$1,FALSE)</f>
        <v>62.993421124828501</v>
      </c>
      <c r="AC95" s="77">
        <f>VLOOKUP($A95,'RevPAR Raw Data'!$B$6:$BE$43,'RevPAR Raw Data'!L$1,FALSE)</f>
        <v>59.469079012345603</v>
      </c>
      <c r="AD95" s="76">
        <f>VLOOKUP($A95,'RevPAR Raw Data'!$B$6:$BE$43,'RevPAR Raw Data'!N$1,FALSE)</f>
        <v>143.493566529492</v>
      </c>
      <c r="AE95" s="76">
        <f>VLOOKUP($A95,'RevPAR Raw Data'!$B$6:$BE$43,'RevPAR Raw Data'!O$1,FALSE)</f>
        <v>184.17873662551401</v>
      </c>
      <c r="AF95" s="77">
        <f>VLOOKUP($A95,'RevPAR Raw Data'!$B$6:$BE$43,'RevPAR Raw Data'!P$1,FALSE)</f>
        <v>163.83615157750299</v>
      </c>
      <c r="AG95" s="78">
        <f>VLOOKUP($A95,'RevPAR Raw Data'!$B$6:$BE$43,'RevPAR Raw Data'!R$1,FALSE)</f>
        <v>89.288242602390696</v>
      </c>
    </row>
    <row r="96" spans="1:33" x14ac:dyDescent="0.25">
      <c r="A96" s="55" t="s">
        <v>126</v>
      </c>
      <c r="B96" s="43">
        <f>(VLOOKUP($A95,'Occupancy Raw Data'!$B$8:$BE$51,'Occupancy Raw Data'!T$3,FALSE))/100</f>
        <v>6.3932066391715892E-2</v>
      </c>
      <c r="C96" s="44">
        <f>(VLOOKUP($A95,'Occupancy Raw Data'!$B$8:$BE$51,'Occupancy Raw Data'!U$3,FALSE))/100</f>
        <v>-4.2877565871777996E-2</v>
      </c>
      <c r="D96" s="44">
        <f>(VLOOKUP($A95,'Occupancy Raw Data'!$B$8:$BE$51,'Occupancy Raw Data'!V$3,FALSE))/100</f>
        <v>-5.8959119556491101E-2</v>
      </c>
      <c r="E96" s="44">
        <f>(VLOOKUP($A95,'Occupancy Raw Data'!$B$8:$BE$51,'Occupancy Raw Data'!W$3,FALSE))/100</f>
        <v>-3.8944441624508601E-2</v>
      </c>
      <c r="F96" s="44">
        <f>(VLOOKUP($A95,'Occupancy Raw Data'!$B$8:$BE$51,'Occupancy Raw Data'!X$3,FALSE))/100</f>
        <v>7.1356192041150207E-2</v>
      </c>
      <c r="G96" s="44">
        <f>(VLOOKUP($A95,'Occupancy Raw Data'!$B$8:$BE$51,'Occupancy Raw Data'!Y$3,FALSE))/100</f>
        <v>-4.6826551770054493E-3</v>
      </c>
      <c r="H96" s="45">
        <f>(VLOOKUP($A95,'Occupancy Raw Data'!$B$8:$BE$51,'Occupancy Raw Data'!AA$3,FALSE))/100</f>
        <v>9.5967625188561403E-2</v>
      </c>
      <c r="I96" s="45">
        <f>(VLOOKUP($A95,'Occupancy Raw Data'!$B$8:$BE$51,'Occupancy Raw Data'!AB$3,FALSE))/100</f>
        <v>-2.6794980658552601E-2</v>
      </c>
      <c r="J96" s="44">
        <f>(VLOOKUP($A95,'Occupancy Raw Data'!$B$8:$BE$51,'Occupancy Raw Data'!AC$3,FALSE))/100</f>
        <v>2.86406636148492E-2</v>
      </c>
      <c r="K96" s="46">
        <f>(VLOOKUP($A95,'Occupancy Raw Data'!$B$8:$BE$51,'Occupancy Raw Data'!AE$3,FALSE))/100</f>
        <v>8.0755059817445591E-3</v>
      </c>
      <c r="M96" s="43">
        <f>(VLOOKUP($A95,'ADR Raw Data'!$B$6:$BE$49,'ADR Raw Data'!T$1,FALSE))/100</f>
        <v>-1.75099367882839E-2</v>
      </c>
      <c r="N96" s="44">
        <f>(VLOOKUP($A95,'ADR Raw Data'!$B$6:$BE$49,'ADR Raw Data'!U$1,FALSE))/100</f>
        <v>-9.8191355160257898E-2</v>
      </c>
      <c r="O96" s="44">
        <f>(VLOOKUP($A95,'ADR Raw Data'!$B$6:$BE$49,'ADR Raw Data'!V$1,FALSE))/100</f>
        <v>-9.7654503894391398E-2</v>
      </c>
      <c r="P96" s="44">
        <f>(VLOOKUP($A95,'ADR Raw Data'!$B$6:$BE$49,'ADR Raw Data'!W$1,FALSE))/100</f>
        <v>-7.6793798255521101E-2</v>
      </c>
      <c r="Q96" s="44">
        <f>(VLOOKUP($A95,'ADR Raw Data'!$B$6:$BE$49,'ADR Raw Data'!X$1,FALSE))/100</f>
        <v>-1.2998428754964E-2</v>
      </c>
      <c r="R96" s="44">
        <f>(VLOOKUP($A95,'ADR Raw Data'!$B$6:$BE$49,'ADR Raw Data'!Y$1,FALSE))/100</f>
        <v>-6.2829456886229901E-2</v>
      </c>
      <c r="S96" s="45">
        <f>(VLOOKUP($A95,'ADR Raw Data'!$B$6:$BE$49,'ADR Raw Data'!AA$1,FALSE))/100</f>
        <v>6.7117317653907702E-2</v>
      </c>
      <c r="T96" s="45">
        <f>(VLOOKUP($A95,'ADR Raw Data'!$B$6:$BE$49,'ADR Raw Data'!AB$1,FALSE))/100</f>
        <v>0.12492740436033201</v>
      </c>
      <c r="U96" s="44">
        <f>(VLOOKUP($A95,'ADR Raw Data'!$B$6:$BE$49,'ADR Raw Data'!AC$1,FALSE))/100</f>
        <v>9.4945894321453006E-2</v>
      </c>
      <c r="V96" s="46">
        <f>(VLOOKUP($A95,'ADR Raw Data'!$B$6:$BE$49,'ADR Raw Data'!AE$1,FALSE))/100</f>
        <v>1.6912611568727899E-2</v>
      </c>
      <c r="X96" s="43">
        <f>(VLOOKUP($A95,'RevPAR Raw Data'!$B$6:$BE$43,'RevPAR Raw Data'!T$1,FALSE))/100</f>
        <v>4.5302683162168698E-2</v>
      </c>
      <c r="Y96" s="44">
        <f>(VLOOKUP($A95,'RevPAR Raw Data'!$B$6:$BE$43,'RevPAR Raw Data'!U$1,FALSE))/100</f>
        <v>-0.13685871473311201</v>
      </c>
      <c r="Z96" s="44">
        <f>(VLOOKUP($A95,'RevPAR Raw Data'!$B$6:$BE$43,'RevPAR Raw Data'!V$1,FALSE))/100</f>
        <v>-0.15085599988054299</v>
      </c>
      <c r="AA96" s="44">
        <f>(VLOOKUP($A95,'RevPAR Raw Data'!$B$6:$BE$43,'RevPAR Raw Data'!W$1,FALSE))/100</f>
        <v>-0.11274754828674301</v>
      </c>
      <c r="AB96" s="44">
        <f>(VLOOKUP($A95,'RevPAR Raw Data'!$B$6:$BE$43,'RevPAR Raw Data'!X$1,FALSE))/100</f>
        <v>5.7430244907713701E-2</v>
      </c>
      <c r="AC96" s="44">
        <f>(VLOOKUP($A95,'RevPAR Raw Data'!$B$6:$BE$43,'RevPAR Raw Data'!Y$1,FALSE))/100</f>
        <v>-6.7217903381678601E-2</v>
      </c>
      <c r="AD96" s="45">
        <f>(VLOOKUP($A95,'RevPAR Raw Data'!$B$6:$BE$43,'RevPAR Raw Data'!AA$1,FALSE))/100</f>
        <v>0.16952603242674102</v>
      </c>
      <c r="AE96" s="45">
        <f>(VLOOKUP($A95,'RevPAR Raw Data'!$B$6:$BE$43,'RevPAR Raw Data'!AB$1,FALSE))/100</f>
        <v>9.4784996318221196E-2</v>
      </c>
      <c r="AF96" s="44">
        <f>(VLOOKUP($A95,'RevPAR Raw Data'!$B$6:$BE$43,'RevPAR Raw Data'!AC$1,FALSE))/100</f>
        <v>0.126305871357174</v>
      </c>
      <c r="AG96" s="46">
        <f>(VLOOKUP($A95,'RevPAR Raw Data'!$B$6:$BE$43,'RevPAR Raw Data'!AE$1,FALSE))/100</f>
        <v>2.5124695446362703E-2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Data'!G$3,FALSE))/100</f>
        <v>0.49266363194413698</v>
      </c>
      <c r="C98" s="72">
        <f>(VLOOKUP($A98,'Occupancy Raw Data'!$B$8:$BE$45,'Occupancy Raw Data'!H$3,FALSE))/100</f>
        <v>0.58894241393026003</v>
      </c>
      <c r="D98" s="72">
        <f>(VLOOKUP($A98,'Occupancy Raw Data'!$B$8:$BE$45,'Occupancy Raw Data'!I$3,FALSE))/100</f>
        <v>0.62381225968975107</v>
      </c>
      <c r="E98" s="72">
        <f>(VLOOKUP($A98,'Occupancy Raw Data'!$B$8:$BE$45,'Occupancy Raw Data'!J$3,FALSE))/100</f>
        <v>0.62827595350687193</v>
      </c>
      <c r="F98" s="72">
        <f>(VLOOKUP($A98,'Occupancy Raw Data'!$B$8:$BE$45,'Occupancy Raw Data'!K$3,FALSE))/100</f>
        <v>0.58832368409422298</v>
      </c>
      <c r="G98" s="73">
        <f>(VLOOKUP($A98,'Occupancy Raw Data'!$B$8:$BE$45,'Occupancy Raw Data'!L$3,FALSE))/100</f>
        <v>0.58440358863304898</v>
      </c>
      <c r="H98" s="53">
        <f>(VLOOKUP($A98,'Occupancy Raw Data'!$B$8:$BE$45,'Occupancy Raw Data'!N$3,FALSE))/100</f>
        <v>0.66036151500419804</v>
      </c>
      <c r="I98" s="53">
        <f>(VLOOKUP($A98,'Occupancy Raw Data'!$B$8:$BE$45,'Occupancy Raw Data'!O$3,FALSE))/100</f>
        <v>0.71176028638352407</v>
      </c>
      <c r="J98" s="73">
        <f>(VLOOKUP($A98,'Occupancy Raw Data'!$B$8:$BE$45,'Occupancy Raw Data'!P$3,FALSE))/100</f>
        <v>0.68606090069386094</v>
      </c>
      <c r="K98" s="74">
        <f>(VLOOKUP($A98,'Occupancy Raw Data'!$B$8:$BE$45,'Occupancy Raw Data'!R$3,FALSE))/100</f>
        <v>0.61344853493613793</v>
      </c>
      <c r="M98" s="75">
        <f>VLOOKUP($A98,'ADR Raw Data'!$B$6:$BE$43,'ADR Raw Data'!G$1,FALSE)</f>
        <v>133.88718412200001</v>
      </c>
      <c r="N98" s="76">
        <f>VLOOKUP($A98,'ADR Raw Data'!$B$6:$BE$43,'ADR Raw Data'!H$1,FALSE)</f>
        <v>114.475812696983</v>
      </c>
      <c r="O98" s="76">
        <f>VLOOKUP($A98,'ADR Raw Data'!$B$6:$BE$43,'ADR Raw Data'!I$1,FALSE)</f>
        <v>116.53743747786</v>
      </c>
      <c r="P98" s="76">
        <f>VLOOKUP($A98,'ADR Raw Data'!$B$6:$BE$43,'ADR Raw Data'!J$1,FALSE)</f>
        <v>115.391888013505</v>
      </c>
      <c r="Q98" s="76">
        <f>VLOOKUP($A98,'ADR Raw Data'!$B$6:$BE$43,'ADR Raw Data'!K$1,FALSE)</f>
        <v>117.986616962139</v>
      </c>
      <c r="R98" s="77">
        <f>VLOOKUP($A98,'ADR Raw Data'!$B$6:$BE$43,'ADR Raw Data'!L$1,FALSE)</f>
        <v>119.092615610324</v>
      </c>
      <c r="S98" s="76">
        <f>VLOOKUP($A98,'ADR Raw Data'!$B$6:$BE$43,'ADR Raw Data'!N$1,FALSE)</f>
        <v>160.529489693481</v>
      </c>
      <c r="T98" s="76">
        <f>VLOOKUP($A98,'ADR Raw Data'!$B$6:$BE$43,'ADR Raw Data'!O$1,FALSE)</f>
        <v>171.54655324433401</v>
      </c>
      <c r="U98" s="77">
        <f>VLOOKUP($A98,'ADR Raw Data'!$B$6:$BE$43,'ADR Raw Data'!P$1,FALSE)</f>
        <v>166.244367410699</v>
      </c>
      <c r="V98" s="78">
        <f>VLOOKUP($A98,'ADR Raw Data'!$B$6:$BE$43,'ADR Raw Data'!R$1,FALSE)</f>
        <v>134.15918318092599</v>
      </c>
      <c r="X98" s="75">
        <f>VLOOKUP($A98,'RevPAR Raw Data'!$B$6:$BE$43,'RevPAR Raw Data'!G$1,FALSE)</f>
        <v>65.961346400318206</v>
      </c>
      <c r="Y98" s="76">
        <f>VLOOKUP($A98,'RevPAR Raw Data'!$B$6:$BE$43,'RevPAR Raw Data'!H$1,FALSE)</f>
        <v>67.419661466389698</v>
      </c>
      <c r="Z98" s="76">
        <f>VLOOKUP($A98,'RevPAR Raw Data'!$B$6:$BE$43,'RevPAR Raw Data'!I$1,FALSE)</f>
        <v>72.697482211517197</v>
      </c>
      <c r="AA98" s="76">
        <f>VLOOKUP($A98,'RevPAR Raw Data'!$B$6:$BE$43,'RevPAR Raw Data'!J$1,FALSE)</f>
        <v>72.4979484686436</v>
      </c>
      <c r="AB98" s="76">
        <f>VLOOKUP($A98,'RevPAR Raw Data'!$B$6:$BE$43,'RevPAR Raw Data'!K$1,FALSE)</f>
        <v>69.414321164979796</v>
      </c>
      <c r="AC98" s="77">
        <f>VLOOKUP($A98,'RevPAR Raw Data'!$B$6:$BE$43,'RevPAR Raw Data'!L$1,FALSE)</f>
        <v>69.598151942369697</v>
      </c>
      <c r="AD98" s="76">
        <f>VLOOKUP($A98,'RevPAR Raw Data'!$B$6:$BE$43,'RevPAR Raw Data'!N$1,FALSE)</f>
        <v>106.007497016838</v>
      </c>
      <c r="AE98" s="76">
        <f>VLOOKUP($A98,'RevPAR Raw Data'!$B$6:$BE$43,'RevPAR Raw Data'!O$1,FALSE)</f>
        <v>122.100023865293</v>
      </c>
      <c r="AF98" s="77">
        <f>VLOOKUP($A98,'RevPAR Raw Data'!$B$6:$BE$43,'RevPAR Raw Data'!P$1,FALSE)</f>
        <v>114.05376044106499</v>
      </c>
      <c r="AG98" s="78">
        <f>VLOOKUP($A98,'RevPAR Raw Data'!$B$6:$BE$43,'RevPAR Raw Data'!R$1,FALSE)</f>
        <v>82.299754370568607</v>
      </c>
    </row>
    <row r="99" spans="1:33" x14ac:dyDescent="0.25">
      <c r="A99" s="55" t="s">
        <v>126</v>
      </c>
      <c r="B99" s="43">
        <f>(VLOOKUP($A98,'Occupancy Raw Data'!$B$8:$BE$51,'Occupancy Raw Data'!T$3,FALSE))/100</f>
        <v>-2.9655973472550799E-2</v>
      </c>
      <c r="C99" s="44">
        <f>(VLOOKUP($A98,'Occupancy Raw Data'!$B$8:$BE$51,'Occupancy Raw Data'!U$3,FALSE))/100</f>
        <v>-2.2678439064965403E-2</v>
      </c>
      <c r="D99" s="44">
        <f>(VLOOKUP($A98,'Occupancy Raw Data'!$B$8:$BE$51,'Occupancy Raw Data'!V$3,FALSE))/100</f>
        <v>3.6825024200911301E-3</v>
      </c>
      <c r="E99" s="44">
        <f>(VLOOKUP($A98,'Occupancy Raw Data'!$B$8:$BE$51,'Occupancy Raw Data'!W$3,FALSE))/100</f>
        <v>1.3898781968540601E-2</v>
      </c>
      <c r="F99" s="44">
        <f>(VLOOKUP($A98,'Occupancy Raw Data'!$B$8:$BE$51,'Occupancy Raw Data'!X$3,FALSE))/100</f>
        <v>-3.5250339727453103E-2</v>
      </c>
      <c r="G99" s="44">
        <f>(VLOOKUP($A98,'Occupancy Raw Data'!$B$8:$BE$51,'Occupancy Raw Data'!Y$3,FALSE))/100</f>
        <v>-1.3277446861610301E-2</v>
      </c>
      <c r="H99" s="45">
        <f>(VLOOKUP($A98,'Occupancy Raw Data'!$B$8:$BE$51,'Occupancy Raw Data'!AA$3,FALSE))/100</f>
        <v>-1.8868219883054101E-2</v>
      </c>
      <c r="I99" s="45">
        <f>(VLOOKUP($A98,'Occupancy Raw Data'!$B$8:$BE$51,'Occupancy Raw Data'!AB$3,FALSE))/100</f>
        <v>-3.4124646191284295E-2</v>
      </c>
      <c r="J99" s="44">
        <f>(VLOOKUP($A98,'Occupancy Raw Data'!$B$8:$BE$51,'Occupancy Raw Data'!AC$3,FALSE))/100</f>
        <v>-2.68418528644985E-2</v>
      </c>
      <c r="K99" s="46">
        <f>(VLOOKUP($A98,'Occupancy Raw Data'!$B$8:$BE$51,'Occupancy Raw Data'!AE$3,FALSE))/100</f>
        <v>-1.7653954593000998E-2</v>
      </c>
      <c r="M99" s="43">
        <f>(VLOOKUP($A98,'ADR Raw Data'!$B$6:$BE$49,'ADR Raw Data'!T$1,FALSE))/100</f>
        <v>3.0123750826739099E-2</v>
      </c>
      <c r="N99" s="44">
        <f>(VLOOKUP($A98,'ADR Raw Data'!$B$6:$BE$49,'ADR Raw Data'!U$1,FALSE))/100</f>
        <v>1.82447549713107E-2</v>
      </c>
      <c r="O99" s="44">
        <f>(VLOOKUP($A98,'ADR Raw Data'!$B$6:$BE$49,'ADR Raw Data'!V$1,FALSE))/100</f>
        <v>1.70869612886204E-2</v>
      </c>
      <c r="P99" s="44">
        <f>(VLOOKUP($A98,'ADR Raw Data'!$B$6:$BE$49,'ADR Raw Data'!W$1,FALSE))/100</f>
        <v>1.7007978691709402E-2</v>
      </c>
      <c r="Q99" s="44">
        <f>(VLOOKUP($A98,'ADR Raw Data'!$B$6:$BE$49,'ADR Raw Data'!X$1,FALSE))/100</f>
        <v>3.8863403019399598E-2</v>
      </c>
      <c r="R99" s="44">
        <f>(VLOOKUP($A98,'ADR Raw Data'!$B$6:$BE$49,'ADR Raw Data'!Y$1,FALSE))/100</f>
        <v>2.3669633840425003E-2</v>
      </c>
      <c r="S99" s="45">
        <f>(VLOOKUP($A98,'ADR Raw Data'!$B$6:$BE$49,'ADR Raw Data'!AA$1,FALSE))/100</f>
        <v>0.118610041028869</v>
      </c>
      <c r="T99" s="45">
        <f>(VLOOKUP($A98,'ADR Raw Data'!$B$6:$BE$49,'ADR Raw Data'!AB$1,FALSE))/100</f>
        <v>0.126225314439946</v>
      </c>
      <c r="U99" s="44">
        <f>(VLOOKUP($A98,'ADR Raw Data'!$B$6:$BE$49,'ADR Raw Data'!AC$1,FALSE))/100</f>
        <v>0.12241219845735801</v>
      </c>
      <c r="V99" s="46">
        <f>(VLOOKUP($A98,'ADR Raw Data'!$B$6:$BE$49,'ADR Raw Data'!AE$1,FALSE))/100</f>
        <v>5.9809025576744598E-2</v>
      </c>
      <c r="X99" s="43">
        <f>(VLOOKUP($A98,'RevPAR Raw Data'!$B$6:$BE$43,'RevPAR Raw Data'!T$1,FALSE))/100</f>
        <v>-4.25571801223227E-4</v>
      </c>
      <c r="Y99" s="44">
        <f>(VLOOKUP($A98,'RevPAR Raw Data'!$B$6:$BE$43,'RevPAR Raw Data'!U$1,FALSE))/100</f>
        <v>-4.84744665752679E-3</v>
      </c>
      <c r="Z99" s="44">
        <f>(VLOOKUP($A98,'RevPAR Raw Data'!$B$6:$BE$43,'RevPAR Raw Data'!V$1,FALSE))/100</f>
        <v>2.0832386485008798E-2</v>
      </c>
      <c r="AA99" s="44">
        <f>(VLOOKUP($A98,'RevPAR Raw Data'!$B$6:$BE$43,'RevPAR Raw Data'!W$1,FALSE))/100</f>
        <v>3.1143150847811701E-2</v>
      </c>
      <c r="AB99" s="44">
        <f>(VLOOKUP($A98,'RevPAR Raw Data'!$B$6:$BE$43,'RevPAR Raw Data'!X$1,FALSE))/100</f>
        <v>2.24311513254776E-3</v>
      </c>
      <c r="AC99" s="44">
        <f>(VLOOKUP($A98,'RevPAR Raw Data'!$B$6:$BE$43,'RevPAR Raw Data'!Y$1,FALSE))/100</f>
        <v>1.0077914673264601E-2</v>
      </c>
      <c r="AD99" s="45">
        <f>(VLOOKUP($A98,'RevPAR Raw Data'!$B$6:$BE$43,'RevPAR Raw Data'!AA$1,FALSE))/100</f>
        <v>9.7503860811344711E-2</v>
      </c>
      <c r="AE99" s="45">
        <f>(VLOOKUP($A98,'RevPAR Raw Data'!$B$6:$BE$43,'RevPAR Raw Data'!AB$1,FALSE))/100</f>
        <v>8.7793274053014791E-2</v>
      </c>
      <c r="AF99" s="44">
        <f>(VLOOKUP($A98,'RevPAR Raw Data'!$B$6:$BE$43,'RevPAR Raw Data'!AC$1,FALSE))/100</f>
        <v>9.22845753730476E-2</v>
      </c>
      <c r="AG99" s="46">
        <f>(VLOOKUP($A98,'RevPAR Raw Data'!$B$6:$BE$43,'RevPAR Raw Data'!AE$1,FALSE))/100</f>
        <v>4.1099205161960105E-2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Data'!G$3,FALSE))/100</f>
        <v>0.43413111342351696</v>
      </c>
      <c r="C101" s="72">
        <f>(VLOOKUP($A101,'Occupancy Raw Data'!$B$8:$BE$45,'Occupancy Raw Data'!H$3,FALSE))/100</f>
        <v>0.54422476586888602</v>
      </c>
      <c r="D101" s="72">
        <f>(VLOOKUP($A101,'Occupancy Raw Data'!$B$8:$BE$45,'Occupancy Raw Data'!I$3,FALSE))/100</f>
        <v>0.55848074921956192</v>
      </c>
      <c r="E101" s="72">
        <f>(VLOOKUP($A101,'Occupancy Raw Data'!$B$8:$BE$45,'Occupancy Raw Data'!J$3,FALSE))/100</f>
        <v>0.57408949011446397</v>
      </c>
      <c r="F101" s="72">
        <f>(VLOOKUP($A101,'Occupancy Raw Data'!$B$8:$BE$45,'Occupancy Raw Data'!K$3,FALSE))/100</f>
        <v>0.53048907388137301</v>
      </c>
      <c r="G101" s="73">
        <f>(VLOOKUP($A101,'Occupancy Raw Data'!$B$8:$BE$45,'Occupancy Raw Data'!L$3,FALSE))/100</f>
        <v>0.52828303850156</v>
      </c>
      <c r="H101" s="53">
        <f>(VLOOKUP($A101,'Occupancy Raw Data'!$B$8:$BE$45,'Occupancy Raw Data'!N$3,FALSE))/100</f>
        <v>0.58751300728407896</v>
      </c>
      <c r="I101" s="53">
        <f>(VLOOKUP($A101,'Occupancy Raw Data'!$B$8:$BE$45,'Occupancy Raw Data'!O$3,FALSE))/100</f>
        <v>0.64994797086368294</v>
      </c>
      <c r="J101" s="73">
        <f>(VLOOKUP($A101,'Occupancy Raw Data'!$B$8:$BE$45,'Occupancy Raw Data'!P$3,FALSE))/100</f>
        <v>0.61873048907388106</v>
      </c>
      <c r="K101" s="74">
        <f>(VLOOKUP($A101,'Occupancy Raw Data'!$B$8:$BE$45,'Occupancy Raw Data'!R$3,FALSE))/100</f>
        <v>0.55412516723650906</v>
      </c>
      <c r="M101" s="75">
        <f>VLOOKUP($A101,'ADR Raw Data'!$B$6:$BE$43,'ADR Raw Data'!G$1,FALSE)</f>
        <v>118.316608341323</v>
      </c>
      <c r="N101" s="76">
        <f>VLOOKUP($A101,'ADR Raw Data'!$B$6:$BE$43,'ADR Raw Data'!H$1,FALSE)</f>
        <v>113.65984894837401</v>
      </c>
      <c r="O101" s="76">
        <f>VLOOKUP($A101,'ADR Raw Data'!$B$6:$BE$43,'ADR Raw Data'!I$1,FALSE)</f>
        <v>112.945606484069</v>
      </c>
      <c r="P101" s="76">
        <f>VLOOKUP($A101,'ADR Raw Data'!$B$6:$BE$43,'ADR Raw Data'!J$1,FALSE)</f>
        <v>109.46123617908199</v>
      </c>
      <c r="Q101" s="76">
        <f>VLOOKUP($A101,'ADR Raw Data'!$B$6:$BE$43,'ADR Raw Data'!K$1,FALSE)</f>
        <v>116.293262063554</v>
      </c>
      <c r="R101" s="77">
        <f>VLOOKUP($A101,'ADR Raw Data'!$B$6:$BE$43,'ADR Raw Data'!L$1,FALSE)</f>
        <v>113.890547589032</v>
      </c>
      <c r="S101" s="76">
        <f>VLOOKUP($A101,'ADR Raw Data'!$B$6:$BE$43,'ADR Raw Data'!N$1,FALSE)</f>
        <v>158.516085724406</v>
      </c>
      <c r="T101" s="76">
        <f>VLOOKUP($A101,'ADR Raw Data'!$B$6:$BE$43,'ADR Raw Data'!O$1,FALSE)</f>
        <v>170.857220621197</v>
      </c>
      <c r="U101" s="77">
        <f>VLOOKUP($A101,'ADR Raw Data'!$B$6:$BE$43,'ADR Raw Data'!P$1,FALSE)</f>
        <v>164.99798351833101</v>
      </c>
      <c r="V101" s="78">
        <f>VLOOKUP($A101,'ADR Raw Data'!$B$6:$BE$43,'ADR Raw Data'!R$1,FALSE)</f>
        <v>130.19513037879599</v>
      </c>
      <c r="X101" s="75">
        <f>VLOOKUP($A101,'RevPAR Raw Data'!$B$6:$BE$43,'RevPAR Raw Data'!G$1,FALSE)</f>
        <v>51.364920915712702</v>
      </c>
      <c r="Y101" s="76">
        <f>VLOOKUP($A101,'RevPAR Raw Data'!$B$6:$BE$43,'RevPAR Raw Data'!H$1,FALSE)</f>
        <v>61.856504682622202</v>
      </c>
      <c r="Z101" s="76">
        <f>VLOOKUP($A101,'RevPAR Raw Data'!$B$6:$BE$43,'RevPAR Raw Data'!I$1,FALSE)</f>
        <v>63.077946930280902</v>
      </c>
      <c r="AA101" s="76">
        <f>VLOOKUP($A101,'RevPAR Raw Data'!$B$6:$BE$43,'RevPAR Raw Data'!J$1,FALSE)</f>
        <v>62.840545265348503</v>
      </c>
      <c r="AB101" s="76">
        <f>VLOOKUP($A101,'RevPAR Raw Data'!$B$6:$BE$43,'RevPAR Raw Data'!K$1,FALSE)</f>
        <v>61.692304890738797</v>
      </c>
      <c r="AC101" s="77">
        <f>VLOOKUP($A101,'RevPAR Raw Data'!$B$6:$BE$43,'RevPAR Raw Data'!L$1,FALSE)</f>
        <v>60.166444536940602</v>
      </c>
      <c r="AD101" s="76">
        <f>VLOOKUP($A101,'RevPAR Raw Data'!$B$6:$BE$43,'RevPAR Raw Data'!N$1,FALSE)</f>
        <v>93.130262226846995</v>
      </c>
      <c r="AE101" s="76">
        <f>VLOOKUP($A101,'RevPAR Raw Data'!$B$6:$BE$43,'RevPAR Raw Data'!O$1,FALSE)</f>
        <v>111.048303850156</v>
      </c>
      <c r="AF101" s="77">
        <f>VLOOKUP($A101,'RevPAR Raw Data'!$B$6:$BE$43,'RevPAR Raw Data'!P$1,FALSE)</f>
        <v>102.08928303850099</v>
      </c>
      <c r="AG101" s="78">
        <f>VLOOKUP($A101,'RevPAR Raw Data'!$B$6:$BE$43,'RevPAR Raw Data'!R$1,FALSE)</f>
        <v>72.144398394529503</v>
      </c>
    </row>
    <row r="102" spans="1:33" x14ac:dyDescent="0.25">
      <c r="A102" s="55" t="s">
        <v>126</v>
      </c>
      <c r="B102" s="43">
        <f>(VLOOKUP($A101,'Occupancy Raw Data'!$B$8:$BE$51,'Occupancy Raw Data'!T$3,FALSE))/100</f>
        <v>-8.0121133216690191E-2</v>
      </c>
      <c r="C102" s="44">
        <f>(VLOOKUP($A101,'Occupancy Raw Data'!$B$8:$BE$51,'Occupancy Raw Data'!U$3,FALSE))/100</f>
        <v>-3.1544122965572699E-2</v>
      </c>
      <c r="D102" s="44">
        <f>(VLOOKUP($A101,'Occupancy Raw Data'!$B$8:$BE$51,'Occupancy Raw Data'!V$3,FALSE))/100</f>
        <v>-7.2707181855784795E-3</v>
      </c>
      <c r="E102" s="44">
        <f>(VLOOKUP($A101,'Occupancy Raw Data'!$B$8:$BE$51,'Occupancy Raw Data'!W$3,FALSE))/100</f>
        <v>1.8230204515701801E-2</v>
      </c>
      <c r="F102" s="44">
        <f>(VLOOKUP($A101,'Occupancy Raw Data'!$B$8:$BE$51,'Occupancy Raw Data'!X$3,FALSE))/100</f>
        <v>-2.829021996024E-2</v>
      </c>
      <c r="G102" s="44">
        <f>(VLOOKUP($A101,'Occupancy Raw Data'!$B$8:$BE$51,'Occupancy Raw Data'!Y$3,FALSE))/100</f>
        <v>-2.3943225221550901E-2</v>
      </c>
      <c r="H102" s="45">
        <f>(VLOOKUP($A101,'Occupancy Raw Data'!$B$8:$BE$51,'Occupancy Raw Data'!AA$3,FALSE))/100</f>
        <v>-7.6751644772972791E-2</v>
      </c>
      <c r="I102" s="45">
        <f>(VLOOKUP($A101,'Occupancy Raw Data'!$B$8:$BE$51,'Occupancy Raw Data'!AB$3,FALSE))/100</f>
        <v>-8.0475655840955104E-2</v>
      </c>
      <c r="J102" s="44">
        <f>(VLOOKUP($A101,'Occupancy Raw Data'!$B$8:$BE$51,'Occupancy Raw Data'!AC$3,FALSE))/100</f>
        <v>-7.8711349012471107E-2</v>
      </c>
      <c r="K102" s="46">
        <f>(VLOOKUP($A101,'Occupancy Raw Data'!$B$8:$BE$51,'Occupancy Raw Data'!AE$3,FALSE))/100</f>
        <v>-4.2109817194050797E-2</v>
      </c>
      <c r="M102" s="43">
        <f>(VLOOKUP($A101,'ADR Raw Data'!$B$6:$BE$49,'ADR Raw Data'!T$1,FALSE))/100</f>
        <v>3.4619466466507397E-2</v>
      </c>
      <c r="N102" s="44">
        <f>(VLOOKUP($A101,'ADR Raw Data'!$B$6:$BE$49,'ADR Raw Data'!U$1,FALSE))/100</f>
        <v>4.7692956742128097E-2</v>
      </c>
      <c r="O102" s="44">
        <f>(VLOOKUP($A101,'ADR Raw Data'!$B$6:$BE$49,'ADR Raw Data'!V$1,FALSE))/100</f>
        <v>3.7151697506044502E-2</v>
      </c>
      <c r="P102" s="44">
        <f>(VLOOKUP($A101,'ADR Raw Data'!$B$6:$BE$49,'ADR Raw Data'!W$1,FALSE))/100</f>
        <v>2.7735081121808901E-3</v>
      </c>
      <c r="Q102" s="44">
        <f>(VLOOKUP($A101,'ADR Raw Data'!$B$6:$BE$49,'ADR Raw Data'!X$1,FALSE))/100</f>
        <v>2.67900034786763E-2</v>
      </c>
      <c r="R102" s="44">
        <f>(VLOOKUP($A101,'ADR Raw Data'!$B$6:$BE$49,'ADR Raw Data'!Y$1,FALSE))/100</f>
        <v>2.8831387920657398E-2</v>
      </c>
      <c r="S102" s="45">
        <f>(VLOOKUP($A101,'ADR Raw Data'!$B$6:$BE$49,'ADR Raw Data'!AA$1,FALSE))/100</f>
        <v>4.36567093756259E-2</v>
      </c>
      <c r="T102" s="45">
        <f>(VLOOKUP($A101,'ADR Raw Data'!$B$6:$BE$49,'ADR Raw Data'!AB$1,FALSE))/100</f>
        <v>2.0672456052059598E-2</v>
      </c>
      <c r="U102" s="44">
        <f>(VLOOKUP($A101,'ADR Raw Data'!$B$6:$BE$49,'ADR Raw Data'!AC$1,FALSE))/100</f>
        <v>3.0928526900645001E-2</v>
      </c>
      <c r="V102" s="46">
        <f>(VLOOKUP($A101,'ADR Raw Data'!$B$6:$BE$49,'ADR Raw Data'!AE$1,FALSE))/100</f>
        <v>2.4609822405778598E-2</v>
      </c>
      <c r="X102" s="43">
        <f>(VLOOKUP($A101,'RevPAR Raw Data'!$B$6:$BE$43,'RevPAR Raw Data'!T$1,FALSE))/100</f>
        <v>-4.8275417634836497E-2</v>
      </c>
      <c r="Y102" s="44">
        <f>(VLOOKUP($A101,'RevPAR Raw Data'!$B$6:$BE$43,'RevPAR Raw Data'!U$1,FALSE))/100</f>
        <v>1.46444012844899E-2</v>
      </c>
      <c r="Z102" s="44">
        <f>(VLOOKUP($A101,'RevPAR Raw Data'!$B$6:$BE$43,'RevPAR Raw Data'!V$1,FALSE))/100</f>
        <v>2.9610859797783703E-2</v>
      </c>
      <c r="AA102" s="44">
        <f>(VLOOKUP($A101,'RevPAR Raw Data'!$B$6:$BE$43,'RevPAR Raw Data'!W$1,FALSE))/100</f>
        <v>2.10542742479937E-2</v>
      </c>
      <c r="AB102" s="44">
        <f>(VLOOKUP($A101,'RevPAR Raw Data'!$B$6:$BE$43,'RevPAR Raw Data'!X$1,FALSE))/100</f>
        <v>-2.2581115727109899E-3</v>
      </c>
      <c r="AC102" s="44">
        <f>(VLOOKUP($A101,'RevPAR Raw Data'!$B$6:$BE$43,'RevPAR Raw Data'!Y$1,FALSE))/100</f>
        <v>4.19784628467227E-3</v>
      </c>
      <c r="AD102" s="45">
        <f>(VLOOKUP($A101,'RevPAR Raw Data'!$B$6:$BE$43,'RevPAR Raw Data'!AA$1,FALSE))/100</f>
        <v>-3.6445659647301801E-2</v>
      </c>
      <c r="AE102" s="45">
        <f>(VLOOKUP($A101,'RevPAR Raw Data'!$B$6:$BE$43,'RevPAR Raw Data'!AB$1,FALSE))/100</f>
        <v>-6.14668292475282E-2</v>
      </c>
      <c r="AF102" s="44">
        <f>(VLOOKUP($A101,'RevPAR Raw Data'!$B$6:$BE$43,'RevPAR Raw Data'!AC$1,FALSE))/100</f>
        <v>-5.0217248187144306E-2</v>
      </c>
      <c r="AG102" s="46">
        <f>(VLOOKUP($A101,'RevPAR Raw Data'!$B$6:$BE$43,'RevPAR Raw Data'!AE$1,FALSE))/100</f>
        <v>-1.8536309910957602E-2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Data'!G$3,FALSE))/100</f>
        <v>0.50426710585416901</v>
      </c>
      <c r="C104" s="72">
        <f>(VLOOKUP($A104,'Occupancy Raw Data'!$B$8:$BE$54,'Occupancy Raw Data'!H$3,FALSE))/100</f>
        <v>0.56774966312322195</v>
      </c>
      <c r="D104" s="72">
        <f>(VLOOKUP($A104,'Occupancy Raw Data'!$B$8:$BE$54,'Occupancy Raw Data'!I$3,FALSE))/100</f>
        <v>0.59919149573289399</v>
      </c>
      <c r="E104" s="72">
        <f>(VLOOKUP($A104,'Occupancy Raw Data'!$B$8:$BE$54,'Occupancy Raw Data'!J$3,FALSE))/100</f>
        <v>0.62135050157209104</v>
      </c>
      <c r="F104" s="72">
        <f>(VLOOKUP($A104,'Occupancy Raw Data'!$B$8:$BE$54,'Occupancy Raw Data'!K$3,FALSE))/100</f>
        <v>0.60547986225482797</v>
      </c>
      <c r="G104" s="73">
        <f>(VLOOKUP($A104,'Occupancy Raw Data'!$B$8:$BE$54,'Occupancy Raw Data'!L$3,FALSE))/100</f>
        <v>0.57960772570744101</v>
      </c>
      <c r="H104" s="53">
        <f>(VLOOKUP($A104,'Occupancy Raw Data'!$B$8:$BE$54,'Occupancy Raw Data'!N$3,FALSE))/100</f>
        <v>0.68947447222638103</v>
      </c>
      <c r="I104" s="53">
        <f>(VLOOKUP($A104,'Occupancy Raw Data'!$B$8:$BE$54,'Occupancy Raw Data'!O$3,FALSE))/100</f>
        <v>0.74487198682437394</v>
      </c>
      <c r="J104" s="73">
        <f>(VLOOKUP($A104,'Occupancy Raw Data'!$B$8:$BE$54,'Occupancy Raw Data'!P$3,FALSE))/100</f>
        <v>0.71717322952537799</v>
      </c>
      <c r="K104" s="74">
        <f>(VLOOKUP($A104,'Occupancy Raw Data'!$B$8:$BE$54,'Occupancy Raw Data'!R$3,FALSE))/100</f>
        <v>0.61891215536970801</v>
      </c>
      <c r="M104" s="75">
        <f>VLOOKUP($A104,'ADR Raw Data'!$B$6:$BE$54,'ADR Raw Data'!G$1,FALSE)</f>
        <v>100.618690617577</v>
      </c>
      <c r="N104" s="76">
        <f>VLOOKUP($A104,'ADR Raw Data'!$B$6:$BE$54,'ADR Raw Data'!H$1,FALSE)</f>
        <v>100.196408227848</v>
      </c>
      <c r="O104" s="76">
        <f>VLOOKUP($A104,'ADR Raw Data'!$B$6:$BE$54,'ADR Raw Data'!I$1,FALSE)</f>
        <v>101.65088205897</v>
      </c>
      <c r="P104" s="76">
        <f>VLOOKUP($A104,'ADR Raw Data'!$B$6:$BE$54,'ADR Raw Data'!J$1,FALSE)</f>
        <v>101.78766506024</v>
      </c>
      <c r="Q104" s="76">
        <f>VLOOKUP($A104,'ADR Raw Data'!$B$6:$BE$54,'ADR Raw Data'!K$1,FALSE)</f>
        <v>103.9134371909</v>
      </c>
      <c r="R104" s="77">
        <f>VLOOKUP($A104,'ADR Raw Data'!$B$6:$BE$54,'ADR Raw Data'!L$1,FALSE)</f>
        <v>101.68837104773699</v>
      </c>
      <c r="S104" s="76">
        <f>VLOOKUP($A104,'ADR Raw Data'!$B$6:$BE$54,'ADR Raw Data'!N$1,FALSE)</f>
        <v>126.3304082519</v>
      </c>
      <c r="T104" s="76">
        <f>VLOOKUP($A104,'ADR Raw Data'!$B$6:$BE$54,'ADR Raw Data'!O$1,FALSE)</f>
        <v>131.50648442210999</v>
      </c>
      <c r="U104" s="77">
        <f>VLOOKUP($A104,'ADR Raw Data'!$B$6:$BE$54,'ADR Raw Data'!P$1,FALSE)</f>
        <v>129.01840187891401</v>
      </c>
      <c r="V104" s="78">
        <f>VLOOKUP($A104,'ADR Raw Data'!$B$6:$BE$54,'ADR Raw Data'!R$1,FALSE)</f>
        <v>110.736674039259</v>
      </c>
      <c r="X104" s="75">
        <f>VLOOKUP($A104,'RevPAR Raw Data'!$B$6:$BE$54,'RevPAR Raw Data'!G$1,FALSE)</f>
        <v>50.738695912561703</v>
      </c>
      <c r="Y104" s="76">
        <f>VLOOKUP($A104,'RevPAR Raw Data'!$B$6:$BE$54,'RevPAR Raw Data'!H$1,FALSE)</f>
        <v>56.8864770175175</v>
      </c>
      <c r="Z104" s="76">
        <f>VLOOKUP($A104,'RevPAR Raw Data'!$B$6:$BE$54,'RevPAR Raw Data'!I$1,FALSE)</f>
        <v>60.908344063482502</v>
      </c>
      <c r="AA104" s="76">
        <f>VLOOKUP($A104,'RevPAR Raw Data'!$B$6:$BE$54,'RevPAR Raw Data'!J$1,FALSE)</f>
        <v>63.245816739032698</v>
      </c>
      <c r="AB104" s="76">
        <f>VLOOKUP($A104,'RevPAR Raw Data'!$B$6:$BE$54,'RevPAR Raw Data'!K$1,FALSE)</f>
        <v>62.917493636771901</v>
      </c>
      <c r="AC104" s="77">
        <f>VLOOKUP($A104,'RevPAR Raw Data'!$B$6:$BE$54,'RevPAR Raw Data'!L$1,FALSE)</f>
        <v>58.939365473873302</v>
      </c>
      <c r="AD104" s="76">
        <f>VLOOKUP($A104,'RevPAR Raw Data'!$B$6:$BE$54,'RevPAR Raw Data'!N$1,FALSE)</f>
        <v>87.101591555621994</v>
      </c>
      <c r="AE104" s="76">
        <f>VLOOKUP($A104,'RevPAR Raw Data'!$B$6:$BE$54,'RevPAR Raw Data'!O$1,FALSE)</f>
        <v>97.955496331786094</v>
      </c>
      <c r="AF104" s="77">
        <f>VLOOKUP($A104,'RevPAR Raw Data'!$B$6:$BE$54,'RevPAR Raw Data'!P$1,FALSE)</f>
        <v>92.528543943704094</v>
      </c>
      <c r="AG104" s="78">
        <f>VLOOKUP($A104,'RevPAR Raw Data'!$B$6:$BE$54,'RevPAR Raw Data'!R$1,FALSE)</f>
        <v>68.536273608110704</v>
      </c>
    </row>
    <row r="105" spans="1:33" x14ac:dyDescent="0.25">
      <c r="A105" s="55" t="s">
        <v>126</v>
      </c>
      <c r="B105" s="43">
        <f>(VLOOKUP($A104,'Occupancy Raw Data'!$B$8:$BE$54,'Occupancy Raw Data'!T$3,FALSE))/100</f>
        <v>-2.9995383431290698E-2</v>
      </c>
      <c r="C105" s="44">
        <f>(VLOOKUP($A104,'Occupancy Raw Data'!$B$8:$BE$54,'Occupancy Raw Data'!U$3,FALSE))/100</f>
        <v>-4.1250184853872801E-2</v>
      </c>
      <c r="D105" s="44">
        <f>(VLOOKUP($A104,'Occupancy Raw Data'!$B$8:$BE$54,'Occupancy Raw Data'!V$3,FALSE))/100</f>
        <v>-3.4626561134216299E-3</v>
      </c>
      <c r="E105" s="44">
        <f>(VLOOKUP($A104,'Occupancy Raw Data'!$B$8:$BE$54,'Occupancy Raw Data'!W$3,FALSE))/100</f>
        <v>2.1797035245454E-2</v>
      </c>
      <c r="F105" s="44">
        <f>(VLOOKUP($A104,'Occupancy Raw Data'!$B$8:$BE$54,'Occupancy Raw Data'!X$3,FALSE))/100</f>
        <v>-3.27572847098936E-2</v>
      </c>
      <c r="G105" s="44">
        <f>(VLOOKUP($A104,'Occupancy Raw Data'!$B$8:$BE$54,'Occupancy Raw Data'!Y$3,FALSE))/100</f>
        <v>-1.6744879695930599E-2</v>
      </c>
      <c r="H105" s="45">
        <f>(VLOOKUP($A104,'Occupancy Raw Data'!$B$8:$BE$54,'Occupancy Raw Data'!AA$3,FALSE))/100</f>
        <v>-7.2450822189432898E-2</v>
      </c>
      <c r="I105" s="45">
        <f>(VLOOKUP($A104,'Occupancy Raw Data'!$B$8:$BE$54,'Occupancy Raw Data'!AB$3,FALSE))/100</f>
        <v>-5.93192370106113E-2</v>
      </c>
      <c r="J105" s="44">
        <f>(VLOOKUP($A104,'Occupancy Raw Data'!$B$8:$BE$54,'Occupancy Raw Data'!AC$3,FALSE))/100</f>
        <v>-6.5677538623465606E-2</v>
      </c>
      <c r="K105" s="46">
        <f>(VLOOKUP($A104,'Occupancy Raw Data'!$B$8:$BE$54,'Occupancy Raw Data'!AE$3,FALSE))/100</f>
        <v>-3.3503161033239699E-2</v>
      </c>
      <c r="M105" s="43">
        <f>(VLOOKUP($A104,'ADR Raw Data'!$B$6:$BE$54,'ADR Raw Data'!T$1,FALSE))/100</f>
        <v>-1.2523540895000301E-2</v>
      </c>
      <c r="N105" s="44">
        <f>(VLOOKUP($A104,'ADR Raw Data'!$B$6:$BE$54,'ADR Raw Data'!U$1,FALSE))/100</f>
        <v>-1.4332116748290699E-2</v>
      </c>
      <c r="O105" s="44">
        <f>(VLOOKUP($A104,'ADR Raw Data'!$B$6:$BE$54,'ADR Raw Data'!V$1,FALSE))/100</f>
        <v>-1.3461599131250701E-2</v>
      </c>
      <c r="P105" s="44">
        <f>(VLOOKUP($A104,'ADR Raw Data'!$B$6:$BE$54,'ADR Raw Data'!W$1,FALSE))/100</f>
        <v>9.1621542287017195E-3</v>
      </c>
      <c r="Q105" s="44">
        <f>(VLOOKUP($A104,'ADR Raw Data'!$B$6:$BE$54,'ADR Raw Data'!X$1,FALSE))/100</f>
        <v>-1.21054615989058E-2</v>
      </c>
      <c r="R105" s="44">
        <f>(VLOOKUP($A104,'ADR Raw Data'!$B$6:$BE$54,'ADR Raw Data'!Y$1,FALSE))/100</f>
        <v>-8.5555873461079599E-3</v>
      </c>
      <c r="S105" s="45">
        <f>(VLOOKUP($A104,'ADR Raw Data'!$B$6:$BE$54,'ADR Raw Data'!AA$1,FALSE))/100</f>
        <v>-6.2959703174404094E-2</v>
      </c>
      <c r="T105" s="45">
        <f>(VLOOKUP($A104,'ADR Raw Data'!$B$6:$BE$54,'ADR Raw Data'!AB$1,FALSE))/100</f>
        <v>-4.1608224266324399E-2</v>
      </c>
      <c r="U105" s="44">
        <f>(VLOOKUP($A104,'ADR Raw Data'!$B$6:$BE$54,'ADR Raw Data'!AC$1,FALSE))/100</f>
        <v>-5.1719093008142203E-2</v>
      </c>
      <c r="V105" s="46">
        <f>(VLOOKUP($A104,'ADR Raw Data'!$B$6:$BE$54,'ADR Raw Data'!AE$1,FALSE))/100</f>
        <v>-2.8924916909138499E-2</v>
      </c>
      <c r="X105" s="43">
        <f>(VLOOKUP($A104,'RevPAR Raw Data'!$B$6:$BE$54,'RevPAR Raw Data'!T$1,FALSE))/100</f>
        <v>-4.2143275915228103E-2</v>
      </c>
      <c r="Y105" s="44">
        <f>(VLOOKUP($A104,'RevPAR Raw Data'!$B$6:$BE$54,'RevPAR Raw Data'!U$1,FALSE))/100</f>
        <v>-5.4991099136949301E-2</v>
      </c>
      <c r="Z105" s="44">
        <f>(VLOOKUP($A104,'RevPAR Raw Data'!$B$6:$BE$54,'RevPAR Raw Data'!V$1,FALSE))/100</f>
        <v>-1.6877642356144001E-2</v>
      </c>
      <c r="AA105" s="44">
        <f>(VLOOKUP($A104,'RevPAR Raw Data'!$B$6:$BE$54,'RevPAR Raw Data'!W$1,FALSE))/100</f>
        <v>3.1158897272803097E-2</v>
      </c>
      <c r="AB105" s="44">
        <f>(VLOOKUP($A104,'RevPAR Raw Data'!$B$6:$BE$54,'RevPAR Raw Data'!X$1,FALSE))/100</f>
        <v>-4.4466204256659397E-2</v>
      </c>
      <c r="AC105" s="44">
        <f>(VLOOKUP($A104,'RevPAR Raw Data'!$B$6:$BE$54,'RevPAR Raw Data'!Y$1,FALSE))/100</f>
        <v>-2.5157204761199998E-2</v>
      </c>
      <c r="AD105" s="45">
        <f>(VLOOKUP($A104,'RevPAR Raw Data'!$B$6:$BE$54,'RevPAR Raw Data'!AA$1,FALSE))/100</f>
        <v>-0.13084904310404799</v>
      </c>
      <c r="AE105" s="45">
        <f>(VLOOKUP($A104,'RevPAR Raw Data'!$B$6:$BE$54,'RevPAR Raw Data'!AB$1,FALSE))/100</f>
        <v>-9.8459293160090999E-2</v>
      </c>
      <c r="AF105" s="44">
        <f>(VLOOKUP($A104,'RevPAR Raw Data'!$B$6:$BE$54,'RevPAR Raw Data'!AC$1,FALSE))/100</f>
        <v>-0.113999848902994</v>
      </c>
      <c r="AG105" s="46">
        <f>(VLOOKUP($A104,'RevPAR Raw Data'!$B$6:$BE$54,'RevPAR Raw Data'!AE$1,FALSE))/100</f>
        <v>-6.1459001793298301E-2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Data'!G$3,FALSE))/100</f>
        <v>0.44669024759979697</v>
      </c>
      <c r="C107" s="72">
        <f>(VLOOKUP($A107,'Occupancy Raw Data'!$B$8:$BE$45,'Occupancy Raw Data'!H$3,FALSE))/100</f>
        <v>0.54269833249115695</v>
      </c>
      <c r="D107" s="72">
        <f>(VLOOKUP($A107,'Occupancy Raw Data'!$B$8:$BE$45,'Occupancy Raw Data'!I$3,FALSE))/100</f>
        <v>0.56476334849250398</v>
      </c>
      <c r="E107" s="72">
        <f>(VLOOKUP($A107,'Occupancy Raw Data'!$B$8:$BE$45,'Occupancy Raw Data'!J$3,FALSE))/100</f>
        <v>0.549604177193868</v>
      </c>
      <c r="F107" s="72">
        <f>(VLOOKUP($A107,'Occupancy Raw Data'!$B$8:$BE$45,'Occupancy Raw Data'!K$3,FALSE))/100</f>
        <v>0.56072090281286802</v>
      </c>
      <c r="G107" s="73">
        <f>(VLOOKUP($A107,'Occupancy Raw Data'!$B$8:$BE$45,'Occupancy Raw Data'!L$3,FALSE))/100</f>
        <v>0.53289540171803895</v>
      </c>
      <c r="H107" s="53">
        <f>(VLOOKUP($A107,'Occupancy Raw Data'!$B$8:$BE$45,'Occupancy Raw Data'!N$3,FALSE))/100</f>
        <v>0.70271180731008898</v>
      </c>
      <c r="I107" s="53">
        <f>(VLOOKUP($A107,'Occupancy Raw Data'!$B$8:$BE$45,'Occupancy Raw Data'!O$3,FALSE))/100</f>
        <v>0.78507663803267602</v>
      </c>
      <c r="J107" s="73">
        <f>(VLOOKUP($A107,'Occupancy Raw Data'!$B$8:$BE$45,'Occupancy Raw Data'!P$3,FALSE))/100</f>
        <v>0.74389422267138205</v>
      </c>
      <c r="K107" s="74">
        <f>(VLOOKUP($A107,'Occupancy Raw Data'!$B$8:$BE$45,'Occupancy Raw Data'!R$3,FALSE))/100</f>
        <v>0.59318077913327993</v>
      </c>
      <c r="M107" s="75">
        <f>VLOOKUP($A107,'ADR Raw Data'!$B$6:$BE$43,'ADR Raw Data'!G$1,FALSE)</f>
        <v>100.17093137254901</v>
      </c>
      <c r="N107" s="76">
        <f>VLOOKUP($A107,'ADR Raw Data'!$B$6:$BE$43,'ADR Raw Data'!H$1,FALSE)</f>
        <v>103.16320918684001</v>
      </c>
      <c r="O107" s="76">
        <f>VLOOKUP($A107,'ADR Raw Data'!$B$6:$BE$43,'ADR Raw Data'!I$1,FALSE)</f>
        <v>102.010999105278</v>
      </c>
      <c r="P107" s="76">
        <f>VLOOKUP($A107,'ADR Raw Data'!$B$6:$BE$43,'ADR Raw Data'!J$1,FALSE)</f>
        <v>101.896524670548</v>
      </c>
      <c r="Q107" s="76">
        <f>VLOOKUP($A107,'ADR Raw Data'!$B$6:$BE$43,'ADR Raw Data'!K$1,FALSE)</f>
        <v>108.059861820366</v>
      </c>
      <c r="R107" s="77">
        <f>VLOOKUP($A107,'ADR Raw Data'!$B$6:$BE$43,'ADR Raw Data'!L$1,FALSE)</f>
        <v>103.186528225551</v>
      </c>
      <c r="S107" s="76">
        <f>VLOOKUP($A107,'ADR Raw Data'!$B$6:$BE$43,'ADR Raw Data'!N$1,FALSE)</f>
        <v>138.56294582933799</v>
      </c>
      <c r="T107" s="76">
        <f>VLOOKUP($A107,'ADR Raw Data'!$B$6:$BE$43,'ADR Raw Data'!O$1,FALSE)</f>
        <v>137.26579274833699</v>
      </c>
      <c r="U107" s="77">
        <f>VLOOKUP($A107,'ADR Raw Data'!$B$6:$BE$43,'ADR Raw Data'!P$1,FALSE)</f>
        <v>137.87846371561099</v>
      </c>
      <c r="V107" s="78">
        <f>VLOOKUP($A107,'ADR Raw Data'!$B$6:$BE$43,'ADR Raw Data'!R$1,FALSE)</f>
        <v>115.61691384066199</v>
      </c>
      <c r="X107" s="75">
        <f>VLOOKUP($A107,'RevPAR Raw Data'!$B$6:$BE$43,'RevPAR Raw Data'!G$1,FALSE)</f>
        <v>44.745378137106201</v>
      </c>
      <c r="Y107" s="76">
        <f>VLOOKUP($A107,'RevPAR Raw Data'!$B$6:$BE$43,'RevPAR Raw Data'!H$1,FALSE)</f>
        <v>55.986501600134702</v>
      </c>
      <c r="Z107" s="76">
        <f>VLOOKUP($A107,'RevPAR Raw Data'!$B$6:$BE$43,'RevPAR Raw Data'!I$1,FALSE)</f>
        <v>57.612073437763101</v>
      </c>
      <c r="AA107" s="76">
        <f>VLOOKUP($A107,'RevPAR Raw Data'!$B$6:$BE$43,'RevPAR Raw Data'!J$1,FALSE)</f>
        <v>56.002755600471602</v>
      </c>
      <c r="AB107" s="76">
        <f>VLOOKUP($A107,'RevPAR Raw Data'!$B$6:$BE$43,'RevPAR Raw Data'!K$1,FALSE)</f>
        <v>60.591423277749698</v>
      </c>
      <c r="AC107" s="77">
        <f>VLOOKUP($A107,'RevPAR Raw Data'!$B$6:$BE$43,'RevPAR Raw Data'!L$1,FALSE)</f>
        <v>54.987626410645099</v>
      </c>
      <c r="AD107" s="76">
        <f>VLOOKUP($A107,'RevPAR Raw Data'!$B$6:$BE$43,'RevPAR Raw Data'!N$1,FALSE)</f>
        <v>97.369818089944403</v>
      </c>
      <c r="AE107" s="76">
        <f>VLOOKUP($A107,'RevPAR Raw Data'!$B$6:$BE$43,'RevPAR Raw Data'!O$1,FALSE)</f>
        <v>107.764167087754</v>
      </c>
      <c r="AF107" s="77">
        <f>VLOOKUP($A107,'RevPAR Raw Data'!$B$6:$BE$43,'RevPAR Raw Data'!P$1,FALSE)</f>
        <v>102.566992588849</v>
      </c>
      <c r="AG107" s="78">
        <f>VLOOKUP($A107,'RevPAR Raw Data'!$B$6:$BE$43,'RevPAR Raw Data'!R$1,FALSE)</f>
        <v>68.581731032989197</v>
      </c>
    </row>
    <row r="108" spans="1:33" x14ac:dyDescent="0.25">
      <c r="A108" s="55" t="s">
        <v>126</v>
      </c>
      <c r="B108" s="43">
        <f>(VLOOKUP($A107,'Occupancy Raw Data'!$B$8:$BE$51,'Occupancy Raw Data'!T$3,FALSE))/100</f>
        <v>-9.8437788394913003E-2</v>
      </c>
      <c r="C108" s="44">
        <f>(VLOOKUP($A107,'Occupancy Raw Data'!$B$8:$BE$51,'Occupancy Raw Data'!U$3,FALSE))/100</f>
        <v>-5.7106899583283605E-2</v>
      </c>
      <c r="D108" s="44">
        <f>(VLOOKUP($A107,'Occupancy Raw Data'!$B$8:$BE$51,'Occupancy Raw Data'!V$3,FALSE))/100</f>
        <v>-5.4050281536962404E-2</v>
      </c>
      <c r="E108" s="44">
        <f>(VLOOKUP($A107,'Occupancy Raw Data'!$B$8:$BE$51,'Occupancy Raw Data'!W$3,FALSE))/100</f>
        <v>-6.4954888562687302E-2</v>
      </c>
      <c r="F108" s="44">
        <f>(VLOOKUP($A107,'Occupancy Raw Data'!$B$8:$BE$51,'Occupancy Raw Data'!X$3,FALSE))/100</f>
        <v>-3.8907935053025297E-2</v>
      </c>
      <c r="G108" s="44">
        <f>(VLOOKUP($A107,'Occupancy Raw Data'!$B$8:$BE$51,'Occupancy Raw Data'!Y$3,FALSE))/100</f>
        <v>-6.15616657924992E-2</v>
      </c>
      <c r="H108" s="45">
        <f>(VLOOKUP($A107,'Occupancy Raw Data'!$B$8:$BE$51,'Occupancy Raw Data'!AA$3,FALSE))/100</f>
        <v>9.6551921537802704E-2</v>
      </c>
      <c r="I108" s="45">
        <f>(VLOOKUP($A107,'Occupancy Raw Data'!$B$8:$BE$51,'Occupancy Raw Data'!AB$3,FALSE))/100</f>
        <v>3.4135433546490998E-2</v>
      </c>
      <c r="J108" s="44">
        <f>(VLOOKUP($A107,'Occupancy Raw Data'!$B$8:$BE$51,'Occupancy Raw Data'!AC$3,FALSE))/100</f>
        <v>6.2706032387689709E-2</v>
      </c>
      <c r="K108" s="46">
        <f>(VLOOKUP($A107,'Occupancy Raw Data'!$B$8:$BE$51,'Occupancy Raw Data'!AE$3,FALSE))/100</f>
        <v>-2.0522784116097398E-2</v>
      </c>
      <c r="M108" s="43">
        <f>(VLOOKUP($A107,'ADR Raw Data'!$B$6:$BE$49,'ADR Raw Data'!T$1,FALSE))/100</f>
        <v>2.7923907884236397E-2</v>
      </c>
      <c r="N108" s="44">
        <f>(VLOOKUP($A107,'ADR Raw Data'!$B$6:$BE$49,'ADR Raw Data'!U$1,FALSE))/100</f>
        <v>5.1025650311267698E-2</v>
      </c>
      <c r="O108" s="44">
        <f>(VLOOKUP($A107,'ADR Raw Data'!$B$6:$BE$49,'ADR Raw Data'!V$1,FALSE))/100</f>
        <v>9.0972913876324508E-3</v>
      </c>
      <c r="P108" s="44">
        <f>(VLOOKUP($A107,'ADR Raw Data'!$B$6:$BE$49,'ADR Raw Data'!W$1,FALSE))/100</f>
        <v>1.96121009739391E-2</v>
      </c>
      <c r="Q108" s="44">
        <f>(VLOOKUP($A107,'ADR Raw Data'!$B$6:$BE$49,'ADR Raw Data'!X$1,FALSE))/100</f>
        <v>0.119153298694889</v>
      </c>
      <c r="R108" s="44">
        <f>(VLOOKUP($A107,'ADR Raw Data'!$B$6:$BE$49,'ADR Raw Data'!Y$1,FALSE))/100</f>
        <v>4.5568671459532598E-2</v>
      </c>
      <c r="S108" s="45">
        <f>(VLOOKUP($A107,'ADR Raw Data'!$B$6:$BE$49,'ADR Raw Data'!AA$1,FALSE))/100</f>
        <v>0.22478904074124501</v>
      </c>
      <c r="T108" s="45">
        <f>(VLOOKUP($A107,'ADR Raw Data'!$B$6:$BE$49,'ADR Raw Data'!AB$1,FALSE))/100</f>
        <v>0.17002445789204199</v>
      </c>
      <c r="U108" s="44">
        <f>(VLOOKUP($A107,'ADR Raw Data'!$B$6:$BE$49,'ADR Raw Data'!AC$1,FALSE))/100</f>
        <v>0.19476318170630999</v>
      </c>
      <c r="V108" s="46">
        <f>(VLOOKUP($A107,'ADR Raw Data'!$B$6:$BE$49,'ADR Raw Data'!AE$1,FALSE))/100</f>
        <v>0.109473972736585</v>
      </c>
      <c r="X108" s="43">
        <f>(VLOOKUP($A107,'RevPAR Raw Data'!$B$6:$BE$43,'RevPAR Raw Data'!T$1,FALSE))/100</f>
        <v>-7.3262648246144091E-2</v>
      </c>
      <c r="Y108" s="44">
        <f>(VLOOKUP($A107,'RevPAR Raw Data'!$B$6:$BE$43,'RevPAR Raw Data'!U$1,FALSE))/100</f>
        <v>-8.9951659605132708E-3</v>
      </c>
      <c r="Z108" s="44">
        <f>(VLOOKUP($A107,'RevPAR Raw Data'!$B$6:$BE$43,'RevPAR Raw Data'!V$1,FALSE))/100</f>
        <v>-4.5444701310055201E-2</v>
      </c>
      <c r="AA108" s="44">
        <f>(VLOOKUP($A107,'RevPAR Raw Data'!$B$6:$BE$43,'RevPAR Raw Data'!W$1,FALSE))/100</f>
        <v>-4.6616689421990501E-2</v>
      </c>
      <c r="AB108" s="44">
        <f>(VLOOKUP($A107,'RevPAR Raw Data'!$B$6:$BE$43,'RevPAR Raw Data'!X$1,FALSE))/100</f>
        <v>7.5609354834889994E-2</v>
      </c>
      <c r="AC108" s="44">
        <f>(VLOOKUP($A107,'RevPAR Raw Data'!$B$6:$BE$43,'RevPAR Raw Data'!Y$1,FALSE))/100</f>
        <v>-1.8798277655966499E-2</v>
      </c>
      <c r="AD108" s="45">
        <f>(VLOOKUP($A107,'RevPAR Raw Data'!$B$6:$BE$43,'RevPAR Raw Data'!AA$1,FALSE))/100</f>
        <v>0.34304477610325501</v>
      </c>
      <c r="AE108" s="45">
        <f>(VLOOKUP($A107,'RevPAR Raw Data'!$B$6:$BE$43,'RevPAR Raw Data'!AB$1,FALSE))/100</f>
        <v>0.20996375002218501</v>
      </c>
      <c r="AF108" s="44">
        <f>(VLOOKUP($A107,'RevPAR Raw Data'!$B$6:$BE$43,'RevPAR Raw Data'!AC$1,FALSE))/100</f>
        <v>0.26968204047400501</v>
      </c>
      <c r="AG108" s="46">
        <f>(VLOOKUP($A107,'RevPAR Raw Data'!$B$6:$BE$43,'RevPAR Raw Data'!AE$1,FALSE))/100</f>
        <v>8.6704477911683606E-2</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Data'!G$3,FALSE))/100</f>
        <v>0.66847419596110602</v>
      </c>
      <c r="C110" s="72">
        <f>(VLOOKUP($A110,'Occupancy Raw Data'!$B$8:$BE$45,'Occupancy Raw Data'!H$3,FALSE))/100</f>
        <v>0.66772625280478592</v>
      </c>
      <c r="D110" s="72">
        <f>(VLOOKUP($A110,'Occupancy Raw Data'!$B$8:$BE$45,'Occupancy Raw Data'!I$3,FALSE))/100</f>
        <v>0.73317127898279688</v>
      </c>
      <c r="E110" s="72">
        <f>(VLOOKUP($A110,'Occupancy Raw Data'!$B$8:$BE$45,'Occupancy Raw Data'!J$3,FALSE))/100</f>
        <v>0.74008975317875791</v>
      </c>
      <c r="F110" s="72">
        <f>(VLOOKUP($A110,'Occupancy Raw Data'!$B$8:$BE$45,'Occupancy Raw Data'!K$3,FALSE))/100</f>
        <v>0.64192221391174198</v>
      </c>
      <c r="G110" s="73">
        <f>(VLOOKUP($A110,'Occupancy Raw Data'!$B$8:$BE$45,'Occupancy Raw Data'!L$3,FALSE))/100</f>
        <v>0.69027673896783792</v>
      </c>
      <c r="H110" s="53">
        <f>(VLOOKUP($A110,'Occupancy Raw Data'!$B$8:$BE$45,'Occupancy Raw Data'!N$3,FALSE))/100</f>
        <v>0.81937172774869094</v>
      </c>
      <c r="I110" s="53">
        <f>(VLOOKUP($A110,'Occupancy Raw Data'!$B$8:$BE$45,'Occupancy Raw Data'!O$3,FALSE))/100</f>
        <v>0.95063575168287207</v>
      </c>
      <c r="J110" s="73">
        <f>(VLOOKUP($A110,'Occupancy Raw Data'!$B$8:$BE$45,'Occupancy Raw Data'!P$3,FALSE))/100</f>
        <v>0.88500373971578095</v>
      </c>
      <c r="K110" s="74">
        <f>(VLOOKUP($A110,'Occupancy Raw Data'!$B$8:$BE$45,'Occupancy Raw Data'!R$3,FALSE))/100</f>
        <v>0.74591302489582201</v>
      </c>
      <c r="M110" s="75">
        <f>VLOOKUP($A110,'ADR Raw Data'!$B$6:$BE$43,'ADR Raw Data'!G$1,FALSE)</f>
        <v>265.60309090908999</v>
      </c>
      <c r="N110" s="76">
        <f>VLOOKUP($A110,'ADR Raw Data'!$B$6:$BE$43,'ADR Raw Data'!H$1,FALSE)</f>
        <v>148.22409129095399</v>
      </c>
      <c r="O110" s="76">
        <f>VLOOKUP($A110,'ADR Raw Data'!$B$6:$BE$43,'ADR Raw Data'!I$1,FALSE)</f>
        <v>147.72200969140499</v>
      </c>
      <c r="P110" s="76">
        <f>VLOOKUP($A110,'ADR Raw Data'!$B$6:$BE$43,'ADR Raw Data'!J$1,FALSE)</f>
        <v>156.52943405760399</v>
      </c>
      <c r="Q110" s="76">
        <f>VLOOKUP($A110,'ADR Raw Data'!$B$6:$BE$43,'ADR Raw Data'!K$1,FALSE)</f>
        <v>167.01825517040399</v>
      </c>
      <c r="R110" s="77">
        <f>VLOOKUP($A110,'ADR Raw Data'!$B$6:$BE$43,'ADR Raw Data'!L$1,FALSE)</f>
        <v>176.12820728139499</v>
      </c>
      <c r="S110" s="76">
        <f>VLOOKUP($A110,'ADR Raw Data'!$B$6:$BE$43,'ADR Raw Data'!N$1,FALSE)</f>
        <v>313.17447968963899</v>
      </c>
      <c r="T110" s="76">
        <f>VLOOKUP($A110,'ADR Raw Data'!$B$6:$BE$43,'ADR Raw Data'!O$1,FALSE)</f>
        <v>350.94108969315403</v>
      </c>
      <c r="U110" s="77">
        <f>VLOOKUP($A110,'ADR Raw Data'!$B$6:$BE$43,'ADR Raw Data'!P$1,FALSE)</f>
        <v>333.45817346291898</v>
      </c>
      <c r="V110" s="78">
        <f>VLOOKUP($A110,'ADR Raw Data'!$B$6:$BE$43,'ADR Raw Data'!R$1,FALSE)</f>
        <v>229.461736140954</v>
      </c>
      <c r="X110" s="75">
        <f>VLOOKUP($A110,'RevPAR Raw Data'!$B$6:$BE$43,'RevPAR Raw Data'!G$1,FALSE)</f>
        <v>177.54881264023899</v>
      </c>
      <c r="Y110" s="76">
        <f>VLOOKUP($A110,'RevPAR Raw Data'!$B$6:$BE$43,'RevPAR Raw Data'!H$1,FALSE)</f>
        <v>98.973117053103906</v>
      </c>
      <c r="Z110" s="76">
        <f>VLOOKUP($A110,'RevPAR Raw Data'!$B$6:$BE$43,'RevPAR Raw Data'!I$1,FALSE)</f>
        <v>108.30553477935599</v>
      </c>
      <c r="AA110" s="76">
        <f>VLOOKUP($A110,'RevPAR Raw Data'!$B$6:$BE$43,'RevPAR Raw Data'!J$1,FALSE)</f>
        <v>115.845830216903</v>
      </c>
      <c r="AB110" s="76">
        <f>VLOOKUP($A110,'RevPAR Raw Data'!$B$6:$BE$43,'RevPAR Raw Data'!K$1,FALSE)</f>
        <v>107.212728122662</v>
      </c>
      <c r="AC110" s="77">
        <f>VLOOKUP($A110,'RevPAR Raw Data'!$B$6:$BE$43,'RevPAR Raw Data'!L$1,FALSE)</f>
        <v>121.57720456245301</v>
      </c>
      <c r="AD110" s="76">
        <f>VLOOKUP($A110,'RevPAR Raw Data'!$B$6:$BE$43,'RevPAR Raw Data'!N$1,FALSE)</f>
        <v>256.60631451009698</v>
      </c>
      <c r="AE110" s="76">
        <f>VLOOKUP($A110,'RevPAR Raw Data'!$B$6:$BE$43,'RevPAR Raw Data'!O$1,FALSE)</f>
        <v>333.61714659685799</v>
      </c>
      <c r="AF110" s="77">
        <f>VLOOKUP($A110,'RevPAR Raw Data'!$B$6:$BE$43,'RevPAR Raw Data'!P$1,FALSE)</f>
        <v>295.111730553477</v>
      </c>
      <c r="AG110" s="78">
        <f>VLOOKUP($A110,'RevPAR Raw Data'!$B$6:$BE$43,'RevPAR Raw Data'!R$1,FALSE)</f>
        <v>171.15849770274599</v>
      </c>
    </row>
    <row r="111" spans="1:33" x14ac:dyDescent="0.25">
      <c r="A111" s="55" t="s">
        <v>126</v>
      </c>
      <c r="B111" s="43">
        <f>(VLOOKUP($A110,'Occupancy Raw Data'!$B$8:$BE$51,'Occupancy Raw Data'!T$3,FALSE))/100</f>
        <v>1.2080584088651401E-2</v>
      </c>
      <c r="C111" s="44">
        <f>(VLOOKUP($A110,'Occupancy Raw Data'!$B$8:$BE$51,'Occupancy Raw Data'!U$3,FALSE))/100</f>
        <v>8.8342885368920307E-2</v>
      </c>
      <c r="D111" s="44">
        <f>(VLOOKUP($A110,'Occupancy Raw Data'!$B$8:$BE$51,'Occupancy Raw Data'!V$3,FALSE))/100</f>
        <v>0.10546630398493401</v>
      </c>
      <c r="E111" s="44">
        <f>(VLOOKUP($A110,'Occupancy Raw Data'!$B$8:$BE$51,'Occupancy Raw Data'!W$3,FALSE))/100</f>
        <v>0.16520421097275498</v>
      </c>
      <c r="F111" s="44">
        <f>(VLOOKUP($A110,'Occupancy Raw Data'!$B$8:$BE$51,'Occupancy Raw Data'!X$3,FALSE))/100</f>
        <v>4.0335716860755398E-2</v>
      </c>
      <c r="G111" s="44">
        <f>(VLOOKUP($A110,'Occupancy Raw Data'!$B$8:$BE$51,'Occupancy Raw Data'!Y$3,FALSE))/100</f>
        <v>8.2129528763818807E-2</v>
      </c>
      <c r="H111" s="45">
        <f>(VLOOKUP($A110,'Occupancy Raw Data'!$B$8:$BE$51,'Occupancy Raw Data'!AA$3,FALSE))/100</f>
        <v>0.13046419335265699</v>
      </c>
      <c r="I111" s="45">
        <f>(VLOOKUP($A110,'Occupancy Raw Data'!$B$8:$BE$51,'Occupancy Raw Data'!AB$3,FALSE))/100</f>
        <v>6.6166566532200294E-2</v>
      </c>
      <c r="J111" s="44">
        <f>(VLOOKUP($A110,'Occupancy Raw Data'!$B$8:$BE$51,'Occupancy Raw Data'!AC$3,FALSE))/100</f>
        <v>9.4997392930232696E-2</v>
      </c>
      <c r="K111" s="46">
        <f>(VLOOKUP($A110,'Occupancy Raw Data'!$B$8:$BE$51,'Occupancy Raw Data'!AE$3,FALSE))/100</f>
        <v>8.6457606358053593E-2</v>
      </c>
      <c r="M111" s="43">
        <f>(VLOOKUP($A110,'ADR Raw Data'!$B$6:$BE$49,'ADR Raw Data'!T$1,FALSE))/100</f>
        <v>2.7765511797457298E-2</v>
      </c>
      <c r="N111" s="44">
        <f>(VLOOKUP($A110,'ADR Raw Data'!$B$6:$BE$49,'ADR Raw Data'!U$1,FALSE))/100</f>
        <v>1.21368285939914E-3</v>
      </c>
      <c r="O111" s="44">
        <f>(VLOOKUP($A110,'ADR Raw Data'!$B$6:$BE$49,'ADR Raw Data'!V$1,FALSE))/100</f>
        <v>-1.6626464647316E-3</v>
      </c>
      <c r="P111" s="44">
        <f>(VLOOKUP($A110,'ADR Raw Data'!$B$6:$BE$49,'ADR Raw Data'!W$1,FALSE))/100</f>
        <v>5.8168104470646902E-2</v>
      </c>
      <c r="Q111" s="44">
        <f>(VLOOKUP($A110,'ADR Raw Data'!$B$6:$BE$49,'ADR Raw Data'!X$1,FALSE))/100</f>
        <v>0.10052425681960701</v>
      </c>
      <c r="R111" s="44">
        <f>(VLOOKUP($A110,'ADR Raw Data'!$B$6:$BE$49,'ADR Raw Data'!Y$1,FALSE))/100</f>
        <v>2.6489127870655299E-2</v>
      </c>
      <c r="S111" s="45">
        <f>(VLOOKUP($A110,'ADR Raw Data'!$B$6:$BE$49,'ADR Raw Data'!AA$1,FALSE))/100</f>
        <v>0.44961049868428604</v>
      </c>
      <c r="T111" s="45">
        <f>(VLOOKUP($A110,'ADR Raw Data'!$B$6:$BE$49,'ADR Raw Data'!AB$1,FALSE))/100</f>
        <v>0.48109087336313999</v>
      </c>
      <c r="U111" s="44">
        <f>(VLOOKUP($A110,'ADR Raw Data'!$B$6:$BE$49,'ADR Raw Data'!AC$1,FALSE))/100</f>
        <v>0.46528028522652698</v>
      </c>
      <c r="V111" s="46">
        <f>(VLOOKUP($A110,'ADR Raw Data'!$B$6:$BE$49,'ADR Raw Data'!AE$1,FALSE))/100</f>
        <v>0.205060107577763</v>
      </c>
      <c r="X111" s="43">
        <f>(VLOOKUP($A110,'RevPAR Raw Data'!$B$6:$BE$43,'RevPAR Raw Data'!T$1,FALSE))/100</f>
        <v>4.0181519486142403E-2</v>
      </c>
      <c r="Y111" s="44">
        <f>(VLOOKUP($A110,'RevPAR Raw Data'!$B$6:$BE$43,'RevPAR Raw Data'!U$1,FALSE))/100</f>
        <v>8.9663788474041606E-2</v>
      </c>
      <c r="Z111" s="44">
        <f>(VLOOKUP($A110,'RevPAR Raw Data'!$B$6:$BE$43,'RevPAR Raw Data'!V$1,FALSE))/100</f>
        <v>0.103628304342734</v>
      </c>
      <c r="AA111" s="44">
        <f>(VLOOKUP($A110,'RevPAR Raw Data'!$B$6:$BE$43,'RevPAR Raw Data'!W$1,FALSE))/100</f>
        <v>0.23298193124625602</v>
      </c>
      <c r="AB111" s="44">
        <f>(VLOOKUP($A110,'RevPAR Raw Data'!$B$6:$BE$43,'RevPAR Raw Data'!X$1,FALSE))/100</f>
        <v>0.14491469164107601</v>
      </c>
      <c r="AC111" s="44">
        <f>(VLOOKUP($A110,'RevPAR Raw Data'!$B$6:$BE$43,'RevPAR Raw Data'!Y$1,FALSE))/100</f>
        <v>0.11079419622385499</v>
      </c>
      <c r="AD111" s="45">
        <f>(VLOOKUP($A110,'RevPAR Raw Data'!$B$6:$BE$43,'RevPAR Raw Data'!AA$1,FALSE))/100</f>
        <v>0.63873276307067495</v>
      </c>
      <c r="AE111" s="45">
        <f>(VLOOKUP($A110,'RevPAR Raw Data'!$B$6:$BE$43,'RevPAR Raw Data'!AB$1,FALSE))/100</f>
        <v>0.57908957117575699</v>
      </c>
      <c r="AF111" s="44">
        <f>(VLOOKUP($A110,'RevPAR Raw Data'!$B$6:$BE$43,'RevPAR Raw Data'!AC$1,FALSE))/100</f>
        <v>0.60447809223511495</v>
      </c>
      <c r="AG111" s="46">
        <f>(VLOOKUP($A110,'RevPAR Raw Data'!$B$6:$BE$43,'RevPAR Raw Data'!AE$1,FALSE))/100</f>
        <v>0.30924671999651498</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5">
      <c r="A113" s="70" t="s">
        <v>53</v>
      </c>
      <c r="B113" s="71">
        <f>(VLOOKUP($A113,'Occupancy Raw Data'!$B$8:$BE$45,'Occupancy Raw Data'!G$3,FALSE))/100</f>
        <v>0.50387063478410399</v>
      </c>
      <c r="C113" s="72">
        <f>(VLOOKUP($A113,'Occupancy Raw Data'!$B$8:$BE$45,'Occupancy Raw Data'!H$3,FALSE))/100</f>
        <v>0.625322552898675</v>
      </c>
      <c r="D113" s="72">
        <f>(VLOOKUP($A113,'Occupancy Raw Data'!$B$8:$BE$45,'Occupancy Raw Data'!I$3,FALSE))/100</f>
        <v>0.68948907620849798</v>
      </c>
      <c r="E113" s="72">
        <f>(VLOOKUP($A113,'Occupancy Raw Data'!$B$8:$BE$45,'Occupancy Raw Data'!J$3,FALSE))/100</f>
        <v>0.67091002924479592</v>
      </c>
      <c r="F113" s="72">
        <f>(VLOOKUP($A113,'Occupancy Raw Data'!$B$8:$BE$45,'Occupancy Raw Data'!K$3,FALSE))/100</f>
        <v>0.59418544641321103</v>
      </c>
      <c r="G113" s="73">
        <f>(VLOOKUP($A113,'Occupancy Raw Data'!$B$8:$BE$45,'Occupancy Raw Data'!L$3,FALSE))/100</f>
        <v>0.61675554790985698</v>
      </c>
      <c r="H113" s="53">
        <f>(VLOOKUP($A113,'Occupancy Raw Data'!$B$8:$BE$45,'Occupancy Raw Data'!N$3,FALSE))/100</f>
        <v>0.59315327713745003</v>
      </c>
      <c r="I113" s="53">
        <f>(VLOOKUP($A113,'Occupancy Raw Data'!$B$8:$BE$45,'Occupancy Raw Data'!O$3,FALSE))/100</f>
        <v>0.64080509203509295</v>
      </c>
      <c r="J113" s="73">
        <f>(VLOOKUP($A113,'Occupancy Raw Data'!$B$8:$BE$45,'Occupancy Raw Data'!P$3,FALSE))/100</f>
        <v>0.61697918458627199</v>
      </c>
      <c r="K113" s="74">
        <f>(VLOOKUP($A113,'Occupancy Raw Data'!$B$8:$BE$45,'Occupancy Raw Data'!R$3,FALSE))/100</f>
        <v>0.61681944410311795</v>
      </c>
      <c r="M113" s="75">
        <f>VLOOKUP($A113,'ADR Raw Data'!$B$6:$BE$43,'ADR Raw Data'!G$1,FALSE)</f>
        <v>102.851317855923</v>
      </c>
      <c r="N113" s="76">
        <f>VLOOKUP($A113,'ADR Raw Data'!$B$6:$BE$43,'ADR Raw Data'!H$1,FALSE)</f>
        <v>107.47131499312199</v>
      </c>
      <c r="O113" s="76">
        <f>VLOOKUP($A113,'ADR Raw Data'!$B$6:$BE$43,'ADR Raw Data'!I$1,FALSE)</f>
        <v>119.410092315369</v>
      </c>
      <c r="P113" s="76">
        <f>VLOOKUP($A113,'ADR Raw Data'!$B$6:$BE$43,'ADR Raw Data'!J$1,FALSE)</f>
        <v>113.10487948717901</v>
      </c>
      <c r="Q113" s="76">
        <f>VLOOKUP($A113,'ADR Raw Data'!$B$6:$BE$43,'ADR Raw Data'!K$1,FALSE)</f>
        <v>101.039377533294</v>
      </c>
      <c r="R113" s="77">
        <f>VLOOKUP($A113,'ADR Raw Data'!$B$6:$BE$43,'ADR Raw Data'!L$1,FALSE)</f>
        <v>109.372109226821</v>
      </c>
      <c r="S113" s="76">
        <f>VLOOKUP($A113,'ADR Raw Data'!$B$6:$BE$43,'ADR Raw Data'!N$1,FALSE)</f>
        <v>102.552149071925</v>
      </c>
      <c r="T113" s="76">
        <f>VLOOKUP($A113,'ADR Raw Data'!$B$6:$BE$43,'ADR Raw Data'!O$1,FALSE)</f>
        <v>104.953841610738</v>
      </c>
      <c r="U113" s="77">
        <f>VLOOKUP($A113,'ADR Raw Data'!$B$6:$BE$43,'ADR Raw Data'!P$1,FALSE)</f>
        <v>103.79936846507699</v>
      </c>
      <c r="V113" s="78">
        <f>VLOOKUP($A113,'ADR Raw Data'!$B$6:$BE$43,'ADR Raw Data'!R$1,FALSE)</f>
        <v>107.779485238455</v>
      </c>
      <c r="X113" s="75">
        <f>VLOOKUP($A113,'RevPAR Raw Data'!$B$6:$BE$43,'RevPAR Raw Data'!G$1,FALSE)</f>
        <v>51.823758816445803</v>
      </c>
      <c r="Y113" s="76">
        <f>VLOOKUP($A113,'RevPAR Raw Data'!$B$6:$BE$43,'RevPAR Raw Data'!H$1,FALSE)</f>
        <v>67.204237054876899</v>
      </c>
      <c r="Z113" s="76">
        <f>VLOOKUP($A113,'RevPAR Raw Data'!$B$6:$BE$43,'RevPAR Raw Data'!I$1,FALSE)</f>
        <v>82.331954240495406</v>
      </c>
      <c r="AA113" s="76">
        <f>VLOOKUP($A113,'RevPAR Raw Data'!$B$6:$BE$43,'RevPAR Raw Data'!J$1,FALSE)</f>
        <v>75.883198004472703</v>
      </c>
      <c r="AB113" s="76">
        <f>VLOOKUP($A113,'RevPAR Raw Data'!$B$6:$BE$43,'RevPAR Raw Data'!K$1,FALSE)</f>
        <v>60.0361276449337</v>
      </c>
      <c r="AC113" s="77">
        <f>VLOOKUP($A113,'RevPAR Raw Data'!$B$6:$BE$43,'RevPAR Raw Data'!L$1,FALSE)</f>
        <v>67.455855152244894</v>
      </c>
      <c r="AD113" s="76">
        <f>VLOOKUP($A113,'RevPAR Raw Data'!$B$6:$BE$43,'RevPAR Raw Data'!N$1,FALSE)</f>
        <v>60.829143299501098</v>
      </c>
      <c r="AE113" s="76">
        <f>VLOOKUP($A113,'RevPAR Raw Data'!$B$6:$BE$43,'RevPAR Raw Data'!O$1,FALSE)</f>
        <v>67.254956132805702</v>
      </c>
      <c r="AF113" s="77">
        <f>VLOOKUP($A113,'RevPAR Raw Data'!$B$6:$BE$43,'RevPAR Raw Data'!P$1,FALSE)</f>
        <v>64.0420497161534</v>
      </c>
      <c r="AG113" s="78">
        <f>VLOOKUP($A113,'RevPAR Raw Data'!$B$6:$BE$43,'RevPAR Raw Data'!R$1,FALSE)</f>
        <v>66.480482170504501</v>
      </c>
    </row>
    <row r="114" spans="1:34" x14ac:dyDescent="0.25">
      <c r="A114" s="55" t="s">
        <v>126</v>
      </c>
      <c r="B114" s="43">
        <f>(VLOOKUP($A113,'Occupancy Raw Data'!$B$8:$BE$51,'Occupancy Raw Data'!T$3,FALSE))/100</f>
        <v>-2.3467621081848899E-3</v>
      </c>
      <c r="C114" s="44">
        <f>(VLOOKUP($A113,'Occupancy Raw Data'!$B$8:$BE$51,'Occupancy Raw Data'!U$3,FALSE))/100</f>
        <v>-4.5506842488536897E-2</v>
      </c>
      <c r="D114" s="44">
        <f>(VLOOKUP($A113,'Occupancy Raw Data'!$B$8:$BE$51,'Occupancy Raw Data'!V$3,FALSE))/100</f>
        <v>6.3826832178416103E-3</v>
      </c>
      <c r="E114" s="44">
        <f>(VLOOKUP($A113,'Occupancy Raw Data'!$B$8:$BE$51,'Occupancy Raw Data'!W$3,FALSE))/100</f>
        <v>-1.07769813710621E-3</v>
      </c>
      <c r="F114" s="44">
        <f>(VLOOKUP($A113,'Occupancy Raw Data'!$B$8:$BE$51,'Occupancy Raw Data'!X$3,FALSE))/100</f>
        <v>-0.14599098382680301</v>
      </c>
      <c r="G114" s="44">
        <f>(VLOOKUP($A113,'Occupancy Raw Data'!$B$8:$BE$51,'Occupancy Raw Data'!Y$3,FALSE))/100</f>
        <v>-4.0129479964697595E-2</v>
      </c>
      <c r="H114" s="45">
        <f>(VLOOKUP($A113,'Occupancy Raw Data'!$B$8:$BE$51,'Occupancy Raw Data'!AA$3,FALSE))/100</f>
        <v>-0.105509624605722</v>
      </c>
      <c r="I114" s="45">
        <f>(VLOOKUP($A113,'Occupancy Raw Data'!$B$8:$BE$51,'Occupancy Raw Data'!AB$3,FALSE))/100</f>
        <v>-9.76222073939986E-2</v>
      </c>
      <c r="J114" s="44">
        <f>(VLOOKUP($A113,'Occupancy Raw Data'!$B$8:$BE$51,'Occupancy Raw Data'!AC$3,FALSE))/100</f>
        <v>-0.101430909827459</v>
      </c>
      <c r="K114" s="46">
        <f>(VLOOKUP($A113,'Occupancy Raw Data'!$B$8:$BE$51,'Occupancy Raw Data'!AE$3,FALSE))/100</f>
        <v>-5.8485998806043903E-2</v>
      </c>
      <c r="M114" s="43">
        <f>(VLOOKUP($A113,'ADR Raw Data'!$B$6:$BE$49,'ADR Raw Data'!T$1,FALSE))/100</f>
        <v>4.30153913904894E-3</v>
      </c>
      <c r="N114" s="44">
        <f>(VLOOKUP($A113,'ADR Raw Data'!$B$6:$BE$49,'ADR Raw Data'!U$1,FALSE))/100</f>
        <v>-1.9695822934677299E-2</v>
      </c>
      <c r="O114" s="44">
        <f>(VLOOKUP($A113,'ADR Raw Data'!$B$6:$BE$49,'ADR Raw Data'!V$1,FALSE))/100</f>
        <v>7.1008491771399895E-2</v>
      </c>
      <c r="P114" s="44">
        <f>(VLOOKUP($A113,'ADR Raw Data'!$B$6:$BE$49,'ADR Raw Data'!W$1,FALSE))/100</f>
        <v>2.42554962479807E-2</v>
      </c>
      <c r="Q114" s="44">
        <f>(VLOOKUP($A113,'ADR Raw Data'!$B$6:$BE$49,'ADR Raw Data'!X$1,FALSE))/100</f>
        <v>-6.7463203469219704E-2</v>
      </c>
      <c r="R114" s="44">
        <f>(VLOOKUP($A113,'ADR Raw Data'!$B$6:$BE$49,'ADR Raw Data'!Y$1,FALSE))/100</f>
        <v>5.4283956103653597E-3</v>
      </c>
      <c r="S114" s="45">
        <f>(VLOOKUP($A113,'ADR Raw Data'!$B$6:$BE$49,'ADR Raw Data'!AA$1,FALSE))/100</f>
        <v>-0.12910126722249202</v>
      </c>
      <c r="T114" s="45">
        <f>(VLOOKUP($A113,'ADR Raw Data'!$B$6:$BE$49,'ADR Raw Data'!AB$1,FALSE))/100</f>
        <v>-0.13058032088407001</v>
      </c>
      <c r="U114" s="44">
        <f>(VLOOKUP($A113,'ADR Raw Data'!$B$6:$BE$49,'ADR Raw Data'!AC$1,FALSE))/100</f>
        <v>-0.129831152944892</v>
      </c>
      <c r="V114" s="46">
        <f>(VLOOKUP($A113,'ADR Raw Data'!$B$6:$BE$49,'ADR Raw Data'!AE$1,FALSE))/100</f>
        <v>-3.7057678321074199E-2</v>
      </c>
      <c r="X114" s="43">
        <f>(VLOOKUP($A113,'RevPAR Raw Data'!$B$6:$BE$43,'RevPAR Raw Data'!T$1,FALSE))/100</f>
        <v>1.9446823418056501E-3</v>
      </c>
      <c r="Y114" s="44">
        <f>(VLOOKUP($A113,'RevPAR Raw Data'!$B$6:$BE$43,'RevPAR Raw Data'!U$1,FALSE))/100</f>
        <v>-6.4306370711243802E-2</v>
      </c>
      <c r="Z114" s="44">
        <f>(VLOOKUP($A113,'RevPAR Raw Data'!$B$6:$BE$43,'RevPAR Raw Data'!V$1,FALSE))/100</f>
        <v>7.7844399697995101E-2</v>
      </c>
      <c r="AA114" s="44">
        <f>(VLOOKUP($A113,'RevPAR Raw Data'!$B$6:$BE$43,'RevPAR Raw Data'!W$1,FALSE))/100</f>
        <v>2.3151658007753401E-2</v>
      </c>
      <c r="AB114" s="44">
        <f>(VLOOKUP($A113,'RevPAR Raw Data'!$B$6:$BE$43,'RevPAR Raw Data'!X$1,FALSE))/100</f>
        <v>-0.20360516784944402</v>
      </c>
      <c r="AC114" s="44">
        <f>(VLOOKUP($A113,'RevPAR Raw Data'!$B$6:$BE$43,'RevPAR Raw Data'!Y$1,FALSE))/100</f>
        <v>-3.4918923047218803E-2</v>
      </c>
      <c r="AD114" s="45">
        <f>(VLOOKUP($A113,'RevPAR Raw Data'!$B$6:$BE$43,'RevPAR Raw Data'!AA$1,FALSE))/100</f>
        <v>-0.220989465587446</v>
      </c>
      <c r="AE114" s="45">
        <f>(VLOOKUP($A113,'RevPAR Raw Data'!$B$6:$BE$43,'RevPAR Raw Data'!AB$1,FALSE))/100</f>
        <v>-0.21545498911114902</v>
      </c>
      <c r="AF114" s="44">
        <f>(VLOOKUP($A113,'RevPAR Raw Data'!$B$6:$BE$43,'RevPAR Raw Data'!AC$1,FALSE))/100</f>
        <v>-0.21809317080520302</v>
      </c>
      <c r="AG114" s="46">
        <f>(VLOOKUP($A113,'RevPAR Raw Data'!$B$6:$BE$43,'RevPAR Raw Data'!AE$1,FALSE))/100</f>
        <v>-9.3376321797077097E-2</v>
      </c>
    </row>
    <row r="115" spans="1:34"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5">
      <c r="A116" s="70" t="s">
        <v>49</v>
      </c>
      <c r="B116" s="71">
        <f>(VLOOKUP($A116,'Occupancy Raw Data'!$B$8:$BE$45,'Occupancy Raw Data'!G$3,FALSE))/100</f>
        <v>0.426584234930448</v>
      </c>
      <c r="C116" s="72">
        <f>(VLOOKUP($A116,'Occupancy Raw Data'!$B$8:$BE$45,'Occupancy Raw Data'!H$3,FALSE))/100</f>
        <v>0.58485316846986002</v>
      </c>
      <c r="D116" s="72">
        <f>(VLOOKUP($A116,'Occupancy Raw Data'!$B$8:$BE$45,'Occupancy Raw Data'!I$3,FALSE))/100</f>
        <v>0.63925811437403401</v>
      </c>
      <c r="E116" s="72">
        <f>(VLOOKUP($A116,'Occupancy Raw Data'!$B$8:$BE$45,'Occupancy Raw Data'!J$3,FALSE))/100</f>
        <v>0.63802163833075698</v>
      </c>
      <c r="F116" s="72">
        <f>(VLOOKUP($A116,'Occupancy Raw Data'!$B$8:$BE$45,'Occupancy Raw Data'!K$3,FALSE))/100</f>
        <v>0.58299845440494502</v>
      </c>
      <c r="G116" s="73">
        <f>(VLOOKUP($A116,'Occupancy Raw Data'!$B$8:$BE$45,'Occupancy Raw Data'!L$3,FALSE))/100</f>
        <v>0.574343122102009</v>
      </c>
      <c r="H116" s="53">
        <f>(VLOOKUP($A116,'Occupancy Raw Data'!$B$8:$BE$45,'Occupancy Raw Data'!N$3,FALSE))/100</f>
        <v>0.6809891808346209</v>
      </c>
      <c r="I116" s="53">
        <f>(VLOOKUP($A116,'Occupancy Raw Data'!$B$8:$BE$45,'Occupancy Raw Data'!O$3,FALSE))/100</f>
        <v>0.70231839258114304</v>
      </c>
      <c r="J116" s="73">
        <f>(VLOOKUP($A116,'Occupancy Raw Data'!$B$8:$BE$45,'Occupancy Raw Data'!P$3,FALSE))/100</f>
        <v>0.69165378670788202</v>
      </c>
      <c r="K116" s="74">
        <f>(VLOOKUP($A116,'Occupancy Raw Data'!$B$8:$BE$45,'Occupancy Raw Data'!R$3,FALSE))/100</f>
        <v>0.60786045484654405</v>
      </c>
      <c r="M116" s="75">
        <f>VLOOKUP($A116,'ADR Raw Data'!$B$6:$BE$43,'ADR Raw Data'!G$1,FALSE)</f>
        <v>123.494601449275</v>
      </c>
      <c r="N116" s="76">
        <f>VLOOKUP($A116,'ADR Raw Data'!$B$6:$BE$43,'ADR Raw Data'!H$1,FALSE)</f>
        <v>112.77104651162701</v>
      </c>
      <c r="O116" s="76">
        <f>VLOOKUP($A116,'ADR Raw Data'!$B$6:$BE$43,'ADR Raw Data'!I$1,FALSE)</f>
        <v>115.855667311411</v>
      </c>
      <c r="P116" s="76">
        <f>VLOOKUP($A116,'ADR Raw Data'!$B$6:$BE$43,'ADR Raw Data'!J$1,FALSE)</f>
        <v>111.07745639534799</v>
      </c>
      <c r="Q116" s="76">
        <f>VLOOKUP($A116,'ADR Raw Data'!$B$6:$BE$43,'ADR Raw Data'!K$1,FALSE)</f>
        <v>118.188154825026</v>
      </c>
      <c r="R116" s="77">
        <f>VLOOKUP($A116,'ADR Raw Data'!$B$6:$BE$43,'ADR Raw Data'!L$1,FALSE)</f>
        <v>115.774124865446</v>
      </c>
      <c r="S116" s="76">
        <f>VLOOKUP($A116,'ADR Raw Data'!$B$6:$BE$43,'ADR Raw Data'!N$1,FALSE)</f>
        <v>137.241688606445</v>
      </c>
      <c r="T116" s="76">
        <f>VLOOKUP($A116,'ADR Raw Data'!$B$6:$BE$43,'ADR Raw Data'!O$1,FALSE)</f>
        <v>140.06815140845001</v>
      </c>
      <c r="U116" s="77">
        <f>VLOOKUP($A116,'ADR Raw Data'!$B$6:$BE$43,'ADR Raw Data'!P$1,FALSE)</f>
        <v>138.67671061452501</v>
      </c>
      <c r="V116" s="78">
        <f>VLOOKUP($A116,'ADR Raw Data'!$B$6:$BE$43,'ADR Raw Data'!R$1,FALSE)</f>
        <v>123.21975299672999</v>
      </c>
      <c r="X116" s="75">
        <f>VLOOKUP($A116,'RevPAR Raw Data'!$B$6:$BE$43,'RevPAR Raw Data'!G$1,FALSE)</f>
        <v>52.6808500772797</v>
      </c>
      <c r="Y116" s="76">
        <f>VLOOKUP($A116,'RevPAR Raw Data'!$B$6:$BE$43,'RevPAR Raw Data'!H$1,FALSE)</f>
        <v>65.954503863987597</v>
      </c>
      <c r="Z116" s="76">
        <f>VLOOKUP($A116,'RevPAR Raw Data'!$B$6:$BE$43,'RevPAR Raw Data'!I$1,FALSE)</f>
        <v>74.061675425038601</v>
      </c>
      <c r="AA116" s="76">
        <f>VLOOKUP($A116,'RevPAR Raw Data'!$B$6:$BE$43,'RevPAR Raw Data'!J$1,FALSE)</f>
        <v>70.869820710973698</v>
      </c>
      <c r="AB116" s="76">
        <f>VLOOKUP($A116,'RevPAR Raw Data'!$B$6:$BE$43,'RevPAR Raw Data'!K$1,FALSE)</f>
        <v>68.903511591962896</v>
      </c>
      <c r="AC116" s="77">
        <f>VLOOKUP($A116,'RevPAR Raw Data'!$B$6:$BE$43,'RevPAR Raw Data'!L$1,FALSE)</f>
        <v>66.494072333848493</v>
      </c>
      <c r="AD116" s="76">
        <f>VLOOKUP($A116,'RevPAR Raw Data'!$B$6:$BE$43,'RevPAR Raw Data'!N$1,FALSE)</f>
        <v>93.460105100463593</v>
      </c>
      <c r="AE116" s="76">
        <f>VLOOKUP($A116,'RevPAR Raw Data'!$B$6:$BE$43,'RevPAR Raw Data'!O$1,FALSE)</f>
        <v>98.372438948995296</v>
      </c>
      <c r="AF116" s="77">
        <f>VLOOKUP($A116,'RevPAR Raw Data'!$B$6:$BE$43,'RevPAR Raw Data'!P$1,FALSE)</f>
        <v>95.916272024729494</v>
      </c>
      <c r="AG116" s="78">
        <f>VLOOKUP($A116,'RevPAR Raw Data'!$B$6:$BE$43,'RevPAR Raw Data'!R$1,FALSE)</f>
        <v>74.900415102671602</v>
      </c>
    </row>
    <row r="117" spans="1:34" x14ac:dyDescent="0.25">
      <c r="A117" s="55" t="s">
        <v>126</v>
      </c>
      <c r="B117" s="43">
        <f>(VLOOKUP($A116,'Occupancy Raw Data'!$B$8:$BE$51,'Occupancy Raw Data'!T$3,FALSE))/100</f>
        <v>-5.6663892521697699E-2</v>
      </c>
      <c r="C117" s="44">
        <f>(VLOOKUP($A116,'Occupancy Raw Data'!$B$8:$BE$51,'Occupancy Raw Data'!U$3,FALSE))/100</f>
        <v>-8.2332902248998502E-2</v>
      </c>
      <c r="D117" s="44">
        <f>(VLOOKUP($A116,'Occupancy Raw Data'!$B$8:$BE$51,'Occupancy Raw Data'!V$3,FALSE))/100</f>
        <v>-6.8171372962717594E-2</v>
      </c>
      <c r="E117" s="44">
        <f>(VLOOKUP($A116,'Occupancy Raw Data'!$B$8:$BE$51,'Occupancy Raw Data'!W$3,FALSE))/100</f>
        <v>-6.8330593497577793E-2</v>
      </c>
      <c r="F117" s="44">
        <f>(VLOOKUP($A116,'Occupancy Raw Data'!$B$8:$BE$51,'Occupancy Raw Data'!X$3,FALSE))/100</f>
        <v>-0.100904947705565</v>
      </c>
      <c r="G117" s="44">
        <f>(VLOOKUP($A116,'Occupancy Raw Data'!$B$8:$BE$51,'Occupancy Raw Data'!Y$3,FALSE))/100</f>
        <v>-7.6268071350285294E-2</v>
      </c>
      <c r="H117" s="45">
        <f>(VLOOKUP($A116,'Occupancy Raw Data'!$B$8:$BE$51,'Occupancy Raw Data'!AA$3,FALSE))/100</f>
        <v>3.5253773070279097E-2</v>
      </c>
      <c r="I117" s="45">
        <f>(VLOOKUP($A116,'Occupancy Raw Data'!$B$8:$BE$51,'Occupancy Raw Data'!AB$3,FALSE))/100</f>
        <v>4.6989293672115101E-2</v>
      </c>
      <c r="J117" s="44">
        <f>(VLOOKUP($A116,'Occupancy Raw Data'!$B$8:$BE$51,'Occupancy Raw Data'!AC$3,FALSE))/100</f>
        <v>4.1178942630113902E-2</v>
      </c>
      <c r="K117" s="46">
        <f>(VLOOKUP($A116,'Occupancy Raw Data'!$B$8:$BE$51,'Occupancy Raw Data'!AE$3,FALSE))/100</f>
        <v>-4.1109867194506398E-2</v>
      </c>
      <c r="M117" s="43">
        <f>(VLOOKUP($A116,'ADR Raw Data'!$B$6:$BE$49,'ADR Raw Data'!T$1,FALSE))/100</f>
        <v>4.8643933302271902E-2</v>
      </c>
      <c r="N117" s="44">
        <f>(VLOOKUP($A116,'ADR Raw Data'!$B$6:$BE$49,'ADR Raw Data'!U$1,FALSE))/100</f>
        <v>-3.78260587691268E-2</v>
      </c>
      <c r="O117" s="44">
        <f>(VLOOKUP($A116,'ADR Raw Data'!$B$6:$BE$49,'ADR Raw Data'!V$1,FALSE))/100</f>
        <v>-8.113960694133579E-2</v>
      </c>
      <c r="P117" s="44">
        <f>(VLOOKUP($A116,'ADR Raw Data'!$B$6:$BE$49,'ADR Raw Data'!W$1,FALSE))/100</f>
        <v>-0.12384469519306</v>
      </c>
      <c r="Q117" s="44">
        <f>(VLOOKUP($A116,'ADR Raw Data'!$B$6:$BE$49,'ADR Raw Data'!X$1,FALSE))/100</f>
        <v>-5.9663394978835098E-2</v>
      </c>
      <c r="R117" s="44">
        <f>(VLOOKUP($A116,'ADR Raw Data'!$B$6:$BE$49,'ADR Raw Data'!Y$1,FALSE))/100</f>
        <v>-5.9699890487427396E-2</v>
      </c>
      <c r="S117" s="45">
        <f>(VLOOKUP($A116,'ADR Raw Data'!$B$6:$BE$49,'ADR Raw Data'!AA$1,FALSE))/100</f>
        <v>-7.3258535590466106E-2</v>
      </c>
      <c r="T117" s="45">
        <f>(VLOOKUP($A116,'ADR Raw Data'!$B$6:$BE$49,'ADR Raw Data'!AB$1,FALSE))/100</f>
        <v>-4.84137879635975E-2</v>
      </c>
      <c r="U117" s="44">
        <f>(VLOOKUP($A116,'ADR Raw Data'!$B$6:$BE$49,'ADR Raw Data'!AC$1,FALSE))/100</f>
        <v>-6.0698381831960697E-2</v>
      </c>
      <c r="V117" s="46">
        <f>(VLOOKUP($A116,'ADR Raw Data'!$B$6:$BE$49,'ADR Raw Data'!AE$1,FALSE))/100</f>
        <v>-5.55460507807405E-2</v>
      </c>
      <c r="X117" s="43">
        <f>(VLOOKUP($A116,'RevPAR Raw Data'!$B$6:$BE$43,'RevPAR Raw Data'!T$1,FALSE))/100</f>
        <v>-1.0776313827898301E-2</v>
      </c>
      <c r="Y117" s="44">
        <f>(VLOOKUP($A116,'RevPAR Raw Data'!$B$6:$BE$43,'RevPAR Raw Data'!U$1,FALSE))/100</f>
        <v>-0.11704463181902099</v>
      </c>
      <c r="Z117" s="44">
        <f>(VLOOKUP($A116,'RevPAR Raw Data'!$B$6:$BE$43,'RevPAR Raw Data'!V$1,FALSE))/100</f>
        <v>-0.14377958149720699</v>
      </c>
      <c r="AA117" s="44">
        <f>(VLOOKUP($A116,'RevPAR Raw Data'!$B$6:$BE$43,'RevPAR Raw Data'!W$1,FALSE))/100</f>
        <v>-0.18371290716656902</v>
      </c>
      <c r="AB117" s="44">
        <f>(VLOOKUP($A116,'RevPAR Raw Data'!$B$6:$BE$43,'RevPAR Raw Data'!X$1,FALSE))/100</f>
        <v>-0.15454801093412501</v>
      </c>
      <c r="AC117" s="44">
        <f>(VLOOKUP($A116,'RevPAR Raw Data'!$B$6:$BE$43,'RevPAR Raw Data'!Y$1,FALSE))/100</f>
        <v>-0.13141476633041299</v>
      </c>
      <c r="AD117" s="45">
        <f>(VLOOKUP($A116,'RevPAR Raw Data'!$B$6:$BE$43,'RevPAR Raw Data'!AA$1,FALSE))/100</f>
        <v>-4.0587402309354204E-2</v>
      </c>
      <c r="AE117" s="45">
        <f>(VLOOKUP($A116,'RevPAR Raw Data'!$B$6:$BE$43,'RevPAR Raw Data'!AB$1,FALSE))/100</f>
        <v>-3.6994239918834498E-3</v>
      </c>
      <c r="AF117" s="44">
        <f>(VLOOKUP($A116,'RevPAR Raw Data'!$B$6:$BE$43,'RevPAR Raw Data'!AC$1,FALSE))/100</f>
        <v>-2.2018934385045798E-2</v>
      </c>
      <c r="AG117" s="46">
        <f>(VLOOKUP($A116,'RevPAR Raw Data'!$B$6:$BE$43,'RevPAR Raw Data'!AE$1,FALSE))/100</f>
        <v>-9.4372427204471393E-2</v>
      </c>
    </row>
    <row r="118" spans="1:34"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5">
      <c r="A119" s="70" t="s">
        <v>50</v>
      </c>
      <c r="B119" s="71">
        <f>(VLOOKUP($A119,'Occupancy Raw Data'!$B$8:$BE$45,'Occupancy Raw Data'!G$3,FALSE))/100</f>
        <v>0.48498707496520099</v>
      </c>
      <c r="C119" s="72">
        <f>(VLOOKUP($A119,'Occupancy Raw Data'!$B$8:$BE$45,'Occupancy Raw Data'!H$3,FALSE))/100</f>
        <v>0.57804732551202997</v>
      </c>
      <c r="D119" s="72">
        <f>(VLOOKUP($A119,'Occupancy Raw Data'!$B$8:$BE$45,'Occupancy Raw Data'!I$3,FALSE))/100</f>
        <v>0.59494929409425301</v>
      </c>
      <c r="E119" s="72">
        <f>(VLOOKUP($A119,'Occupancy Raw Data'!$B$8:$BE$45,'Occupancy Raw Data'!J$3,FALSE))/100</f>
        <v>0.62756015112348296</v>
      </c>
      <c r="F119" s="72">
        <f>(VLOOKUP($A119,'Occupancy Raw Data'!$B$8:$BE$45,'Occupancy Raw Data'!K$3,FALSE))/100</f>
        <v>0.58997812686418694</v>
      </c>
      <c r="G119" s="73">
        <f>(VLOOKUP($A119,'Occupancy Raw Data'!$B$8:$BE$45,'Occupancy Raw Data'!L$3,FALSE))/100</f>
        <v>0.57510439451183104</v>
      </c>
      <c r="H119" s="53">
        <f>(VLOOKUP($A119,'Occupancy Raw Data'!$B$8:$BE$45,'Occupancy Raw Data'!N$3,FALSE))/100</f>
        <v>0.56810499105189793</v>
      </c>
      <c r="I119" s="53">
        <f>(VLOOKUP($A119,'Occupancy Raw Data'!$B$8:$BE$45,'Occupancy Raw Data'!O$3,FALSE))/100</f>
        <v>0.53728375422549202</v>
      </c>
      <c r="J119" s="73">
        <f>(VLOOKUP($A119,'Occupancy Raw Data'!$B$8:$BE$45,'Occupancy Raw Data'!P$3,FALSE))/100</f>
        <v>0.55269437263869503</v>
      </c>
      <c r="K119" s="74">
        <f>(VLOOKUP($A119,'Occupancy Raw Data'!$B$8:$BE$45,'Occupancy Raw Data'!R$3,FALSE))/100</f>
        <v>0.56870153111950605</v>
      </c>
      <c r="M119" s="75">
        <f>VLOOKUP($A119,'ADR Raw Data'!$B$6:$BE$43,'ADR Raw Data'!G$1,FALSE)</f>
        <v>103.002689626896</v>
      </c>
      <c r="N119" s="76">
        <f>VLOOKUP($A119,'ADR Raw Data'!$B$6:$BE$43,'ADR Raw Data'!H$1,FALSE)</f>
        <v>101.65560371517</v>
      </c>
      <c r="O119" s="76">
        <f>VLOOKUP($A119,'ADR Raw Data'!$B$6:$BE$43,'ADR Raw Data'!I$1,FALSE)</f>
        <v>102.653860294117</v>
      </c>
      <c r="P119" s="76">
        <f>VLOOKUP($A119,'ADR Raw Data'!$B$6:$BE$43,'ADR Raw Data'!J$1,FALSE)</f>
        <v>102.22165399239501</v>
      </c>
      <c r="Q119" s="76">
        <f>VLOOKUP($A119,'ADR Raw Data'!$B$6:$BE$43,'ADR Raw Data'!K$1,FALSE)</f>
        <v>100.380171890798</v>
      </c>
      <c r="R119" s="77">
        <f>VLOOKUP($A119,'ADR Raw Data'!$B$6:$BE$43,'ADR Raw Data'!L$1,FALSE)</f>
        <v>101.95119701265401</v>
      </c>
      <c r="S119" s="76">
        <f>VLOOKUP($A119,'ADR Raw Data'!$B$6:$BE$43,'ADR Raw Data'!N$1,FALSE)</f>
        <v>112.587147357367</v>
      </c>
      <c r="T119" s="76">
        <f>VLOOKUP($A119,'ADR Raw Data'!$B$6:$BE$43,'ADR Raw Data'!O$1,FALSE)</f>
        <v>112.881572908956</v>
      </c>
      <c r="U119" s="77">
        <f>VLOOKUP($A119,'ADR Raw Data'!$B$6:$BE$43,'ADR Raw Data'!P$1,FALSE)</f>
        <v>112.730255441626</v>
      </c>
      <c r="V119" s="78">
        <f>VLOOKUP($A119,'ADR Raw Data'!$B$6:$BE$43,'ADR Raw Data'!R$1,FALSE)</f>
        <v>104.94424325674299</v>
      </c>
      <c r="X119" s="75">
        <f>VLOOKUP($A119,'RevPAR Raw Data'!$B$6:$BE$43,'RevPAR Raw Data'!G$1,FALSE)</f>
        <v>49.954973155696898</v>
      </c>
      <c r="Y119" s="76">
        <f>VLOOKUP($A119,'RevPAR Raw Data'!$B$6:$BE$43,'RevPAR Raw Data'!H$1,FALSE)</f>
        <v>58.761749850864902</v>
      </c>
      <c r="Z119" s="76">
        <f>VLOOKUP($A119,'RevPAR Raw Data'!$B$6:$BE$43,'RevPAR Raw Data'!I$1,FALSE)</f>
        <v>61.073841718035297</v>
      </c>
      <c r="AA119" s="76">
        <f>VLOOKUP($A119,'RevPAR Raw Data'!$B$6:$BE$43,'RevPAR Raw Data'!J$1,FALSE)</f>
        <v>64.150236627560105</v>
      </c>
      <c r="AB119" s="76">
        <f>VLOOKUP($A119,'RevPAR Raw Data'!$B$6:$BE$43,'RevPAR Raw Data'!K$1,FALSE)</f>
        <v>59.222105786438597</v>
      </c>
      <c r="AC119" s="77">
        <f>VLOOKUP($A119,'RevPAR Raw Data'!$B$6:$BE$43,'RevPAR Raw Data'!L$1,FALSE)</f>
        <v>58.632581427719202</v>
      </c>
      <c r="AD119" s="76">
        <f>VLOOKUP($A119,'RevPAR Raw Data'!$B$6:$BE$43,'RevPAR Raw Data'!N$1,FALSE)</f>
        <v>63.9613203420163</v>
      </c>
      <c r="AE119" s="76">
        <f>VLOOKUP($A119,'RevPAR Raw Data'!$B$6:$BE$43,'RevPAR Raw Data'!O$1,FALSE)</f>
        <v>60.649435275402602</v>
      </c>
      <c r="AF119" s="77">
        <f>VLOOKUP($A119,'RevPAR Raw Data'!$B$6:$BE$43,'RevPAR Raw Data'!P$1,FALSE)</f>
        <v>62.305377808709402</v>
      </c>
      <c r="AG119" s="78">
        <f>VLOOKUP($A119,'RevPAR Raw Data'!$B$6:$BE$43,'RevPAR Raw Data'!R$1,FALSE)</f>
        <v>59.6819518222878</v>
      </c>
    </row>
    <row r="120" spans="1:34" x14ac:dyDescent="0.25">
      <c r="A120" s="55" t="s">
        <v>126</v>
      </c>
      <c r="B120" s="43">
        <f>(VLOOKUP($A119,'Occupancy Raw Data'!$B$8:$BE$51,'Occupancy Raw Data'!T$3,FALSE))/100</f>
        <v>5.0028785011995903E-2</v>
      </c>
      <c r="C120" s="44">
        <f>(VLOOKUP($A119,'Occupancy Raw Data'!$B$8:$BE$51,'Occupancy Raw Data'!U$3,FALSE))/100</f>
        <v>1.62973900314347E-2</v>
      </c>
      <c r="D120" s="44">
        <f>(VLOOKUP($A119,'Occupancy Raw Data'!$B$8:$BE$51,'Occupancy Raw Data'!V$3,FALSE))/100</f>
        <v>5.1982382353533502E-2</v>
      </c>
      <c r="E120" s="44">
        <f>(VLOOKUP($A119,'Occupancy Raw Data'!$B$8:$BE$51,'Occupancy Raw Data'!W$3,FALSE))/100</f>
        <v>4.3758211764586497E-2</v>
      </c>
      <c r="F120" s="44">
        <f>(VLOOKUP($A119,'Occupancy Raw Data'!$B$8:$BE$51,'Occupancy Raw Data'!X$3,FALSE))/100</f>
        <v>-8.7727709276032902E-3</v>
      </c>
      <c r="G120" s="44">
        <f>(VLOOKUP($A119,'Occupancy Raw Data'!$B$8:$BE$51,'Occupancy Raw Data'!Y$3,FALSE))/100</f>
        <v>2.9671958684695899E-2</v>
      </c>
      <c r="H120" s="45">
        <f>(VLOOKUP($A119,'Occupancy Raw Data'!$B$8:$BE$51,'Occupancy Raw Data'!AA$3,FALSE))/100</f>
        <v>-0.142567870430649</v>
      </c>
      <c r="I120" s="45">
        <f>(VLOOKUP($A119,'Occupancy Raw Data'!$B$8:$BE$51,'Occupancy Raw Data'!AB$3,FALSE))/100</f>
        <v>-0.11880487811776699</v>
      </c>
      <c r="J120" s="44">
        <f>(VLOOKUP($A119,'Occupancy Raw Data'!$B$8:$BE$51,'Occupancy Raw Data'!AC$3,FALSE))/100</f>
        <v>-0.131179866980769</v>
      </c>
      <c r="K120" s="46">
        <f>(VLOOKUP($A119,'Occupancy Raw Data'!$B$8:$BE$51,'Occupancy Raw Data'!AE$3,FALSE))/100</f>
        <v>-2.0673050559015298E-2</v>
      </c>
      <c r="M120" s="43">
        <f>(VLOOKUP($A119,'ADR Raw Data'!$B$6:$BE$49,'ADR Raw Data'!T$1,FALSE))/100</f>
        <v>-2.0317897458689199E-2</v>
      </c>
      <c r="N120" s="44">
        <f>(VLOOKUP($A119,'ADR Raw Data'!$B$6:$BE$49,'ADR Raw Data'!U$1,FALSE))/100</f>
        <v>3.01282693351635E-2</v>
      </c>
      <c r="O120" s="44">
        <f>(VLOOKUP($A119,'ADR Raw Data'!$B$6:$BE$49,'ADR Raw Data'!V$1,FALSE))/100</f>
        <v>1.4789340113460501E-2</v>
      </c>
      <c r="P120" s="44">
        <f>(VLOOKUP($A119,'ADR Raw Data'!$B$6:$BE$49,'ADR Raw Data'!W$1,FALSE))/100</f>
        <v>4.4228902302158399E-3</v>
      </c>
      <c r="Q120" s="44">
        <f>(VLOOKUP($A119,'ADR Raw Data'!$B$6:$BE$49,'ADR Raw Data'!X$1,FALSE))/100</f>
        <v>3.8575416875849199E-3</v>
      </c>
      <c r="R120" s="44">
        <f>(VLOOKUP($A119,'ADR Raw Data'!$B$6:$BE$49,'ADR Raw Data'!Y$1,FALSE))/100</f>
        <v>7.4599737057243895E-3</v>
      </c>
      <c r="S120" s="45">
        <f>(VLOOKUP($A119,'ADR Raw Data'!$B$6:$BE$49,'ADR Raw Data'!AA$1,FALSE))/100</f>
        <v>-1.2496706347368301E-2</v>
      </c>
      <c r="T120" s="45">
        <f>(VLOOKUP($A119,'ADR Raw Data'!$B$6:$BE$49,'ADR Raw Data'!AB$1,FALSE))/100</f>
        <v>-7.7133894044344098E-3</v>
      </c>
      <c r="U120" s="44">
        <f>(VLOOKUP($A119,'ADR Raw Data'!$B$6:$BE$49,'ADR Raw Data'!AC$1,FALSE))/100</f>
        <v>-1.0189388874608801E-2</v>
      </c>
      <c r="V120" s="46">
        <f>(VLOOKUP($A119,'ADR Raw Data'!$B$6:$BE$49,'ADR Raw Data'!AE$1,FALSE))/100</f>
        <v>-2.1419704654905801E-3</v>
      </c>
      <c r="X120" s="43">
        <f>(VLOOKUP($A119,'RevPAR Raw Data'!$B$6:$BE$43,'RevPAR Raw Data'!T$1,FALSE))/100</f>
        <v>2.8694407829450101E-2</v>
      </c>
      <c r="Y120" s="44">
        <f>(VLOOKUP($A119,'RevPAR Raw Data'!$B$6:$BE$43,'RevPAR Raw Data'!U$1,FALSE))/100</f>
        <v>4.6916671522925502E-2</v>
      </c>
      <c r="Z120" s="44">
        <f>(VLOOKUP($A119,'RevPAR Raw Data'!$B$6:$BE$43,'RevPAR Raw Data'!V$1,FALSE))/100</f>
        <v>6.7540507599528399E-2</v>
      </c>
      <c r="AA120" s="44">
        <f>(VLOOKUP($A119,'RevPAR Raw Data'!$B$6:$BE$43,'RevPAR Raw Data'!W$1,FALSE))/100</f>
        <v>4.8374639762107693E-2</v>
      </c>
      <c r="AB120" s="44">
        <f>(VLOOKUP($A119,'RevPAR Raw Data'!$B$6:$BE$43,'RevPAR Raw Data'!X$1,FALSE))/100</f>
        <v>-4.9490705695872201E-3</v>
      </c>
      <c r="AC120" s="44">
        <f>(VLOOKUP($A119,'RevPAR Raw Data'!$B$6:$BE$43,'RevPAR Raw Data'!Y$1,FALSE))/100</f>
        <v>3.7353284422005403E-2</v>
      </c>
      <c r="AD120" s="45">
        <f>(VLOOKUP($A119,'RevPAR Raw Data'!$B$6:$BE$43,'RevPAR Raw Data'!AA$1,FALSE))/100</f>
        <v>-0.15328294796667602</v>
      </c>
      <c r="AE120" s="45">
        <f>(VLOOKUP($A119,'RevPAR Raw Data'!$B$6:$BE$43,'RevPAR Raw Data'!AB$1,FALSE))/100</f>
        <v>-0.12560187923413199</v>
      </c>
      <c r="AF120" s="44">
        <f>(VLOOKUP($A119,'RevPAR Raw Data'!$B$6:$BE$43,'RevPAR Raw Data'!AC$1,FALSE))/100</f>
        <v>-0.14003261317819099</v>
      </c>
      <c r="AG120" s="46">
        <f>(VLOOKUP($A119,'RevPAR Raw Data'!$B$6:$BE$43,'RevPAR Raw Data'!AE$1,FALSE))/100</f>
        <v>-2.2770739960776897E-2</v>
      </c>
    </row>
    <row r="121" spans="1:34"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5">
      <c r="A122" s="70" t="s">
        <v>47</v>
      </c>
      <c r="B122" s="71">
        <f>(VLOOKUP($A122,'Occupancy Raw Data'!$B$8:$BE$54,'Occupancy Raw Data'!G$3,FALSE))/100</f>
        <v>0.494032750485706</v>
      </c>
      <c r="C122" s="72">
        <f>(VLOOKUP($A122,'Occupancy Raw Data'!$B$8:$BE$54,'Occupancy Raw Data'!H$3,FALSE))/100</f>
        <v>0.66694421315570296</v>
      </c>
      <c r="D122" s="72">
        <f>(VLOOKUP($A122,'Occupancy Raw Data'!$B$8:$BE$54,'Occupancy Raw Data'!I$3,FALSE))/100</f>
        <v>0.69913960588398494</v>
      </c>
      <c r="E122" s="72">
        <f>(VLOOKUP($A122,'Occupancy Raw Data'!$B$8:$BE$54,'Occupancy Raw Data'!J$3,FALSE))/100</f>
        <v>0.67277268942547808</v>
      </c>
      <c r="F122" s="72">
        <f>(VLOOKUP($A122,'Occupancy Raw Data'!$B$8:$BE$54,'Occupancy Raw Data'!K$3,FALSE))/100</f>
        <v>0.66971967804607202</v>
      </c>
      <c r="G122" s="73">
        <f>(VLOOKUP($A122,'Occupancy Raw Data'!$B$8:$BE$54,'Occupancy Raw Data'!L$3,FALSE))/100</f>
        <v>0.64052178739938892</v>
      </c>
      <c r="H122" s="53">
        <f>(VLOOKUP($A122,'Occupancy Raw Data'!$B$8:$BE$54,'Occupancy Raw Data'!N$3,FALSE))/100</f>
        <v>0.71357202331390501</v>
      </c>
      <c r="I122" s="53">
        <f>(VLOOKUP($A122,'Occupancy Raw Data'!$B$8:$BE$54,'Occupancy Raw Data'!O$3,FALSE))/100</f>
        <v>0.70635581459894492</v>
      </c>
      <c r="J122" s="73">
        <f>(VLOOKUP($A122,'Occupancy Raw Data'!$B$8:$BE$54,'Occupancy Raw Data'!P$3,FALSE))/100</f>
        <v>0.70996391895642508</v>
      </c>
      <c r="K122" s="74">
        <f>(VLOOKUP($A122,'Occupancy Raw Data'!$B$8:$BE$54,'Occupancy Raw Data'!R$3,FALSE))/100</f>
        <v>0.66036239641568495</v>
      </c>
      <c r="M122" s="75">
        <f>VLOOKUP($A122,'ADR Raw Data'!$B$6:$BE$54,'ADR Raw Data'!G$1,FALSE)</f>
        <v>120.4675</v>
      </c>
      <c r="N122" s="76">
        <f>VLOOKUP($A122,'ADR Raw Data'!$B$6:$BE$54,'ADR Raw Data'!H$1,FALSE)</f>
        <v>131.24826883062801</v>
      </c>
      <c r="O122" s="76">
        <f>VLOOKUP($A122,'ADR Raw Data'!$B$6:$BE$54,'ADR Raw Data'!I$1,FALSE)</f>
        <v>131.115347360063</v>
      </c>
      <c r="P122" s="76">
        <f>VLOOKUP($A122,'ADR Raw Data'!$B$6:$BE$54,'ADR Raw Data'!J$1,FALSE)</f>
        <v>127.677149339933</v>
      </c>
      <c r="Q122" s="76">
        <f>VLOOKUP($A122,'ADR Raw Data'!$B$6:$BE$54,'ADR Raw Data'!K$1,FALSE)</f>
        <v>134.836680480729</v>
      </c>
      <c r="R122" s="77">
        <f>VLOOKUP($A122,'ADR Raw Data'!$B$6:$BE$54,'ADR Raw Data'!L$1,FALSE)</f>
        <v>129.55642776670399</v>
      </c>
      <c r="S122" s="76">
        <f>VLOOKUP($A122,'ADR Raw Data'!$B$6:$BE$54,'ADR Raw Data'!N$1,FALSE)</f>
        <v>152.668226371061</v>
      </c>
      <c r="T122" s="76">
        <f>VLOOKUP($A122,'ADR Raw Data'!$B$6:$BE$54,'ADR Raw Data'!O$1,FALSE)</f>
        <v>143.78045186640401</v>
      </c>
      <c r="U122" s="77">
        <f>VLOOKUP($A122,'ADR Raw Data'!$B$6:$BE$54,'ADR Raw Data'!P$1,FALSE)</f>
        <v>148.24692337763801</v>
      </c>
      <c r="V122" s="78">
        <f>VLOOKUP($A122,'ADR Raw Data'!$B$6:$BE$54,'ADR Raw Data'!R$1,FALSE)</f>
        <v>135.297681176823</v>
      </c>
      <c r="X122" s="75">
        <f>VLOOKUP($A122,'RevPAR Raw Data'!$B$6:$BE$54,'RevPAR Raw Data'!G$1,FALSE)</f>
        <v>59.514890369136801</v>
      </c>
      <c r="Y122" s="76">
        <f>VLOOKUP($A122,'RevPAR Raw Data'!$B$6:$BE$54,'RevPAR Raw Data'!H$1,FALSE)</f>
        <v>87.535273383291695</v>
      </c>
      <c r="Z122" s="76">
        <f>VLOOKUP($A122,'RevPAR Raw Data'!$B$6:$BE$54,'RevPAR Raw Data'!I$1,FALSE)</f>
        <v>91.667932278656593</v>
      </c>
      <c r="AA122" s="76">
        <f>VLOOKUP($A122,'RevPAR Raw Data'!$B$6:$BE$54,'RevPAR Raw Data'!J$1,FALSE)</f>
        <v>85.897699139605805</v>
      </c>
      <c r="AB122" s="76">
        <f>VLOOKUP($A122,'RevPAR Raw Data'!$B$6:$BE$54,'RevPAR Raw Data'!K$1,FALSE)</f>
        <v>90.302778240355195</v>
      </c>
      <c r="AC122" s="77">
        <f>VLOOKUP($A122,'RevPAR Raw Data'!$B$6:$BE$54,'RevPAR Raw Data'!L$1,FALSE)</f>
        <v>82.983714682209197</v>
      </c>
      <c r="AD122" s="76">
        <f>VLOOKUP($A122,'RevPAR Raw Data'!$B$6:$BE$54,'RevPAR Raw Data'!N$1,FALSE)</f>
        <v>108.939775187343</v>
      </c>
      <c r="AE122" s="76">
        <f>VLOOKUP($A122,'RevPAR Raw Data'!$B$6:$BE$54,'RevPAR Raw Data'!O$1,FALSE)</f>
        <v>101.560158201498</v>
      </c>
      <c r="AF122" s="77">
        <f>VLOOKUP($A122,'RevPAR Raw Data'!$B$6:$BE$54,'RevPAR Raw Data'!P$1,FALSE)</f>
        <v>105.249966694421</v>
      </c>
      <c r="AG122" s="78">
        <f>VLOOKUP($A122,'RevPAR Raw Data'!$B$6:$BE$54,'RevPAR Raw Data'!R$1,FALSE)</f>
        <v>89.345500971412704</v>
      </c>
    </row>
    <row r="123" spans="1:34" x14ac:dyDescent="0.25">
      <c r="A123" s="55" t="s">
        <v>126</v>
      </c>
      <c r="B123" s="43">
        <f>(VLOOKUP($A122,'Occupancy Raw Data'!$B$8:$BE$54,'Occupancy Raw Data'!T$3,FALSE))/100</f>
        <v>-1.5229881466513001E-2</v>
      </c>
      <c r="C123" s="44">
        <f>(VLOOKUP($A122,'Occupancy Raw Data'!$B$8:$BE$54,'Occupancy Raw Data'!U$3,FALSE))/100</f>
        <v>-3.5231162413734099E-2</v>
      </c>
      <c r="D123" s="44">
        <f>(VLOOKUP($A122,'Occupancy Raw Data'!$B$8:$BE$54,'Occupancy Raw Data'!V$3,FALSE))/100</f>
        <v>-2.2567396998061498E-2</v>
      </c>
      <c r="E123" s="44">
        <f>(VLOOKUP($A122,'Occupancy Raw Data'!$B$8:$BE$54,'Occupancy Raw Data'!W$3,FALSE))/100</f>
        <v>-4.4529558701082397E-2</v>
      </c>
      <c r="F123" s="44">
        <f>(VLOOKUP($A122,'Occupancy Raw Data'!$B$8:$BE$54,'Occupancy Raw Data'!X$3,FALSE))/100</f>
        <v>5.6583706763403699E-2</v>
      </c>
      <c r="G123" s="44">
        <f>(VLOOKUP($A122,'Occupancy Raw Data'!$B$8:$BE$54,'Occupancy Raw Data'!Y$3,FALSE))/100</f>
        <v>-1.34390818597154E-2</v>
      </c>
      <c r="H123" s="45">
        <f>(VLOOKUP($A122,'Occupancy Raw Data'!$B$8:$BE$54,'Occupancy Raw Data'!AA$3,FALSE))/100</f>
        <v>7.3801626354873501E-2</v>
      </c>
      <c r="I123" s="45">
        <f>(VLOOKUP($A122,'Occupancy Raw Data'!$B$8:$BE$54,'Occupancy Raw Data'!AB$3,FALSE))/100</f>
        <v>-4.4153980697427098E-2</v>
      </c>
      <c r="J123" s="44">
        <f>(VLOOKUP($A122,'Occupancy Raw Data'!$B$8:$BE$54,'Occupancy Raw Data'!AC$3,FALSE))/100</f>
        <v>1.1695057968504098E-2</v>
      </c>
      <c r="K123" s="46">
        <f>(VLOOKUP($A122,'Occupancy Raw Data'!$B$8:$BE$54,'Occupancy Raw Data'!AE$3,FALSE))/100</f>
        <v>-5.8524124489304601E-3</v>
      </c>
      <c r="M123" s="43">
        <f>(VLOOKUP($A122,'ADR Raw Data'!$B$6:$BE$54,'ADR Raw Data'!T$1,FALSE))/100</f>
        <v>2.23518220791749E-2</v>
      </c>
      <c r="N123" s="44">
        <f>(VLOOKUP($A122,'ADR Raw Data'!$B$6:$BE$54,'ADR Raw Data'!U$1,FALSE))/100</f>
        <v>2.9229575251631199E-2</v>
      </c>
      <c r="O123" s="44">
        <f>(VLOOKUP($A122,'ADR Raw Data'!$B$6:$BE$54,'ADR Raw Data'!V$1,FALSE))/100</f>
        <v>2.9820267348880599E-2</v>
      </c>
      <c r="P123" s="44">
        <f>(VLOOKUP($A122,'ADR Raw Data'!$B$6:$BE$54,'ADR Raw Data'!W$1,FALSE))/100</f>
        <v>4.0150951871176899E-2</v>
      </c>
      <c r="Q123" s="44">
        <f>(VLOOKUP($A122,'ADR Raw Data'!$B$6:$BE$54,'ADR Raw Data'!X$1,FALSE))/100</f>
        <v>0.156591341222236</v>
      </c>
      <c r="R123" s="44">
        <f>(VLOOKUP($A122,'ADR Raw Data'!$B$6:$BE$54,'ADR Raw Data'!Y$1,FALSE))/100</f>
        <v>5.4950459194319796E-2</v>
      </c>
      <c r="S123" s="45">
        <f>(VLOOKUP($A122,'ADR Raw Data'!$B$6:$BE$54,'ADR Raw Data'!AA$1,FALSE))/100</f>
        <v>1.6284631809764701E-2</v>
      </c>
      <c r="T123" s="45">
        <f>(VLOOKUP($A122,'ADR Raw Data'!$B$6:$BE$54,'ADR Raw Data'!AB$1,FALSE))/100</f>
        <v>-4.4932052552366104E-2</v>
      </c>
      <c r="U123" s="44">
        <f>(VLOOKUP($A122,'ADR Raw Data'!$B$6:$BE$54,'ADR Raw Data'!AC$1,FALSE))/100</f>
        <v>-1.42625121486618E-2</v>
      </c>
      <c r="V123" s="46">
        <f>(VLOOKUP($A122,'ADR Raw Data'!$B$6:$BE$54,'ADR Raw Data'!AE$1,FALSE))/100</f>
        <v>3.1750033622828203E-2</v>
      </c>
      <c r="X123" s="43">
        <f>(VLOOKUP($A122,'RevPAR Raw Data'!$B$6:$BE$54,'RevPAR Raw Data'!T$1,FALSE))/100</f>
        <v>6.7815250118354996E-3</v>
      </c>
      <c r="Y123" s="44">
        <f>(VLOOKUP($A122,'RevPAR Raw Data'!$B$6:$BE$54,'RevPAR Raw Data'!U$1,FALSE))/100</f>
        <v>-7.0313790750775491E-3</v>
      </c>
      <c r="Z123" s="44">
        <f>(VLOOKUP($A122,'RevPAR Raw Data'!$B$6:$BE$54,'RevPAR Raw Data'!V$1,FALSE))/100</f>
        <v>6.5799045389686294E-3</v>
      </c>
      <c r="AA123" s="44">
        <f>(VLOOKUP($A122,'RevPAR Raw Data'!$B$6:$BE$54,'RevPAR Raw Data'!W$1,FALSE))/100</f>
        <v>-6.1665109981573797E-3</v>
      </c>
      <c r="AB123" s="44">
        <f>(VLOOKUP($A122,'RevPAR Raw Data'!$B$6:$BE$54,'RevPAR Raw Data'!X$1,FALSE))/100</f>
        <v>0.22203556651904702</v>
      </c>
      <c r="AC123" s="44">
        <f>(VLOOKUP($A122,'RevPAR Raw Data'!$B$6:$BE$54,'RevPAR Raw Data'!Y$1,FALSE))/100</f>
        <v>4.0772893615262901E-2</v>
      </c>
      <c r="AD123" s="45">
        <f>(VLOOKUP($A122,'RevPAR Raw Data'!$B$6:$BE$54,'RevPAR Raw Data'!AA$1,FALSE))/100</f>
        <v>9.1288090476789208E-2</v>
      </c>
      <c r="AE123" s="45">
        <f>(VLOOKUP($A122,'RevPAR Raw Data'!$B$6:$BE$54,'RevPAR Raw Data'!AB$1,FALSE))/100</f>
        <v>-8.7102104268700312E-2</v>
      </c>
      <c r="AF123" s="44">
        <f>(VLOOKUP($A122,'RevPAR Raw Data'!$B$6:$BE$54,'RevPAR Raw Data'!AC$1,FALSE))/100</f>
        <v>-2.7342550865127302E-3</v>
      </c>
      <c r="AG123" s="46">
        <f>(VLOOKUP($A122,'RevPAR Raw Data'!$B$6:$BE$54,'RevPAR Raw Data'!AE$1,FALSE))/100</f>
        <v>2.5711806881869501E-2</v>
      </c>
    </row>
    <row r="124" spans="1:34"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5">
      <c r="A125" s="70" t="s">
        <v>55</v>
      </c>
      <c r="B125" s="71">
        <f>(VLOOKUP($A125,'Occupancy Raw Data'!$B$8:$BE$45,'Occupancy Raw Data'!G$3,FALSE))/100</f>
        <v>0.48379533857398899</v>
      </c>
      <c r="C125" s="72">
        <f>(VLOOKUP($A125,'Occupancy Raw Data'!$B$8:$BE$45,'Occupancy Raw Data'!H$3,FALSE))/100</f>
        <v>0.61481175010343403</v>
      </c>
      <c r="D125" s="72">
        <f>(VLOOKUP($A125,'Occupancy Raw Data'!$B$8:$BE$45,'Occupancy Raw Data'!I$3,FALSE))/100</f>
        <v>0.65949524203558096</v>
      </c>
      <c r="E125" s="72">
        <f>(VLOOKUP($A125,'Occupancy Raw Data'!$B$8:$BE$45,'Occupancy Raw Data'!J$3,FALSE))/100</f>
        <v>0.66156392221762506</v>
      </c>
      <c r="F125" s="72">
        <f>(VLOOKUP($A125,'Occupancy Raw Data'!$B$8:$BE$45,'Occupancy Raw Data'!K$3,FALSE))/100</f>
        <v>0.65080678527099711</v>
      </c>
      <c r="G125" s="73">
        <f>(VLOOKUP($A125,'Occupancy Raw Data'!$B$8:$BE$45,'Occupancy Raw Data'!L$3,FALSE))/100</f>
        <v>0.61409460764032497</v>
      </c>
      <c r="H125" s="53">
        <f>(VLOOKUP($A125,'Occupancy Raw Data'!$B$8:$BE$45,'Occupancy Raw Data'!N$3,FALSE))/100</f>
        <v>0.71024686250172298</v>
      </c>
      <c r="I125" s="53">
        <f>(VLOOKUP($A125,'Occupancy Raw Data'!$B$8:$BE$45,'Occupancy Raw Data'!O$3,FALSE))/100</f>
        <v>0.71231554268376696</v>
      </c>
      <c r="J125" s="73">
        <f>(VLOOKUP($A125,'Occupancy Raw Data'!$B$8:$BE$45,'Occupancy Raw Data'!P$3,FALSE))/100</f>
        <v>0.71128120259274497</v>
      </c>
      <c r="K125" s="74">
        <f>(VLOOKUP($A125,'Occupancy Raw Data'!$B$8:$BE$45,'Occupancy Raw Data'!R$3,FALSE))/100</f>
        <v>0.64186220619815904</v>
      </c>
      <c r="M125" s="75">
        <f>VLOOKUP($A125,'ADR Raw Data'!$B$6:$BE$43,'ADR Raw Data'!G$1,FALSE)</f>
        <v>98.362602622576901</v>
      </c>
      <c r="N125" s="76">
        <f>VLOOKUP($A125,'ADR Raw Data'!$B$6:$BE$43,'ADR Raw Data'!H$1,FALSE)</f>
        <v>106.37513683266</v>
      </c>
      <c r="O125" s="76">
        <f>VLOOKUP($A125,'ADR Raw Data'!$B$6:$BE$43,'ADR Raw Data'!I$1,FALSE)</f>
        <v>111.59034295273899</v>
      </c>
      <c r="P125" s="76">
        <f>VLOOKUP($A125,'ADR Raw Data'!$B$6:$BE$43,'ADR Raw Data'!J$1,FALSE)</f>
        <v>111.350329372524</v>
      </c>
      <c r="Q125" s="76">
        <f>VLOOKUP($A125,'ADR Raw Data'!$B$6:$BE$43,'ADR Raw Data'!K$1,FALSE)</f>
        <v>109.458436109345</v>
      </c>
      <c r="R125" s="77">
        <f>VLOOKUP($A125,'ADR Raw Data'!$B$6:$BE$43,'ADR Raw Data'!L$1,FALSE)</f>
        <v>107.958286022278</v>
      </c>
      <c r="S125" s="76">
        <f>VLOOKUP($A125,'ADR Raw Data'!$B$6:$BE$43,'ADR Raw Data'!N$1,FALSE)</f>
        <v>116.32512038834901</v>
      </c>
      <c r="T125" s="76">
        <f>VLOOKUP($A125,'ADR Raw Data'!$B$6:$BE$43,'ADR Raw Data'!O$1,FALSE)</f>
        <v>116.834807357212</v>
      </c>
      <c r="U125" s="77">
        <f>VLOOKUP($A125,'ADR Raw Data'!$B$6:$BE$43,'ADR Raw Data'!P$1,FALSE)</f>
        <v>116.580334464372</v>
      </c>
      <c r="V125" s="78">
        <f>VLOOKUP($A125,'ADR Raw Data'!$B$6:$BE$43,'ADR Raw Data'!R$1,FALSE)</f>
        <v>110.688155867276</v>
      </c>
      <c r="W125" s="58"/>
      <c r="X125" s="75">
        <f>VLOOKUP($A125,'RevPAR Raw Data'!$B$6:$BE$43,'RevPAR Raw Data'!G$1,FALSE)</f>
        <v>47.5873686388084</v>
      </c>
      <c r="Y125" s="76">
        <f>VLOOKUP($A125,'RevPAR Raw Data'!$B$6:$BE$43,'RevPAR Raw Data'!H$1,FALSE)</f>
        <v>65.4006840435801</v>
      </c>
      <c r="Z125" s="76">
        <f>VLOOKUP($A125,'RevPAR Raw Data'!$B$6:$BE$43,'RevPAR Raw Data'!I$1,FALSE)</f>
        <v>73.593300234450396</v>
      </c>
      <c r="AA125" s="76">
        <f>VLOOKUP($A125,'RevPAR Raw Data'!$B$6:$BE$43,'RevPAR Raw Data'!J$1,FALSE)</f>
        <v>73.665360639911697</v>
      </c>
      <c r="AB125" s="76">
        <f>VLOOKUP($A125,'RevPAR Raw Data'!$B$6:$BE$43,'RevPAR Raw Data'!K$1,FALSE)</f>
        <v>71.236292925113702</v>
      </c>
      <c r="AC125" s="77">
        <f>VLOOKUP($A125,'RevPAR Raw Data'!$B$6:$BE$43,'RevPAR Raw Data'!L$1,FALSE)</f>
        <v>66.296601296372899</v>
      </c>
      <c r="AD125" s="76">
        <f>VLOOKUP($A125,'RevPAR Raw Data'!$B$6:$BE$43,'RevPAR Raw Data'!N$1,FALSE)</f>
        <v>82.619551785960496</v>
      </c>
      <c r="AE125" s="76">
        <f>VLOOKUP($A125,'RevPAR Raw Data'!$B$6:$BE$43,'RevPAR Raw Data'!O$1,FALSE)</f>
        <v>83.223249207005907</v>
      </c>
      <c r="AF125" s="77">
        <f>VLOOKUP($A125,'RevPAR Raw Data'!$B$6:$BE$43,'RevPAR Raw Data'!P$1,FALSE)</f>
        <v>82.921400496483201</v>
      </c>
      <c r="AG125" s="78">
        <f>VLOOKUP($A125,'RevPAR Raw Data'!$B$6:$BE$43,'RevPAR Raw Data'!R$1,FALSE)</f>
        <v>71.046543924975794</v>
      </c>
    </row>
    <row r="126" spans="1:34" x14ac:dyDescent="0.25">
      <c r="A126" s="55" t="s">
        <v>126</v>
      </c>
      <c r="B126" s="43">
        <f>(VLOOKUP($A125,'Occupancy Raw Data'!$B$8:$BE$51,'Occupancy Raw Data'!T$3,FALSE))/100</f>
        <v>-7.42786819687139E-2</v>
      </c>
      <c r="C126" s="44">
        <f>(VLOOKUP($A125,'Occupancy Raw Data'!$B$8:$BE$51,'Occupancy Raw Data'!U$3,FALSE))/100</f>
        <v>-2.9892338609637997E-2</v>
      </c>
      <c r="D126" s="44">
        <f>(VLOOKUP($A125,'Occupancy Raw Data'!$B$8:$BE$51,'Occupancy Raw Data'!V$3,FALSE))/100</f>
        <v>-2.2150992590056102E-2</v>
      </c>
      <c r="E126" s="44">
        <f>(VLOOKUP($A125,'Occupancy Raw Data'!$B$8:$BE$51,'Occupancy Raw Data'!W$3,FALSE))/100</f>
        <v>2.49223593083139E-2</v>
      </c>
      <c r="F126" s="44">
        <f>(VLOOKUP($A125,'Occupancy Raw Data'!$B$8:$BE$51,'Occupancy Raw Data'!X$3,FALSE))/100</f>
        <v>2.57880475516781E-2</v>
      </c>
      <c r="G126" s="44">
        <f>(VLOOKUP($A125,'Occupancy Raw Data'!$B$8:$BE$51,'Occupancy Raw Data'!Y$3,FALSE))/100</f>
        <v>-1.2940712219592899E-2</v>
      </c>
      <c r="H126" s="45">
        <f>(VLOOKUP($A125,'Occupancy Raw Data'!$B$8:$BE$51,'Occupancy Raw Data'!AA$3,FALSE))/100</f>
        <v>1.15298992267285E-2</v>
      </c>
      <c r="I126" s="45">
        <f>(VLOOKUP($A125,'Occupancy Raw Data'!$B$8:$BE$51,'Occupancy Raw Data'!AB$3,FALSE))/100</f>
        <v>-3.2094375952279604E-2</v>
      </c>
      <c r="J126" s="44">
        <f>(VLOOKUP($A125,'Occupancy Raw Data'!$B$8:$BE$51,'Occupancy Raw Data'!AC$3,FALSE))/100</f>
        <v>-1.07946531397846E-2</v>
      </c>
      <c r="K126" s="46">
        <f>(VLOOKUP($A125,'Occupancy Raw Data'!$B$8:$BE$51,'Occupancy Raw Data'!AE$3,FALSE))/100</f>
        <v>-1.2262245803219701E-2</v>
      </c>
      <c r="M126" s="43">
        <f>(VLOOKUP($A125,'ADR Raw Data'!$B$6:$BE$49,'ADR Raw Data'!T$1,FALSE))/100</f>
        <v>-4.7263793203873902E-2</v>
      </c>
      <c r="N126" s="44">
        <f>(VLOOKUP($A125,'ADR Raw Data'!$B$6:$BE$49,'ADR Raw Data'!U$1,FALSE))/100</f>
        <v>-4.0099920520319597E-2</v>
      </c>
      <c r="O126" s="44">
        <f>(VLOOKUP($A125,'ADR Raw Data'!$B$6:$BE$49,'ADR Raw Data'!V$1,FALSE))/100</f>
        <v>-1.77235790008714E-2</v>
      </c>
      <c r="P126" s="44">
        <f>(VLOOKUP($A125,'ADR Raw Data'!$B$6:$BE$49,'ADR Raw Data'!W$1,FALSE))/100</f>
        <v>-9.2084326024952107E-3</v>
      </c>
      <c r="Q126" s="44">
        <f>(VLOOKUP($A125,'ADR Raw Data'!$B$6:$BE$49,'ADR Raw Data'!X$1,FALSE))/100</f>
        <v>1.1083012403943099E-2</v>
      </c>
      <c r="R126" s="44">
        <f>(VLOOKUP($A125,'ADR Raw Data'!$B$6:$BE$49,'ADR Raw Data'!Y$1,FALSE))/100</f>
        <v>-1.8138175077277999E-2</v>
      </c>
      <c r="S126" s="45">
        <f>(VLOOKUP($A125,'ADR Raw Data'!$B$6:$BE$49,'ADR Raw Data'!AA$1,FALSE))/100</f>
        <v>-4.2454612318945505E-2</v>
      </c>
      <c r="T126" s="45">
        <f>(VLOOKUP($A125,'ADR Raw Data'!$B$6:$BE$49,'ADR Raw Data'!AB$1,FALSE))/100</f>
        <v>-6.7787319663154391E-2</v>
      </c>
      <c r="U126" s="44">
        <f>(VLOOKUP($A125,'ADR Raw Data'!$B$6:$BE$49,'ADR Raw Data'!AC$1,FALSE))/100</f>
        <v>-5.5661317086758706E-2</v>
      </c>
      <c r="V126" s="46">
        <f>(VLOOKUP($A125,'ADR Raw Data'!$B$6:$BE$49,'ADR Raw Data'!AE$1,FALSE))/100</f>
        <v>-3.0924250245247701E-2</v>
      </c>
      <c r="X126" s="43">
        <f>(VLOOKUP($A125,'RevPAR Raw Data'!$B$6:$BE$43,'RevPAR Raw Data'!T$1,FALSE))/100</f>
        <v>-0.11803178290856201</v>
      </c>
      <c r="Y126" s="44">
        <f>(VLOOKUP($A125,'RevPAR Raw Data'!$B$6:$BE$43,'RevPAR Raw Data'!U$1,FALSE))/100</f>
        <v>-6.8793578727544699E-2</v>
      </c>
      <c r="Z126" s="44">
        <f>(VLOOKUP($A125,'RevPAR Raw Data'!$B$6:$BE$43,'RevPAR Raw Data'!V$1,FALSE))/100</f>
        <v>-3.948197672381E-2</v>
      </c>
      <c r="AA126" s="44">
        <f>(VLOOKUP($A125,'RevPAR Raw Data'!$B$6:$BE$43,'RevPAR Raw Data'!W$1,FALSE))/100</f>
        <v>1.5484430839832898E-2</v>
      </c>
      <c r="AB126" s="44">
        <f>(VLOOKUP($A125,'RevPAR Raw Data'!$B$6:$BE$43,'RevPAR Raw Data'!X$1,FALSE))/100</f>
        <v>3.7156869206509902E-2</v>
      </c>
      <c r="AC126" s="44">
        <f>(VLOOKUP($A125,'RevPAR Raw Data'!$B$6:$BE$43,'RevPAR Raw Data'!Y$1,FALSE))/100</f>
        <v>-3.08441663930074E-2</v>
      </c>
      <c r="AD126" s="45">
        <f>(VLOOKUP($A125,'RevPAR Raw Data'!$B$6:$BE$43,'RevPAR Raw Data'!AA$1,FALSE))/100</f>
        <v>-3.1414210493964298E-2</v>
      </c>
      <c r="AE126" s="45">
        <f>(VLOOKUP($A125,'RevPAR Raw Data'!$B$6:$BE$43,'RevPAR Raw Data'!AB$1,FALSE))/100</f>
        <v>-9.7706103893367396E-2</v>
      </c>
      <c r="AF126" s="44">
        <f>(VLOOKUP($A125,'RevPAR Raw Data'!$B$6:$BE$43,'RevPAR Raw Data'!AC$1,FALSE))/100</f>
        <v>-6.585512561528821E-2</v>
      </c>
      <c r="AG126" s="46">
        <f>(VLOOKUP($A125,'RevPAR Raw Data'!$B$6:$BE$43,'RevPAR Raw Data'!AE$1,FALSE))/100</f>
        <v>-4.2807295290679906E-2</v>
      </c>
    </row>
    <row r="127" spans="1:34"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5">
      <c r="A128" s="88" t="s">
        <v>56</v>
      </c>
      <c r="B128" s="71">
        <f>(VLOOKUP($A128,'Occupancy Raw Data'!$B$8:$BE$45,'Occupancy Raw Data'!G$3,FALSE))/100</f>
        <v>0.54214217537452702</v>
      </c>
      <c r="C128" s="72">
        <f>(VLOOKUP($A128,'Occupancy Raw Data'!$B$8:$BE$45,'Occupancy Raw Data'!H$3,FALSE))/100</f>
        <v>0.67693073826617389</v>
      </c>
      <c r="D128" s="72">
        <f>(VLOOKUP($A128,'Occupancy Raw Data'!$B$8:$BE$45,'Occupancy Raw Data'!I$3,FALSE))/100</f>
        <v>0.72731045358343294</v>
      </c>
      <c r="E128" s="72">
        <f>(VLOOKUP($A128,'Occupancy Raw Data'!$B$8:$BE$45,'Occupancy Raw Data'!J$3,FALSE))/100</f>
        <v>0.72772544300120301</v>
      </c>
      <c r="F128" s="72">
        <f>(VLOOKUP($A128,'Occupancy Raw Data'!$B$8:$BE$45,'Occupancy Raw Data'!K$3,FALSE))/100</f>
        <v>0.61542930655268202</v>
      </c>
      <c r="G128" s="73">
        <f>(VLOOKUP($A128,'Occupancy Raw Data'!$B$8:$BE$45,'Occupancy Raw Data'!L$3,FALSE))/100</f>
        <v>0.65790762335560404</v>
      </c>
      <c r="H128" s="53">
        <f>(VLOOKUP($A128,'Occupancy Raw Data'!$B$8:$BE$45,'Occupancy Raw Data'!N$3,FALSE))/100</f>
        <v>0.77188031705191507</v>
      </c>
      <c r="I128" s="53">
        <f>(VLOOKUP($A128,'Occupancy Raw Data'!$B$8:$BE$45,'Occupancy Raw Data'!O$3,FALSE))/100</f>
        <v>0.87093829107357701</v>
      </c>
      <c r="J128" s="73">
        <f>(VLOOKUP($A128,'Occupancy Raw Data'!$B$8:$BE$45,'Occupancy Raw Data'!P$3,FALSE))/100</f>
        <v>0.82140930406274604</v>
      </c>
      <c r="K128" s="74">
        <f>(VLOOKUP($A128,'Occupancy Raw Data'!$B$8:$BE$45,'Occupancy Raw Data'!R$3,FALSE))/100</f>
        <v>0.70462238927192999</v>
      </c>
      <c r="M128" s="75">
        <f>VLOOKUP($A128,'ADR Raw Data'!$B$6:$BE$43,'ADR Raw Data'!G$1,FALSE)</f>
        <v>103.14662654623299</v>
      </c>
      <c r="N128" s="76">
        <f>VLOOKUP($A128,'ADR Raw Data'!$B$6:$BE$43,'ADR Raw Data'!H$1,FALSE)</f>
        <v>113.596782215546</v>
      </c>
      <c r="O128" s="76">
        <f>VLOOKUP($A128,'ADR Raw Data'!$B$6:$BE$43,'ADR Raw Data'!I$1,FALSE)</f>
        <v>119.410427616113</v>
      </c>
      <c r="P128" s="76">
        <f>VLOOKUP($A128,'ADR Raw Data'!$B$6:$BE$43,'ADR Raw Data'!J$1,FALSE)</f>
        <v>116.61573564666899</v>
      </c>
      <c r="Q128" s="76">
        <f>VLOOKUP($A128,'ADR Raw Data'!$B$6:$BE$43,'ADR Raw Data'!K$1,FALSE)</f>
        <v>108.454228138907</v>
      </c>
      <c r="R128" s="77">
        <f>VLOOKUP($A128,'ADR Raw Data'!$B$6:$BE$43,'ADR Raw Data'!L$1,FALSE)</f>
        <v>112.86566002296</v>
      </c>
      <c r="S128" s="76">
        <f>VLOOKUP($A128,'ADR Raw Data'!$B$6:$BE$43,'ADR Raw Data'!N$1,FALSE)</f>
        <v>140.58705116666599</v>
      </c>
      <c r="T128" s="76">
        <f>VLOOKUP($A128,'ADR Raw Data'!$B$6:$BE$43,'ADR Raw Data'!O$1,FALSE)</f>
        <v>152.424332353361</v>
      </c>
      <c r="U128" s="77">
        <f>VLOOKUP($A128,'ADR Raw Data'!$B$6:$BE$43,'ADR Raw Data'!P$1,FALSE)</f>
        <v>146.86257141991001</v>
      </c>
      <c r="V128" s="78">
        <f>VLOOKUP($A128,'ADR Raw Data'!$B$6:$BE$43,'ADR Raw Data'!R$1,FALSE)</f>
        <v>124.189001333557</v>
      </c>
      <c r="X128" s="75">
        <f>VLOOKUP($A128,'RevPAR Raw Data'!$B$6:$BE$43,'RevPAR Raw Data'!G$1,FALSE)</f>
        <v>55.920136498319202</v>
      </c>
      <c r="Y128" s="76">
        <f>VLOOKUP($A128,'RevPAR Raw Data'!$B$6:$BE$43,'RevPAR Raw Data'!H$1,FALSE)</f>
        <v>76.897153649831907</v>
      </c>
      <c r="Z128" s="76">
        <f>VLOOKUP($A128,'RevPAR Raw Data'!$B$6:$BE$43,'RevPAR Raw Data'!I$1,FALSE)</f>
        <v>86.848452272066993</v>
      </c>
      <c r="AA128" s="76">
        <f>VLOOKUP($A128,'RevPAR Raw Data'!$B$6:$BE$43,'RevPAR Raw Data'!J$1,FALSE)</f>
        <v>84.864237884383897</v>
      </c>
      <c r="AB128" s="76">
        <f>VLOOKUP($A128,'RevPAR Raw Data'!$B$6:$BE$43,'RevPAR Raw Data'!K$1,FALSE)</f>
        <v>66.745910416234295</v>
      </c>
      <c r="AC128" s="77">
        <f>VLOOKUP($A128,'RevPAR Raw Data'!$B$6:$BE$43,'RevPAR Raw Data'!L$1,FALSE)</f>
        <v>74.255178144167303</v>
      </c>
      <c r="AD128" s="76">
        <f>VLOOKUP($A128,'RevPAR Raw Data'!$B$6:$BE$43,'RevPAR Raw Data'!N$1,FALSE)</f>
        <v>108.51637762791999</v>
      </c>
      <c r="AE128" s="76">
        <f>VLOOKUP($A128,'RevPAR Raw Data'!$B$6:$BE$43,'RevPAR Raw Data'!O$1,FALSE)</f>
        <v>132.752187537867</v>
      </c>
      <c r="AF128" s="77">
        <f>VLOOKUP($A128,'RevPAR Raw Data'!$B$6:$BE$43,'RevPAR Raw Data'!P$1,FALSE)</f>
        <v>120.634282582894</v>
      </c>
      <c r="AG128" s="78">
        <f>VLOOKUP($A128,'RevPAR Raw Data'!$B$6:$BE$43,'RevPAR Raw Data'!R$1,FALSE)</f>
        <v>87.506350840946396</v>
      </c>
      <c r="AH128" s="58"/>
    </row>
    <row r="129" spans="1:34" x14ac:dyDescent="0.25">
      <c r="A129" s="55" t="s">
        <v>126</v>
      </c>
      <c r="B129" s="43">
        <f>(VLOOKUP($A128,'Occupancy Raw Data'!$B$8:$BE$51,'Occupancy Raw Data'!T$3,FALSE))/100</f>
        <v>5.0097246941044303E-2</v>
      </c>
      <c r="C129" s="44">
        <f>(VLOOKUP($A128,'Occupancy Raw Data'!$B$8:$BE$51,'Occupancy Raw Data'!U$3,FALSE))/100</f>
        <v>1.4016939282361701E-2</v>
      </c>
      <c r="D129" s="44">
        <f>(VLOOKUP($A128,'Occupancy Raw Data'!$B$8:$BE$51,'Occupancy Raw Data'!V$3,FALSE))/100</f>
        <v>1.10143511789402E-2</v>
      </c>
      <c r="E129" s="44">
        <f>(VLOOKUP($A128,'Occupancy Raw Data'!$B$8:$BE$51,'Occupancy Raw Data'!W$3,FALSE))/100</f>
        <v>6.6716535437207097E-2</v>
      </c>
      <c r="F129" s="44">
        <f>(VLOOKUP($A128,'Occupancy Raw Data'!$B$8:$BE$51,'Occupancy Raw Data'!X$3,FALSE))/100</f>
        <v>6.2334556142217695E-2</v>
      </c>
      <c r="G129" s="44">
        <f>(VLOOKUP($A128,'Occupancy Raw Data'!$B$8:$BE$51,'Occupancy Raw Data'!Y$3,FALSE))/100</f>
        <v>3.9425108936080998E-2</v>
      </c>
      <c r="H129" s="45">
        <f>(VLOOKUP($A128,'Occupancy Raw Data'!$B$8:$BE$51,'Occupancy Raw Data'!AA$3,FALSE))/100</f>
        <v>2.7871903341901701E-2</v>
      </c>
      <c r="I129" s="45">
        <f>(VLOOKUP($A128,'Occupancy Raw Data'!$B$8:$BE$51,'Occupancy Raw Data'!AB$3,FALSE))/100</f>
        <v>4.2783580415263998E-3</v>
      </c>
      <c r="J129" s="44">
        <f>(VLOOKUP($A128,'Occupancy Raw Data'!$B$8:$BE$51,'Occupancy Raw Data'!AC$3,FALSE))/100</f>
        <v>1.5227445211367301E-2</v>
      </c>
      <c r="K129" s="46">
        <f>(VLOOKUP($A128,'Occupancy Raw Data'!$B$8:$BE$51,'Occupancy Raw Data'!AE$3,FALSE))/100</f>
        <v>3.1238494477583898E-2</v>
      </c>
      <c r="M129" s="43">
        <f>(VLOOKUP($A128,'ADR Raw Data'!$B$6:$BE$49,'ADR Raw Data'!T$1,FALSE))/100</f>
        <v>2.13454982035477E-2</v>
      </c>
      <c r="N129" s="44">
        <f>(VLOOKUP($A128,'ADR Raw Data'!$B$6:$BE$49,'ADR Raw Data'!U$1,FALSE))/100</f>
        <v>1.32575324695578E-2</v>
      </c>
      <c r="O129" s="44">
        <f>(VLOOKUP($A128,'ADR Raw Data'!$B$6:$BE$49,'ADR Raw Data'!V$1,FALSE))/100</f>
        <v>1.88732281375215E-2</v>
      </c>
      <c r="P129" s="44">
        <f>(VLOOKUP($A128,'ADR Raw Data'!$B$6:$BE$49,'ADR Raw Data'!W$1,FALSE))/100</f>
        <v>1.9249807849119102E-2</v>
      </c>
      <c r="Q129" s="44">
        <f>(VLOOKUP($A128,'ADR Raw Data'!$B$6:$BE$49,'ADR Raw Data'!X$1,FALSE))/100</f>
        <v>4.8353661887658703E-2</v>
      </c>
      <c r="R129" s="44">
        <f>(VLOOKUP($A128,'ADR Raw Data'!$B$6:$BE$49,'ADR Raw Data'!Y$1,FALSE))/100</f>
        <v>2.2662531143680199E-2</v>
      </c>
      <c r="S129" s="45">
        <f>(VLOOKUP($A128,'ADR Raw Data'!$B$6:$BE$49,'ADR Raw Data'!AA$1,FALSE))/100</f>
        <v>5.51442822570999E-2</v>
      </c>
      <c r="T129" s="45">
        <f>(VLOOKUP($A128,'ADR Raw Data'!$B$6:$BE$49,'ADR Raw Data'!AB$1,FALSE))/100</f>
        <v>7.4089940941401894E-2</v>
      </c>
      <c r="U129" s="44">
        <f>(VLOOKUP($A128,'ADR Raw Data'!$B$6:$BE$49,'ADR Raw Data'!AC$1,FALSE))/100</f>
        <v>6.5097907080227696E-2</v>
      </c>
      <c r="V129" s="46">
        <f>(VLOOKUP($A128,'ADR Raw Data'!$B$6:$BE$49,'ADR Raw Data'!AE$1,FALSE))/100</f>
        <v>3.7711812164349899E-2</v>
      </c>
      <c r="X129" s="43">
        <f>(VLOOKUP($A128,'RevPAR Raw Data'!$B$6:$BE$43,'RevPAR Raw Data'!T$1,FALSE))/100</f>
        <v>7.2512095839174798E-2</v>
      </c>
      <c r="Y129" s="44">
        <f>(VLOOKUP($A128,'RevPAR Raw Data'!$B$6:$BE$43,'RevPAR Raw Data'!U$1,FALSE))/100</f>
        <v>2.74603017795793E-2</v>
      </c>
      <c r="Z129" s="44">
        <f>(VLOOKUP($A128,'RevPAR Raw Data'!$B$6:$BE$43,'RevPAR Raw Data'!V$1,FALSE))/100</f>
        <v>3.0095455679048699E-2</v>
      </c>
      <c r="AA129" s="44">
        <f>(VLOOKUP($A128,'RevPAR Raw Data'!$B$6:$BE$43,'RevPAR Raw Data'!W$1,FALSE))/100</f>
        <v>8.7250623773851302E-2</v>
      </c>
      <c r="AB129" s="44">
        <f>(VLOOKUP($A128,'RevPAR Raw Data'!$B$6:$BE$43,'RevPAR Raw Data'!X$1,FALSE))/100</f>
        <v>0.113702322081494</v>
      </c>
      <c r="AC129" s="44">
        <f>(VLOOKUP($A128,'RevPAR Raw Data'!$B$6:$BE$43,'RevPAR Raw Data'!Y$1,FALSE))/100</f>
        <v>6.2981112838868203E-2</v>
      </c>
      <c r="AD129" s="45">
        <f>(VLOOKUP($A128,'RevPAR Raw Data'!$B$6:$BE$43,'RevPAR Raw Data'!AA$1,FALSE))/100</f>
        <v>8.4553161703930096E-2</v>
      </c>
      <c r="AE129" s="45">
        <f>(VLOOKUP($A128,'RevPAR Raw Data'!$B$6:$BE$43,'RevPAR Raw Data'!AB$1,FALSE))/100</f>
        <v>7.86852822775512E-2</v>
      </c>
      <c r="AF129" s="44">
        <f>(VLOOKUP($A128,'RevPAR Raw Data'!$B$6:$BE$43,'RevPAR Raw Data'!AC$1,FALSE))/100</f>
        <v>8.1316627105033901E-2</v>
      </c>
      <c r="AG129" s="46">
        <f>(VLOOKUP($A128,'RevPAR Raw Data'!$B$6:$BE$43,'RevPAR Raw Data'!AE$1,FALSE))/100</f>
        <v>7.0128366877969597E-2</v>
      </c>
      <c r="AH129" s="58"/>
    </row>
    <row r="130" spans="1:34" x14ac:dyDescent="0.25">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5">
      <c r="A131" s="70" t="s">
        <v>58</v>
      </c>
      <c r="B131" s="71">
        <f>(VLOOKUP($A131,'Occupancy Raw Data'!$B$8:$BE$45,'Occupancy Raw Data'!G$3,FALSE))/100</f>
        <v>0.42518618821936299</v>
      </c>
      <c r="C131" s="72">
        <f>(VLOOKUP($A131,'Occupancy Raw Data'!$B$8:$BE$45,'Occupancy Raw Data'!H$3,FALSE))/100</f>
        <v>0.66113744075829306</v>
      </c>
      <c r="D131" s="72">
        <f>(VLOOKUP($A131,'Occupancy Raw Data'!$B$8:$BE$45,'Occupancy Raw Data'!I$3,FALSE))/100</f>
        <v>0.8256601218686519</v>
      </c>
      <c r="E131" s="72">
        <f>(VLOOKUP($A131,'Occupancy Raw Data'!$B$8:$BE$45,'Occupancy Raw Data'!J$3,FALSE))/100</f>
        <v>0.83547731888964094</v>
      </c>
      <c r="F131" s="72">
        <f>(VLOOKUP($A131,'Occupancy Raw Data'!$B$8:$BE$45,'Occupancy Raw Data'!K$3,FALSE))/100</f>
        <v>0.61408259986459002</v>
      </c>
      <c r="G131" s="73">
        <f>(VLOOKUP($A131,'Occupancy Raw Data'!$B$8:$BE$45,'Occupancy Raw Data'!L$3,FALSE))/100</f>
        <v>0.67230873392010804</v>
      </c>
      <c r="H131" s="53">
        <f>(VLOOKUP($A131,'Occupancy Raw Data'!$B$8:$BE$45,'Occupancy Raw Data'!N$3,FALSE))/100</f>
        <v>0.78571428571428503</v>
      </c>
      <c r="I131" s="53">
        <f>(VLOOKUP($A131,'Occupancy Raw Data'!$B$8:$BE$45,'Occupancy Raw Data'!O$3,FALSE))/100</f>
        <v>0.91740013540961396</v>
      </c>
      <c r="J131" s="73">
        <f>(VLOOKUP($A131,'Occupancy Raw Data'!$B$8:$BE$45,'Occupancy Raw Data'!P$3,FALSE))/100</f>
        <v>0.85155721056194911</v>
      </c>
      <c r="K131" s="74">
        <f>(VLOOKUP($A131,'Occupancy Raw Data'!$B$8:$BE$45,'Occupancy Raw Data'!R$3,FALSE))/100</f>
        <v>0.72352258438920503</v>
      </c>
      <c r="M131" s="75">
        <f>VLOOKUP($A131,'ADR Raw Data'!$B$6:$BE$43,'ADR Raw Data'!G$1,FALSE)</f>
        <v>174.653232484076</v>
      </c>
      <c r="N131" s="76">
        <f>VLOOKUP($A131,'ADR Raw Data'!$B$6:$BE$43,'ADR Raw Data'!H$1,FALSE)</f>
        <v>181.813389656938</v>
      </c>
      <c r="O131" s="76">
        <f>VLOOKUP($A131,'ADR Raw Data'!$B$6:$BE$43,'ADR Raw Data'!I$1,FALSE)</f>
        <v>190.806293562935</v>
      </c>
      <c r="P131" s="76">
        <f>VLOOKUP($A131,'ADR Raw Data'!$B$6:$BE$43,'ADR Raw Data'!J$1,FALSE)</f>
        <v>189.241252025931</v>
      </c>
      <c r="Q131" s="76">
        <f>VLOOKUP($A131,'ADR Raw Data'!$B$6:$BE$43,'ADR Raw Data'!K$1,FALSE)</f>
        <v>168.186857772877</v>
      </c>
      <c r="R131" s="77">
        <f>VLOOKUP($A131,'ADR Raw Data'!$B$6:$BE$43,'ADR Raw Data'!L$1,FALSE)</f>
        <v>182.473406847935</v>
      </c>
      <c r="S131" s="76">
        <f>VLOOKUP($A131,'ADR Raw Data'!$B$6:$BE$43,'ADR Raw Data'!N$1,FALSE)</f>
        <v>214.47971133132199</v>
      </c>
      <c r="T131" s="76">
        <f>VLOOKUP($A131,'ADR Raw Data'!$B$6:$BE$43,'ADR Raw Data'!O$1,FALSE)</f>
        <v>242.33185977859699</v>
      </c>
      <c r="U131" s="77">
        <f>VLOOKUP($A131,'ADR Raw Data'!$B$6:$BE$43,'ADR Raw Data'!P$1,FALSE)</f>
        <v>229.48255813953401</v>
      </c>
      <c r="V131" s="78">
        <f>VLOOKUP($A131,'ADR Raw Data'!$B$6:$BE$43,'ADR Raw Data'!R$1,FALSE)</f>
        <v>198.28137691330701</v>
      </c>
      <c r="X131" s="75">
        <f>VLOOKUP($A131,'RevPAR Raw Data'!$B$6:$BE$43,'RevPAR Raw Data'!G$1,FALSE)</f>
        <v>74.260142180094704</v>
      </c>
      <c r="Y131" s="76">
        <f>VLOOKUP($A131,'RevPAR Raw Data'!$B$6:$BE$43,'RevPAR Raw Data'!H$1,FALSE)</f>
        <v>120.203639133378</v>
      </c>
      <c r="Z131" s="76">
        <f>VLOOKUP($A131,'RevPAR Raw Data'!$B$6:$BE$43,'RevPAR Raw Data'!I$1,FALSE)</f>
        <v>157.54114759647899</v>
      </c>
      <c r="AA131" s="76">
        <f>VLOOKUP($A131,'RevPAR Raw Data'!$B$6:$BE$43,'RevPAR Raw Data'!J$1,FALSE)</f>
        <v>158.10677386594401</v>
      </c>
      <c r="AB131" s="76">
        <f>VLOOKUP($A131,'RevPAR Raw Data'!$B$6:$BE$43,'RevPAR Raw Data'!K$1,FALSE)</f>
        <v>103.280622884224</v>
      </c>
      <c r="AC131" s="77">
        <f>VLOOKUP($A131,'RevPAR Raw Data'!$B$6:$BE$43,'RevPAR Raw Data'!L$1,FALSE)</f>
        <v>122.678465132024</v>
      </c>
      <c r="AD131" s="76">
        <f>VLOOKUP($A131,'RevPAR Raw Data'!$B$6:$BE$43,'RevPAR Raw Data'!N$1,FALSE)</f>
        <v>168.51977318889601</v>
      </c>
      <c r="AE131" s="76">
        <f>VLOOKUP($A131,'RevPAR Raw Data'!$B$6:$BE$43,'RevPAR Raw Data'!O$1,FALSE)</f>
        <v>222.31528097494899</v>
      </c>
      <c r="AF131" s="77">
        <f>VLOOKUP($A131,'RevPAR Raw Data'!$B$6:$BE$43,'RevPAR Raw Data'!P$1,FALSE)</f>
        <v>195.417527081922</v>
      </c>
      <c r="AG131" s="78">
        <f>VLOOKUP($A131,'RevPAR Raw Data'!$B$6:$BE$43,'RevPAR Raw Data'!R$1,FALSE)</f>
        <v>143.46105426056599</v>
      </c>
    </row>
    <row r="132" spans="1:34" x14ac:dyDescent="0.25">
      <c r="A132" s="55" t="s">
        <v>126</v>
      </c>
      <c r="B132" s="43">
        <f>(VLOOKUP($A131,'Occupancy Raw Data'!$B$8:$BE$51,'Occupancy Raw Data'!T$3,FALSE))/100</f>
        <v>3.1198686371100098E-2</v>
      </c>
      <c r="C132" s="44">
        <f>(VLOOKUP($A131,'Occupancy Raw Data'!$B$8:$BE$51,'Occupancy Raw Data'!U$3,FALSE))/100</f>
        <v>-6.285988483685219E-2</v>
      </c>
      <c r="D132" s="44">
        <f>(VLOOKUP($A131,'Occupancy Raw Data'!$B$8:$BE$51,'Occupancy Raw Data'!V$3,FALSE))/100</f>
        <v>1.54038301415487E-2</v>
      </c>
      <c r="E132" s="44">
        <f>(VLOOKUP($A131,'Occupancy Raw Data'!$B$8:$BE$51,'Occupancy Raw Data'!W$3,FALSE))/100</f>
        <v>0.13107241063244701</v>
      </c>
      <c r="F132" s="44">
        <f>(VLOOKUP($A131,'Occupancy Raw Data'!$B$8:$BE$51,'Occupancy Raw Data'!X$3,FALSE))/100</f>
        <v>0.30222541277817599</v>
      </c>
      <c r="G132" s="44">
        <f>(VLOOKUP($A131,'Occupancy Raw Data'!$B$8:$BE$51,'Occupancy Raw Data'!Y$3,FALSE))/100</f>
        <v>7.0158422243776192E-2</v>
      </c>
      <c r="H132" s="45">
        <f>(VLOOKUP($A131,'Occupancy Raw Data'!$B$8:$BE$51,'Occupancy Raw Data'!AA$3,FALSE))/100</f>
        <v>2.4271844660194102E-2</v>
      </c>
      <c r="I132" s="45">
        <f>(VLOOKUP($A131,'Occupancy Raw Data'!$B$8:$BE$51,'Occupancy Raw Data'!AB$3,FALSE))/100</f>
        <v>4.0755835494627598E-3</v>
      </c>
      <c r="J132" s="44">
        <f>(VLOOKUP($A131,'Occupancy Raw Data'!$B$8:$BE$51,'Occupancy Raw Data'!AC$3,FALSE))/100</f>
        <v>1.3293051359516601E-2</v>
      </c>
      <c r="K132" s="46">
        <f>(VLOOKUP($A131,'Occupancy Raw Data'!$B$8:$BE$51,'Occupancy Raw Data'!AE$3,FALSE))/100</f>
        <v>5.0336983993260302E-2</v>
      </c>
      <c r="M132" s="43">
        <f>(VLOOKUP($A131,'ADR Raw Data'!$B$6:$BE$49,'ADR Raw Data'!T$1,FALSE))/100</f>
        <v>3.8757299669819098E-2</v>
      </c>
      <c r="N132" s="44">
        <f>(VLOOKUP($A131,'ADR Raw Data'!$B$6:$BE$49,'ADR Raw Data'!U$1,FALSE))/100</f>
        <v>4.0009253455654703E-2</v>
      </c>
      <c r="O132" s="44">
        <f>(VLOOKUP($A131,'ADR Raw Data'!$B$6:$BE$49,'ADR Raw Data'!V$1,FALSE))/100</f>
        <v>2.68716139329663E-2</v>
      </c>
      <c r="P132" s="44">
        <f>(VLOOKUP($A131,'ADR Raw Data'!$B$6:$BE$49,'ADR Raw Data'!W$1,FALSE))/100</f>
        <v>2.8950041661624102E-2</v>
      </c>
      <c r="Q132" s="44">
        <f>(VLOOKUP($A131,'ADR Raw Data'!$B$6:$BE$49,'ADR Raw Data'!X$1,FALSE))/100</f>
        <v>4.7608258557655297E-2</v>
      </c>
      <c r="R132" s="44">
        <f>(VLOOKUP($A131,'ADR Raw Data'!$B$6:$BE$49,'ADR Raw Data'!Y$1,FALSE))/100</f>
        <v>3.21817054896677E-2</v>
      </c>
      <c r="S132" s="45">
        <f>(VLOOKUP($A131,'ADR Raw Data'!$B$6:$BE$49,'ADR Raw Data'!AA$1,FALSE))/100</f>
        <v>0.109176342911699</v>
      </c>
      <c r="T132" s="45">
        <f>(VLOOKUP($A131,'ADR Raw Data'!$B$6:$BE$49,'ADR Raw Data'!AB$1,FALSE))/100</f>
        <v>0.14987602144197701</v>
      </c>
      <c r="U132" s="44">
        <f>(VLOOKUP($A131,'ADR Raw Data'!$B$6:$BE$49,'ADR Raw Data'!AC$1,FALSE))/100</f>
        <v>0.13148700288308601</v>
      </c>
      <c r="V132" s="46">
        <f>(VLOOKUP($A131,'ADR Raw Data'!$B$6:$BE$49,'ADR Raw Data'!AE$1,FALSE))/100</f>
        <v>6.6845105542622602E-2</v>
      </c>
      <c r="X132" s="43">
        <f>(VLOOKUP($A131,'RevPAR Raw Data'!$B$6:$BE$43,'RevPAR Raw Data'!T$1,FALSE))/100</f>
        <v>7.1165162877908694E-2</v>
      </c>
      <c r="Y132" s="44">
        <f>(VLOOKUP($A131,'RevPAR Raw Data'!$B$6:$BE$43,'RevPAR Raw Data'!U$1,FALSE))/100</f>
        <v>-2.5365608445828299E-2</v>
      </c>
      <c r="Z132" s="44">
        <f>(VLOOKUP($A131,'RevPAR Raw Data'!$B$6:$BE$43,'RevPAR Raw Data'!V$1,FALSE))/100</f>
        <v>4.2689369851167704E-2</v>
      </c>
      <c r="AA132" s="44">
        <f>(VLOOKUP($A131,'RevPAR Raw Data'!$B$6:$BE$43,'RevPAR Raw Data'!W$1,FALSE))/100</f>
        <v>0.16381700404256999</v>
      </c>
      <c r="AB132" s="44">
        <f>(VLOOKUP($A131,'RevPAR Raw Data'!$B$6:$BE$43,'RevPAR Raw Data'!X$1,FALSE))/100</f>
        <v>0.36422209693006896</v>
      </c>
      <c r="AC132" s="44">
        <f>(VLOOKUP($A131,'RevPAR Raw Data'!$B$6:$BE$43,'RevPAR Raw Data'!Y$1,FALSE))/100</f>
        <v>0.104597945415713</v>
      </c>
      <c r="AD132" s="45">
        <f>(VLOOKUP($A131,'RevPAR Raw Data'!$B$6:$BE$43,'RevPAR Raw Data'!AA$1,FALSE))/100</f>
        <v>0.136098098807614</v>
      </c>
      <c r="AE132" s="45">
        <f>(VLOOKUP($A131,'RevPAR Raw Data'!$B$6:$BE$43,'RevPAR Raw Data'!AB$1,FALSE))/100</f>
        <v>0.15456243723888799</v>
      </c>
      <c r="AF132" s="44">
        <f>(VLOOKUP($A131,'RevPAR Raw Data'!$B$6:$BE$43,'RevPAR Raw Data'!AC$1,FALSE))/100</f>
        <v>0.14652791772503701</v>
      </c>
      <c r="AG132" s="46">
        <f>(VLOOKUP($A131,'RevPAR Raw Data'!$B$6:$BE$43,'RevPAR Raw Data'!AE$1,FALSE))/100</f>
        <v>0.12054687054360899</v>
      </c>
    </row>
    <row r="133" spans="1:34"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5">
      <c r="A134" s="70" t="s">
        <v>60</v>
      </c>
      <c r="B134" s="71">
        <f>(VLOOKUP($A134,'Occupancy Raw Data'!$B$8:$BE$45,'Occupancy Raw Data'!G$3,FALSE))/100</f>
        <v>0.52156379522796004</v>
      </c>
      <c r="C134" s="72">
        <f>(VLOOKUP($A134,'Occupancy Raw Data'!$B$8:$BE$45,'Occupancy Raw Data'!H$3,FALSE))/100</f>
        <v>0.67133415481124603</v>
      </c>
      <c r="D134" s="72">
        <f>(VLOOKUP($A134,'Occupancy Raw Data'!$B$8:$BE$45,'Occupancy Raw Data'!I$3,FALSE))/100</f>
        <v>0.72880026884731708</v>
      </c>
      <c r="E134" s="72">
        <f>(VLOOKUP($A134,'Occupancy Raw Data'!$B$8:$BE$45,'Occupancy Raw Data'!J$3,FALSE))/100</f>
        <v>0.70975691721743006</v>
      </c>
      <c r="F134" s="72">
        <f>(VLOOKUP($A134,'Occupancy Raw Data'!$B$8:$BE$45,'Occupancy Raw Data'!K$3,FALSE))/100</f>
        <v>0.57678951495463204</v>
      </c>
      <c r="G134" s="73">
        <f>(VLOOKUP($A134,'Occupancy Raw Data'!$B$8:$BE$45,'Occupancy Raw Data'!L$3,FALSE))/100</f>
        <v>0.64164893021171698</v>
      </c>
      <c r="H134" s="53">
        <f>(VLOOKUP($A134,'Occupancy Raw Data'!$B$8:$BE$45,'Occupancy Raw Data'!N$3,FALSE))/100</f>
        <v>0.800268847317127</v>
      </c>
      <c r="I134" s="53">
        <f>(VLOOKUP($A134,'Occupancy Raw Data'!$B$8:$BE$45,'Occupancy Raw Data'!O$3,FALSE))/100</f>
        <v>0.89470146745827195</v>
      </c>
      <c r="J134" s="73">
        <f>(VLOOKUP($A134,'Occupancy Raw Data'!$B$8:$BE$45,'Occupancy Raw Data'!P$3,FALSE))/100</f>
        <v>0.84748515738769992</v>
      </c>
      <c r="K134" s="74">
        <f>(VLOOKUP($A134,'Occupancy Raw Data'!$B$8:$BE$45,'Occupancy Raw Data'!R$3,FALSE))/100</f>
        <v>0.70045928083342601</v>
      </c>
      <c r="M134" s="75">
        <f>VLOOKUP($A134,'ADR Raw Data'!$B$6:$BE$43,'ADR Raw Data'!G$1,FALSE)</f>
        <v>97.650401632302405</v>
      </c>
      <c r="N134" s="76">
        <f>VLOOKUP($A134,'ADR Raw Data'!$B$6:$BE$43,'ADR Raw Data'!H$1,FALSE)</f>
        <v>110.50251126313999</v>
      </c>
      <c r="O134" s="76">
        <f>VLOOKUP($A134,'ADR Raw Data'!$B$6:$BE$43,'ADR Raw Data'!I$1,FALSE)</f>
        <v>117.05861512449999</v>
      </c>
      <c r="P134" s="76">
        <f>VLOOKUP($A134,'ADR Raw Data'!$B$6:$BE$43,'ADR Raw Data'!J$1,FALSE)</f>
        <v>110.961175820707</v>
      </c>
      <c r="Q134" s="76">
        <f>VLOOKUP($A134,'ADR Raw Data'!$B$6:$BE$43,'ADR Raw Data'!K$1,FALSE)</f>
        <v>102.014723247232</v>
      </c>
      <c r="R134" s="77">
        <f>VLOOKUP($A134,'ADR Raw Data'!$B$6:$BE$43,'ADR Raw Data'!L$1,FALSE)</f>
        <v>108.47796752793199</v>
      </c>
      <c r="S134" s="76">
        <f>VLOOKUP($A134,'ADR Raw Data'!$B$6:$BE$43,'ADR Raw Data'!N$1,FALSE)</f>
        <v>144.876424972004</v>
      </c>
      <c r="T134" s="76">
        <f>VLOOKUP($A134,'ADR Raw Data'!$B$6:$BE$43,'ADR Raw Data'!O$1,FALSE)</f>
        <v>157.16378615249701</v>
      </c>
      <c r="U134" s="77">
        <f>VLOOKUP($A134,'ADR Raw Data'!$B$6:$BE$43,'ADR Raw Data'!P$1,FALSE)</f>
        <v>151.362391117573</v>
      </c>
      <c r="V134" s="78">
        <f>VLOOKUP($A134,'ADR Raw Data'!$B$6:$BE$43,'ADR Raw Data'!R$1,FALSE)</f>
        <v>123.302490918644</v>
      </c>
      <c r="X134" s="75">
        <f>VLOOKUP($A134,'RevPAR Raw Data'!$B$6:$BE$43,'RevPAR Raw Data'!G$1,FALSE)</f>
        <v>50.930914080878203</v>
      </c>
      <c r="Y134" s="76">
        <f>VLOOKUP($A134,'RevPAR Raw Data'!$B$6:$BE$43,'RevPAR Raw Data'!H$1,FALSE)</f>
        <v>74.184110003360502</v>
      </c>
      <c r="Z134" s="76">
        <f>VLOOKUP($A134,'RevPAR Raw Data'!$B$6:$BE$43,'RevPAR Raw Data'!I$1,FALSE)</f>
        <v>85.312350173630506</v>
      </c>
      <c r="AA134" s="76">
        <f>VLOOKUP($A134,'RevPAR Raw Data'!$B$6:$BE$43,'RevPAR Raw Data'!J$1,FALSE)</f>
        <v>78.7554620813263</v>
      </c>
      <c r="AB134" s="76">
        <f>VLOOKUP($A134,'RevPAR Raw Data'!$B$6:$BE$43,'RevPAR Raw Data'!K$1,FALSE)</f>
        <v>58.841022740002202</v>
      </c>
      <c r="AC134" s="77">
        <f>VLOOKUP($A134,'RevPAR Raw Data'!$B$6:$BE$43,'RevPAR Raw Data'!L$1,FALSE)</f>
        <v>69.604771815839499</v>
      </c>
      <c r="AD134" s="76">
        <f>VLOOKUP($A134,'RevPAR Raw Data'!$B$6:$BE$43,'RevPAR Raw Data'!N$1,FALSE)</f>
        <v>115.940089615772</v>
      </c>
      <c r="AE134" s="76">
        <f>VLOOKUP($A134,'RevPAR Raw Data'!$B$6:$BE$43,'RevPAR Raw Data'!O$1,FALSE)</f>
        <v>140.61467010193701</v>
      </c>
      <c r="AF134" s="77">
        <f>VLOOKUP($A134,'RevPAR Raw Data'!$B$6:$BE$43,'RevPAR Raw Data'!P$1,FALSE)</f>
        <v>128.277379858855</v>
      </c>
      <c r="AG134" s="78">
        <f>VLOOKUP($A134,'RevPAR Raw Data'!$B$6:$BE$43,'RevPAR Raw Data'!R$1,FALSE)</f>
        <v>86.368374113843998</v>
      </c>
    </row>
    <row r="135" spans="1:34" x14ac:dyDescent="0.25">
      <c r="A135" s="55" t="s">
        <v>126</v>
      </c>
      <c r="B135" s="43">
        <f>(VLOOKUP($A134,'Occupancy Raw Data'!$B$8:$BE$51,'Occupancy Raw Data'!T$3,FALSE))/100</f>
        <v>3.3277807747405797E-2</v>
      </c>
      <c r="C135" s="44">
        <f>(VLOOKUP($A134,'Occupancy Raw Data'!$B$8:$BE$51,'Occupancy Raw Data'!U$3,FALSE))/100</f>
        <v>5.0369539252744906E-2</v>
      </c>
      <c r="D135" s="44">
        <f>(VLOOKUP($A134,'Occupancy Raw Data'!$B$8:$BE$51,'Occupancy Raw Data'!V$3,FALSE))/100</f>
        <v>4.7657906695326095E-2</v>
      </c>
      <c r="E135" s="44">
        <f>(VLOOKUP($A134,'Occupancy Raw Data'!$B$8:$BE$51,'Occupancy Raw Data'!W$3,FALSE))/100</f>
        <v>7.4009989261759696E-2</v>
      </c>
      <c r="F135" s="44">
        <f>(VLOOKUP($A134,'Occupancy Raw Data'!$B$8:$BE$51,'Occupancy Raw Data'!X$3,FALSE))/100</f>
        <v>3.6126739572927696E-2</v>
      </c>
      <c r="G135" s="44">
        <f>(VLOOKUP($A134,'Occupancy Raw Data'!$B$8:$BE$51,'Occupancy Raw Data'!Y$3,FALSE))/100</f>
        <v>4.9447222810395604E-2</v>
      </c>
      <c r="H135" s="45">
        <f>(VLOOKUP($A134,'Occupancy Raw Data'!$B$8:$BE$51,'Occupancy Raw Data'!AA$3,FALSE))/100</f>
        <v>4.5609371787249602E-2</v>
      </c>
      <c r="I135" s="45">
        <f>(VLOOKUP($A134,'Occupancy Raw Data'!$B$8:$BE$51,'Occupancy Raw Data'!AB$3,FALSE))/100</f>
        <v>-8.5063412041262495E-3</v>
      </c>
      <c r="J135" s="44">
        <f>(VLOOKUP($A134,'Occupancy Raw Data'!$B$8:$BE$51,'Occupancy Raw Data'!AC$3,FALSE))/100</f>
        <v>1.6328526323904101E-2</v>
      </c>
      <c r="K135" s="46">
        <f>(VLOOKUP($A134,'Occupancy Raw Data'!$B$8:$BE$51,'Occupancy Raw Data'!AE$3,FALSE))/100</f>
        <v>3.7757181932388299E-2</v>
      </c>
      <c r="M135" s="43">
        <f>(VLOOKUP($A134,'ADR Raw Data'!$B$6:$BE$49,'ADR Raw Data'!T$1,FALSE))/100</f>
        <v>1.4034218758846299E-2</v>
      </c>
      <c r="N135" s="44">
        <f>(VLOOKUP($A134,'ADR Raw Data'!$B$6:$BE$49,'ADR Raw Data'!U$1,FALSE))/100</f>
        <v>2.3340288680260401E-2</v>
      </c>
      <c r="O135" s="44">
        <f>(VLOOKUP($A134,'ADR Raw Data'!$B$6:$BE$49,'ADR Raw Data'!V$1,FALSE))/100</f>
        <v>3.7206619899887404E-2</v>
      </c>
      <c r="P135" s="44">
        <f>(VLOOKUP($A134,'ADR Raw Data'!$B$6:$BE$49,'ADR Raw Data'!W$1,FALSE))/100</f>
        <v>3.05260267662336E-3</v>
      </c>
      <c r="Q135" s="44">
        <f>(VLOOKUP($A134,'ADR Raw Data'!$B$6:$BE$49,'ADR Raw Data'!X$1,FALSE))/100</f>
        <v>4.7483191879158695E-3</v>
      </c>
      <c r="R135" s="44">
        <f>(VLOOKUP($A134,'ADR Raw Data'!$B$6:$BE$49,'ADR Raw Data'!Y$1,FALSE))/100</f>
        <v>1.80037646157356E-2</v>
      </c>
      <c r="S135" s="45">
        <f>(VLOOKUP($A134,'ADR Raw Data'!$B$6:$BE$49,'ADR Raw Data'!AA$1,FALSE))/100</f>
        <v>6.4300945190813405E-2</v>
      </c>
      <c r="T135" s="45">
        <f>(VLOOKUP($A134,'ADR Raw Data'!$B$6:$BE$49,'ADR Raw Data'!AB$1,FALSE))/100</f>
        <v>8.7456738281446497E-2</v>
      </c>
      <c r="U135" s="44">
        <f>(VLOOKUP($A134,'ADR Raw Data'!$B$6:$BE$49,'ADR Raw Data'!AC$1,FALSE))/100</f>
        <v>7.6018512260203105E-2</v>
      </c>
      <c r="V135" s="46">
        <f>(VLOOKUP($A134,'ADR Raw Data'!$B$6:$BE$49,'ADR Raw Data'!AE$1,FALSE))/100</f>
        <v>3.9656606967208304E-2</v>
      </c>
      <c r="X135" s="43">
        <f>(VLOOKUP($A134,'RevPAR Raw Data'!$B$6:$BE$43,'RevPAR Raw Data'!T$1,FALSE))/100</f>
        <v>4.7779054539994099E-2</v>
      </c>
      <c r="Y135" s="44">
        <f>(VLOOKUP($A134,'RevPAR Raw Data'!$B$6:$BE$43,'RevPAR Raw Data'!U$1,FALSE))/100</f>
        <v>7.48854675198561E-2</v>
      </c>
      <c r="Z135" s="44">
        <f>(VLOOKUP($A134,'RevPAR Raw Data'!$B$6:$BE$43,'RevPAR Raw Data'!V$1,FALSE))/100</f>
        <v>8.6637716214850807E-2</v>
      </c>
      <c r="AA135" s="44">
        <f>(VLOOKUP($A134,'RevPAR Raw Data'!$B$6:$BE$43,'RevPAR Raw Data'!W$1,FALSE))/100</f>
        <v>7.72885150297003E-2</v>
      </c>
      <c r="AB135" s="44">
        <f>(VLOOKUP($A134,'RevPAR Raw Data'!$B$6:$BE$43,'RevPAR Raw Data'!X$1,FALSE))/100</f>
        <v>4.1046600051554603E-2</v>
      </c>
      <c r="AC135" s="44">
        <f>(VLOOKUP($A134,'RevPAR Raw Data'!$B$6:$BE$43,'RevPAR Raw Data'!Y$1,FALSE))/100</f>
        <v>6.8341223586511401E-2</v>
      </c>
      <c r="AD135" s="45">
        <f>(VLOOKUP($A134,'RevPAR Raw Data'!$B$6:$BE$43,'RevPAR Raw Data'!AA$1,FALSE))/100</f>
        <v>0.11284304269354201</v>
      </c>
      <c r="AE135" s="45">
        <f>(VLOOKUP($A134,'RevPAR Raw Data'!$B$6:$BE$43,'RevPAR Raw Data'!AB$1,FALSE))/100</f>
        <v>7.8206460220898194E-2</v>
      </c>
      <c r="AF135" s="44">
        <f>(VLOOKUP($A134,'RevPAR Raw Data'!$B$6:$BE$43,'RevPAR Raw Data'!AC$1,FALSE))/100</f>
        <v>9.3588308862651987E-2</v>
      </c>
      <c r="AG135" s="46">
        <f>(VLOOKUP($A134,'RevPAR Raw Data'!$B$6:$BE$43,'RevPAR Raw Data'!AE$1,FALSE))/100</f>
        <v>7.8911110623678796E-2</v>
      </c>
    </row>
    <row r="136" spans="1:34"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5">
      <c r="A137" s="70" t="s">
        <v>59</v>
      </c>
      <c r="B137" s="71">
        <f>(VLOOKUP($A137,'Occupancy Raw Data'!$B$8:$BE$54,'Occupancy Raw Data'!G$3,FALSE))/100</f>
        <v>0.57479508196721296</v>
      </c>
      <c r="C137" s="72">
        <f>(VLOOKUP($A137,'Occupancy Raw Data'!$B$8:$BE$54,'Occupancy Raw Data'!H$3,FALSE))/100</f>
        <v>0.72404371584699401</v>
      </c>
      <c r="D137" s="72">
        <f>(VLOOKUP($A137,'Occupancy Raw Data'!$B$8:$BE$54,'Occupancy Raw Data'!I$3,FALSE))/100</f>
        <v>0.75683060109289602</v>
      </c>
      <c r="E137" s="72">
        <f>(VLOOKUP($A137,'Occupancy Raw Data'!$B$8:$BE$54,'Occupancy Raw Data'!J$3,FALSE))/100</f>
        <v>0.79371584699453512</v>
      </c>
      <c r="F137" s="72">
        <f>(VLOOKUP($A137,'Occupancy Raw Data'!$B$8:$BE$54,'Occupancy Raw Data'!K$3,FALSE))/100</f>
        <v>0.66734972677595594</v>
      </c>
      <c r="G137" s="73">
        <f>(VLOOKUP($A137,'Occupancy Raw Data'!$B$8:$BE$54,'Occupancy Raw Data'!L$3,FALSE))/100</f>
        <v>0.70334699453551908</v>
      </c>
      <c r="H137" s="53">
        <f>(VLOOKUP($A137,'Occupancy Raw Data'!$B$8:$BE$54,'Occupancy Raw Data'!N$3,FALSE))/100</f>
        <v>0.80293715846994507</v>
      </c>
      <c r="I137" s="53">
        <f>(VLOOKUP($A137,'Occupancy Raw Data'!$B$8:$BE$54,'Occupancy Raw Data'!O$3,FALSE))/100</f>
        <v>0.89480874316939807</v>
      </c>
      <c r="J137" s="73">
        <f>(VLOOKUP($A137,'Occupancy Raw Data'!$B$8:$BE$54,'Occupancy Raw Data'!P$3,FALSE))/100</f>
        <v>0.84887295081967196</v>
      </c>
      <c r="K137" s="74">
        <f>(VLOOKUP($A137,'Occupancy Raw Data'!$B$8:$BE$54,'Occupancy Raw Data'!R$3,FALSE))/100</f>
        <v>0.74492583918813393</v>
      </c>
      <c r="M137" s="75">
        <f>VLOOKUP($A137,'ADR Raw Data'!$B$6:$BE$54,'ADR Raw Data'!G$1,FALSE)</f>
        <v>99.157427213309504</v>
      </c>
      <c r="N137" s="76">
        <f>VLOOKUP($A137,'ADR Raw Data'!$B$6:$BE$54,'ADR Raw Data'!H$1,FALSE)</f>
        <v>107.209867924528</v>
      </c>
      <c r="O137" s="76">
        <f>VLOOKUP($A137,'ADR Raw Data'!$B$6:$BE$54,'ADR Raw Data'!I$1,FALSE)</f>
        <v>111.14527527075801</v>
      </c>
      <c r="P137" s="76">
        <f>VLOOKUP($A137,'ADR Raw Data'!$B$6:$BE$54,'ADR Raw Data'!J$1,FALSE)</f>
        <v>109.36337779690101</v>
      </c>
      <c r="Q137" s="76">
        <f>VLOOKUP($A137,'ADR Raw Data'!$B$6:$BE$54,'ADR Raw Data'!K$1,FALSE)</f>
        <v>108.080399181166</v>
      </c>
      <c r="R137" s="77">
        <f>VLOOKUP($A137,'ADR Raw Data'!$B$6:$BE$54,'ADR Raw Data'!L$1,FALSE)</f>
        <v>107.391899582402</v>
      </c>
      <c r="S137" s="76">
        <f>VLOOKUP($A137,'ADR Raw Data'!$B$6:$BE$54,'ADR Raw Data'!N$1,FALSE)</f>
        <v>128.789383241173</v>
      </c>
      <c r="T137" s="76">
        <f>VLOOKUP($A137,'ADR Raw Data'!$B$6:$BE$54,'ADR Raw Data'!O$1,FALSE)</f>
        <v>133.04101145038101</v>
      </c>
      <c r="U137" s="77">
        <f>VLOOKUP($A137,'ADR Raw Data'!$B$6:$BE$54,'ADR Raw Data'!P$1,FALSE)</f>
        <v>131.03023335345</v>
      </c>
      <c r="V137" s="78">
        <f>VLOOKUP($A137,'ADR Raw Data'!$B$6:$BE$54,'ADR Raw Data'!R$1,FALSE)</f>
        <v>115.088137280586</v>
      </c>
      <c r="X137" s="75">
        <f>VLOOKUP($A137,'RevPAR Raw Data'!$B$6:$BE$54,'RevPAR Raw Data'!G$1,FALSE)</f>
        <v>56.995201502732201</v>
      </c>
      <c r="Y137" s="76">
        <f>VLOOKUP($A137,'RevPAR Raw Data'!$B$6:$BE$54,'RevPAR Raw Data'!H$1,FALSE)</f>
        <v>77.624631147540896</v>
      </c>
      <c r="Z137" s="76">
        <f>VLOOKUP($A137,'RevPAR Raw Data'!$B$6:$BE$54,'RevPAR Raw Data'!I$1,FALSE)</f>
        <v>84.118145491803205</v>
      </c>
      <c r="AA137" s="76">
        <f>VLOOKUP($A137,'RevPAR Raw Data'!$B$6:$BE$54,'RevPAR Raw Data'!J$1,FALSE)</f>
        <v>86.803446038251295</v>
      </c>
      <c r="AB137" s="76">
        <f>VLOOKUP($A137,'RevPAR Raw Data'!$B$6:$BE$54,'RevPAR Raw Data'!K$1,FALSE)</f>
        <v>72.127424863387901</v>
      </c>
      <c r="AC137" s="77">
        <f>VLOOKUP($A137,'RevPAR Raw Data'!$B$6:$BE$54,'RevPAR Raw Data'!L$1,FALSE)</f>
        <v>75.533769808743102</v>
      </c>
      <c r="AD137" s="76">
        <f>VLOOKUP($A137,'RevPAR Raw Data'!$B$6:$BE$54,'RevPAR Raw Data'!N$1,FALSE)</f>
        <v>103.409781420765</v>
      </c>
      <c r="AE137" s="76">
        <f>VLOOKUP($A137,'RevPAR Raw Data'!$B$6:$BE$54,'RevPAR Raw Data'!O$1,FALSE)</f>
        <v>119.046260245901</v>
      </c>
      <c r="AF137" s="77">
        <f>VLOOKUP($A137,'RevPAR Raw Data'!$B$6:$BE$54,'RevPAR Raw Data'!P$1,FALSE)</f>
        <v>111.22802083333301</v>
      </c>
      <c r="AG137" s="78">
        <f>VLOOKUP($A137,'RevPAR Raw Data'!$B$6:$BE$54,'RevPAR Raw Data'!R$1,FALSE)</f>
        <v>85.732127244340305</v>
      </c>
    </row>
    <row r="138" spans="1:34" x14ac:dyDescent="0.25">
      <c r="A138" s="55" t="s">
        <v>126</v>
      </c>
      <c r="B138" s="43">
        <f>(VLOOKUP($A137,'Occupancy Raw Data'!$B$8:$BE$54,'Occupancy Raw Data'!T$3,FALSE))/100</f>
        <v>3.4403054254488599E-2</v>
      </c>
      <c r="C138" s="44">
        <f>(VLOOKUP($A137,'Occupancy Raw Data'!$B$8:$BE$54,'Occupancy Raw Data'!U$3,FALSE))/100</f>
        <v>2.39724276609522E-2</v>
      </c>
      <c r="D138" s="44">
        <f>(VLOOKUP($A137,'Occupancy Raw Data'!$B$8:$BE$54,'Occupancy Raw Data'!V$3,FALSE))/100</f>
        <v>1.8968859759411399E-2</v>
      </c>
      <c r="E138" s="44">
        <f>(VLOOKUP($A137,'Occupancy Raw Data'!$B$8:$BE$54,'Occupancy Raw Data'!W$3,FALSE))/100</f>
        <v>7.3943719379478398E-2</v>
      </c>
      <c r="F138" s="44">
        <f>(VLOOKUP($A137,'Occupancy Raw Data'!$B$8:$BE$54,'Occupancy Raw Data'!X$3,FALSE))/100</f>
        <v>4.9023832636286898E-3</v>
      </c>
      <c r="G138" s="44">
        <f>(VLOOKUP($A137,'Occupancy Raw Data'!$B$8:$BE$54,'Occupancy Raw Data'!Y$3,FALSE))/100</f>
        <v>3.1701979585524204E-2</v>
      </c>
      <c r="H138" s="45">
        <f>(VLOOKUP($A137,'Occupancy Raw Data'!$B$8:$BE$54,'Occupancy Raw Data'!AA$3,FALSE))/100</f>
        <v>3.2510400849112102E-2</v>
      </c>
      <c r="I138" s="45">
        <f>(VLOOKUP($A137,'Occupancy Raw Data'!$B$8:$BE$54,'Occupancy Raw Data'!AB$3,FALSE))/100</f>
        <v>1.3222883963351799E-2</v>
      </c>
      <c r="J138" s="44">
        <f>(VLOOKUP($A137,'Occupancy Raw Data'!$B$8:$BE$54,'Occupancy Raw Data'!AC$3,FALSE))/100</f>
        <v>2.2254170914064102E-2</v>
      </c>
      <c r="K138" s="46">
        <f>(VLOOKUP($A137,'Occupancy Raw Data'!$B$8:$BE$54,'Occupancy Raw Data'!AE$3,FALSE))/100</f>
        <v>2.86068188354642E-2</v>
      </c>
      <c r="M138" s="43">
        <f>(VLOOKUP($A137,'ADR Raw Data'!$B$6:$BE$54,'ADR Raw Data'!T$1,FALSE))/100</f>
        <v>3.8634873191634701E-2</v>
      </c>
      <c r="N138" s="44">
        <f>(VLOOKUP($A137,'ADR Raw Data'!$B$6:$BE$54,'ADR Raw Data'!U$1,FALSE))/100</f>
        <v>2.4938356838302197E-2</v>
      </c>
      <c r="O138" s="44">
        <f>(VLOOKUP($A137,'ADR Raw Data'!$B$6:$BE$54,'ADR Raw Data'!V$1,FALSE))/100</f>
        <v>5.0458535362891403E-2</v>
      </c>
      <c r="P138" s="44">
        <f>(VLOOKUP($A137,'ADR Raw Data'!$B$6:$BE$54,'ADR Raw Data'!W$1,FALSE))/100</f>
        <v>5.2498665410138701E-2</v>
      </c>
      <c r="Q138" s="44">
        <f>(VLOOKUP($A137,'ADR Raw Data'!$B$6:$BE$54,'ADR Raw Data'!X$1,FALSE))/100</f>
        <v>7.7442870913307302E-2</v>
      </c>
      <c r="R138" s="44">
        <f>(VLOOKUP($A137,'ADR Raw Data'!$B$6:$BE$54,'ADR Raw Data'!Y$1,FALSE))/100</f>
        <v>4.8859287848168093E-2</v>
      </c>
      <c r="S138" s="45">
        <f>(VLOOKUP($A137,'ADR Raw Data'!$B$6:$BE$54,'ADR Raw Data'!AA$1,FALSE))/100</f>
        <v>7.4579027735538803E-2</v>
      </c>
      <c r="T138" s="45">
        <f>(VLOOKUP($A137,'ADR Raw Data'!$B$6:$BE$54,'ADR Raw Data'!AB$1,FALSE))/100</f>
        <v>5.8065926436044801E-2</v>
      </c>
      <c r="U138" s="44">
        <f>(VLOOKUP($A137,'ADR Raw Data'!$B$6:$BE$54,'ADR Raw Data'!AC$1,FALSE))/100</f>
        <v>6.5438817955407499E-2</v>
      </c>
      <c r="V138" s="46">
        <f>(VLOOKUP($A137,'ADR Raw Data'!$B$6:$BE$54,'ADR Raw Data'!AE$1,FALSE))/100</f>
        <v>5.45417446799547E-2</v>
      </c>
      <c r="X138" s="43">
        <f>(VLOOKUP($A137,'RevPAR Raw Data'!$B$6:$BE$54,'RevPAR Raw Data'!T$1,FALSE))/100</f>
        <v>7.4367085084650494E-2</v>
      </c>
      <c r="Y138" s="44">
        <f>(VLOOKUP($A137,'RevPAR Raw Data'!$B$6:$BE$54,'RevPAR Raw Data'!U$1,FALSE))/100</f>
        <v>4.9508617454543699E-2</v>
      </c>
      <c r="Z138" s="44">
        <f>(VLOOKUP($A137,'RevPAR Raw Data'!$B$6:$BE$54,'RevPAR Raw Data'!V$1,FALSE))/100</f>
        <v>7.0384536003266801E-2</v>
      </c>
      <c r="AA138" s="44">
        <f>(VLOOKUP($A137,'RevPAR Raw Data'!$B$6:$BE$54,'RevPAR Raw Data'!W$1,FALSE))/100</f>
        <v>0.13032433137250099</v>
      </c>
      <c r="AB138" s="44">
        <f>(VLOOKUP($A137,'RevPAR Raw Data'!$B$6:$BE$54,'RevPAR Raw Data'!X$1,FALSE))/100</f>
        <v>8.272490881118881E-2</v>
      </c>
      <c r="AC138" s="44">
        <f>(VLOOKUP($A137,'RevPAR Raw Data'!$B$6:$BE$54,'RevPAR Raw Data'!Y$1,FALSE))/100</f>
        <v>8.2110203579618193E-2</v>
      </c>
      <c r="AD138" s="45">
        <f>(VLOOKUP($A137,'RevPAR Raw Data'!$B$6:$BE$54,'RevPAR Raw Data'!AA$1,FALSE))/100</f>
        <v>0.10951402267127</v>
      </c>
      <c r="AE138" s="45">
        <f>(VLOOKUP($A137,'RevPAR Raw Data'!$B$6:$BE$54,'RevPAR Raw Data'!AB$1,FALSE))/100</f>
        <v>7.2056609406885005E-2</v>
      </c>
      <c r="AF138" s="44">
        <f>(VLOOKUP($A137,'RevPAR Raw Data'!$B$6:$BE$54,'RevPAR Raw Data'!AC$1,FALSE))/100</f>
        <v>8.9149275508665596E-2</v>
      </c>
      <c r="AG138" s="46">
        <f>(VLOOKUP($A137,'RevPAR Raw Data'!$B$6:$BE$54,'RevPAR Raw Data'!AE$1,FALSE))/100</f>
        <v>8.4708829324448606E-2</v>
      </c>
    </row>
    <row r="139" spans="1:34"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5">
      <c r="A140" s="70" t="s">
        <v>61</v>
      </c>
      <c r="B140" s="71">
        <f>(VLOOKUP($A140,'Occupancy Raw Data'!$B$8:$BE$45,'Occupancy Raw Data'!G$3,FALSE))/100</f>
        <v>0.54683038263849193</v>
      </c>
      <c r="C140" s="72">
        <f>(VLOOKUP($A140,'Occupancy Raw Data'!$B$8:$BE$45,'Occupancy Raw Data'!H$3,FALSE))/100</f>
        <v>0.60194174757281504</v>
      </c>
      <c r="D140" s="72">
        <f>(VLOOKUP($A140,'Occupancy Raw Data'!$B$8:$BE$45,'Occupancy Raw Data'!I$3,FALSE))/100</f>
        <v>0.62764134780125602</v>
      </c>
      <c r="E140" s="72">
        <f>(VLOOKUP($A140,'Occupancy Raw Data'!$B$8:$BE$45,'Occupancy Raw Data'!J$3,FALSE))/100</f>
        <v>0.62478583666476195</v>
      </c>
      <c r="F140" s="72">
        <f>(VLOOKUP($A140,'Occupancy Raw Data'!$B$8:$BE$45,'Occupancy Raw Data'!K$3,FALSE))/100</f>
        <v>0.59880068532267205</v>
      </c>
      <c r="G140" s="73">
        <f>(VLOOKUP($A140,'Occupancy Raw Data'!$B$8:$BE$45,'Occupancy Raw Data'!L$3,FALSE))/100</f>
        <v>0.6</v>
      </c>
      <c r="H140" s="53">
        <f>(VLOOKUP($A140,'Occupancy Raw Data'!$B$8:$BE$45,'Occupancy Raw Data'!N$3,FALSE))/100</f>
        <v>0.76727584237578494</v>
      </c>
      <c r="I140" s="53">
        <f>(VLOOKUP($A140,'Occupancy Raw Data'!$B$8:$BE$45,'Occupancy Raw Data'!O$3,FALSE))/100</f>
        <v>0.86950314106224991</v>
      </c>
      <c r="J140" s="73">
        <f>(VLOOKUP($A140,'Occupancy Raw Data'!$B$8:$BE$45,'Occupancy Raw Data'!P$3,FALSE))/100</f>
        <v>0.81838949171901698</v>
      </c>
      <c r="K140" s="74">
        <f>(VLOOKUP($A140,'Occupancy Raw Data'!$B$8:$BE$45,'Occupancy Raw Data'!R$3,FALSE))/100</f>
        <v>0.66239699763400495</v>
      </c>
      <c r="M140" s="75">
        <f>VLOOKUP($A140,'ADR Raw Data'!$B$6:$BE$43,'ADR Raw Data'!G$1,FALSE)</f>
        <v>90.6903587989556</v>
      </c>
      <c r="N140" s="76">
        <f>VLOOKUP($A140,'ADR Raw Data'!$B$6:$BE$43,'ADR Raw Data'!H$1,FALSE)</f>
        <v>91.499729269449702</v>
      </c>
      <c r="O140" s="76">
        <f>VLOOKUP($A140,'ADR Raw Data'!$B$6:$BE$43,'ADR Raw Data'!I$1,FALSE)</f>
        <v>92.848775204731496</v>
      </c>
      <c r="P140" s="76">
        <f>VLOOKUP($A140,'ADR Raw Data'!$B$6:$BE$43,'ADR Raw Data'!J$1,FALSE)</f>
        <v>90.967461243144399</v>
      </c>
      <c r="Q140" s="76">
        <f>VLOOKUP($A140,'ADR Raw Data'!$B$6:$BE$43,'ADR Raw Data'!K$1,FALSE)</f>
        <v>92.667008440629402</v>
      </c>
      <c r="R140" s="77">
        <f>VLOOKUP($A140,'ADR Raw Data'!$B$6:$BE$43,'ADR Raw Data'!L$1,FALSE)</f>
        <v>91.756576832286299</v>
      </c>
      <c r="S140" s="76">
        <f>VLOOKUP($A140,'ADR Raw Data'!$B$6:$BE$43,'ADR Raw Data'!N$1,FALSE)</f>
        <v>124.322906438407</v>
      </c>
      <c r="T140" s="76">
        <f>VLOOKUP($A140,'ADR Raw Data'!$B$6:$BE$43,'ADR Raw Data'!O$1,FALSE)</f>
        <v>133.064348440065</v>
      </c>
      <c r="U140" s="77">
        <f>VLOOKUP($A140,'ADR Raw Data'!$B$6:$BE$43,'ADR Raw Data'!P$1,FALSE)</f>
        <v>128.96660687369101</v>
      </c>
      <c r="V140" s="78">
        <f>VLOOKUP($A140,'ADR Raw Data'!$B$6:$BE$43,'ADR Raw Data'!R$1,FALSE)</f>
        <v>104.89168535533901</v>
      </c>
      <c r="X140" s="75">
        <f>VLOOKUP($A140,'RevPAR Raw Data'!$B$6:$BE$43,'RevPAR Raw Data'!G$1,FALSE)</f>
        <v>49.592243603655</v>
      </c>
      <c r="Y140" s="76">
        <f>VLOOKUP($A140,'RevPAR Raw Data'!$B$6:$BE$43,'RevPAR Raw Data'!H$1,FALSE)</f>
        <v>55.077506938892</v>
      </c>
      <c r="Z140" s="76">
        <f>VLOOKUP($A140,'RevPAR Raw Data'!$B$6:$BE$43,'RevPAR Raw Data'!I$1,FALSE)</f>
        <v>58.275730411193599</v>
      </c>
      <c r="AA140" s="76">
        <f>VLOOKUP($A140,'RevPAR Raw Data'!$B$6:$BE$43,'RevPAR Raw Data'!J$1,FALSE)</f>
        <v>56.835181382067297</v>
      </c>
      <c r="AB140" s="76">
        <f>VLOOKUP($A140,'RevPAR Raw Data'!$B$6:$BE$43,'RevPAR Raw Data'!K$1,FALSE)</f>
        <v>55.489068161050803</v>
      </c>
      <c r="AC140" s="77">
        <f>VLOOKUP($A140,'RevPAR Raw Data'!$B$6:$BE$43,'RevPAR Raw Data'!L$1,FALSE)</f>
        <v>55.0539460993717</v>
      </c>
      <c r="AD140" s="76">
        <f>VLOOKUP($A140,'RevPAR Raw Data'!$B$6:$BE$43,'RevPAR Raw Data'!N$1,FALSE)</f>
        <v>95.389962764134694</v>
      </c>
      <c r="AE140" s="76">
        <f>VLOOKUP($A140,'RevPAR Raw Data'!$B$6:$BE$43,'RevPAR Raw Data'!O$1,FALSE)</f>
        <v>115.699868932038</v>
      </c>
      <c r="AF140" s="77">
        <f>VLOOKUP($A140,'RevPAR Raw Data'!$B$6:$BE$43,'RevPAR Raw Data'!P$1,FALSE)</f>
        <v>105.54491584808601</v>
      </c>
      <c r="AG140" s="78">
        <f>VLOOKUP($A140,'RevPAR Raw Data'!$B$6:$BE$43,'RevPAR Raw Data'!R$1,FALSE)</f>
        <v>69.479937456147496</v>
      </c>
    </row>
    <row r="141" spans="1:34" x14ac:dyDescent="0.25">
      <c r="A141" s="55" t="s">
        <v>126</v>
      </c>
      <c r="B141" s="43">
        <f>(VLOOKUP($A140,'Occupancy Raw Data'!$B$8:$BE$51,'Occupancy Raw Data'!T$3,FALSE))/100</f>
        <v>3.3556563736977803E-2</v>
      </c>
      <c r="C141" s="44">
        <f>(VLOOKUP($A140,'Occupancy Raw Data'!$B$8:$BE$51,'Occupancy Raw Data'!U$3,FALSE))/100</f>
        <v>-6.6071804296578107E-2</v>
      </c>
      <c r="D141" s="44">
        <f>(VLOOKUP($A140,'Occupancy Raw Data'!$B$8:$BE$51,'Occupancy Raw Data'!V$3,FALSE))/100</f>
        <v>-0.107874453773578</v>
      </c>
      <c r="E141" s="44">
        <f>(VLOOKUP($A140,'Occupancy Raw Data'!$B$8:$BE$51,'Occupancy Raw Data'!W$3,FALSE))/100</f>
        <v>-6.6148821891781603E-2</v>
      </c>
      <c r="F141" s="44">
        <f>(VLOOKUP($A140,'Occupancy Raw Data'!$B$8:$BE$51,'Occupancy Raw Data'!X$3,FALSE))/100</f>
        <v>-4.6485336308698999E-2</v>
      </c>
      <c r="G141" s="44">
        <f>(VLOOKUP($A140,'Occupancy Raw Data'!$B$8:$BE$51,'Occupancy Raw Data'!Y$3,FALSE))/100</f>
        <v>-5.4872025145936199E-2</v>
      </c>
      <c r="H141" s="45">
        <f>(VLOOKUP($A140,'Occupancy Raw Data'!$B$8:$BE$51,'Occupancy Raw Data'!AA$3,FALSE))/100</f>
        <v>-1.2979957809220798E-2</v>
      </c>
      <c r="I141" s="45">
        <f>(VLOOKUP($A140,'Occupancy Raw Data'!$B$8:$BE$51,'Occupancy Raw Data'!AB$3,FALSE))/100</f>
        <v>1.5723282999125301E-2</v>
      </c>
      <c r="J141" s="44">
        <f>(VLOOKUP($A140,'Occupancy Raw Data'!$B$8:$BE$51,'Occupancy Raw Data'!AC$3,FALSE))/100</f>
        <v>2.0629448343155599E-3</v>
      </c>
      <c r="K141" s="46">
        <f>(VLOOKUP($A140,'Occupancy Raw Data'!$B$8:$BE$51,'Occupancy Raw Data'!AE$3,FALSE))/100</f>
        <v>-3.5527976643899797E-2</v>
      </c>
      <c r="M141" s="43">
        <f>(VLOOKUP($A140,'ADR Raw Data'!$B$6:$BE$49,'ADR Raw Data'!T$1,FALSE))/100</f>
        <v>2.18067917914311E-2</v>
      </c>
      <c r="N141" s="44">
        <f>(VLOOKUP($A140,'ADR Raw Data'!$B$6:$BE$49,'ADR Raw Data'!U$1,FALSE))/100</f>
        <v>-8.244619243077041E-3</v>
      </c>
      <c r="O141" s="44">
        <f>(VLOOKUP($A140,'ADR Raw Data'!$B$6:$BE$49,'ADR Raw Data'!V$1,FALSE))/100</f>
        <v>-4.1227959946200904E-2</v>
      </c>
      <c r="P141" s="44">
        <f>(VLOOKUP($A140,'ADR Raw Data'!$B$6:$BE$49,'ADR Raw Data'!W$1,FALSE))/100</f>
        <v>-3.5140292944694902E-2</v>
      </c>
      <c r="Q141" s="44">
        <f>(VLOOKUP($A140,'ADR Raw Data'!$B$6:$BE$49,'ADR Raw Data'!X$1,FALSE))/100</f>
        <v>2.6047442281092299E-2</v>
      </c>
      <c r="R141" s="44">
        <f>(VLOOKUP($A140,'ADR Raw Data'!$B$6:$BE$49,'ADR Raw Data'!Y$1,FALSE))/100</f>
        <v>-1.05213474550868E-2</v>
      </c>
      <c r="S141" s="45">
        <f>(VLOOKUP($A140,'ADR Raw Data'!$B$6:$BE$49,'ADR Raw Data'!AA$1,FALSE))/100</f>
        <v>-2.9136072358417497E-3</v>
      </c>
      <c r="T141" s="45">
        <f>(VLOOKUP($A140,'ADR Raw Data'!$B$6:$BE$49,'ADR Raw Data'!AB$1,FALSE))/100</f>
        <v>2.04037056435123E-2</v>
      </c>
      <c r="U141" s="44">
        <f>(VLOOKUP($A140,'ADR Raw Data'!$B$6:$BE$49,'ADR Raw Data'!AC$1,FALSE))/100</f>
        <v>1.0056164516113299E-2</v>
      </c>
      <c r="V141" s="46">
        <f>(VLOOKUP($A140,'ADR Raw Data'!$B$6:$BE$49,'ADR Raw Data'!AE$1,FALSE))/100</f>
        <v>2.7226995813328702E-3</v>
      </c>
      <c r="X141" s="43">
        <f>(VLOOKUP($A140,'RevPAR Raw Data'!$B$6:$BE$43,'RevPAR Raw Data'!T$1,FALSE))/100</f>
        <v>5.60951165270571E-2</v>
      </c>
      <c r="Y141" s="44">
        <f>(VLOOKUP($A140,'RevPAR Raw Data'!$B$6:$BE$43,'RevPAR Raw Data'!U$1,FALSE))/100</f>
        <v>-7.3771686670526707E-2</v>
      </c>
      <c r="Z141" s="44">
        <f>(VLOOKUP($A140,'RevPAR Raw Data'!$B$6:$BE$43,'RevPAR Raw Data'!V$1,FALSE))/100</f>
        <v>-0.144654970060384</v>
      </c>
      <c r="AA141" s="44">
        <f>(VLOOKUP($A140,'RevPAR Raw Data'!$B$6:$BE$43,'RevPAR Raw Data'!W$1,FALSE))/100</f>
        <v>-9.8964625857252908E-2</v>
      </c>
      <c r="AB141" s="44">
        <f>(VLOOKUP($A140,'RevPAR Raw Data'!$B$6:$BE$43,'RevPAR Raw Data'!X$1,FALSE))/100</f>
        <v>-2.1648718142024598E-2</v>
      </c>
      <c r="AC141" s="44">
        <f>(VLOOKUP($A140,'RevPAR Raw Data'!$B$6:$BE$43,'RevPAR Raw Data'!Y$1,FALSE))/100</f>
        <v>-6.4816044958898408E-2</v>
      </c>
      <c r="AD141" s="45">
        <f>(VLOOKUP($A140,'RevPAR Raw Data'!$B$6:$BE$43,'RevPAR Raw Data'!AA$1,FALSE))/100</f>
        <v>-1.5855746546068701E-2</v>
      </c>
      <c r="AE141" s="45">
        <f>(VLOOKUP($A140,'RevPAR Raw Data'!$B$6:$BE$43,'RevPAR Raw Data'!AB$1,FALSE))/100</f>
        <v>3.64478018807015E-2</v>
      </c>
      <c r="AF141" s="44">
        <f>(VLOOKUP($A140,'RevPAR Raw Data'!$B$6:$BE$43,'RevPAR Raw Data'!AC$1,FALSE))/100</f>
        <v>1.2139854663070399E-2</v>
      </c>
      <c r="AG141" s="46">
        <f>(VLOOKUP($A140,'RevPAR Raw Data'!$B$6:$BE$43,'RevPAR Raw Data'!AE$1,FALSE))/100</f>
        <v>-3.2902009069700901E-2</v>
      </c>
    </row>
    <row r="142" spans="1:34" x14ac:dyDescent="0.25">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5">
      <c r="A143" s="70" t="s">
        <v>57</v>
      </c>
      <c r="B143" s="71">
        <f>(VLOOKUP($A143,'Occupancy Raw Data'!$B$8:$BE$45,'Occupancy Raw Data'!G$3,FALSE))/100</f>
        <v>0.61424127203594803</v>
      </c>
      <c r="C143" s="72">
        <f>(VLOOKUP($A143,'Occupancy Raw Data'!$B$8:$BE$45,'Occupancy Raw Data'!H$3,FALSE))/100</f>
        <v>0.71517455928102291</v>
      </c>
      <c r="D143" s="72">
        <f>(VLOOKUP($A143,'Occupancy Raw Data'!$B$8:$BE$45,'Occupancy Raw Data'!I$3,FALSE))/100</f>
        <v>0.720186657449014</v>
      </c>
      <c r="E143" s="72">
        <f>(VLOOKUP($A143,'Occupancy Raw Data'!$B$8:$BE$45,'Occupancy Raw Data'!J$3,FALSE))/100</f>
        <v>0.72934669892844695</v>
      </c>
      <c r="F143" s="72">
        <f>(VLOOKUP($A143,'Occupancy Raw Data'!$B$8:$BE$45,'Occupancy Raw Data'!K$3,FALSE))/100</f>
        <v>0.65952298651918395</v>
      </c>
      <c r="G143" s="73">
        <f>(VLOOKUP($A143,'Occupancy Raw Data'!$B$8:$BE$45,'Occupancy Raw Data'!L$3,FALSE))/100</f>
        <v>0.68769443484272297</v>
      </c>
      <c r="H143" s="53">
        <f>(VLOOKUP($A143,'Occupancy Raw Data'!$B$8:$BE$45,'Occupancy Raw Data'!N$3,FALSE))/100</f>
        <v>0.70808848945730996</v>
      </c>
      <c r="I143" s="53">
        <f>(VLOOKUP($A143,'Occupancy Raw Data'!$B$8:$BE$45,'Occupancy Raw Data'!O$3,FALSE))/100</f>
        <v>0.7993432423090211</v>
      </c>
      <c r="J143" s="73">
        <f>(VLOOKUP($A143,'Occupancy Raw Data'!$B$8:$BE$45,'Occupancy Raw Data'!P$3,FALSE))/100</f>
        <v>0.75371586588316608</v>
      </c>
      <c r="K143" s="74">
        <f>(VLOOKUP($A143,'Occupancy Raw Data'!$B$8:$BE$45,'Occupancy Raw Data'!R$3,FALSE))/100</f>
        <v>0.70655770085427805</v>
      </c>
      <c r="M143" s="75">
        <f>VLOOKUP($A143,'ADR Raw Data'!$B$6:$BE$43,'ADR Raw Data'!G$1,FALSE)</f>
        <v>93.677212183455197</v>
      </c>
      <c r="N143" s="76">
        <f>VLOOKUP($A143,'ADR Raw Data'!$B$6:$BE$43,'ADR Raw Data'!H$1,FALSE)</f>
        <v>100.411131512808</v>
      </c>
      <c r="O143" s="76">
        <f>VLOOKUP($A143,'ADR Raw Data'!$B$6:$BE$43,'ADR Raw Data'!I$1,FALSE)</f>
        <v>99.699476001919805</v>
      </c>
      <c r="P143" s="76">
        <f>VLOOKUP($A143,'ADR Raw Data'!$B$6:$BE$43,'ADR Raw Data'!J$1,FALSE)</f>
        <v>99.923892203791397</v>
      </c>
      <c r="Q143" s="76">
        <f>VLOOKUP($A143,'ADR Raw Data'!$B$6:$BE$43,'ADR Raw Data'!K$1,FALSE)</f>
        <v>97.615203511530297</v>
      </c>
      <c r="R143" s="77">
        <f>VLOOKUP($A143,'ADR Raw Data'!$B$6:$BE$43,'ADR Raw Data'!L$1,FALSE)</f>
        <v>98.419514073887896</v>
      </c>
      <c r="S143" s="76">
        <f>VLOOKUP($A143,'ADR Raw Data'!$B$6:$BE$43,'ADR Raw Data'!N$1,FALSE)</f>
        <v>108.68320041493701</v>
      </c>
      <c r="T143" s="76">
        <f>VLOOKUP($A143,'ADR Raw Data'!$B$6:$BE$43,'ADR Raw Data'!O$1,FALSE)</f>
        <v>115.285312886486</v>
      </c>
      <c r="U143" s="77">
        <f>VLOOKUP($A143,'ADR Raw Data'!$B$6:$BE$43,'ADR Raw Data'!P$1,FALSE)</f>
        <v>112.18409128640199</v>
      </c>
      <c r="V143" s="78">
        <f>VLOOKUP($A143,'ADR Raw Data'!$B$6:$BE$43,'ADR Raw Data'!R$1,FALSE)</f>
        <v>102.614735181884</v>
      </c>
      <c r="X143" s="75">
        <f>VLOOKUP($A143,'RevPAR Raw Data'!$B$6:$BE$43,'RevPAR Raw Data'!G$1,FALSE)</f>
        <v>57.540409972347</v>
      </c>
      <c r="Y143" s="76">
        <f>VLOOKUP($A143,'RevPAR Raw Data'!$B$6:$BE$43,'RevPAR Raw Data'!H$1,FALSE)</f>
        <v>71.811486726581407</v>
      </c>
      <c r="Z143" s="76">
        <f>VLOOKUP($A143,'RevPAR Raw Data'!$B$6:$BE$43,'RevPAR Raw Data'!I$1,FALSE)</f>
        <v>71.802232371240905</v>
      </c>
      <c r="AA143" s="76">
        <f>VLOOKUP($A143,'RevPAR Raw Data'!$B$6:$BE$43,'RevPAR Raw Data'!J$1,FALSE)</f>
        <v>72.879160922917293</v>
      </c>
      <c r="AB143" s="76">
        <f>VLOOKUP($A143,'RevPAR Raw Data'!$B$6:$BE$43,'RevPAR Raw Data'!K$1,FALSE)</f>
        <v>64.379470549602402</v>
      </c>
      <c r="AC143" s="77">
        <f>VLOOKUP($A143,'RevPAR Raw Data'!$B$6:$BE$43,'RevPAR Raw Data'!L$1,FALSE)</f>
        <v>67.682552108537806</v>
      </c>
      <c r="AD143" s="76">
        <f>VLOOKUP($A143,'RevPAR Raw Data'!$B$6:$BE$43,'RevPAR Raw Data'!N$1,FALSE)</f>
        <v>76.957323211199395</v>
      </c>
      <c r="AE143" s="76">
        <f>VLOOKUP($A143,'RevPAR Raw Data'!$B$6:$BE$43,'RevPAR Raw Data'!O$1,FALSE)</f>
        <v>92.152535793294106</v>
      </c>
      <c r="AF143" s="77">
        <f>VLOOKUP($A143,'RevPAR Raw Data'!$B$6:$BE$43,'RevPAR Raw Data'!P$1,FALSE)</f>
        <v>84.554929502246793</v>
      </c>
      <c r="AG143" s="78">
        <f>VLOOKUP($A143,'RevPAR Raw Data'!$B$6:$BE$43,'RevPAR Raw Data'!R$1,FALSE)</f>
        <v>72.503231363883202</v>
      </c>
    </row>
    <row r="144" spans="1:34" ht="16" thickBot="1" x14ac:dyDescent="0.3">
      <c r="A144" s="59" t="s">
        <v>126</v>
      </c>
      <c r="B144" s="49">
        <f>(VLOOKUP($A143,'Occupancy Raw Data'!$B$8:$BE$51,'Occupancy Raw Data'!T$3,FALSE))/100</f>
        <v>8.7718919230326001E-2</v>
      </c>
      <c r="C144" s="50">
        <f>(VLOOKUP($A143,'Occupancy Raw Data'!$B$8:$BE$51,'Occupancy Raw Data'!U$3,FALSE))/100</f>
        <v>3.9142522032255801E-2</v>
      </c>
      <c r="D144" s="50">
        <f>(VLOOKUP($A143,'Occupancy Raw Data'!$B$8:$BE$51,'Occupancy Raw Data'!V$3,FALSE))/100</f>
        <v>2.2187903247053099E-2</v>
      </c>
      <c r="E144" s="50">
        <f>(VLOOKUP($A143,'Occupancy Raw Data'!$B$8:$BE$51,'Occupancy Raw Data'!W$3,FALSE))/100</f>
        <v>9.6308358058448604E-2</v>
      </c>
      <c r="F144" s="50">
        <f>(VLOOKUP($A143,'Occupancy Raw Data'!$B$8:$BE$51,'Occupancy Raw Data'!X$3,FALSE))/100</f>
        <v>9.7469573399463508E-2</v>
      </c>
      <c r="G144" s="50">
        <f>(VLOOKUP($A143,'Occupancy Raw Data'!$B$8:$BE$51,'Occupancy Raw Data'!Y$3,FALSE))/100</f>
        <v>6.6616537648229501E-2</v>
      </c>
      <c r="H144" s="51">
        <f>(VLOOKUP($A143,'Occupancy Raw Data'!$B$8:$BE$51,'Occupancy Raw Data'!AA$3,FALSE))/100</f>
        <v>3.112084538271E-2</v>
      </c>
      <c r="I144" s="51">
        <f>(VLOOKUP($A143,'Occupancy Raw Data'!$B$8:$BE$51,'Occupancy Raw Data'!AB$3,FALSE))/100</f>
        <v>2.1716926259651798E-2</v>
      </c>
      <c r="J144" s="50">
        <f>(VLOOKUP($A143,'Occupancy Raw Data'!$B$8:$BE$51,'Occupancy Raw Data'!AC$3,FALSE))/100</f>
        <v>2.61127908045172E-2</v>
      </c>
      <c r="K144" s="52">
        <f>(VLOOKUP($A143,'Occupancy Raw Data'!$B$8:$BE$51,'Occupancy Raw Data'!AE$3,FALSE))/100</f>
        <v>5.3936904472699998E-2</v>
      </c>
      <c r="M144" s="49">
        <f>(VLOOKUP($A143,'ADR Raw Data'!$B$6:$BE$49,'ADR Raw Data'!T$1,FALSE))/100</f>
        <v>3.0828249094075701E-2</v>
      </c>
      <c r="N144" s="50">
        <f>(VLOOKUP($A143,'ADR Raw Data'!$B$6:$BE$49,'ADR Raw Data'!U$1,FALSE))/100</f>
        <v>1.6604261471058999E-2</v>
      </c>
      <c r="O144" s="50">
        <f>(VLOOKUP($A143,'ADR Raw Data'!$B$6:$BE$49,'ADR Raw Data'!V$1,FALSE))/100</f>
        <v>7.9003209609751902E-4</v>
      </c>
      <c r="P144" s="50">
        <f>(VLOOKUP($A143,'ADR Raw Data'!$B$6:$BE$49,'ADR Raw Data'!W$1,FALSE))/100</f>
        <v>3.1422912775689801E-2</v>
      </c>
      <c r="Q144" s="50">
        <f>(VLOOKUP($A143,'ADR Raw Data'!$B$6:$BE$49,'ADR Raw Data'!X$1,FALSE))/100</f>
        <v>5.8643140910995602E-2</v>
      </c>
      <c r="R144" s="50">
        <f>(VLOOKUP($A143,'ADR Raw Data'!$B$6:$BE$49,'ADR Raw Data'!Y$1,FALSE))/100</f>
        <v>2.56314880808204E-2</v>
      </c>
      <c r="S144" s="51">
        <f>(VLOOKUP($A143,'ADR Raw Data'!$B$6:$BE$49,'ADR Raw Data'!AA$1,FALSE))/100</f>
        <v>3.9496885158765198E-2</v>
      </c>
      <c r="T144" s="51">
        <f>(VLOOKUP($A143,'ADR Raw Data'!$B$6:$BE$49,'ADR Raw Data'!AB$1,FALSE))/100</f>
        <v>5.1173415536913597E-2</v>
      </c>
      <c r="U144" s="50">
        <f>(VLOOKUP($A143,'ADR Raw Data'!$B$6:$BE$49,'ADR Raw Data'!AC$1,FALSE))/100</f>
        <v>4.5713524499557005E-2</v>
      </c>
      <c r="V144" s="52">
        <f>(VLOOKUP($A143,'ADR Raw Data'!$B$6:$BE$49,'ADR Raw Data'!AE$1,FALSE))/100</f>
        <v>3.12661931246472E-2</v>
      </c>
      <c r="X144" s="49">
        <f>(VLOOKUP($A143,'RevPAR Raw Data'!$B$6:$BE$43,'RevPAR Raw Data'!T$1,FALSE))/100</f>
        <v>0.12125138901669701</v>
      </c>
      <c r="Y144" s="50">
        <f>(VLOOKUP($A143,'RevPAR Raw Data'!$B$6:$BE$43,'RevPAR Raw Data'!U$1,FALSE))/100</f>
        <v>5.6396716173775098E-2</v>
      </c>
      <c r="Z144" s="50">
        <f>(VLOOKUP($A143,'RevPAR Raw Data'!$B$6:$BE$43,'RevPAR Raw Data'!V$1,FALSE))/100</f>
        <v>2.2995464498860901E-2</v>
      </c>
      <c r="AA144" s="50">
        <f>(VLOOKUP($A143,'RevPAR Raw Data'!$B$6:$BE$43,'RevPAR Raw Data'!W$1,FALSE))/100</f>
        <v>0.130757559968979</v>
      </c>
      <c r="AB144" s="50">
        <f>(VLOOKUP($A143,'RevPAR Raw Data'!$B$6:$BE$43,'RevPAR Raw Data'!X$1,FALSE))/100</f>
        <v>0.16182863623785798</v>
      </c>
      <c r="AC144" s="50">
        <f>(VLOOKUP($A143,'RevPAR Raw Data'!$B$6:$BE$43,'RevPAR Raw Data'!Y$1,FALSE))/100</f>
        <v>9.3955506719766199E-2</v>
      </c>
      <c r="AD144" s="51">
        <f>(VLOOKUP($A143,'RevPAR Raw Data'!$B$6:$BE$43,'RevPAR Raw Data'!AA$1,FALSE))/100</f>
        <v>7.184690699759981E-2</v>
      </c>
      <c r="AE144" s="51">
        <f>(VLOOKUP($A143,'RevPAR Raw Data'!$B$6:$BE$43,'RevPAR Raw Data'!AB$1,FALSE))/100</f>
        <v>7.4001671088235105E-2</v>
      </c>
      <c r="AF144" s="50">
        <f>(VLOOKUP($A143,'RevPAR Raw Data'!$B$6:$BE$43,'RevPAR Raw Data'!AC$1,FALSE))/100</f>
        <v>7.3020023006268392E-2</v>
      </c>
      <c r="AG144" s="52">
        <f>(VLOOKUP($A143,'RevPAR Raw Data'!$B$6:$BE$43,'RevPAR Raw Data'!AE$1,FALSE))/100</f>
        <v>8.6889499269136292E-2</v>
      </c>
    </row>
    <row r="145" spans="1:33" ht="14.25" customHeight="1" x14ac:dyDescent="0.25">
      <c r="A145" s="250" t="s">
        <v>124</v>
      </c>
      <c r="B145" s="251"/>
      <c r="C145" s="251"/>
      <c r="D145" s="251"/>
      <c r="E145" s="251"/>
      <c r="F145" s="251"/>
      <c r="G145" s="251"/>
      <c r="H145" s="251"/>
      <c r="I145" s="251"/>
      <c r="J145" s="251"/>
      <c r="K145" s="251"/>
      <c r="AG145" s="98"/>
    </row>
    <row r="146" spans="1:33" x14ac:dyDescent="0.25">
      <c r="A146" s="250"/>
      <c r="B146" s="251"/>
      <c r="C146" s="251"/>
      <c r="D146" s="251"/>
      <c r="E146" s="251"/>
      <c r="F146" s="251"/>
      <c r="G146" s="251"/>
      <c r="H146" s="251"/>
      <c r="I146" s="251"/>
      <c r="J146" s="251"/>
      <c r="K146" s="251"/>
      <c r="AG146" s="98"/>
    </row>
    <row r="147" spans="1:33" ht="16" thickBot="1" x14ac:dyDescent="0.3">
      <c r="A147" s="252"/>
      <c r="B147" s="253"/>
      <c r="C147" s="253"/>
      <c r="D147" s="253"/>
      <c r="E147" s="253"/>
      <c r="F147" s="253"/>
      <c r="G147" s="253"/>
      <c r="H147" s="253"/>
      <c r="I147" s="253"/>
      <c r="J147" s="253"/>
      <c r="K147" s="253"/>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w8KsisLbe1l3IlsuI4Wbj2uI3HZuHnR5B8TIVQgmiZCpDqdYx4i4uAPsfAtkdZwSdtE8l+kjSFUizo1MbsMZtw==" saltValue="0xEjc6N2+ZlkwEOd+N9ulQ==" spinCount="100000" sheet="1" objects="1" scenarios="1" formatColumns="0" formatRows="0"/>
  <mergeCells count="14">
    <mergeCell ref="M1:V1"/>
    <mergeCell ref="R2:R3"/>
    <mergeCell ref="U2:U3"/>
    <mergeCell ref="V2:V3"/>
    <mergeCell ref="X1:AG1"/>
    <mergeCell ref="AC2:AC3"/>
    <mergeCell ref="AF2:AF3"/>
    <mergeCell ref="AG2:AG3"/>
    <mergeCell ref="A145:K147"/>
    <mergeCell ref="A1:A3"/>
    <mergeCell ref="G2:G3"/>
    <mergeCell ref="J2:J3"/>
    <mergeCell ref="K2:K3"/>
    <mergeCell ref="B1:K1"/>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5" x14ac:dyDescent="0.25"/>
  <sheetData>
    <row r="23" spans="7:57" x14ac:dyDescent="0.25">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5">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5">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5">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5">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5">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5">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5">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5">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5">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5">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5">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5">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5">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5">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5">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5">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5">
      <c r="G40" s="111">
        <v>34.163147366081297</v>
      </c>
      <c r="H40" s="112">
        <v>50.655701266948199</v>
      </c>
      <c r="I40" s="112">
        <v>53.122916203600802</v>
      </c>
      <c r="J40" s="112">
        <v>52.4338741942653</v>
      </c>
      <c r="K40" s="112">
        <v>44.654367637252697</v>
      </c>
      <c r="L40" s="113">
        <v>47.006001333629598</v>
      </c>
      <c r="M40" s="114"/>
      <c r="N40" s="115">
        <v>41.698155145587897</v>
      </c>
      <c r="O40" s="116">
        <v>42.342742831740303</v>
      </c>
      <c r="P40" s="117">
        <v>42.0204489886641</v>
      </c>
      <c r="Q40" s="114"/>
      <c r="R40" s="118">
        <v>45.581557806496598</v>
      </c>
      <c r="S40" s="119"/>
      <c r="T40" s="111">
        <v>-11.3098672821696</v>
      </c>
      <c r="U40" s="112">
        <v>-6.4449917898193698</v>
      </c>
      <c r="V40" s="112">
        <v>-5.0079491255961797</v>
      </c>
      <c r="W40" s="112">
        <v>-7.8515625</v>
      </c>
      <c r="X40" s="112">
        <v>-13.8138138138138</v>
      </c>
      <c r="Y40" s="113">
        <v>-8.6558396682791905</v>
      </c>
      <c r="Z40" s="114"/>
      <c r="AA40" s="115">
        <v>-8.2191780821917799</v>
      </c>
      <c r="AB40" s="116">
        <v>-9.8438239469947906</v>
      </c>
      <c r="AC40" s="117">
        <v>-9.0449843637238292</v>
      </c>
      <c r="AD40" s="114"/>
      <c r="AE40" s="118">
        <v>-8.7586601411046807</v>
      </c>
      <c r="AG40" s="111">
        <v>34.5243387419426</v>
      </c>
      <c r="AH40" s="112">
        <v>45.232273838630803</v>
      </c>
      <c r="AI40" s="112">
        <v>42.981773727494897</v>
      </c>
      <c r="AJ40" s="112">
        <v>41.486997110468899</v>
      </c>
      <c r="AK40" s="112">
        <v>39.292064903311797</v>
      </c>
      <c r="AL40" s="113">
        <v>40.703489664369798</v>
      </c>
      <c r="AM40" s="114"/>
      <c r="AN40" s="115">
        <v>43.154034229828802</v>
      </c>
      <c r="AO40" s="116">
        <v>42.287174927761697</v>
      </c>
      <c r="AP40" s="117">
        <v>42.720604578795196</v>
      </c>
      <c r="AQ40" s="114"/>
      <c r="AR40" s="118">
        <v>41.279808211348502</v>
      </c>
      <c r="AS40" s="119"/>
      <c r="AT40" s="111">
        <v>-13.347280334728</v>
      </c>
      <c r="AU40" s="112">
        <v>5.5634807417974299</v>
      </c>
      <c r="AV40" s="112">
        <v>-4.5886271123720199</v>
      </c>
      <c r="AW40" s="112">
        <v>-7.2431357932662399</v>
      </c>
      <c r="AX40" s="112">
        <v>-18.282676528371599</v>
      </c>
      <c r="AY40" s="113">
        <v>-7.7223481985386702</v>
      </c>
      <c r="AZ40" s="114"/>
      <c r="BA40" s="115">
        <v>-10.2300312102647</v>
      </c>
      <c r="BB40" s="116">
        <v>-6.9682151589241998</v>
      </c>
      <c r="BC40" s="117">
        <v>-8.6447626403659896</v>
      </c>
      <c r="BD40" s="114"/>
      <c r="BE40" s="118">
        <v>-7.9970276534385398</v>
      </c>
    </row>
    <row r="41" spans="7:57" x14ac:dyDescent="0.25">
      <c r="G41" s="120">
        <v>27.0687711386696</v>
      </c>
      <c r="H41" s="114">
        <v>38.771138669673</v>
      </c>
      <c r="I41" s="114">
        <v>41.871476888387797</v>
      </c>
      <c r="J41" s="114">
        <v>41.871476888387797</v>
      </c>
      <c r="K41" s="114">
        <v>39.977452085682003</v>
      </c>
      <c r="L41" s="121">
        <v>37.91206313416</v>
      </c>
      <c r="M41" s="114"/>
      <c r="N41" s="122">
        <v>47.237880496054103</v>
      </c>
      <c r="O41" s="123">
        <v>44.757609921082199</v>
      </c>
      <c r="P41" s="124">
        <v>45.997745208568197</v>
      </c>
      <c r="Q41" s="114"/>
      <c r="R41" s="125">
        <v>40.222258012562399</v>
      </c>
      <c r="S41" s="119"/>
      <c r="T41" s="120">
        <v>-16.055323060269298</v>
      </c>
      <c r="U41" s="114">
        <v>-4.7715025081564599</v>
      </c>
      <c r="V41" s="114">
        <v>-8.3390759731186606</v>
      </c>
      <c r="W41" s="114">
        <v>-12.931871031898799</v>
      </c>
      <c r="X41" s="114">
        <v>-12.528817843862001</v>
      </c>
      <c r="Y41" s="121">
        <v>-10.767701590599099</v>
      </c>
      <c r="Z41" s="114"/>
      <c r="AA41" s="122">
        <v>-10.8539526803337</v>
      </c>
      <c r="AB41" s="123">
        <v>-12.454990643467699</v>
      </c>
      <c r="AC41" s="124">
        <v>-11.6401392259862</v>
      </c>
      <c r="AD41" s="114"/>
      <c r="AE41" s="125">
        <v>-11.0546505579293</v>
      </c>
      <c r="AG41" s="120">
        <v>34.301014656144297</v>
      </c>
      <c r="AH41" s="114">
        <v>40.597519729425002</v>
      </c>
      <c r="AI41" s="114">
        <v>38.410372040586203</v>
      </c>
      <c r="AJ41" s="114">
        <v>36.006200676437402</v>
      </c>
      <c r="AK41" s="114">
        <v>35.918827508455401</v>
      </c>
      <c r="AL41" s="121">
        <v>37.046786922209598</v>
      </c>
      <c r="AM41" s="114"/>
      <c r="AN41" s="122">
        <v>45.093010146561397</v>
      </c>
      <c r="AO41" s="123">
        <v>44.410935738444103</v>
      </c>
      <c r="AP41" s="124">
        <v>44.751972942502803</v>
      </c>
      <c r="AQ41" s="114"/>
      <c r="AR41" s="125">
        <v>39.248268642293397</v>
      </c>
      <c r="AS41" s="119"/>
      <c r="AT41" s="120">
        <v>-11.7105101546148</v>
      </c>
      <c r="AU41" s="114">
        <v>7.6350511760742599</v>
      </c>
      <c r="AV41" s="114">
        <v>3.2940286688514901</v>
      </c>
      <c r="AW41" s="114">
        <v>-8.2306445212458001</v>
      </c>
      <c r="AX41" s="114">
        <v>-19.013926716748198</v>
      </c>
      <c r="AY41" s="121">
        <v>-6.13710045460763</v>
      </c>
      <c r="AZ41" s="114"/>
      <c r="BA41" s="122">
        <v>-11.4162566191746</v>
      </c>
      <c r="BB41" s="123">
        <v>-6.8048864624507699</v>
      </c>
      <c r="BC41" s="124">
        <v>-9.1866182308882305</v>
      </c>
      <c r="BD41" s="114"/>
      <c r="BE41" s="125">
        <v>-7.1550715332713297</v>
      </c>
    </row>
    <row r="42" spans="7:57" x14ac:dyDescent="0.25">
      <c r="G42" s="120">
        <v>26.605504587155899</v>
      </c>
      <c r="H42" s="114">
        <v>41.566690190543397</v>
      </c>
      <c r="I42" s="114">
        <v>42.695836273817903</v>
      </c>
      <c r="J42" s="114">
        <v>40.366972477064202</v>
      </c>
      <c r="K42" s="114">
        <v>30.769230769230699</v>
      </c>
      <c r="L42" s="121">
        <v>36.4008468595624</v>
      </c>
      <c r="M42" s="114"/>
      <c r="N42" s="122">
        <v>30.9809456598447</v>
      </c>
      <c r="O42" s="123">
        <v>28.652081863090999</v>
      </c>
      <c r="P42" s="124">
        <v>29.8165137614678</v>
      </c>
      <c r="Q42" s="114"/>
      <c r="R42" s="125">
        <v>34.5196088315354</v>
      </c>
      <c r="S42" s="119"/>
      <c r="T42" s="120">
        <v>-8.0487804878048692</v>
      </c>
      <c r="U42" s="114">
        <v>4.6181172291296599</v>
      </c>
      <c r="V42" s="114">
        <v>-7.4923547400611596</v>
      </c>
      <c r="W42" s="114">
        <v>-9.6366508688783501</v>
      </c>
      <c r="X42" s="114">
        <v>-18.352059925093599</v>
      </c>
      <c r="Y42" s="121">
        <v>-7.6950608446671396</v>
      </c>
      <c r="Z42" s="114"/>
      <c r="AA42" s="122">
        <v>-14.4249512670565</v>
      </c>
      <c r="AB42" s="123">
        <v>-4.2452830188679203</v>
      </c>
      <c r="AC42" s="124">
        <v>-9.8185699039487702</v>
      </c>
      <c r="AD42" s="114"/>
      <c r="AE42" s="125">
        <v>-8.2283570088448101</v>
      </c>
      <c r="AG42" s="120">
        <v>25.917038052793899</v>
      </c>
      <c r="AH42" s="114">
        <v>36.098731573534401</v>
      </c>
      <c r="AI42" s="114">
        <v>33.6475831333561</v>
      </c>
      <c r="AJ42" s="114">
        <v>32.310593075077101</v>
      </c>
      <c r="AK42" s="114">
        <v>28.603721091983999</v>
      </c>
      <c r="AL42" s="121">
        <v>31.323271564616402</v>
      </c>
      <c r="AM42" s="114"/>
      <c r="AN42" s="122">
        <v>30.4816553642844</v>
      </c>
      <c r="AO42" s="123">
        <v>29.768735872022202</v>
      </c>
      <c r="AP42" s="124">
        <v>30.125195618153299</v>
      </c>
      <c r="AQ42" s="114"/>
      <c r="AR42" s="125">
        <v>30.9837640740101</v>
      </c>
      <c r="AS42" s="119"/>
      <c r="AT42" s="120">
        <v>-10.7438016528925</v>
      </c>
      <c r="AU42" s="114">
        <v>12.319999999999901</v>
      </c>
      <c r="AV42" s="114">
        <v>0.357873210633946</v>
      </c>
      <c r="AW42" s="114">
        <v>-2.0978815728300302</v>
      </c>
      <c r="AX42" s="114">
        <v>-17.914171656686602</v>
      </c>
      <c r="AY42" s="121">
        <v>-3.6278595035391001</v>
      </c>
      <c r="AZ42" s="114"/>
      <c r="BA42" s="122">
        <v>-16.4840400190566</v>
      </c>
      <c r="BB42" s="123">
        <v>-8.9845826687931893</v>
      </c>
      <c r="BC42" s="124">
        <v>-12.9396984924623</v>
      </c>
      <c r="BD42" s="114"/>
      <c r="BE42" s="125">
        <v>-6.3900688012338902</v>
      </c>
    </row>
    <row r="43" spans="7:57" x14ac:dyDescent="0.25">
      <c r="G43" s="120">
        <v>31.032644903397699</v>
      </c>
      <c r="H43" s="114">
        <v>44.063957361758803</v>
      </c>
      <c r="I43" s="114">
        <v>46.955363091272403</v>
      </c>
      <c r="J43" s="114">
        <v>46.955363091272403</v>
      </c>
      <c r="K43" s="114">
        <v>43.344437041972</v>
      </c>
      <c r="L43" s="121">
        <v>42.470353097934698</v>
      </c>
      <c r="M43" s="114"/>
      <c r="N43" s="122">
        <v>46.942038640905999</v>
      </c>
      <c r="O43" s="123">
        <v>50.739506995336399</v>
      </c>
      <c r="P43" s="124">
        <v>48.840772818121202</v>
      </c>
      <c r="Q43" s="114"/>
      <c r="R43" s="125">
        <v>44.290473017987999</v>
      </c>
      <c r="S43" s="119"/>
      <c r="T43" s="120">
        <v>-7.7985923815269098</v>
      </c>
      <c r="U43" s="114">
        <v>-3.2581796135096601</v>
      </c>
      <c r="V43" s="114">
        <v>-3.0594611717606401</v>
      </c>
      <c r="W43" s="114">
        <v>-3.0038281509122999</v>
      </c>
      <c r="X43" s="114">
        <v>-2.3665199420661498</v>
      </c>
      <c r="Y43" s="121">
        <v>-3.6723150749741702</v>
      </c>
      <c r="Z43" s="114"/>
      <c r="AA43" s="122">
        <v>-2.9756714970190199</v>
      </c>
      <c r="AB43" s="123">
        <v>2.0183696447713201E-2</v>
      </c>
      <c r="AC43" s="124">
        <v>-1.4422639053525099</v>
      </c>
      <c r="AD43" s="114"/>
      <c r="AE43" s="125">
        <v>-2.9806647774192698</v>
      </c>
      <c r="AG43" s="120">
        <v>38.510311686578099</v>
      </c>
      <c r="AH43" s="114">
        <v>45.221250750850899</v>
      </c>
      <c r="AI43" s="114">
        <v>43.065474204097903</v>
      </c>
      <c r="AJ43" s="114">
        <v>42.401388240005303</v>
      </c>
      <c r="AK43" s="114">
        <v>40.1393658520321</v>
      </c>
      <c r="AL43" s="121">
        <v>41.867246775258998</v>
      </c>
      <c r="AM43" s="114"/>
      <c r="AN43" s="122">
        <v>47.4210649151468</v>
      </c>
      <c r="AO43" s="123">
        <v>48.584669756276398</v>
      </c>
      <c r="AP43" s="124">
        <v>48.002867335711599</v>
      </c>
      <c r="AQ43" s="114"/>
      <c r="AR43" s="125">
        <v>43.6211834562029</v>
      </c>
      <c r="AS43" s="119"/>
      <c r="AT43" s="120">
        <v>-1.0402520679364899</v>
      </c>
      <c r="AU43" s="114">
        <v>7.7794352442893802</v>
      </c>
      <c r="AV43" s="114">
        <v>-0.87815560856802999</v>
      </c>
      <c r="AW43" s="114">
        <v>2.3787643089518501E-2</v>
      </c>
      <c r="AX43" s="114">
        <v>-11.6117474133885</v>
      </c>
      <c r="AY43" s="121">
        <v>-1.3138485224726599</v>
      </c>
      <c r="AZ43" s="114"/>
      <c r="BA43" s="122">
        <v>-4.9995140325191798</v>
      </c>
      <c r="BB43" s="123">
        <v>0.39785793338622599</v>
      </c>
      <c r="BC43" s="124">
        <v>-2.3426777491855399</v>
      </c>
      <c r="BD43" s="114"/>
      <c r="BE43" s="125">
        <v>-1.6376276217810799</v>
      </c>
    </row>
    <row r="44" spans="7:57" x14ac:dyDescent="0.25">
      <c r="G44" s="120">
        <v>34.732566012186801</v>
      </c>
      <c r="H44" s="114">
        <v>55.958023019634297</v>
      </c>
      <c r="I44" s="114">
        <v>66.790792146242296</v>
      </c>
      <c r="J44" s="114">
        <v>60.9343263371699</v>
      </c>
      <c r="K44" s="114">
        <v>48.679756262694603</v>
      </c>
      <c r="L44" s="121">
        <v>53.419092755585602</v>
      </c>
      <c r="M44" s="114"/>
      <c r="N44" s="122">
        <v>50.812457684495499</v>
      </c>
      <c r="O44" s="123">
        <v>63.540961408259903</v>
      </c>
      <c r="P44" s="124">
        <v>57.176709546377701</v>
      </c>
      <c r="Q44" s="114"/>
      <c r="R44" s="125">
        <v>54.492697552954802</v>
      </c>
      <c r="S44" s="119"/>
      <c r="T44" s="120">
        <v>5.6641841570751499</v>
      </c>
      <c r="U44" s="114">
        <v>-5.2485670824001396</v>
      </c>
      <c r="V44" s="114">
        <v>2.9111924009069399</v>
      </c>
      <c r="W44" s="114">
        <v>-9.2284083181875403</v>
      </c>
      <c r="X44" s="114">
        <v>-15.961429604503101</v>
      </c>
      <c r="Y44" s="121">
        <v>-5.2465172552516801</v>
      </c>
      <c r="Z44" s="114"/>
      <c r="AA44" s="122">
        <v>-24.3065782697775</v>
      </c>
      <c r="AB44" s="123">
        <v>-15.5050255775542</v>
      </c>
      <c r="AC44" s="124">
        <v>-19.6562326209995</v>
      </c>
      <c r="AD44" s="114"/>
      <c r="AE44" s="125">
        <v>-10.081184563070799</v>
      </c>
      <c r="AG44" s="120">
        <v>35.358835477318799</v>
      </c>
      <c r="AH44" s="114">
        <v>42.687880839539602</v>
      </c>
      <c r="AI44" s="114">
        <v>48.188896411645203</v>
      </c>
      <c r="AJ44" s="114">
        <v>55.407921462423801</v>
      </c>
      <c r="AK44" s="114">
        <v>45.531482735274203</v>
      </c>
      <c r="AL44" s="121">
        <v>45.4350033852403</v>
      </c>
      <c r="AM44" s="114"/>
      <c r="AN44" s="122">
        <v>48.865944482058197</v>
      </c>
      <c r="AO44" s="123">
        <v>52.615098171970203</v>
      </c>
      <c r="AP44" s="124">
        <v>50.7405213270142</v>
      </c>
      <c r="AQ44" s="114"/>
      <c r="AR44" s="125">
        <v>46.950865654318498</v>
      </c>
      <c r="AS44" s="119"/>
      <c r="AT44" s="120">
        <v>-4.57290661534606</v>
      </c>
      <c r="AU44" s="114">
        <v>-4.7791992987450804</v>
      </c>
      <c r="AV44" s="114">
        <v>-11.6899221649248</v>
      </c>
      <c r="AW44" s="114">
        <v>16.290850101142301</v>
      </c>
      <c r="AX44" s="114">
        <v>0.185715876050046</v>
      </c>
      <c r="AY44" s="121">
        <v>-1.0318794710788199</v>
      </c>
      <c r="AZ44" s="114"/>
      <c r="BA44" s="122">
        <v>-8.77691168057261</v>
      </c>
      <c r="BB44" s="123">
        <v>-9.3014350480035297</v>
      </c>
      <c r="BC44" s="124">
        <v>-9.0496175085328492</v>
      </c>
      <c r="BD44" s="114"/>
      <c r="BE44" s="125">
        <v>-3.6526757105987802</v>
      </c>
    </row>
    <row r="45" spans="7:57" x14ac:dyDescent="0.25">
      <c r="G45" s="120">
        <v>37.299705396277901</v>
      </c>
      <c r="H45" s="114">
        <v>60.2213120643816</v>
      </c>
      <c r="I45" s="114">
        <v>70.151613135014699</v>
      </c>
      <c r="J45" s="114">
        <v>67.812747000071795</v>
      </c>
      <c r="K45" s="114">
        <v>53.075375440109198</v>
      </c>
      <c r="L45" s="121">
        <v>57.712150607170997</v>
      </c>
      <c r="M45" s="114"/>
      <c r="N45" s="122">
        <v>58.956671696486303</v>
      </c>
      <c r="O45" s="123">
        <v>67.622332399223893</v>
      </c>
      <c r="P45" s="124">
        <v>63.289502047855102</v>
      </c>
      <c r="Q45" s="114"/>
      <c r="R45" s="125">
        <v>59.305679590223598</v>
      </c>
      <c r="S45" s="119"/>
      <c r="T45" s="120">
        <v>2.0572706163607002</v>
      </c>
      <c r="U45" s="114">
        <v>0.64413694643207098</v>
      </c>
      <c r="V45" s="114">
        <v>-0.49872649270904801</v>
      </c>
      <c r="W45" s="114">
        <v>-1.4718992468886301</v>
      </c>
      <c r="X45" s="114">
        <v>-10.6423381397708</v>
      </c>
      <c r="Y45" s="121">
        <v>-2.2190201637135001</v>
      </c>
      <c r="Z45" s="114"/>
      <c r="AA45" s="122">
        <v>-6.38852462443064</v>
      </c>
      <c r="AB45" s="123">
        <v>-13.619299710615101</v>
      </c>
      <c r="AC45" s="124">
        <v>-10.3955861206453</v>
      </c>
      <c r="AD45" s="114"/>
      <c r="AE45" s="125">
        <v>-4.8659644973825298</v>
      </c>
      <c r="AG45" s="120">
        <v>34.928380151327197</v>
      </c>
      <c r="AH45" s="114">
        <v>42.395895113315703</v>
      </c>
      <c r="AI45" s="114">
        <v>45.413454107582503</v>
      </c>
      <c r="AJ45" s="114">
        <v>52.072212936503597</v>
      </c>
      <c r="AK45" s="114">
        <v>43.569702360096599</v>
      </c>
      <c r="AL45" s="121">
        <v>43.675923779331697</v>
      </c>
      <c r="AM45" s="114"/>
      <c r="AN45" s="122">
        <v>49.883657206515103</v>
      </c>
      <c r="AO45" s="123">
        <v>52.217700275808703</v>
      </c>
      <c r="AP45" s="124">
        <v>51.050678741161903</v>
      </c>
      <c r="AQ45" s="114"/>
      <c r="AR45" s="125">
        <v>45.783288728010199</v>
      </c>
      <c r="AS45" s="119"/>
      <c r="AT45" s="120">
        <v>-6.9762762381296</v>
      </c>
      <c r="AU45" s="114">
        <v>-1.8779910631140699</v>
      </c>
      <c r="AV45" s="114">
        <v>-11.0250231318503</v>
      </c>
      <c r="AW45" s="114">
        <v>15.3545542251718</v>
      </c>
      <c r="AX45" s="114">
        <v>-3.3935311461704698</v>
      </c>
      <c r="AY45" s="121">
        <v>-1.6468103676975401</v>
      </c>
      <c r="AZ45" s="114"/>
      <c r="BA45" s="122">
        <v>-4.0191907217330103</v>
      </c>
      <c r="BB45" s="123">
        <v>-6.3020531820938102</v>
      </c>
      <c r="BC45" s="124">
        <v>-5.2004417797194096</v>
      </c>
      <c r="BD45" s="114"/>
      <c r="BE45" s="125">
        <v>-2.8053752028798602</v>
      </c>
    </row>
    <row r="46" spans="7:57" x14ac:dyDescent="0.25">
      <c r="G46" s="120">
        <v>40.724021950787701</v>
      </c>
      <c r="H46" s="114">
        <v>60.0843807163509</v>
      </c>
      <c r="I46" s="114">
        <v>68.056293149229901</v>
      </c>
      <c r="J46" s="114">
        <v>66.194606715052799</v>
      </c>
      <c r="K46" s="114">
        <v>57.564760724612</v>
      </c>
      <c r="L46" s="121">
        <v>58.524812651206702</v>
      </c>
      <c r="M46" s="114"/>
      <c r="N46" s="122">
        <v>59.252375051631503</v>
      </c>
      <c r="O46" s="123">
        <v>63.834306956983497</v>
      </c>
      <c r="P46" s="124">
        <v>61.5433410043075</v>
      </c>
      <c r="Q46" s="114"/>
      <c r="R46" s="125">
        <v>59.387249323521203</v>
      </c>
      <c r="S46" s="119"/>
      <c r="T46" s="120">
        <v>7.1305803381233703</v>
      </c>
      <c r="U46" s="114">
        <v>0.72739605768474203</v>
      </c>
      <c r="V46" s="114">
        <v>-1.1590779135549101</v>
      </c>
      <c r="W46" s="114">
        <v>-0.99350074677660105</v>
      </c>
      <c r="X46" s="114">
        <v>-0.496728015264506</v>
      </c>
      <c r="Y46" s="121">
        <v>0.47893113577656898</v>
      </c>
      <c r="Z46" s="114"/>
      <c r="AA46" s="122">
        <v>-3.3065248938055598</v>
      </c>
      <c r="AB46" s="123">
        <v>-11.7367440980989</v>
      </c>
      <c r="AC46" s="124">
        <v>-7.8700740058048302</v>
      </c>
      <c r="AD46" s="114"/>
      <c r="AE46" s="125">
        <v>-2.1466739956254499</v>
      </c>
      <c r="AG46" s="120">
        <v>37.590776648770102</v>
      </c>
      <c r="AH46" s="114">
        <v>45.321027643430803</v>
      </c>
      <c r="AI46" s="114">
        <v>47.2460102646019</v>
      </c>
      <c r="AJ46" s="114">
        <v>50.258094097114302</v>
      </c>
      <c r="AK46" s="114">
        <v>45.658387432698902</v>
      </c>
      <c r="AL46" s="121">
        <v>45.214975298948502</v>
      </c>
      <c r="AM46" s="114"/>
      <c r="AN46" s="122">
        <v>50.981912717228298</v>
      </c>
      <c r="AO46" s="123">
        <v>52.243369596525802</v>
      </c>
      <c r="AP46" s="124">
        <v>51.612641156876997</v>
      </c>
      <c r="AQ46" s="114"/>
      <c r="AR46" s="125">
        <v>47.044246292571401</v>
      </c>
      <c r="AS46" s="119"/>
      <c r="AT46" s="120">
        <v>-4.1874237547464199</v>
      </c>
      <c r="AU46" s="114">
        <v>0.362689907988063</v>
      </c>
      <c r="AV46" s="114">
        <v>-5.0117562655180796</v>
      </c>
      <c r="AW46" s="114">
        <v>7.5963701045246097</v>
      </c>
      <c r="AX46" s="114">
        <v>-1.37365941409231</v>
      </c>
      <c r="AY46" s="121">
        <v>-0.46860304353974103</v>
      </c>
      <c r="AZ46" s="114"/>
      <c r="BA46" s="122">
        <v>-0.61302548272465096</v>
      </c>
      <c r="BB46" s="123">
        <v>-1.78217101611694</v>
      </c>
      <c r="BC46" s="124">
        <v>-1.20819988509107</v>
      </c>
      <c r="BD46" s="114"/>
      <c r="BE46" s="125">
        <v>-0.70314019144985995</v>
      </c>
    </row>
    <row r="47" spans="7:57" x14ac:dyDescent="0.25">
      <c r="G47" s="120">
        <v>36.702803008106201</v>
      </c>
      <c r="H47" s="114">
        <v>52.578376794608801</v>
      </c>
      <c r="I47" s="114">
        <v>57.229709932610596</v>
      </c>
      <c r="J47" s="114">
        <v>56.778005664615598</v>
      </c>
      <c r="K47" s="114">
        <v>51.3892958296708</v>
      </c>
      <c r="L47" s="121">
        <v>50.935638245922398</v>
      </c>
      <c r="M47" s="114"/>
      <c r="N47" s="122">
        <v>55.518117003613597</v>
      </c>
      <c r="O47" s="123">
        <v>57.884070710030201</v>
      </c>
      <c r="P47" s="124">
        <v>56.701093856821899</v>
      </c>
      <c r="Q47" s="114"/>
      <c r="R47" s="125">
        <v>52.582911277607998</v>
      </c>
      <c r="S47" s="119"/>
      <c r="T47" s="120">
        <v>5.4906189889855002</v>
      </c>
      <c r="U47" s="114">
        <v>3.7634456038148998</v>
      </c>
      <c r="V47" s="114">
        <v>1.0661774096632901</v>
      </c>
      <c r="W47" s="114">
        <v>2.5453993572317302</v>
      </c>
      <c r="X47" s="114">
        <v>1.9670376003157799</v>
      </c>
      <c r="Y47" s="121">
        <v>2.7522971648009098</v>
      </c>
      <c r="Z47" s="114"/>
      <c r="AA47" s="122">
        <v>-0.83629546188668802</v>
      </c>
      <c r="AB47" s="123">
        <v>-5.7508532245651001</v>
      </c>
      <c r="AC47" s="124">
        <v>-3.4072199145139201</v>
      </c>
      <c r="AD47" s="114"/>
      <c r="AE47" s="125">
        <v>0.77249061904801097</v>
      </c>
      <c r="AG47" s="120">
        <v>39.003790325529202</v>
      </c>
      <c r="AH47" s="114">
        <v>47.111552570961898</v>
      </c>
      <c r="AI47" s="114">
        <v>46.032345736188397</v>
      </c>
      <c r="AJ47" s="114">
        <v>46.327284250039597</v>
      </c>
      <c r="AK47" s="114">
        <v>44.479547214920402</v>
      </c>
      <c r="AL47" s="121">
        <v>44.5909228873278</v>
      </c>
      <c r="AM47" s="114"/>
      <c r="AN47" s="122">
        <v>51.954404347322203</v>
      </c>
      <c r="AO47" s="123">
        <v>51.375005336569799</v>
      </c>
      <c r="AP47" s="124">
        <v>51.664704841945998</v>
      </c>
      <c r="AQ47" s="114"/>
      <c r="AR47" s="125">
        <v>46.611024848101103</v>
      </c>
      <c r="AS47" s="119"/>
      <c r="AT47" s="120">
        <v>1.32774942501163</v>
      </c>
      <c r="AU47" s="114">
        <v>11.9382473381804</v>
      </c>
      <c r="AV47" s="114">
        <v>5.1936487313619004</v>
      </c>
      <c r="AW47" s="114">
        <v>8.9386092466213594</v>
      </c>
      <c r="AX47" s="114">
        <v>-2.7458335105023099</v>
      </c>
      <c r="AY47" s="121">
        <v>4.8691065841614698</v>
      </c>
      <c r="AZ47" s="114"/>
      <c r="BA47" s="122">
        <v>4.4484588527556399</v>
      </c>
      <c r="BB47" s="123">
        <v>3.6271665207398298</v>
      </c>
      <c r="BC47" s="124">
        <v>4.0384944625081998</v>
      </c>
      <c r="BD47" s="114"/>
      <c r="BE47" s="125">
        <v>4.6012078889021399</v>
      </c>
    </row>
    <row r="48" spans="7:57" x14ac:dyDescent="0.25">
      <c r="G48" s="120">
        <v>40.453955901426703</v>
      </c>
      <c r="H48" s="114">
        <v>48.616515348032799</v>
      </c>
      <c r="I48" s="114">
        <v>50.622568093385198</v>
      </c>
      <c r="J48" s="114">
        <v>50.540423692174599</v>
      </c>
      <c r="K48" s="114">
        <v>48.335495028102002</v>
      </c>
      <c r="L48" s="121">
        <v>47.713791612624199</v>
      </c>
      <c r="M48" s="114"/>
      <c r="N48" s="122">
        <v>51.2710765239948</v>
      </c>
      <c r="O48" s="123">
        <v>51.3402507565931</v>
      </c>
      <c r="P48" s="124">
        <v>51.305663640293901</v>
      </c>
      <c r="Q48" s="114"/>
      <c r="R48" s="125">
        <v>48.740040763387</v>
      </c>
      <c r="S48" s="119"/>
      <c r="T48" s="120">
        <v>3.8646872743356</v>
      </c>
      <c r="U48" s="114">
        <v>2.6228382701355901</v>
      </c>
      <c r="V48" s="114">
        <v>0.89482233959300705</v>
      </c>
      <c r="W48" s="114">
        <v>-0.26485166799218102</v>
      </c>
      <c r="X48" s="114">
        <v>-0.25598418516184102</v>
      </c>
      <c r="Y48" s="121">
        <v>1.2470763212318501</v>
      </c>
      <c r="Z48" s="114"/>
      <c r="AA48" s="122">
        <v>1.6353723776314599</v>
      </c>
      <c r="AB48" s="123">
        <v>-3.0504834040364801</v>
      </c>
      <c r="AC48" s="124">
        <v>-0.76441834423350397</v>
      </c>
      <c r="AD48" s="114"/>
      <c r="AE48" s="125">
        <v>0.63358870139255197</v>
      </c>
      <c r="AG48" s="120">
        <v>39.952230327286799</v>
      </c>
      <c r="AH48" s="114">
        <v>45.391948012824599</v>
      </c>
      <c r="AI48" s="114">
        <v>43.829750607879802</v>
      </c>
      <c r="AJ48" s="114">
        <v>43.692036236093998</v>
      </c>
      <c r="AK48" s="114">
        <v>42.799219263908199</v>
      </c>
      <c r="AL48" s="121">
        <v>43.133189958602102</v>
      </c>
      <c r="AM48" s="114"/>
      <c r="AN48" s="122">
        <v>47.769402478082199</v>
      </c>
      <c r="AO48" s="123">
        <v>47.5569646188519</v>
      </c>
      <c r="AP48" s="124">
        <v>47.663183548467103</v>
      </c>
      <c r="AQ48" s="114"/>
      <c r="AR48" s="125">
        <v>44.425777289559797</v>
      </c>
      <c r="AS48" s="119"/>
      <c r="AT48" s="120">
        <v>-1.57756626693823</v>
      </c>
      <c r="AU48" s="114">
        <v>7.2377133621816201</v>
      </c>
      <c r="AV48" s="114">
        <v>2.7299154648140602</v>
      </c>
      <c r="AW48" s="114">
        <v>1.78353626892036</v>
      </c>
      <c r="AX48" s="114">
        <v>-5.16637861375456</v>
      </c>
      <c r="AY48" s="121">
        <v>0.94843678770525197</v>
      </c>
      <c r="AZ48" s="114"/>
      <c r="BA48" s="122">
        <v>2.21559707074322</v>
      </c>
      <c r="BB48" s="123">
        <v>2.65523378823009</v>
      </c>
      <c r="BC48" s="124">
        <v>2.4344538489004801</v>
      </c>
      <c r="BD48" s="114"/>
      <c r="BE48" s="125">
        <v>1.39714223362288</v>
      </c>
    </row>
    <row r="49" spans="7:57" x14ac:dyDescent="0.25">
      <c r="G49" s="120">
        <v>41.157907155075698</v>
      </c>
      <c r="H49" s="114">
        <v>44.3815253937356</v>
      </c>
      <c r="I49" s="114">
        <v>45.345956467881699</v>
      </c>
      <c r="J49" s="114">
        <v>45.670382823099096</v>
      </c>
      <c r="K49" s="114">
        <v>45.5170176369964</v>
      </c>
      <c r="L49" s="121">
        <v>44.414557895357703</v>
      </c>
      <c r="M49" s="114"/>
      <c r="N49" s="122">
        <v>46.525688668672203</v>
      </c>
      <c r="O49" s="123">
        <v>47.540258361351903</v>
      </c>
      <c r="P49" s="124">
        <v>47.032973515012003</v>
      </c>
      <c r="Q49" s="114"/>
      <c r="R49" s="125">
        <v>45.162676643830402</v>
      </c>
      <c r="S49" s="119"/>
      <c r="T49" s="120">
        <v>2.0287920504114498</v>
      </c>
      <c r="U49" s="114">
        <v>2.8235640898700698</v>
      </c>
      <c r="V49" s="114">
        <v>1.1540709504783599</v>
      </c>
      <c r="W49" s="114">
        <v>-0.324279315581532</v>
      </c>
      <c r="X49" s="114">
        <v>-0.97115189365288401</v>
      </c>
      <c r="Y49" s="121">
        <v>0.89054489914525703</v>
      </c>
      <c r="Z49" s="114"/>
      <c r="AA49" s="122">
        <v>-1.88192658188023</v>
      </c>
      <c r="AB49" s="123">
        <v>-1.4272513790900301</v>
      </c>
      <c r="AC49" s="124">
        <v>-1.652662450012</v>
      </c>
      <c r="AD49" s="114"/>
      <c r="AE49" s="125">
        <v>0.120232473527008</v>
      </c>
      <c r="AG49" s="120">
        <v>41.065740576888999</v>
      </c>
      <c r="AH49" s="114">
        <v>43.615436795847302</v>
      </c>
      <c r="AI49" s="114">
        <v>42.732849643130997</v>
      </c>
      <c r="AJ49" s="114">
        <v>43.333775732908599</v>
      </c>
      <c r="AK49" s="114">
        <v>42.8935881554887</v>
      </c>
      <c r="AL49" s="121">
        <v>42.728278180852897</v>
      </c>
      <c r="AM49" s="114"/>
      <c r="AN49" s="122">
        <v>44.579130537368002</v>
      </c>
      <c r="AO49" s="123">
        <v>45.275172535834301</v>
      </c>
      <c r="AP49" s="124">
        <v>44.927151536601102</v>
      </c>
      <c r="AQ49" s="114"/>
      <c r="AR49" s="125">
        <v>43.356527711066697</v>
      </c>
      <c r="AS49" s="119"/>
      <c r="AT49" s="120">
        <v>-1.53191553224293E-2</v>
      </c>
      <c r="AU49" s="114">
        <v>5.6347520359806804</v>
      </c>
      <c r="AV49" s="114">
        <v>-0.32592499383080398</v>
      </c>
      <c r="AW49" s="114">
        <v>2.54741981764862</v>
      </c>
      <c r="AX49" s="114">
        <v>-2.54913011360025</v>
      </c>
      <c r="AY49" s="121">
        <v>1.01030816179472</v>
      </c>
      <c r="AZ49" s="114"/>
      <c r="BA49" s="122">
        <v>-2.7111207356045801</v>
      </c>
      <c r="BB49" s="123">
        <v>7.4556167502051199E-2</v>
      </c>
      <c r="BC49" s="124">
        <v>-1.3271530061176</v>
      </c>
      <c r="BD49" s="114"/>
      <c r="BE49" s="125">
        <v>0.30781309482742097</v>
      </c>
    </row>
    <row r="50" spans="7:57" x14ac:dyDescent="0.25">
      <c r="G50" s="120">
        <v>34.314550042052097</v>
      </c>
      <c r="H50" s="114">
        <v>52.256798430053202</v>
      </c>
      <c r="I50" s="114">
        <v>55.649004765909702</v>
      </c>
      <c r="J50" s="114">
        <v>54.331370899915797</v>
      </c>
      <c r="K50" s="114">
        <v>46.986262966077902</v>
      </c>
      <c r="L50" s="121">
        <v>48.707597420801697</v>
      </c>
      <c r="M50" s="114"/>
      <c r="N50" s="122">
        <v>43.9865433137089</v>
      </c>
      <c r="O50" s="123">
        <v>45.3882814690215</v>
      </c>
      <c r="P50" s="124">
        <v>44.6874123913652</v>
      </c>
      <c r="Q50" s="114"/>
      <c r="R50" s="125">
        <v>47.558973126677003</v>
      </c>
      <c r="S50" s="119"/>
      <c r="T50" s="120">
        <v>-12.5714285714285</v>
      </c>
      <c r="U50" s="114">
        <v>-8.8508557457212707</v>
      </c>
      <c r="V50" s="114">
        <v>-8.1018518518518494</v>
      </c>
      <c r="W50" s="114">
        <v>-11.466423024211901</v>
      </c>
      <c r="X50" s="114">
        <v>-15.3962645128722</v>
      </c>
      <c r="Y50" s="121">
        <v>-11.130434782608599</v>
      </c>
      <c r="Z50" s="114"/>
      <c r="AA50" s="122">
        <v>-9.5677233429394803</v>
      </c>
      <c r="AB50" s="123">
        <v>-9.0449438202247094</v>
      </c>
      <c r="AC50" s="124">
        <v>-9.3029871977240308</v>
      </c>
      <c r="AD50" s="114"/>
      <c r="AE50" s="125">
        <v>-10.6471030850263</v>
      </c>
      <c r="AG50" s="120">
        <v>34.062237174095799</v>
      </c>
      <c r="AH50" s="114">
        <v>45.717689935519999</v>
      </c>
      <c r="AI50" s="114">
        <v>44.266890944771497</v>
      </c>
      <c r="AJ50" s="114">
        <v>43.3978132884777</v>
      </c>
      <c r="AK50" s="114">
        <v>40.342024109896201</v>
      </c>
      <c r="AL50" s="121">
        <v>41.557331090552204</v>
      </c>
      <c r="AM50" s="114"/>
      <c r="AN50" s="122">
        <v>43.159517802074497</v>
      </c>
      <c r="AO50" s="123">
        <v>42.598822539949502</v>
      </c>
      <c r="AP50" s="124">
        <v>42.879170171011999</v>
      </c>
      <c r="AQ50" s="114"/>
      <c r="AR50" s="125">
        <v>41.934999399254998</v>
      </c>
      <c r="AS50" s="119"/>
      <c r="AT50" s="120">
        <v>-15.764370534143699</v>
      </c>
      <c r="AU50" s="114">
        <v>0.86986145180233498</v>
      </c>
      <c r="AV50" s="114">
        <v>-9.1380557184773092</v>
      </c>
      <c r="AW50" s="114">
        <v>-8.3238853941539102</v>
      </c>
      <c r="AX50" s="114">
        <v>-20.021839162216398</v>
      </c>
      <c r="AY50" s="121">
        <v>-10.535465834846899</v>
      </c>
      <c r="AZ50" s="114"/>
      <c r="BA50" s="122">
        <v>-12.541479610728601</v>
      </c>
      <c r="BB50" s="123">
        <v>-7.2531964952997399</v>
      </c>
      <c r="BC50" s="124">
        <v>-9.9922021230160105</v>
      </c>
      <c r="BD50" s="114"/>
      <c r="BE50" s="125">
        <v>-10.3772760326717</v>
      </c>
    </row>
    <row r="51" spans="7:57" x14ac:dyDescent="0.25">
      <c r="G51" s="120">
        <v>31.570688843558699</v>
      </c>
      <c r="H51" s="114">
        <v>40.734348030754703</v>
      </c>
      <c r="I51" s="114">
        <v>42.460379726973102</v>
      </c>
      <c r="J51" s="114">
        <v>41.722893456770699</v>
      </c>
      <c r="K51" s="114">
        <v>37.784402949944997</v>
      </c>
      <c r="L51" s="121">
        <v>38.8545426016005</v>
      </c>
      <c r="M51" s="114"/>
      <c r="N51" s="122">
        <v>40.075317746743998</v>
      </c>
      <c r="O51" s="123">
        <v>42.350541346304702</v>
      </c>
      <c r="P51" s="124">
        <v>41.2129295465243</v>
      </c>
      <c r="Q51" s="114"/>
      <c r="R51" s="125">
        <v>39.528367443007298</v>
      </c>
      <c r="S51" s="119"/>
      <c r="T51" s="120">
        <v>17.734668277996601</v>
      </c>
      <c r="U51" s="114">
        <v>10.584477391282601</v>
      </c>
      <c r="V51" s="114">
        <v>4.9088886163920504</v>
      </c>
      <c r="W51" s="114">
        <v>4.5038851429014404</v>
      </c>
      <c r="X51" s="114">
        <v>2.0979396660168499</v>
      </c>
      <c r="Y51" s="121">
        <v>7.29924569998545</v>
      </c>
      <c r="Z51" s="114"/>
      <c r="AA51" s="122">
        <v>-3.2335095528258302</v>
      </c>
      <c r="AB51" s="123">
        <v>7.1703976846766704</v>
      </c>
      <c r="AC51" s="124">
        <v>1.8464839055167901</v>
      </c>
      <c r="AD51" s="114"/>
      <c r="AE51" s="125">
        <v>5.6148197934042097</v>
      </c>
      <c r="AG51" s="120">
        <v>34.497097128510902</v>
      </c>
      <c r="AH51" s="114">
        <v>39.926251372979699</v>
      </c>
      <c r="AI51" s="114">
        <v>37.607876981013597</v>
      </c>
      <c r="AJ51" s="114">
        <v>35.638631727600803</v>
      </c>
      <c r="AK51" s="114">
        <v>35.301270986976299</v>
      </c>
      <c r="AL51" s="121">
        <v>36.594225639416202</v>
      </c>
      <c r="AM51" s="114"/>
      <c r="AN51" s="122">
        <v>41.2521575396202</v>
      </c>
      <c r="AO51" s="123">
        <v>42.515298917307298</v>
      </c>
      <c r="AP51" s="124">
        <v>41.883728228463802</v>
      </c>
      <c r="AQ51" s="114"/>
      <c r="AR51" s="125">
        <v>38.105512093429802</v>
      </c>
      <c r="AS51" s="119"/>
      <c r="AT51" s="120">
        <v>-4.2906293719756103</v>
      </c>
      <c r="AU51" s="114">
        <v>12.79641378026</v>
      </c>
      <c r="AV51" s="114">
        <v>9.0859365512504198</v>
      </c>
      <c r="AW51" s="114">
        <v>5.0219752896998102</v>
      </c>
      <c r="AX51" s="114">
        <v>-5.8977092344245303</v>
      </c>
      <c r="AY51" s="121">
        <v>3.1613884897032198</v>
      </c>
      <c r="AZ51" s="114"/>
      <c r="BA51" s="122">
        <v>-0.38246383407801499</v>
      </c>
      <c r="BB51" s="123">
        <v>8.3072250856563308</v>
      </c>
      <c r="BC51" s="124">
        <v>3.8462421900909201</v>
      </c>
      <c r="BD51" s="114"/>
      <c r="BE51" s="125">
        <v>3.3754872125325002</v>
      </c>
    </row>
    <row r="52" spans="7:57" x14ac:dyDescent="0.25">
      <c r="G52" s="126">
        <v>49.590163934426201</v>
      </c>
      <c r="H52" s="127">
        <v>60.860655737704903</v>
      </c>
      <c r="I52" s="127">
        <v>67.110655737704903</v>
      </c>
      <c r="J52" s="127">
        <v>66.461748633879694</v>
      </c>
      <c r="K52" s="127">
        <v>60.724043715846904</v>
      </c>
      <c r="L52" s="128">
        <v>60.949453551912498</v>
      </c>
      <c r="M52" s="114"/>
      <c r="N52" s="129">
        <v>67.691256830601006</v>
      </c>
      <c r="O52" s="130">
        <v>69.330601092896103</v>
      </c>
      <c r="P52" s="131">
        <v>68.510928961748604</v>
      </c>
      <c r="Q52" s="114"/>
      <c r="R52" s="132">
        <v>63.109875097580002</v>
      </c>
      <c r="S52" s="119"/>
      <c r="T52" s="126">
        <v>18.3086024849319</v>
      </c>
      <c r="U52" s="127">
        <v>7.2268124104594298</v>
      </c>
      <c r="V52" s="127">
        <v>1.3374738726579101</v>
      </c>
      <c r="W52" s="127">
        <v>-0.60844952317298795</v>
      </c>
      <c r="X52" s="127">
        <v>-5.27336122058363</v>
      </c>
      <c r="Y52" s="128">
        <v>2.9994284813162801</v>
      </c>
      <c r="Z52" s="114"/>
      <c r="AA52" s="129">
        <v>2.6249192248091102</v>
      </c>
      <c r="AB52" s="130">
        <v>-1.71652308838497</v>
      </c>
      <c r="AC52" s="131">
        <v>0.38133891149966198</v>
      </c>
      <c r="AD52" s="114"/>
      <c r="AE52" s="132">
        <v>2.1728926288608199</v>
      </c>
      <c r="AG52" s="126">
        <v>46.055327868852402</v>
      </c>
      <c r="AH52" s="127">
        <v>53.705601092896103</v>
      </c>
      <c r="AI52" s="127">
        <v>52.996926229508098</v>
      </c>
      <c r="AJ52" s="127">
        <v>54.158128415300503</v>
      </c>
      <c r="AK52" s="127">
        <v>51.229508196721298</v>
      </c>
      <c r="AL52" s="128">
        <v>51.629098360655703</v>
      </c>
      <c r="AM52" s="114"/>
      <c r="AN52" s="129">
        <v>53.654371584699398</v>
      </c>
      <c r="AO52" s="130">
        <v>54.243510928961697</v>
      </c>
      <c r="AP52" s="131">
        <v>53.948941256830601</v>
      </c>
      <c r="AQ52" s="114"/>
      <c r="AR52" s="132">
        <v>52.2919106167056</v>
      </c>
      <c r="AS52" s="119"/>
      <c r="AT52" s="126">
        <v>3.7816731242656498</v>
      </c>
      <c r="AU52" s="127">
        <v>9.4839772183240392</v>
      </c>
      <c r="AV52" s="127">
        <v>8.8162349248833003</v>
      </c>
      <c r="AW52" s="127">
        <v>23.196913992083299</v>
      </c>
      <c r="AX52" s="127">
        <v>8.3460509690017801</v>
      </c>
      <c r="AY52" s="128">
        <v>10.612840732125999</v>
      </c>
      <c r="AZ52" s="114"/>
      <c r="BA52" s="129">
        <v>0.72947954874089604</v>
      </c>
      <c r="BB52" s="130">
        <v>7.0281003835547002</v>
      </c>
      <c r="BC52" s="131">
        <v>3.8004945701044401</v>
      </c>
      <c r="BD52" s="114"/>
      <c r="BE52" s="132">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15" zoomScale="110" zoomScaleNormal="110" workbookViewId="0">
      <selection activeCell="I55" sqref="I54:I55"/>
    </sheetView>
  </sheetViews>
  <sheetFormatPr defaultRowHeight="12.5" x14ac:dyDescent="0.25"/>
  <sheetData>
    <row r="40" spans="7:57" x14ac:dyDescent="0.25">
      <c r="G40" s="134">
        <v>90.225979180221202</v>
      </c>
      <c r="H40" s="135">
        <v>102.361241772707</v>
      </c>
      <c r="I40" s="135">
        <v>103.189774058577</v>
      </c>
      <c r="J40" s="135">
        <v>103.378338278931</v>
      </c>
      <c r="K40" s="135">
        <v>97.9593081134892</v>
      </c>
      <c r="L40" s="136">
        <v>100.175138074522</v>
      </c>
      <c r="M40" s="133"/>
      <c r="N40" s="142">
        <v>99.645852878464794</v>
      </c>
      <c r="O40" s="143">
        <v>100.739207349081</v>
      </c>
      <c r="P40" s="144">
        <v>100.19672308912899</v>
      </c>
      <c r="Q40" s="133"/>
      <c r="R40" s="150">
        <v>100.180823406478</v>
      </c>
      <c r="S40" s="119"/>
      <c r="T40" s="111">
        <v>-4.2511697241105502</v>
      </c>
      <c r="U40" s="112">
        <v>-4.95538695949688</v>
      </c>
      <c r="V40" s="112">
        <v>-4.99576931189406</v>
      </c>
      <c r="W40" s="112">
        <v>-3.9826621470852599</v>
      </c>
      <c r="X40" s="112">
        <v>-4.7160811982125397</v>
      </c>
      <c r="Y40" s="113">
        <v>-4.4949334506859797</v>
      </c>
      <c r="Z40" s="114"/>
      <c r="AA40" s="115">
        <v>-3.07147478188425</v>
      </c>
      <c r="AB40" s="116">
        <v>-4.5984741593533602</v>
      </c>
      <c r="AC40" s="117">
        <v>-3.8625528424072701</v>
      </c>
      <c r="AD40" s="114"/>
      <c r="AE40" s="118">
        <v>-4.3286455510225297</v>
      </c>
      <c r="AG40" s="134">
        <v>89.271813938516004</v>
      </c>
      <c r="AH40" s="135">
        <v>97.2778697788697</v>
      </c>
      <c r="AI40" s="135">
        <v>97.350372333548805</v>
      </c>
      <c r="AJ40" s="135">
        <v>101.487982855612</v>
      </c>
      <c r="AK40" s="135">
        <v>95.327768349596894</v>
      </c>
      <c r="AL40" s="136">
        <v>96.416783617747399</v>
      </c>
      <c r="AM40" s="133"/>
      <c r="AN40" s="142">
        <v>96.240690187998894</v>
      </c>
      <c r="AO40" s="143">
        <v>96.630482260183896</v>
      </c>
      <c r="AP40" s="144">
        <v>96.433608870967703</v>
      </c>
      <c r="AQ40" s="133"/>
      <c r="AR40" s="150">
        <v>96.421758620026495</v>
      </c>
      <c r="AS40" s="119"/>
      <c r="AT40" s="111">
        <v>-3.7190946024749398</v>
      </c>
      <c r="AU40" s="112">
        <v>-2.6375785781774099</v>
      </c>
      <c r="AV40" s="112">
        <v>-6.2047142724534696</v>
      </c>
      <c r="AW40" s="112">
        <v>9.8144389729848507E-3</v>
      </c>
      <c r="AX40" s="112">
        <v>-3.8030202884684901</v>
      </c>
      <c r="AY40" s="113">
        <v>-3.1424785424294401</v>
      </c>
      <c r="AZ40" s="114"/>
      <c r="BA40" s="115">
        <v>-4.6581942521862096</v>
      </c>
      <c r="BB40" s="116">
        <v>-3.9383460019221501</v>
      </c>
      <c r="BC40" s="117">
        <v>-4.3055180009993004</v>
      </c>
      <c r="BD40" s="114"/>
      <c r="BE40" s="118">
        <v>-3.4918351463617201</v>
      </c>
    </row>
    <row r="41" spans="7:57" x14ac:dyDescent="0.25">
      <c r="G41" s="137">
        <v>90.455135360266496</v>
      </c>
      <c r="H41" s="133">
        <v>95.4492672288455</v>
      </c>
      <c r="I41" s="133">
        <v>98.330180398492104</v>
      </c>
      <c r="J41" s="133">
        <v>95.677512116316606</v>
      </c>
      <c r="K41" s="133">
        <v>97.047507050197396</v>
      </c>
      <c r="L41" s="138">
        <v>95.759952420601806</v>
      </c>
      <c r="M41" s="133"/>
      <c r="N41" s="145">
        <v>124.86374224343599</v>
      </c>
      <c r="O41" s="153">
        <v>125.03172795969699</v>
      </c>
      <c r="P41" s="146">
        <v>124.945470588235</v>
      </c>
      <c r="Q41" s="133"/>
      <c r="R41" s="151">
        <v>105.296023063986</v>
      </c>
      <c r="S41" s="119"/>
      <c r="T41" s="120">
        <v>-0.50178507484383705</v>
      </c>
      <c r="U41" s="114">
        <v>0.34334731551185499</v>
      </c>
      <c r="V41" s="114">
        <v>0.76896229061270305</v>
      </c>
      <c r="W41" s="114">
        <v>-1.2371562528671101</v>
      </c>
      <c r="X41" s="114">
        <v>-1.6770751597957101</v>
      </c>
      <c r="Y41" s="121">
        <v>-0.43564676334325703</v>
      </c>
      <c r="Z41" s="114"/>
      <c r="AA41" s="122">
        <v>5.4649813941559104</v>
      </c>
      <c r="AB41" s="123">
        <v>2.8234869663728102</v>
      </c>
      <c r="AC41" s="124">
        <v>4.1496108071589601</v>
      </c>
      <c r="AD41" s="114"/>
      <c r="AE41" s="125">
        <v>1.2432031137887301</v>
      </c>
      <c r="AG41" s="137">
        <v>98.770046014790395</v>
      </c>
      <c r="AH41" s="133">
        <v>100.252983199111</v>
      </c>
      <c r="AI41" s="133">
        <v>101.561323011447</v>
      </c>
      <c r="AJ41" s="133">
        <v>104.15162035225001</v>
      </c>
      <c r="AK41" s="133">
        <v>103.52438480853699</v>
      </c>
      <c r="AL41" s="138">
        <v>101.64186257056301</v>
      </c>
      <c r="AM41" s="133"/>
      <c r="AN41" s="145">
        <v>116.227645477842</v>
      </c>
      <c r="AO41" s="153">
        <v>116.15093863044901</v>
      </c>
      <c r="AP41" s="146">
        <v>116.18958433052001</v>
      </c>
      <c r="AQ41" s="133"/>
      <c r="AR41" s="151">
        <v>106.381210849738</v>
      </c>
      <c r="AS41" s="119"/>
      <c r="AT41" s="120">
        <v>0.10899669441170801</v>
      </c>
      <c r="AU41" s="114">
        <v>-0.44828206107615698</v>
      </c>
      <c r="AV41" s="114">
        <v>-3.0671196322264498</v>
      </c>
      <c r="AW41" s="114">
        <v>3.7868864814752299</v>
      </c>
      <c r="AX41" s="114">
        <v>1.3973989758029901</v>
      </c>
      <c r="AY41" s="121">
        <v>0.32522230036893701</v>
      </c>
      <c r="AZ41" s="114"/>
      <c r="BA41" s="122">
        <v>0.347540891912821</v>
      </c>
      <c r="BB41" s="123">
        <v>0.45285462076414301</v>
      </c>
      <c r="BC41" s="124">
        <v>0.39757556605010702</v>
      </c>
      <c r="BD41" s="114"/>
      <c r="BE41" s="125">
        <v>0.249932042139207</v>
      </c>
    </row>
    <row r="42" spans="7:57" x14ac:dyDescent="0.25">
      <c r="G42" s="137">
        <v>79.9847214854111</v>
      </c>
      <c r="H42" s="133">
        <v>90.310797962648493</v>
      </c>
      <c r="I42" s="133">
        <v>90.458297520661105</v>
      </c>
      <c r="J42" s="133">
        <v>87.026013986013893</v>
      </c>
      <c r="K42" s="133">
        <v>82.372178899082499</v>
      </c>
      <c r="L42" s="138">
        <v>86.765304381543203</v>
      </c>
      <c r="M42" s="133"/>
      <c r="N42" s="145">
        <v>82.268792710706094</v>
      </c>
      <c r="O42" s="153">
        <v>80.612758620689604</v>
      </c>
      <c r="P42" s="146">
        <v>81.473112426035499</v>
      </c>
      <c r="Q42" s="133"/>
      <c r="R42" s="151">
        <v>85.459258177570007</v>
      </c>
      <c r="S42" s="119"/>
      <c r="T42" s="120">
        <v>3.9211284726936801</v>
      </c>
      <c r="U42" s="114">
        <v>6.16644544483463</v>
      </c>
      <c r="V42" s="114">
        <v>4.5574361226621898</v>
      </c>
      <c r="W42" s="114">
        <v>2.82536719555105</v>
      </c>
      <c r="X42" s="114">
        <v>1.15773940929554</v>
      </c>
      <c r="Y42" s="121">
        <v>4.0053485940153299</v>
      </c>
      <c r="Z42" s="114"/>
      <c r="AA42" s="122">
        <v>1.9340015191715101E-2</v>
      </c>
      <c r="AB42" s="123">
        <v>0.20933152607352201</v>
      </c>
      <c r="AC42" s="124">
        <v>4.7397615902972298E-2</v>
      </c>
      <c r="AD42" s="114"/>
      <c r="AE42" s="125">
        <v>3.05698231584695</v>
      </c>
      <c r="AG42" s="137">
        <v>79.216937830687797</v>
      </c>
      <c r="AH42" s="133">
        <v>85.857065527065501</v>
      </c>
      <c r="AI42" s="133">
        <v>85.146113092205795</v>
      </c>
      <c r="AJ42" s="133">
        <v>83.875978779840807</v>
      </c>
      <c r="AK42" s="133">
        <v>81.742832826747701</v>
      </c>
      <c r="AL42" s="138">
        <v>83.449236088244902</v>
      </c>
      <c r="AM42" s="133"/>
      <c r="AN42" s="145">
        <v>81.755248146035299</v>
      </c>
      <c r="AO42" s="153">
        <v>82.603037383177494</v>
      </c>
      <c r="AP42" s="146">
        <v>82.1741269841269</v>
      </c>
      <c r="AQ42" s="133"/>
      <c r="AR42" s="151">
        <v>83.097911895674301</v>
      </c>
      <c r="AS42" s="119"/>
      <c r="AT42" s="120">
        <v>0.64639772313997201</v>
      </c>
      <c r="AU42" s="114">
        <v>4.49781488371588</v>
      </c>
      <c r="AV42" s="114">
        <v>1.88746299770853</v>
      </c>
      <c r="AW42" s="114">
        <v>1.7701203873726401</v>
      </c>
      <c r="AX42" s="114">
        <v>-0.21172793041478699</v>
      </c>
      <c r="AY42" s="121">
        <v>1.9759237948986601</v>
      </c>
      <c r="AZ42" s="114"/>
      <c r="BA42" s="122">
        <v>-1.57809755391046</v>
      </c>
      <c r="BB42" s="123">
        <v>-0.51798506443786396</v>
      </c>
      <c r="BC42" s="124">
        <v>-1.0552619940983401</v>
      </c>
      <c r="BD42" s="114"/>
      <c r="BE42" s="125">
        <v>1.0998066620026701</v>
      </c>
    </row>
    <row r="43" spans="7:57" x14ac:dyDescent="0.25">
      <c r="G43" s="137">
        <v>93.3754272219836</v>
      </c>
      <c r="H43" s="133">
        <v>100.65522830359799</v>
      </c>
      <c r="I43" s="133">
        <v>105.17744608399499</v>
      </c>
      <c r="J43" s="133">
        <v>102.984179909194</v>
      </c>
      <c r="K43" s="133">
        <v>100.001819858592</v>
      </c>
      <c r="L43" s="138">
        <v>100.972937190186</v>
      </c>
      <c r="M43" s="133"/>
      <c r="N43" s="145">
        <v>124.78164632415501</v>
      </c>
      <c r="O43" s="153">
        <v>143.95862657563001</v>
      </c>
      <c r="P43" s="146">
        <v>134.74289864957001</v>
      </c>
      <c r="Q43" s="133"/>
      <c r="R43" s="151">
        <v>111.61276817947299</v>
      </c>
      <c r="S43" s="119"/>
      <c r="T43" s="120">
        <v>-3.2691583315755</v>
      </c>
      <c r="U43" s="114">
        <v>-0.61150668720055101</v>
      </c>
      <c r="V43" s="114">
        <v>6.0200427981038501E-2</v>
      </c>
      <c r="W43" s="114">
        <v>0.77155464300727905</v>
      </c>
      <c r="X43" s="114">
        <v>-1.02719997168975</v>
      </c>
      <c r="Y43" s="121">
        <v>-0.56724794460946903</v>
      </c>
      <c r="Z43" s="114"/>
      <c r="AA43" s="122">
        <v>0.35324369443306602</v>
      </c>
      <c r="AB43" s="123">
        <v>-2.6564779845403099</v>
      </c>
      <c r="AC43" s="124">
        <v>-1.21029041831807</v>
      </c>
      <c r="AD43" s="114"/>
      <c r="AE43" s="125">
        <v>-0.66154142098332203</v>
      </c>
      <c r="AG43" s="137">
        <v>123.030529462738</v>
      </c>
      <c r="AH43" s="133">
        <v>122.410517304995</v>
      </c>
      <c r="AI43" s="133">
        <v>126.88693607128999</v>
      </c>
      <c r="AJ43" s="133">
        <v>137.76446718085899</v>
      </c>
      <c r="AK43" s="133">
        <v>123.144996262148</v>
      </c>
      <c r="AL43" s="138">
        <v>126.69563873703</v>
      </c>
      <c r="AM43" s="133"/>
      <c r="AN43" s="145">
        <v>131.10765520635499</v>
      </c>
      <c r="AO43" s="153">
        <v>137.16149807850601</v>
      </c>
      <c r="AP43" s="146">
        <v>134.17126341378699</v>
      </c>
      <c r="AQ43" s="133"/>
      <c r="AR43" s="151">
        <v>129.04728849851401</v>
      </c>
      <c r="AS43" s="119"/>
      <c r="AT43" s="120">
        <v>3.0664080312732298</v>
      </c>
      <c r="AU43" s="114">
        <v>0.225565896176013</v>
      </c>
      <c r="AV43" s="114">
        <v>-2.1637629081912801</v>
      </c>
      <c r="AW43" s="114">
        <v>22.579297244608401</v>
      </c>
      <c r="AX43" s="114">
        <v>7.2701079918508196</v>
      </c>
      <c r="AY43" s="121">
        <v>5.8819496503252804</v>
      </c>
      <c r="AZ43" s="114"/>
      <c r="BA43" s="122">
        <v>-1.0121813251318601</v>
      </c>
      <c r="BB43" s="123">
        <v>-0.60323266687229804</v>
      </c>
      <c r="BC43" s="124">
        <v>-0.74482063355964301</v>
      </c>
      <c r="BD43" s="114"/>
      <c r="BE43" s="125">
        <v>3.59204383264069</v>
      </c>
    </row>
    <row r="44" spans="7:57" x14ac:dyDescent="0.25">
      <c r="G44" s="137">
        <v>237.768089668615</v>
      </c>
      <c r="H44" s="133">
        <v>246.47082274652101</v>
      </c>
      <c r="I44" s="133">
        <v>252.727161682716</v>
      </c>
      <c r="J44" s="133">
        <v>251.880683333333</v>
      </c>
      <c r="K44" s="133">
        <v>240.37369262864999</v>
      </c>
      <c r="L44" s="138">
        <v>247.026567807351</v>
      </c>
      <c r="M44" s="133"/>
      <c r="N44" s="145">
        <v>277.050346435709</v>
      </c>
      <c r="O44" s="153">
        <v>301.06373468300399</v>
      </c>
      <c r="P44" s="146">
        <v>290.39348727057398</v>
      </c>
      <c r="Q44" s="133"/>
      <c r="R44" s="151">
        <v>260.02740681576103</v>
      </c>
      <c r="S44" s="119"/>
      <c r="T44" s="120">
        <v>2.4860786633558001</v>
      </c>
      <c r="U44" s="114">
        <v>1.2184540070608501</v>
      </c>
      <c r="V44" s="114">
        <v>-1.8584431971580699</v>
      </c>
      <c r="W44" s="114">
        <v>0.20744143975819301</v>
      </c>
      <c r="X44" s="114">
        <v>-5.4964108052467404</v>
      </c>
      <c r="Y44" s="121">
        <v>-0.986690914290972</v>
      </c>
      <c r="Z44" s="114"/>
      <c r="AA44" s="122">
        <v>-19.061630902041699</v>
      </c>
      <c r="AB44" s="123">
        <v>-30.652851359700701</v>
      </c>
      <c r="AC44" s="124">
        <v>-25.696962148891199</v>
      </c>
      <c r="AD44" s="114"/>
      <c r="AE44" s="125">
        <v>-12.4216003395653</v>
      </c>
      <c r="AG44" s="137">
        <v>294.77591670655801</v>
      </c>
      <c r="AH44" s="133">
        <v>287.88747422680399</v>
      </c>
      <c r="AI44" s="133">
        <v>287.69189322093399</v>
      </c>
      <c r="AJ44" s="133">
        <v>309.25459905300102</v>
      </c>
      <c r="AK44" s="133">
        <v>282.61768215613301</v>
      </c>
      <c r="AL44" s="138">
        <v>293.07338337741601</v>
      </c>
      <c r="AM44" s="133"/>
      <c r="AN44" s="145">
        <v>303.34052303429098</v>
      </c>
      <c r="AO44" s="153">
        <v>311.76645327328202</v>
      </c>
      <c r="AP44" s="146">
        <v>307.709133516804</v>
      </c>
      <c r="AQ44" s="133"/>
      <c r="AR44" s="151">
        <v>297.59254905495101</v>
      </c>
      <c r="AS44" s="119"/>
      <c r="AT44" s="120">
        <v>3.4620904369615899</v>
      </c>
      <c r="AU44" s="114">
        <v>-1.1827615737850401</v>
      </c>
      <c r="AV44" s="114">
        <v>-8.8677138491779104</v>
      </c>
      <c r="AW44" s="114">
        <v>9.1231704488308498</v>
      </c>
      <c r="AX44" s="114">
        <v>-8.8490116106067301E-2</v>
      </c>
      <c r="AY44" s="121">
        <v>0.105000379734306</v>
      </c>
      <c r="AZ44" s="114"/>
      <c r="BA44" s="122">
        <v>-7.5981634894177601</v>
      </c>
      <c r="BB44" s="123">
        <v>-11.291790909866601</v>
      </c>
      <c r="BC44" s="124">
        <v>-9.5848477494948501</v>
      </c>
      <c r="BD44" s="114"/>
      <c r="BE44" s="125">
        <v>-3.47899651853812</v>
      </c>
    </row>
    <row r="45" spans="7:57" x14ac:dyDescent="0.25">
      <c r="G45" s="137">
        <v>152.52450587555299</v>
      </c>
      <c r="H45" s="133">
        <v>180.01498926142401</v>
      </c>
      <c r="I45" s="133">
        <v>189.02990576667</v>
      </c>
      <c r="J45" s="133">
        <v>185.819616953642</v>
      </c>
      <c r="K45" s="133">
        <v>163.00572124822301</v>
      </c>
      <c r="L45" s="138">
        <v>176.88870987823401</v>
      </c>
      <c r="M45" s="133"/>
      <c r="N45" s="145">
        <v>163.92691102985901</v>
      </c>
      <c r="O45" s="153">
        <v>176.247577834449</v>
      </c>
      <c r="P45" s="146">
        <v>170.50898387829201</v>
      </c>
      <c r="Q45" s="133"/>
      <c r="R45" s="151">
        <v>174.94348697533499</v>
      </c>
      <c r="S45" s="119"/>
      <c r="T45" s="120">
        <v>0.167645694818781</v>
      </c>
      <c r="U45" s="114">
        <v>0.22323667823533899</v>
      </c>
      <c r="V45" s="114">
        <v>-0.27968032357720901</v>
      </c>
      <c r="W45" s="114">
        <v>0.180815365138628</v>
      </c>
      <c r="X45" s="114">
        <v>-5.2482182340519001</v>
      </c>
      <c r="Y45" s="121">
        <v>-0.873359323128308</v>
      </c>
      <c r="Z45" s="114"/>
      <c r="AA45" s="122">
        <v>-11.056434355453399</v>
      </c>
      <c r="AB45" s="123">
        <v>-25.180573793836601</v>
      </c>
      <c r="AC45" s="124">
        <v>-19.8399867704093</v>
      </c>
      <c r="AD45" s="114"/>
      <c r="AE45" s="125">
        <v>-7.7005870410440602</v>
      </c>
      <c r="AG45" s="137">
        <v>158.033546013532</v>
      </c>
      <c r="AH45" s="133">
        <v>169.834031242713</v>
      </c>
      <c r="AI45" s="133">
        <v>176.328524843184</v>
      </c>
      <c r="AJ45" s="133">
        <v>183.98160215369199</v>
      </c>
      <c r="AK45" s="133">
        <v>161.597861723405</v>
      </c>
      <c r="AL45" s="138">
        <v>171.02697093762399</v>
      </c>
      <c r="AM45" s="133"/>
      <c r="AN45" s="145">
        <v>161.610562089149</v>
      </c>
      <c r="AO45" s="153">
        <v>166.15711680401901</v>
      </c>
      <c r="AP45" s="146">
        <v>163.93580670139301</v>
      </c>
      <c r="AQ45" s="133"/>
      <c r="AR45" s="151">
        <v>168.76751312812399</v>
      </c>
      <c r="AS45" s="119"/>
      <c r="AT45" s="120">
        <v>1.4724071116262401</v>
      </c>
      <c r="AU45" s="114">
        <v>-0.20350850970789799</v>
      </c>
      <c r="AV45" s="114">
        <v>-4.2810082420219802</v>
      </c>
      <c r="AW45" s="114">
        <v>7.4083402018498896</v>
      </c>
      <c r="AX45" s="114">
        <v>-1.53838300844289</v>
      </c>
      <c r="AY45" s="121">
        <v>0.62734194169989799</v>
      </c>
      <c r="AZ45" s="114"/>
      <c r="BA45" s="122">
        <v>-4.7883121517148304</v>
      </c>
      <c r="BB45" s="123">
        <v>-11.7773035568153</v>
      </c>
      <c r="BC45" s="124">
        <v>-8.6009294382173103</v>
      </c>
      <c r="BD45" s="114"/>
      <c r="BE45" s="125">
        <v>-2.46393681675521</v>
      </c>
    </row>
    <row r="46" spans="7:57" x14ac:dyDescent="0.25">
      <c r="G46" s="137">
        <v>127.61964862711</v>
      </c>
      <c r="H46" s="133">
        <v>138.97840608887699</v>
      </c>
      <c r="I46" s="133">
        <v>145.233354142281</v>
      </c>
      <c r="J46" s="133">
        <v>142.29450971652699</v>
      </c>
      <c r="K46" s="133">
        <v>130.90464865972999</v>
      </c>
      <c r="L46" s="138">
        <v>138.01422889233899</v>
      </c>
      <c r="M46" s="133"/>
      <c r="N46" s="145">
        <v>132.14198277149799</v>
      </c>
      <c r="O46" s="153">
        <v>132.84599556295001</v>
      </c>
      <c r="P46" s="146">
        <v>132.507092691579</v>
      </c>
      <c r="Q46" s="133"/>
      <c r="R46" s="151">
        <v>136.383635673274</v>
      </c>
      <c r="S46" s="119"/>
      <c r="T46" s="120">
        <v>3.0953475955656198</v>
      </c>
      <c r="U46" s="114">
        <v>0.90704806619663003</v>
      </c>
      <c r="V46" s="114">
        <v>-0.48439500330695301</v>
      </c>
      <c r="W46" s="114">
        <v>-0.68610175617593205</v>
      </c>
      <c r="X46" s="114">
        <v>-4.0806561300679798</v>
      </c>
      <c r="Y46" s="121">
        <v>-0.61991866024812403</v>
      </c>
      <c r="Z46" s="114"/>
      <c r="AA46" s="122">
        <v>-8.6648557076826407</v>
      </c>
      <c r="AB46" s="123">
        <v>-20.950692577629301</v>
      </c>
      <c r="AC46" s="124">
        <v>-15.7789798509344</v>
      </c>
      <c r="AD46" s="114"/>
      <c r="AE46" s="125">
        <v>-5.7340606839078303</v>
      </c>
      <c r="AG46" s="137">
        <v>119.995530089905</v>
      </c>
      <c r="AH46" s="133">
        <v>126.29164806474699</v>
      </c>
      <c r="AI46" s="133">
        <v>130.563264357381</v>
      </c>
      <c r="AJ46" s="133">
        <v>131.846353737492</v>
      </c>
      <c r="AK46" s="133">
        <v>124.39370634574</v>
      </c>
      <c r="AL46" s="138">
        <v>126.988311776652</v>
      </c>
      <c r="AM46" s="133"/>
      <c r="AN46" s="145">
        <v>124.13942545886501</v>
      </c>
      <c r="AO46" s="153">
        <v>124.697251791848</v>
      </c>
      <c r="AP46" s="146">
        <v>124.421747062948</v>
      </c>
      <c r="AQ46" s="133"/>
      <c r="AR46" s="151">
        <v>126.18319610188701</v>
      </c>
      <c r="AS46" s="119"/>
      <c r="AT46" s="120">
        <v>4.7551848205688199</v>
      </c>
      <c r="AU46" s="114">
        <v>1.9872454718235599</v>
      </c>
      <c r="AV46" s="114">
        <v>0.39819694555749202</v>
      </c>
      <c r="AW46" s="114">
        <v>3.5871976953310001</v>
      </c>
      <c r="AX46" s="114">
        <v>1.8484464199842801</v>
      </c>
      <c r="AY46" s="121">
        <v>2.4486248124704</v>
      </c>
      <c r="AZ46" s="114"/>
      <c r="BA46" s="122">
        <v>-2.94779512582364E-2</v>
      </c>
      <c r="BB46" s="123">
        <v>-6.32349563871764</v>
      </c>
      <c r="BC46" s="124">
        <v>-3.3440694276444098</v>
      </c>
      <c r="BD46" s="114"/>
      <c r="BE46" s="125">
        <v>0.57750721902889302</v>
      </c>
    </row>
    <row r="47" spans="7:57" x14ac:dyDescent="0.25">
      <c r="G47" s="137">
        <v>101.547547897817</v>
      </c>
      <c r="H47" s="133">
        <v>107.75379864400399</v>
      </c>
      <c r="I47" s="133">
        <v>109.63839199624501</v>
      </c>
      <c r="J47" s="133">
        <v>108.624022103724</v>
      </c>
      <c r="K47" s="133">
        <v>104.97590202879201</v>
      </c>
      <c r="L47" s="138">
        <v>106.916362721224</v>
      </c>
      <c r="M47" s="133"/>
      <c r="N47" s="145">
        <v>110.50730275310001</v>
      </c>
      <c r="O47" s="153">
        <v>115.713685409372</v>
      </c>
      <c r="P47" s="146">
        <v>113.164805468834</v>
      </c>
      <c r="Q47" s="133"/>
      <c r="R47" s="151">
        <v>108.841450603976</v>
      </c>
      <c r="S47" s="119"/>
      <c r="T47" s="120">
        <v>1.3739396022347801</v>
      </c>
      <c r="U47" s="114">
        <v>1.0138873191029401</v>
      </c>
      <c r="V47" s="114">
        <v>0.84297821812047402</v>
      </c>
      <c r="W47" s="114">
        <v>0.35226814385875799</v>
      </c>
      <c r="X47" s="114">
        <v>-2.0034371064048</v>
      </c>
      <c r="Y47" s="121">
        <v>0.23073866418892799</v>
      </c>
      <c r="Z47" s="114"/>
      <c r="AA47" s="122">
        <v>-7.9123867572970896</v>
      </c>
      <c r="AB47" s="123">
        <v>-11.5441255652207</v>
      </c>
      <c r="AC47" s="124">
        <v>-9.9427859087651491</v>
      </c>
      <c r="AD47" s="114"/>
      <c r="AE47" s="125">
        <v>-3.4867470164732199</v>
      </c>
      <c r="AG47" s="137">
        <v>101.401554697997</v>
      </c>
      <c r="AH47" s="133">
        <v>104.25635976769099</v>
      </c>
      <c r="AI47" s="133">
        <v>106.59683558379599</v>
      </c>
      <c r="AJ47" s="133">
        <v>107.546264732189</v>
      </c>
      <c r="AK47" s="133">
        <v>103.78898107774501</v>
      </c>
      <c r="AL47" s="138">
        <v>104.830701974516</v>
      </c>
      <c r="AM47" s="133"/>
      <c r="AN47" s="145">
        <v>111.167817481745</v>
      </c>
      <c r="AO47" s="153">
        <v>110.139580701837</v>
      </c>
      <c r="AP47" s="146">
        <v>110.656581907898</v>
      </c>
      <c r="AQ47" s="133"/>
      <c r="AR47" s="151">
        <v>106.67481889195901</v>
      </c>
      <c r="AS47" s="119"/>
      <c r="AT47" s="120">
        <v>2.7493278308904801</v>
      </c>
      <c r="AU47" s="114">
        <v>1.3839785290528399</v>
      </c>
      <c r="AV47" s="114">
        <v>1.0899963590922499</v>
      </c>
      <c r="AW47" s="114">
        <v>4.28836004595723</v>
      </c>
      <c r="AX47" s="114">
        <v>1.1753788575479001</v>
      </c>
      <c r="AY47" s="121">
        <v>2.1490207005082702</v>
      </c>
      <c r="AZ47" s="114"/>
      <c r="BA47" s="122">
        <v>1.0895236138365301</v>
      </c>
      <c r="BB47" s="123">
        <v>-2.4500424764550601</v>
      </c>
      <c r="BC47" s="124">
        <v>-0.69881560393889397</v>
      </c>
      <c r="BD47" s="114"/>
      <c r="BE47" s="125">
        <v>1.17960658109539</v>
      </c>
    </row>
    <row r="48" spans="7:57" x14ac:dyDescent="0.25">
      <c r="G48" s="137">
        <v>77.230688254782507</v>
      </c>
      <c r="H48" s="133">
        <v>78.827630057803404</v>
      </c>
      <c r="I48" s="133">
        <v>80.735250661883995</v>
      </c>
      <c r="J48" s="133">
        <v>80.110764756201803</v>
      </c>
      <c r="K48" s="133">
        <v>78.332206618962402</v>
      </c>
      <c r="L48" s="138">
        <v>79.133074971457503</v>
      </c>
      <c r="M48" s="133"/>
      <c r="N48" s="145">
        <v>82.142614048401995</v>
      </c>
      <c r="O48" s="153">
        <v>82.991122526315706</v>
      </c>
      <c r="P48" s="146">
        <v>82.567154293418696</v>
      </c>
      <c r="Q48" s="133"/>
      <c r="R48" s="151">
        <v>80.165887980738702</v>
      </c>
      <c r="S48" s="119"/>
      <c r="T48" s="120">
        <v>2.8555844611626502</v>
      </c>
      <c r="U48" s="114">
        <v>-0.80841479993892795</v>
      </c>
      <c r="V48" s="114">
        <v>2.15879692842124</v>
      </c>
      <c r="W48" s="114">
        <v>0.80723281045213602</v>
      </c>
      <c r="X48" s="114">
        <v>-0.910372140632138</v>
      </c>
      <c r="Y48" s="121">
        <v>0.72251331972120902</v>
      </c>
      <c r="Z48" s="114"/>
      <c r="AA48" s="122">
        <v>-4.2382077683524297</v>
      </c>
      <c r="AB48" s="123">
        <v>-8.6330302366146405</v>
      </c>
      <c r="AC48" s="124">
        <v>-6.5630887975316901</v>
      </c>
      <c r="AD48" s="114"/>
      <c r="AE48" s="125">
        <v>-1.70296997813782</v>
      </c>
      <c r="AG48" s="137">
        <v>76.112572844293595</v>
      </c>
      <c r="AH48" s="133">
        <v>77.686837402227994</v>
      </c>
      <c r="AI48" s="133">
        <v>78.178500662771796</v>
      </c>
      <c r="AJ48" s="133">
        <v>78.082838217187799</v>
      </c>
      <c r="AK48" s="133">
        <v>77.247549950867906</v>
      </c>
      <c r="AL48" s="138">
        <v>77.488282549997194</v>
      </c>
      <c r="AM48" s="133"/>
      <c r="AN48" s="145">
        <v>80.526996252652395</v>
      </c>
      <c r="AO48" s="153">
        <v>80.761542595405899</v>
      </c>
      <c r="AP48" s="146">
        <v>80.644008077014405</v>
      </c>
      <c r="AQ48" s="133"/>
      <c r="AR48" s="151">
        <v>78.454354654384204</v>
      </c>
      <c r="AS48" s="119"/>
      <c r="AT48" s="120">
        <v>0.42973375147988202</v>
      </c>
      <c r="AU48" s="114">
        <v>0.22629668241234299</v>
      </c>
      <c r="AV48" s="114">
        <v>0.40580509831344402</v>
      </c>
      <c r="AW48" s="114">
        <v>1.18221591910684</v>
      </c>
      <c r="AX48" s="114">
        <v>-8.9506177822262001E-2</v>
      </c>
      <c r="AY48" s="121">
        <v>0.445904565880129</v>
      </c>
      <c r="AZ48" s="114"/>
      <c r="BA48" s="122">
        <v>-1.6144709740885199</v>
      </c>
      <c r="BB48" s="123">
        <v>-2.8357093301534602</v>
      </c>
      <c r="BC48" s="124">
        <v>-2.2268153298525402</v>
      </c>
      <c r="BD48" s="114"/>
      <c r="BE48" s="125">
        <v>-0.39115777123793</v>
      </c>
    </row>
    <row r="49" spans="7:57" x14ac:dyDescent="0.25">
      <c r="G49" s="137">
        <v>59.574268699390799</v>
      </c>
      <c r="H49" s="133">
        <v>60.425224760765502</v>
      </c>
      <c r="I49" s="133">
        <v>60.5454153365853</v>
      </c>
      <c r="J49" s="133">
        <v>60.289828963513003</v>
      </c>
      <c r="K49" s="133">
        <v>60.035720708870599</v>
      </c>
      <c r="L49" s="138">
        <v>60.1843755564704</v>
      </c>
      <c r="M49" s="133"/>
      <c r="N49" s="145">
        <v>61.843194554675101</v>
      </c>
      <c r="O49" s="153">
        <v>62.4077470190458</v>
      </c>
      <c r="P49" s="146">
        <v>62.128515341443503</v>
      </c>
      <c r="Q49" s="133"/>
      <c r="R49" s="151">
        <v>60.762847375687997</v>
      </c>
      <c r="S49" s="119"/>
      <c r="T49" s="120">
        <v>0.97913600933933898</v>
      </c>
      <c r="U49" s="114">
        <v>0.322901567087373</v>
      </c>
      <c r="V49" s="114">
        <v>1.42562225323804</v>
      </c>
      <c r="W49" s="114">
        <v>0.64290231741634896</v>
      </c>
      <c r="X49" s="114">
        <v>2.6946052058080699E-3</v>
      </c>
      <c r="Y49" s="121">
        <v>0.66567197683535695</v>
      </c>
      <c r="Z49" s="114"/>
      <c r="AA49" s="122">
        <v>-3.1553040378429902</v>
      </c>
      <c r="AB49" s="123">
        <v>-6.0443661749419304</v>
      </c>
      <c r="AC49" s="124">
        <v>-4.6395025807752601</v>
      </c>
      <c r="AD49" s="114"/>
      <c r="AE49" s="125">
        <v>-1.0561057626219501</v>
      </c>
      <c r="AG49" s="137">
        <v>59.624127440524198</v>
      </c>
      <c r="AH49" s="133">
        <v>60.238274138251597</v>
      </c>
      <c r="AI49" s="133">
        <v>60.104008180343698</v>
      </c>
      <c r="AJ49" s="133">
        <v>60.383851147674797</v>
      </c>
      <c r="AK49" s="133">
        <v>60.353826472307198</v>
      </c>
      <c r="AL49" s="138">
        <v>60.146095838121902</v>
      </c>
      <c r="AM49" s="133"/>
      <c r="AN49" s="145">
        <v>62.081895297717402</v>
      </c>
      <c r="AO49" s="153">
        <v>62.432306129893803</v>
      </c>
      <c r="AP49" s="146">
        <v>62.258457914560402</v>
      </c>
      <c r="AQ49" s="133"/>
      <c r="AR49" s="151">
        <v>60.771491275299802</v>
      </c>
      <c r="AS49" s="119"/>
      <c r="AT49" s="120">
        <v>-0.25867970662105699</v>
      </c>
      <c r="AU49" s="114">
        <v>-1.73250877882789E-2</v>
      </c>
      <c r="AV49" s="114">
        <v>-0.90361203979877402</v>
      </c>
      <c r="AW49" s="114">
        <v>0.32511528820226798</v>
      </c>
      <c r="AX49" s="114">
        <v>0.86396111854066604</v>
      </c>
      <c r="AY49" s="121">
        <v>7.69780493815885E-3</v>
      </c>
      <c r="AZ49" s="114"/>
      <c r="BA49" s="122">
        <v>-1.8729801274375899</v>
      </c>
      <c r="BB49" s="123">
        <v>-2.2102520419680398</v>
      </c>
      <c r="BC49" s="124">
        <v>-2.0374156475907901</v>
      </c>
      <c r="BD49" s="114"/>
      <c r="BE49" s="125">
        <v>-0.64797886651526204</v>
      </c>
    </row>
    <row r="50" spans="7:57" x14ac:dyDescent="0.25">
      <c r="G50" s="137">
        <v>93.030008169934604</v>
      </c>
      <c r="H50" s="133">
        <v>106.775552575107</v>
      </c>
      <c r="I50" s="133">
        <v>107.614705289672</v>
      </c>
      <c r="J50" s="133">
        <v>107.72255933952501</v>
      </c>
      <c r="K50" s="133">
        <v>109.189170644391</v>
      </c>
      <c r="L50" s="138">
        <v>105.70748474732299</v>
      </c>
      <c r="M50" s="133"/>
      <c r="N50" s="145">
        <v>123.33511790949601</v>
      </c>
      <c r="O50" s="153">
        <v>122.493026559604</v>
      </c>
      <c r="P50" s="146">
        <v>122.90746863237101</v>
      </c>
      <c r="Q50" s="133"/>
      <c r="R50" s="151">
        <v>110.325046736842</v>
      </c>
      <c r="S50" s="119"/>
      <c r="T50" s="120">
        <v>-5.60876230682962</v>
      </c>
      <c r="U50" s="114">
        <v>-4.9133659755394197</v>
      </c>
      <c r="V50" s="114">
        <v>-4.9511799596752297</v>
      </c>
      <c r="W50" s="114">
        <v>-3.9948182683155302</v>
      </c>
      <c r="X50" s="114">
        <v>-2.7020486299874298</v>
      </c>
      <c r="Y50" s="121">
        <v>-4.3341100978996803</v>
      </c>
      <c r="Z50" s="114"/>
      <c r="AA50" s="122">
        <v>0.77146843794102604</v>
      </c>
      <c r="AB50" s="123">
        <v>-2.7762896748845001</v>
      </c>
      <c r="AC50" s="124">
        <v>-1.0517982652045901</v>
      </c>
      <c r="AD50" s="114"/>
      <c r="AE50" s="125">
        <v>-3.3292793893695101</v>
      </c>
      <c r="AG50" s="137">
        <v>109.021043209876</v>
      </c>
      <c r="AH50" s="133">
        <v>113.78775563391</v>
      </c>
      <c r="AI50" s="133">
        <v>115.49342621912599</v>
      </c>
      <c r="AJ50" s="133">
        <v>122.08617571059401</v>
      </c>
      <c r="AK50" s="133">
        <v>117.931572272411</v>
      </c>
      <c r="AL50" s="138">
        <v>115.90744459810401</v>
      </c>
      <c r="AM50" s="133"/>
      <c r="AN50" s="145">
        <v>119.732707047742</v>
      </c>
      <c r="AO50" s="153">
        <v>119.250213886146</v>
      </c>
      <c r="AP50" s="146">
        <v>119.49303775743699</v>
      </c>
      <c r="AQ50" s="133"/>
      <c r="AR50" s="151">
        <v>116.95496549912799</v>
      </c>
      <c r="AS50" s="119"/>
      <c r="AT50" s="120">
        <v>-0.66120756979748097</v>
      </c>
      <c r="AU50" s="114">
        <v>-2.4887217919374001</v>
      </c>
      <c r="AV50" s="114">
        <v>-6.0034321619724702</v>
      </c>
      <c r="AW50" s="114">
        <v>5.5111999250752604</v>
      </c>
      <c r="AX50" s="114">
        <v>0.91110103697266698</v>
      </c>
      <c r="AY50" s="121">
        <v>-0.60791987206896603</v>
      </c>
      <c r="AZ50" s="114"/>
      <c r="BA50" s="122">
        <v>-3.8572560042021702</v>
      </c>
      <c r="BB50" s="123">
        <v>-2.0891406077664598</v>
      </c>
      <c r="BC50" s="124">
        <v>-3.0204832677088702</v>
      </c>
      <c r="BD50" s="114"/>
      <c r="BE50" s="125">
        <v>-1.3332657828996399</v>
      </c>
    </row>
    <row r="51" spans="7:57" x14ac:dyDescent="0.25">
      <c r="G51" s="137">
        <v>84.390889662027803</v>
      </c>
      <c r="H51" s="133">
        <v>89.640466101694898</v>
      </c>
      <c r="I51" s="133">
        <v>90.548348115299305</v>
      </c>
      <c r="J51" s="133">
        <v>89.623719443399693</v>
      </c>
      <c r="K51" s="133">
        <v>85.973596345514906</v>
      </c>
      <c r="L51" s="138">
        <v>88.269028349890903</v>
      </c>
      <c r="M51" s="133"/>
      <c r="N51" s="145">
        <v>91.785007830853502</v>
      </c>
      <c r="O51" s="153">
        <v>95.842171174509005</v>
      </c>
      <c r="P51" s="146">
        <v>93.869584999048101</v>
      </c>
      <c r="Q51" s="133"/>
      <c r="R51" s="151">
        <v>89.937380628331596</v>
      </c>
      <c r="S51" s="119"/>
      <c r="T51" s="120">
        <v>1.91667835290195</v>
      </c>
      <c r="U51" s="114">
        <v>2.3337103872981499</v>
      </c>
      <c r="V51" s="114">
        <v>1.2605314249069099</v>
      </c>
      <c r="W51" s="114">
        <v>0.42852285265740597</v>
      </c>
      <c r="X51" s="114">
        <v>-0.384284705148221</v>
      </c>
      <c r="Y51" s="121">
        <v>1.00207653505141</v>
      </c>
      <c r="Z51" s="114"/>
      <c r="AA51" s="122">
        <v>-3.7259187685311899</v>
      </c>
      <c r="AB51" s="123">
        <v>0.53200935788150305</v>
      </c>
      <c r="AC51" s="124">
        <v>-1.5382713945045801</v>
      </c>
      <c r="AD51" s="114"/>
      <c r="AE51" s="125">
        <v>0.100682555808368</v>
      </c>
      <c r="AG51" s="137">
        <v>84.925645894928294</v>
      </c>
      <c r="AH51" s="133">
        <v>86.975549223816003</v>
      </c>
      <c r="AI51" s="133">
        <v>86.907398560550703</v>
      </c>
      <c r="AJ51" s="133">
        <v>89.156482113373599</v>
      </c>
      <c r="AK51" s="133">
        <v>86.574269363262502</v>
      </c>
      <c r="AL51" s="138">
        <v>86.922431876165703</v>
      </c>
      <c r="AM51" s="133"/>
      <c r="AN51" s="145">
        <v>91.854105173069598</v>
      </c>
      <c r="AO51" s="153">
        <v>93.235794427016003</v>
      </c>
      <c r="AP51" s="146">
        <v>92.555367144328898</v>
      </c>
      <c r="AQ51" s="133"/>
      <c r="AR51" s="151">
        <v>88.691417268408898</v>
      </c>
      <c r="AS51" s="119"/>
      <c r="AT51" s="120">
        <v>-0.38134719295785702</v>
      </c>
      <c r="AU51" s="114">
        <v>-1.7714378625697899E-2</v>
      </c>
      <c r="AV51" s="114">
        <v>-2.8199656697103799</v>
      </c>
      <c r="AW51" s="114">
        <v>2.9172784238167999</v>
      </c>
      <c r="AX51" s="114">
        <v>0.55802927784686396</v>
      </c>
      <c r="AY51" s="121">
        <v>8.0725683818554494E-2</v>
      </c>
      <c r="AZ51" s="114"/>
      <c r="BA51" s="122">
        <v>-0.90777992666055995</v>
      </c>
      <c r="BB51" s="123">
        <v>0.29095620322249099</v>
      </c>
      <c r="BC51" s="124">
        <v>-0.29244717513999302</v>
      </c>
      <c r="BD51" s="114"/>
      <c r="BE51" s="125">
        <v>-3.2296904638333901E-2</v>
      </c>
    </row>
    <row r="52" spans="7:57" x14ac:dyDescent="0.25">
      <c r="G52" s="139">
        <v>90.853650137740999</v>
      </c>
      <c r="H52" s="140">
        <v>98.805667789001106</v>
      </c>
      <c r="I52" s="140">
        <v>101.342320610687</v>
      </c>
      <c r="J52" s="140">
        <v>98.867163412127397</v>
      </c>
      <c r="K52" s="140">
        <v>96.714060742407099</v>
      </c>
      <c r="L52" s="141">
        <v>97.666923680376499</v>
      </c>
      <c r="M52" s="133"/>
      <c r="N52" s="147">
        <v>105.17024722502499</v>
      </c>
      <c r="O52" s="148">
        <v>109.159295566502</v>
      </c>
      <c r="P52" s="149">
        <v>107.188634097706</v>
      </c>
      <c r="Q52" s="133"/>
      <c r="R52" s="152">
        <v>100.620236567452</v>
      </c>
      <c r="S52" s="119"/>
      <c r="T52" s="126">
        <v>-1.43452282007411</v>
      </c>
      <c r="U52" s="127">
        <v>-0.89923140996128204</v>
      </c>
      <c r="V52" s="127">
        <v>-1.2556879694779399</v>
      </c>
      <c r="W52" s="127">
        <v>-4.2154607598509601</v>
      </c>
      <c r="X52" s="127">
        <v>-1.94509490024884</v>
      </c>
      <c r="Y52" s="128">
        <v>-2.1906945601599599</v>
      </c>
      <c r="Z52" s="114"/>
      <c r="AA52" s="129">
        <v>1.2481093566333099</v>
      </c>
      <c r="AB52" s="130">
        <v>0.59925973672534005</v>
      </c>
      <c r="AC52" s="131">
        <v>0.86518707460627298</v>
      </c>
      <c r="AD52" s="114"/>
      <c r="AE52" s="132">
        <v>-1.2361162110414501</v>
      </c>
      <c r="AG52" s="139">
        <v>90.164364108268401</v>
      </c>
      <c r="AH52" s="140">
        <v>95.372400635930006</v>
      </c>
      <c r="AI52" s="140">
        <v>96.516299339455401</v>
      </c>
      <c r="AJ52" s="140">
        <v>96.017937884281807</v>
      </c>
      <c r="AK52" s="140">
        <v>93.955884999999995</v>
      </c>
      <c r="AL52" s="141">
        <v>94.532405239134704</v>
      </c>
      <c r="AM52" s="133"/>
      <c r="AN52" s="147">
        <v>96.609794716740893</v>
      </c>
      <c r="AO52" s="148">
        <v>96.592110813788693</v>
      </c>
      <c r="AP52" s="149">
        <v>96.600904486824405</v>
      </c>
      <c r="AQ52" s="133"/>
      <c r="AR52" s="152">
        <v>95.142132677101003</v>
      </c>
      <c r="AS52" s="119"/>
      <c r="AT52" s="126">
        <v>-0.213122124246372</v>
      </c>
      <c r="AU52" s="127">
        <v>1.0795692406175601</v>
      </c>
      <c r="AV52" s="127">
        <v>2.4818928207744699</v>
      </c>
      <c r="AW52" s="127">
        <v>4.7964282311465896</v>
      </c>
      <c r="AX52" s="127">
        <v>3.47244801740788</v>
      </c>
      <c r="AY52" s="128">
        <v>2.3925718026715801</v>
      </c>
      <c r="AZ52" s="114"/>
      <c r="BA52" s="129">
        <v>1.73435123788631</v>
      </c>
      <c r="BB52" s="130">
        <v>1.3159985788299899</v>
      </c>
      <c r="BC52" s="131">
        <v>1.5296818948177899</v>
      </c>
      <c r="BD52" s="114"/>
      <c r="BE52" s="132">
        <v>2.0913927963496501</v>
      </c>
    </row>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5" x14ac:dyDescent="0.2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5" x14ac:dyDescent="0.25"/>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5" x14ac:dyDescent="0.25"/>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5" x14ac:dyDescent="0.25"/>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C4" activePane="bottomRight" state="frozen"/>
      <selection activeCell="S19" sqref="S19"/>
      <selection pane="topRight" activeCell="S19" sqref="S19"/>
      <selection pane="bottomLeft" activeCell="S19" sqref="S19"/>
      <selection pane="bottomRight" activeCell="H42" sqref="H42"/>
    </sheetView>
  </sheetViews>
  <sheetFormatPr defaultColWidth="9.1796875" defaultRowHeight="15.5" x14ac:dyDescent="0.25"/>
  <cols>
    <col min="1" max="1" width="44.7265625" style="56" customWidth="1"/>
    <col min="2" max="6" width="8.81640625" style="56" customWidth="1"/>
    <col min="7" max="7" width="8.81640625" style="62" customWidth="1"/>
    <col min="8" max="9" width="8.81640625" style="56" customWidth="1"/>
    <col min="10" max="11" width="8.81640625" style="62" customWidth="1"/>
    <col min="12" max="12" width="2.7265625" style="56" customWidth="1"/>
    <col min="13" max="17" width="9.26953125" style="56" bestFit="1" customWidth="1"/>
    <col min="18" max="18" width="10.26953125" style="56" bestFit="1" customWidth="1"/>
    <col min="19" max="20" width="9.26953125" style="56" bestFit="1" customWidth="1"/>
    <col min="21" max="21" width="10.1796875" style="56" bestFit="1" customWidth="1"/>
    <col min="22" max="22" width="12.7265625" style="56" bestFit="1" customWidth="1"/>
    <col min="23" max="23" width="2.7265625" style="56" customWidth="1"/>
    <col min="24" max="33" width="8.81640625" style="56" customWidth="1"/>
    <col min="34" max="34" width="2.453125" style="56" customWidth="1"/>
    <col min="35" max="16384" width="9.1796875" style="56"/>
  </cols>
  <sheetData>
    <row r="1" spans="1:33" x14ac:dyDescent="0.25">
      <c r="A1" s="254" t="str">
        <f>'Occupancy Raw Data'!B2</f>
        <v>April 26 - May 23, 2026
Rolling-28 Day Period</v>
      </c>
      <c r="B1" s="261" t="s">
        <v>0</v>
      </c>
      <c r="C1" s="262"/>
      <c r="D1" s="262"/>
      <c r="E1" s="262"/>
      <c r="F1" s="262"/>
      <c r="G1" s="262"/>
      <c r="H1" s="262"/>
      <c r="I1" s="262"/>
      <c r="J1" s="262"/>
      <c r="K1" s="263"/>
      <c r="L1" s="60"/>
      <c r="M1" s="261" t="s">
        <v>1</v>
      </c>
      <c r="N1" s="262"/>
      <c r="O1" s="262"/>
      <c r="P1" s="262"/>
      <c r="Q1" s="262"/>
      <c r="R1" s="262"/>
      <c r="S1" s="262"/>
      <c r="T1" s="262"/>
      <c r="U1" s="262"/>
      <c r="V1" s="263"/>
      <c r="W1" s="60"/>
      <c r="X1" s="261" t="s">
        <v>2</v>
      </c>
      <c r="Y1" s="262"/>
      <c r="Z1" s="262"/>
      <c r="AA1" s="262"/>
      <c r="AB1" s="262"/>
      <c r="AC1" s="262"/>
      <c r="AD1" s="262"/>
      <c r="AE1" s="262"/>
      <c r="AF1" s="262"/>
      <c r="AG1" s="263"/>
    </row>
    <row r="2" spans="1:33" x14ac:dyDescent="0.25">
      <c r="A2" s="255"/>
      <c r="B2" s="61"/>
      <c r="C2" s="62"/>
      <c r="D2" s="62"/>
      <c r="E2" s="62"/>
      <c r="F2" s="63"/>
      <c r="G2" s="257" t="s">
        <v>3</v>
      </c>
      <c r="H2" s="62"/>
      <c r="I2" s="62"/>
      <c r="J2" s="257" t="s">
        <v>4</v>
      </c>
      <c r="K2" s="259" t="s">
        <v>5</v>
      </c>
      <c r="L2" s="57"/>
      <c r="M2" s="64"/>
      <c r="N2" s="65"/>
      <c r="O2" s="65"/>
      <c r="P2" s="65"/>
      <c r="Q2" s="65"/>
      <c r="R2" s="264" t="s">
        <v>3</v>
      </c>
      <c r="S2" s="66"/>
      <c r="T2" s="66"/>
      <c r="U2" s="264" t="s">
        <v>4</v>
      </c>
      <c r="V2" s="265" t="s">
        <v>5</v>
      </c>
      <c r="W2" s="57"/>
      <c r="X2" s="64"/>
      <c r="Y2" s="65"/>
      <c r="Z2" s="65"/>
      <c r="AA2" s="65"/>
      <c r="AB2" s="65"/>
      <c r="AC2" s="264" t="s">
        <v>3</v>
      </c>
      <c r="AD2" s="66"/>
      <c r="AE2" s="66"/>
      <c r="AF2" s="264" t="s">
        <v>4</v>
      </c>
      <c r="AG2" s="265" t="s">
        <v>5</v>
      </c>
    </row>
    <row r="3" spans="1:33" x14ac:dyDescent="0.25">
      <c r="A3" s="256"/>
      <c r="B3" s="67" t="s">
        <v>6</v>
      </c>
      <c r="C3" s="68" t="s">
        <v>7</v>
      </c>
      <c r="D3" s="68" t="s">
        <v>8</v>
      </c>
      <c r="E3" s="68" t="s">
        <v>9</v>
      </c>
      <c r="F3" s="69" t="s">
        <v>10</v>
      </c>
      <c r="G3" s="258"/>
      <c r="H3" s="68" t="s">
        <v>11</v>
      </c>
      <c r="I3" s="68" t="s">
        <v>12</v>
      </c>
      <c r="J3" s="258"/>
      <c r="K3" s="260"/>
      <c r="L3" s="57"/>
      <c r="M3" s="67" t="s">
        <v>6</v>
      </c>
      <c r="N3" s="68" t="s">
        <v>7</v>
      </c>
      <c r="O3" s="68" t="s">
        <v>8</v>
      </c>
      <c r="P3" s="68" t="s">
        <v>9</v>
      </c>
      <c r="Q3" s="68" t="s">
        <v>10</v>
      </c>
      <c r="R3" s="258"/>
      <c r="S3" s="69" t="s">
        <v>11</v>
      </c>
      <c r="T3" s="69" t="s">
        <v>12</v>
      </c>
      <c r="U3" s="258"/>
      <c r="V3" s="260"/>
      <c r="W3" s="57"/>
      <c r="X3" s="67" t="s">
        <v>6</v>
      </c>
      <c r="Y3" s="68" t="s">
        <v>7</v>
      </c>
      <c r="Z3" s="68" t="s">
        <v>8</v>
      </c>
      <c r="AA3" s="68" t="s">
        <v>9</v>
      </c>
      <c r="AB3" s="68" t="s">
        <v>10</v>
      </c>
      <c r="AC3" s="258"/>
      <c r="AD3" s="69" t="s">
        <v>11</v>
      </c>
      <c r="AE3" s="69" t="s">
        <v>12</v>
      </c>
      <c r="AF3" s="258"/>
      <c r="AG3" s="260"/>
    </row>
    <row r="4" spans="1:33" x14ac:dyDescent="0.25">
      <c r="A4" s="88" t="s">
        <v>13</v>
      </c>
      <c r="B4" s="71">
        <f>(VLOOKUP($A4,'Occupancy Raw Data'!$B$8:$BE$45,'Occupancy Raw Data'!AG$3,FALSE))/100</f>
        <v>0.52383422455864592</v>
      </c>
      <c r="C4" s="72">
        <f>(VLOOKUP($A4,'Occupancy Raw Data'!$B$8:$BE$45,'Occupancy Raw Data'!AH$3,FALSE))/100</f>
        <v>0.64217203319397298</v>
      </c>
      <c r="D4" s="72">
        <f>(VLOOKUP($A4,'Occupancy Raw Data'!$B$8:$BE$45,'Occupancy Raw Data'!AI$3,FALSE))/100</f>
        <v>0.69103596785544197</v>
      </c>
      <c r="E4" s="72">
        <f>(VLOOKUP($A4,'Occupancy Raw Data'!$B$8:$BE$45,'Occupancy Raw Data'!AJ$3,FALSE))/100</f>
        <v>0.68836600561111094</v>
      </c>
      <c r="F4" s="72">
        <f>(VLOOKUP($A4,'Occupancy Raw Data'!$B$8:$BE$45,'Occupancy Raw Data'!AK$3,FALSE))/100</f>
        <v>0.65765832080764597</v>
      </c>
      <c r="G4" s="73">
        <f>(VLOOKUP($A4,'Occupancy Raw Data'!$B$8:$BE$45,'Occupancy Raw Data'!AL$3,FALSE))/100</f>
        <v>0.64061439369391093</v>
      </c>
      <c r="H4" s="53">
        <f>(VLOOKUP($A4,'Occupancy Raw Data'!$B$8:$BE$45,'Occupancy Raw Data'!AN$3,FALSE))/100</f>
        <v>0.72514273555900399</v>
      </c>
      <c r="I4" s="53">
        <f>(VLOOKUP($A4,'Occupancy Raw Data'!$B$8:$BE$45,'Occupancy Raw Data'!AO$3,FALSE))/100</f>
        <v>0.75097422410801995</v>
      </c>
      <c r="J4" s="73">
        <f>(VLOOKUP($A4,'Occupancy Raw Data'!$B$8:$BE$45,'Occupancy Raw Data'!AP$3,FALSE))/100</f>
        <v>0.73805839521565997</v>
      </c>
      <c r="K4" s="74">
        <f>(VLOOKUP($A4,'Occupancy Raw Data'!$B$8:$BE$45,'Occupancy Raw Data'!AR$3,FALSE))/100</f>
        <v>0.66849297688980802</v>
      </c>
      <c r="M4" s="75">
        <f>VLOOKUP($A4,'ADR Raw Data'!$B$6:$BE$43,'ADR Raw Data'!AG$1,FALSE)</f>
        <v>152.60518650215101</v>
      </c>
      <c r="N4" s="76">
        <f>VLOOKUP($A4,'ADR Raw Data'!$B$6:$BE$43,'ADR Raw Data'!AH$1,FALSE)</f>
        <v>164.06191917159299</v>
      </c>
      <c r="O4" s="76">
        <f>VLOOKUP($A4,'ADR Raw Data'!$B$6:$BE$43,'ADR Raw Data'!AI$1,FALSE)</f>
        <v>171.96246141947901</v>
      </c>
      <c r="P4" s="76">
        <f>VLOOKUP($A4,'ADR Raw Data'!$B$6:$BE$43,'ADR Raw Data'!AJ$1,FALSE)</f>
        <v>167.39309684511301</v>
      </c>
      <c r="Q4" s="76">
        <f>VLOOKUP($A4,'ADR Raw Data'!$B$6:$BE$43,'ADR Raw Data'!AK$1,FALSE)</f>
        <v>160.02349629010499</v>
      </c>
      <c r="R4" s="77">
        <f>VLOOKUP($A4,'ADR Raw Data'!$B$6:$BE$43,'ADR Raw Data'!AL$1,FALSE)</f>
        <v>163.77949719407701</v>
      </c>
      <c r="S4" s="76">
        <f>VLOOKUP($A4,'ADR Raw Data'!$B$6:$BE$43,'ADR Raw Data'!AN$1,FALSE)</f>
        <v>179.80691847561801</v>
      </c>
      <c r="T4" s="76">
        <f>VLOOKUP($A4,'ADR Raw Data'!$B$6:$BE$43,'ADR Raw Data'!AO$1,FALSE)</f>
        <v>185.22379246843801</v>
      </c>
      <c r="U4" s="77">
        <f>VLOOKUP($A4,'ADR Raw Data'!$B$6:$BE$43,'ADR Raw Data'!AP$1,FALSE)</f>
        <v>182.56273435620801</v>
      </c>
      <c r="V4" s="78">
        <f>VLOOKUP($A4,'ADR Raw Data'!$B$6:$BE$43,'ADR Raw Data'!AR$1,FALSE)</f>
        <v>169.71257312859899</v>
      </c>
      <c r="X4" s="75">
        <f>VLOOKUP($A4,'RevPAR Raw Data'!$B$6:$BE$43,'RevPAR Raw Data'!AG$1,FALSE)</f>
        <v>79.939819534982206</v>
      </c>
      <c r="Y4" s="76">
        <f>VLOOKUP($A4,'RevPAR Raw Data'!$B$6:$BE$43,'RevPAR Raw Data'!AH$1,FALSE)</f>
        <v>105.355976204127</v>
      </c>
      <c r="Z4" s="76">
        <f>VLOOKUP($A4,'RevPAR Raw Data'!$B$6:$BE$43,'RevPAR Raw Data'!AI$1,FALSE)</f>
        <v>118.832245961814</v>
      </c>
      <c r="AA4" s="76">
        <f>VLOOKUP($A4,'RevPAR Raw Data'!$B$6:$BE$43,'RevPAR Raw Data'!AJ$1,FALSE)</f>
        <v>115.227717442144</v>
      </c>
      <c r="AB4" s="76">
        <f>VLOOKUP($A4,'RevPAR Raw Data'!$B$6:$BE$43,'RevPAR Raw Data'!AK$1,FALSE)</f>
        <v>105.24078385991901</v>
      </c>
      <c r="AC4" s="77">
        <f>VLOOKUP($A4,'RevPAR Raw Data'!$B$6:$BE$43,'RevPAR Raw Data'!AL$1,FALSE)</f>
        <v>104.919503294477</v>
      </c>
      <c r="AD4" s="76">
        <f>VLOOKUP($A4,'RevPAR Raw Data'!$B$6:$BE$43,'RevPAR Raw Data'!AN$1,FALSE)</f>
        <v>130.38568073584401</v>
      </c>
      <c r="AE4" s="76">
        <f>VLOOKUP($A4,'RevPAR Raw Data'!$B$6:$BE$43,'RevPAR Raw Data'!AO$1,FALSE)</f>
        <v>139.09829383533</v>
      </c>
      <c r="AF4" s="77">
        <f>VLOOKUP($A4,'RevPAR Raw Data'!$B$6:$BE$43,'RevPAR Raw Data'!AP$1,FALSE)</f>
        <v>134.741958745125</v>
      </c>
      <c r="AG4" s="78">
        <f>VLOOKUP($A4,'RevPAR Raw Data'!$B$6:$BE$43,'RevPAR Raw Data'!AR$1,FALSE)</f>
        <v>113.451663226367</v>
      </c>
    </row>
    <row r="5" spans="1:33" x14ac:dyDescent="0.25">
      <c r="A5" s="55" t="s">
        <v>126</v>
      </c>
      <c r="B5" s="43">
        <f>(VLOOKUP($A4,'Occupancy Raw Data'!$B$8:$BE$45,'Occupancy Raw Data'!AT$3,FALSE))/100</f>
        <v>5.3030261517610401E-3</v>
      </c>
      <c r="C5" s="44">
        <f>(VLOOKUP($A4,'Occupancy Raw Data'!$B$8:$BE$45,'Occupancy Raw Data'!AU$3,FALSE))/100</f>
        <v>1.71673589293675E-2</v>
      </c>
      <c r="D5" s="44">
        <f>(VLOOKUP($A4,'Occupancy Raw Data'!$B$8:$BE$45,'Occupancy Raw Data'!AV$3,FALSE))/100</f>
        <v>1.9541844714996398E-2</v>
      </c>
      <c r="E5" s="44">
        <f>(VLOOKUP($A4,'Occupancy Raw Data'!$B$8:$BE$45,'Occupancy Raw Data'!AW$3,FALSE))/100</f>
        <v>1.9011377462615001E-2</v>
      </c>
      <c r="F5" s="44">
        <f>(VLOOKUP($A4,'Occupancy Raw Data'!$B$8:$BE$45,'Occupancy Raw Data'!AX$3,FALSE))/100</f>
        <v>1.0291378399112601E-2</v>
      </c>
      <c r="G5" s="44">
        <f>(VLOOKUP($A4,'Occupancy Raw Data'!$B$8:$BE$45,'Occupancy Raw Data'!AY$3,FALSE))/100</f>
        <v>1.4685505725489701E-2</v>
      </c>
      <c r="H5" s="45">
        <f>(VLOOKUP($A4,'Occupancy Raw Data'!$B$8:$BE$45,'Occupancy Raw Data'!BA$3,FALSE))/100</f>
        <v>4.5465177380263696E-4</v>
      </c>
      <c r="I5" s="45">
        <f>(VLOOKUP($A4,'Occupancy Raw Data'!$B$8:$BE$45,'Occupancy Raw Data'!BB$3,FALSE))/100</f>
        <v>-5.6384775568504297E-3</v>
      </c>
      <c r="J5" s="44">
        <f>(VLOOKUP($A4,'Occupancy Raw Data'!$B$8:$BE$45,'Occupancy Raw Data'!BC$3,FALSE))/100</f>
        <v>-2.6547154795236098E-3</v>
      </c>
      <c r="K5" s="46">
        <f>(VLOOKUP($A4,'Occupancy Raw Data'!$B$8:$BE$45,'Occupancy Raw Data'!BE$3,FALSE))/100</f>
        <v>9.1575709799719494E-3</v>
      </c>
      <c r="M5" s="43">
        <f>(VLOOKUP($A4,'ADR Raw Data'!$B$6:$BE$49,'ADR Raw Data'!AT$1,FALSE))/100</f>
        <v>1.2089118180854902E-2</v>
      </c>
      <c r="N5" s="44">
        <f>(VLOOKUP($A4,'ADR Raw Data'!$B$6:$BE$49,'ADR Raw Data'!AU$1,FALSE))/100</f>
        <v>2.2766728066641304E-2</v>
      </c>
      <c r="O5" s="44">
        <f>(VLOOKUP($A4,'ADR Raw Data'!$B$6:$BE$49,'ADR Raw Data'!AV$1,FALSE))/100</f>
        <v>3.3326926041803498E-2</v>
      </c>
      <c r="P5" s="44">
        <f>(VLOOKUP($A4,'ADR Raw Data'!$B$6:$BE$49,'ADR Raw Data'!AW$1,FALSE))/100</f>
        <v>3.5847529974889498E-2</v>
      </c>
      <c r="Q5" s="44">
        <f>(VLOOKUP($A4,'ADR Raw Data'!$B$6:$BE$49,'ADR Raw Data'!AX$1,FALSE))/100</f>
        <v>2.3924251433773903E-2</v>
      </c>
      <c r="R5" s="44">
        <f>(VLOOKUP($A4,'ADR Raw Data'!$B$6:$BE$49,'ADR Raw Data'!AY$1,FALSE))/100</f>
        <v>2.67460693216338E-2</v>
      </c>
      <c r="S5" s="45">
        <f>(VLOOKUP($A4,'ADR Raw Data'!$B$6:$BE$49,'ADR Raw Data'!BA$1,FALSE))/100</f>
        <v>4.0088091529477302E-2</v>
      </c>
      <c r="T5" s="45">
        <f>(VLOOKUP($A4,'ADR Raw Data'!$B$6:$BE$49,'ADR Raw Data'!BB$1,FALSE))/100</f>
        <v>3.5045912634322697E-2</v>
      </c>
      <c r="U5" s="44">
        <f>(VLOOKUP($A4,'ADR Raw Data'!$B$6:$BE$49,'ADR Raw Data'!BC$1,FALSE))/100</f>
        <v>3.7424525982223698E-2</v>
      </c>
      <c r="V5" s="46">
        <f>(VLOOKUP($A4,'ADR Raw Data'!$B$6:$BE$49,'ADR Raw Data'!BE$1,FALSE))/100</f>
        <v>2.9974402792613701E-2</v>
      </c>
      <c r="X5" s="43">
        <f>(VLOOKUP($A4,'RevPAR Raw Data'!$B$6:$BE$49,'RevPAR Raw Data'!AT$1,FALSE))/100</f>
        <v>1.74562532424807E-2</v>
      </c>
      <c r="Y5" s="44">
        <f>(VLOOKUP($A4,'RevPAR Raw Data'!$B$6:$BE$49,'RevPAR Raw Data'!AU$1,FALSE))/100</f>
        <v>4.0324931588376203E-2</v>
      </c>
      <c r="Z5" s="44">
        <f>(VLOOKUP($A4,'RevPAR Raw Data'!$B$6:$BE$49,'RevPAR Raw Data'!AV$1,FALSE))/100</f>
        <v>5.3520040370336995E-2</v>
      </c>
      <c r="AA5" s="44">
        <f>(VLOOKUP($A4,'RevPAR Raw Data'!$B$6:$BE$49,'RevPAR Raw Data'!AW$1,FALSE))/100</f>
        <v>5.5540418360959493E-2</v>
      </c>
      <c r="AB5" s="44">
        <f>(VLOOKUP($A4,'RevPAR Raw Data'!$B$6:$BE$49,'RevPAR Raw Data'!AX$1,FALSE))/100</f>
        <v>3.4461843357306995E-2</v>
      </c>
      <c r="AC5" s="44">
        <f>(VLOOKUP($A4,'RevPAR Raw Data'!$B$6:$BE$49,'RevPAR Raw Data'!AY$1,FALSE))/100</f>
        <v>4.1824354601280804E-2</v>
      </c>
      <c r="AD5" s="45">
        <f>(VLOOKUP($A4,'RevPAR Raw Data'!$B$6:$BE$49,'RevPAR Raw Data'!BA$1,FALSE))/100</f>
        <v>4.0560969425202202E-2</v>
      </c>
      <c r="AE5" s="45">
        <f>(VLOOKUP($A4,'RevPAR Raw Data'!$B$6:$BE$49,'RevPAR Raw Data'!BB$1,FALSE))/100</f>
        <v>2.9209829485624297E-2</v>
      </c>
      <c r="AF5" s="44">
        <f>(VLOOKUP($A4,'RevPAR Raw Data'!$B$6:$BE$49,'RevPAR Raw Data'!BC$1,FALSE))/100</f>
        <v>3.4670459034261199E-2</v>
      </c>
      <c r="AG5" s="46">
        <f>(VLOOKUP($A4,'RevPAR Raw Data'!$B$6:$BE$49,'RevPAR Raw Data'!BE$1,FALSE))/100</f>
        <v>3.9406466493741299E-2</v>
      </c>
    </row>
    <row r="6" spans="1:33"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5">
      <c r="A7" s="88" t="s">
        <v>14</v>
      </c>
      <c r="B7" s="79">
        <f>(VLOOKUP($A7,'Occupancy Raw Data'!$B$8:$BE$45,'Occupancy Raw Data'!AG$3,FALSE))/100</f>
        <v>0.54442295451206901</v>
      </c>
      <c r="C7" s="80">
        <f>(VLOOKUP($A7,'Occupancy Raw Data'!$B$8:$BE$45,'Occupancy Raw Data'!AH$3,FALSE))/100</f>
        <v>0.68265558439014795</v>
      </c>
      <c r="D7" s="80">
        <f>(VLOOKUP($A7,'Occupancy Raw Data'!$B$8:$BE$45,'Occupancy Raw Data'!AI$3,FALSE))/100</f>
        <v>0.740142853645399</v>
      </c>
      <c r="E7" s="80">
        <f>(VLOOKUP($A7,'Occupancy Raw Data'!$B$8:$BE$45,'Occupancy Raw Data'!AJ$3,FALSE))/100</f>
        <v>0.75614962297409705</v>
      </c>
      <c r="F7" s="80">
        <f>(VLOOKUP($A7,'Occupancy Raw Data'!$B$8:$BE$45,'Occupancy Raw Data'!AK$3,FALSE))/100</f>
        <v>0.71729177887675599</v>
      </c>
      <c r="G7" s="81">
        <f>(VLOOKUP($A7,'Occupancy Raw Data'!$B$8:$BE$45,'Occupancy Raw Data'!AL$3,FALSE))/100</f>
        <v>0.68813255887969405</v>
      </c>
      <c r="H7" s="53">
        <f>(VLOOKUP($A7,'Occupancy Raw Data'!$B$8:$BE$45,'Occupancy Raw Data'!AN$3,FALSE))/100</f>
        <v>0.76609315333398598</v>
      </c>
      <c r="I7" s="53">
        <f>(VLOOKUP($A7,'Occupancy Raw Data'!$B$8:$BE$45,'Occupancy Raw Data'!AO$3,FALSE))/100</f>
        <v>0.77093532752374405</v>
      </c>
      <c r="J7" s="81">
        <f>(VLOOKUP($A7,'Occupancy Raw Data'!$B$8:$BE$45,'Occupancy Raw Data'!AP$3,FALSE))/100</f>
        <v>0.76851424042886507</v>
      </c>
      <c r="K7" s="82">
        <f>(VLOOKUP($A7,'Occupancy Raw Data'!$B$8:$BE$45,'Occupancy Raw Data'!AR$3,FALSE))/100</f>
        <v>0.71110116320549399</v>
      </c>
      <c r="M7" s="75">
        <f>VLOOKUP($A7,'ADR Raw Data'!$B$6:$BE$43,'ADR Raw Data'!AG$1,FALSE)</f>
        <v>129.09555058263001</v>
      </c>
      <c r="N7" s="76">
        <f>VLOOKUP($A7,'ADR Raw Data'!$B$6:$BE$43,'ADR Raw Data'!AH$1,FALSE)</f>
        <v>143.95376418724999</v>
      </c>
      <c r="O7" s="76">
        <f>VLOOKUP($A7,'ADR Raw Data'!$B$6:$BE$43,'ADR Raw Data'!AI$1,FALSE)</f>
        <v>153.551154537842</v>
      </c>
      <c r="P7" s="76">
        <f>VLOOKUP($A7,'ADR Raw Data'!$B$6:$BE$43,'ADR Raw Data'!AJ$1,FALSE)</f>
        <v>154.184795553968</v>
      </c>
      <c r="Q7" s="76">
        <f>VLOOKUP($A7,'ADR Raw Data'!$B$6:$BE$43,'ADR Raw Data'!AK$1,FALSE)</f>
        <v>149.02773128701099</v>
      </c>
      <c r="R7" s="77">
        <f>VLOOKUP($A7,'ADR Raw Data'!$B$6:$BE$43,'ADR Raw Data'!AL$1,FALSE)</f>
        <v>146.97352908449099</v>
      </c>
      <c r="S7" s="76">
        <f>VLOOKUP($A7,'ADR Raw Data'!$B$6:$BE$43,'ADR Raw Data'!AN$1,FALSE)</f>
        <v>165.810015697273</v>
      </c>
      <c r="T7" s="76">
        <f>VLOOKUP($A7,'ADR Raw Data'!$B$6:$BE$43,'ADR Raw Data'!AO$1,FALSE)</f>
        <v>164.927609373933</v>
      </c>
      <c r="U7" s="77">
        <f>VLOOKUP($A7,'ADR Raw Data'!$B$6:$BE$43,'ADR Raw Data'!AP$1,FALSE)</f>
        <v>165.36742259222299</v>
      </c>
      <c r="V7" s="78">
        <f>VLOOKUP($A7,'ADR Raw Data'!$B$6:$BE$43,'ADR Raw Data'!AR$1,FALSE)</f>
        <v>152.65383489162201</v>
      </c>
      <c r="X7" s="75">
        <f>VLOOKUP($A7,'RevPAR Raw Data'!$B$6:$BE$43,'RevPAR Raw Data'!AG$1,FALSE)</f>
        <v>70.282581062558094</v>
      </c>
      <c r="Y7" s="76">
        <f>VLOOKUP($A7,'RevPAR Raw Data'!$B$6:$BE$43,'RevPAR Raw Data'!AH$1,FALSE)</f>
        <v>98.270841016409094</v>
      </c>
      <c r="Z7" s="76">
        <f>VLOOKUP($A7,'RevPAR Raw Data'!$B$6:$BE$43,'RevPAR Raw Data'!AI$1,FALSE)</f>
        <v>113.649789700184</v>
      </c>
      <c r="AA7" s="76">
        <f>VLOOKUP($A7,'RevPAR Raw Data'!$B$6:$BE$43,'RevPAR Raw Data'!AJ$1,FALSE)</f>
        <v>116.586775026471</v>
      </c>
      <c r="AB7" s="76">
        <f>VLOOKUP($A7,'RevPAR Raw Data'!$B$6:$BE$43,'RevPAR Raw Data'!AK$1,FALSE)</f>
        <v>106.896366476827</v>
      </c>
      <c r="AC7" s="77">
        <f>VLOOKUP($A7,'RevPAR Raw Data'!$B$6:$BE$43,'RevPAR Raw Data'!AL$1,FALSE)</f>
        <v>101.13727065649</v>
      </c>
      <c r="AD7" s="76">
        <f>VLOOKUP($A7,'RevPAR Raw Data'!$B$6:$BE$43,'RevPAR Raw Data'!AN$1,FALSE)</f>
        <v>127.02591777988199</v>
      </c>
      <c r="AE7" s="76">
        <f>VLOOKUP($A7,'RevPAR Raw Data'!$B$6:$BE$43,'RevPAR Raw Data'!AO$1,FALSE)</f>
        <v>127.148520550401</v>
      </c>
      <c r="AF7" s="77">
        <f>VLOOKUP($A7,'RevPAR Raw Data'!$B$6:$BE$43,'RevPAR Raw Data'!AP$1,FALSE)</f>
        <v>127.08721916514099</v>
      </c>
      <c r="AG7" s="78">
        <f>VLOOKUP($A7,'RevPAR Raw Data'!$B$6:$BE$43,'RevPAR Raw Data'!AR$1,FALSE)</f>
        <v>108.55231955921199</v>
      </c>
    </row>
    <row r="8" spans="1:33" x14ac:dyDescent="0.25">
      <c r="A8" s="55" t="s">
        <v>126</v>
      </c>
      <c r="B8" s="43">
        <f>(VLOOKUP($A7,'Occupancy Raw Data'!$B$8:$BE$45,'Occupancy Raw Data'!AT$3,FALSE))/100</f>
        <v>3.0242588909368998E-2</v>
      </c>
      <c r="C8" s="44">
        <f>(VLOOKUP($A7,'Occupancy Raw Data'!$B$8:$BE$45,'Occupancy Raw Data'!AU$3,FALSE))/100</f>
        <v>3.2408679621214798E-2</v>
      </c>
      <c r="D8" s="44">
        <f>(VLOOKUP($A7,'Occupancy Raw Data'!$B$8:$BE$45,'Occupancy Raw Data'!AV$3,FALSE))/100</f>
        <v>3.0999342533749998E-2</v>
      </c>
      <c r="E8" s="44">
        <f>(VLOOKUP($A7,'Occupancy Raw Data'!$B$8:$BE$45,'Occupancy Raw Data'!AW$3,FALSE))/100</f>
        <v>3.6172506839235397E-2</v>
      </c>
      <c r="F8" s="44">
        <f>(VLOOKUP($A7,'Occupancy Raw Data'!$B$8:$BE$45,'Occupancy Raw Data'!AX$3,FALSE))/100</f>
        <v>2.9399151184988401E-2</v>
      </c>
      <c r="G8" s="44">
        <f>(VLOOKUP($A7,'Occupancy Raw Data'!$B$8:$BE$45,'Occupancy Raw Data'!AY$3,FALSE))/100</f>
        <v>3.1952841916892398E-2</v>
      </c>
      <c r="H8" s="45">
        <f>(VLOOKUP($A7,'Occupancy Raw Data'!$B$8:$BE$45,'Occupancy Raw Data'!BA$3,FALSE))/100</f>
        <v>8.8551476563233106E-3</v>
      </c>
      <c r="I8" s="45">
        <f>(VLOOKUP($A7,'Occupancy Raw Data'!$B$8:$BE$45,'Occupancy Raw Data'!BB$3,FALSE))/100</f>
        <v>-1.04343976407063E-2</v>
      </c>
      <c r="J8" s="44">
        <f>(VLOOKUP($A7,'Occupancy Raw Data'!$B$8:$BE$45,'Occupancy Raw Data'!BC$3,FALSE))/100</f>
        <v>-9.1310077483467702E-4</v>
      </c>
      <c r="K8" s="46">
        <f>(VLOOKUP($A7,'Occupancy Raw Data'!$B$8:$BE$45,'Occupancy Raw Data'!BE$3,FALSE))/100</f>
        <v>2.1561983127396898E-2</v>
      </c>
      <c r="M8" s="43">
        <f>(VLOOKUP($A7,'ADR Raw Data'!$B$6:$BE$49,'ADR Raw Data'!AT$1,FALSE))/100</f>
        <v>4.2533220969979101E-2</v>
      </c>
      <c r="N8" s="44">
        <f>(VLOOKUP($A7,'ADR Raw Data'!$B$6:$BE$49,'ADR Raw Data'!AU$1,FALSE))/100</f>
        <v>3.0386133795971298E-2</v>
      </c>
      <c r="O8" s="44">
        <f>(VLOOKUP($A7,'ADR Raw Data'!$B$6:$BE$49,'ADR Raw Data'!AV$1,FALSE))/100</f>
        <v>3.3262467789752698E-2</v>
      </c>
      <c r="P8" s="44">
        <f>(VLOOKUP($A7,'ADR Raw Data'!$B$6:$BE$49,'ADR Raw Data'!AW$1,FALSE))/100</f>
        <v>4.4544760987614299E-2</v>
      </c>
      <c r="Q8" s="44">
        <f>(VLOOKUP($A7,'ADR Raw Data'!$B$6:$BE$49,'ADR Raw Data'!AX$1,FALSE))/100</f>
        <v>5.0934950580696504E-2</v>
      </c>
      <c r="R8" s="44">
        <f>(VLOOKUP($A7,'ADR Raw Data'!$B$6:$BE$49,'ADR Raw Data'!AY$1,FALSE))/100</f>
        <v>4.0334632873567901E-2</v>
      </c>
      <c r="S8" s="45">
        <f>(VLOOKUP($A7,'ADR Raw Data'!$B$6:$BE$49,'ADR Raw Data'!BA$1,FALSE))/100</f>
        <v>6.1229424442383697E-2</v>
      </c>
      <c r="T8" s="45">
        <f>(VLOOKUP($A7,'ADR Raw Data'!$B$6:$BE$49,'ADR Raw Data'!BB$1,FALSE))/100</f>
        <v>5.2515992239967495E-2</v>
      </c>
      <c r="U8" s="44">
        <f>(VLOOKUP($A7,'ADR Raw Data'!$B$6:$BE$49,'ADR Raw Data'!BC$1,FALSE))/100</f>
        <v>5.6837812730705997E-2</v>
      </c>
      <c r="V8" s="46">
        <f>(VLOOKUP($A7,'ADR Raw Data'!$B$6:$BE$49,'ADR Raw Data'!BE$1,FALSE))/100</f>
        <v>4.5031591188878804E-2</v>
      </c>
      <c r="X8" s="43">
        <f>(VLOOKUP($A7,'RevPAR Raw Data'!$B$6:$BE$49,'RevPAR Raw Data'!AT$1,FALSE))/100</f>
        <v>7.406212459613451E-2</v>
      </c>
      <c r="Y8" s="44">
        <f>(VLOOKUP($A7,'RevPAR Raw Data'!$B$6:$BE$49,'RevPAR Raw Data'!AU$1,FALSE))/100</f>
        <v>6.3779587892307199E-2</v>
      </c>
      <c r="Z8" s="44">
        <f>(VLOOKUP($A7,'RevPAR Raw Data'!$B$6:$BE$49,'RevPAR Raw Data'!AV$1,FALSE))/100</f>
        <v>6.52929249560351E-2</v>
      </c>
      <c r="AA8" s="44">
        <f>(VLOOKUP($A7,'RevPAR Raw Data'!$B$6:$BE$49,'RevPAR Raw Data'!AW$1,FALSE))/100</f>
        <v>8.2328563498326388E-2</v>
      </c>
      <c r="AB8" s="44">
        <f>(VLOOKUP($A7,'RevPAR Raw Data'!$B$6:$BE$49,'RevPAR Raw Data'!AX$1,FALSE))/100</f>
        <v>8.1831546078406703E-2</v>
      </c>
      <c r="AC8" s="44">
        <f>(VLOOKUP($A7,'RevPAR Raw Data'!$B$6:$BE$49,'RevPAR Raw Data'!AY$1,FALSE))/100</f>
        <v>7.3576280938445399E-2</v>
      </c>
      <c r="AD8" s="45">
        <f>(VLOOKUP($A7,'RevPAR Raw Data'!$B$6:$BE$49,'RevPAR Raw Data'!BA$1,FALSE))/100</f>
        <v>7.0626767693056008E-2</v>
      </c>
      <c r="AE8" s="45">
        <f>(VLOOKUP($A7,'RevPAR Raw Data'!$B$6:$BE$49,'RevPAR Raw Data'!BB$1,FALSE))/100</f>
        <v>4.1533621853733098E-2</v>
      </c>
      <c r="AF8" s="44">
        <f>(VLOOKUP($A7,'RevPAR Raw Data'!$B$6:$BE$49,'RevPAR Raw Data'!BC$1,FALSE))/100</f>
        <v>5.5872813305026997E-2</v>
      </c>
      <c r="AG8" s="46">
        <f>(VLOOKUP($A7,'RevPAR Raw Data'!$B$6:$BE$49,'RevPAR Raw Data'!BE$1,FALSE))/100</f>
        <v>6.7564544725690304E-2</v>
      </c>
    </row>
    <row r="9" spans="1:33"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5">
      <c r="A11" s="70" t="s">
        <v>16</v>
      </c>
      <c r="B11" s="47">
        <f>(VLOOKUP($A11,'Occupancy Raw Data'!$B$8:$BE$51,'Occupancy Raw Data'!AG$3,FALSE))/100</f>
        <v>0.50558108995403794</v>
      </c>
      <c r="C11" s="53">
        <f>(VLOOKUP($A11,'Occupancy Raw Data'!$B$8:$BE$51,'Occupancy Raw Data'!AH$3,FALSE))/100</f>
        <v>0.67120814182534405</v>
      </c>
      <c r="D11" s="53">
        <f>(VLOOKUP($A11,'Occupancy Raw Data'!$B$8:$BE$51,'Occupancy Raw Data'!AI$3,FALSE))/100</f>
        <v>0.73363974611512306</v>
      </c>
      <c r="E11" s="53">
        <f>(VLOOKUP($A11,'Occupancy Raw Data'!$B$8:$BE$51,'Occupancy Raw Data'!AJ$3,FALSE))/100</f>
        <v>0.77248850952068193</v>
      </c>
      <c r="F11" s="53">
        <f>(VLOOKUP($A11,'Occupancy Raw Data'!$B$8:$BE$51,'Occupancy Raw Data'!AK$3,FALSE))/100</f>
        <v>0.67777413000656495</v>
      </c>
      <c r="G11" s="54">
        <f>(VLOOKUP($A11,'Occupancy Raw Data'!$B$8:$BE$51,'Occupancy Raw Data'!AL$3,FALSE))/100</f>
        <v>0.6721383234843511</v>
      </c>
      <c r="H11" s="53">
        <f>(VLOOKUP($A11,'Occupancy Raw Data'!$B$8:$BE$51,'Occupancy Raw Data'!AN$3,FALSE))/100</f>
        <v>0.75497702909647701</v>
      </c>
      <c r="I11" s="53">
        <f>(VLOOKUP($A11,'Occupancy Raw Data'!$B$8:$BE$51,'Occupancy Raw Data'!AO$3,FALSE))/100</f>
        <v>0.79681688908335102</v>
      </c>
      <c r="J11" s="54">
        <f>(VLOOKUP($A11,'Occupancy Raw Data'!$B$8:$BE$51,'Occupancy Raw Data'!AP$3,FALSE))/100</f>
        <v>0.77589695908991407</v>
      </c>
      <c r="K11" s="48">
        <f>(VLOOKUP($A11,'Occupancy Raw Data'!$B$8:$BE$51,'Occupancy Raw Data'!AR$3,FALSE))/100</f>
        <v>0.70179291587207304</v>
      </c>
      <c r="M11" s="75">
        <f>VLOOKUP($A11,'ADR Raw Data'!$B$6:$BE$49,'ADR Raw Data'!AG$1,FALSE)</f>
        <v>315.705712121212</v>
      </c>
      <c r="N11" s="76">
        <f>VLOOKUP($A11,'ADR Raw Data'!$B$6:$BE$49,'ADR Raw Data'!AH$1,FALSE)</f>
        <v>314.53549523110701</v>
      </c>
      <c r="O11" s="76">
        <f>VLOOKUP($A11,'ADR Raw Data'!$B$6:$BE$49,'ADR Raw Data'!AI$1,FALSE)</f>
        <v>325.49024985083503</v>
      </c>
      <c r="P11" s="76">
        <f>VLOOKUP($A11,'ADR Raw Data'!$B$6:$BE$49,'ADR Raw Data'!AJ$1,FALSE)</f>
        <v>321.97741252302001</v>
      </c>
      <c r="Q11" s="76">
        <f>VLOOKUP($A11,'ADR Raw Data'!$B$6:$BE$49,'ADR Raw Data'!AK$1,FALSE)</f>
        <v>327.24514087349598</v>
      </c>
      <c r="R11" s="77">
        <f>VLOOKUP($A11,'ADR Raw Data'!$B$6:$BE$49,'ADR Raw Data'!AL$1,FALSE)</f>
        <v>321.37680950830298</v>
      </c>
      <c r="S11" s="76">
        <f>VLOOKUP($A11,'ADR Raw Data'!$B$6:$BE$49,'ADR Raw Data'!AN$1,FALSE)</f>
        <v>407.91370544769597</v>
      </c>
      <c r="T11" s="76">
        <f>VLOOKUP($A11,'ADR Raw Data'!$B$6:$BE$49,'ADR Raw Data'!AO$1,FALSE)</f>
        <v>414.865462969318</v>
      </c>
      <c r="U11" s="77">
        <f>VLOOKUP($A11,'ADR Raw Data'!$B$6:$BE$49,'ADR Raw Data'!AP$1,FALSE)</f>
        <v>411.48330173051801</v>
      </c>
      <c r="V11" s="78">
        <f>VLOOKUP($A11,'ADR Raw Data'!$B$6:$BE$49,'ADR Raw Data'!AR$1,FALSE)</f>
        <v>349.84886750637497</v>
      </c>
      <c r="X11" s="75">
        <f>VLOOKUP($A11,'RevPAR Raw Data'!$B$6:$BE$49,'RevPAR Raw Data'!AG$1,FALSE)</f>
        <v>159.614838038958</v>
      </c>
      <c r="Y11" s="76">
        <f>VLOOKUP($A11,'RevPAR Raw Data'!$B$6:$BE$49,'RevPAR Raw Data'!AH$1,FALSE)</f>
        <v>211.118785292186</v>
      </c>
      <c r="Z11" s="76">
        <f>VLOOKUP($A11,'RevPAR Raw Data'!$B$6:$BE$49,'RevPAR Raw Data'!AI$1,FALSE)</f>
        <v>238.79258426351399</v>
      </c>
      <c r="AA11" s="76">
        <f>VLOOKUP($A11,'RevPAR Raw Data'!$B$6:$BE$49,'RevPAR Raw Data'!AJ$1,FALSE)</f>
        <v>248.72385149923301</v>
      </c>
      <c r="AB11" s="76">
        <f>VLOOKUP($A11,'RevPAR Raw Data'!$B$6:$BE$49,'RevPAR Raw Data'!AK$1,FALSE)</f>
        <v>221.79829065441001</v>
      </c>
      <c r="AC11" s="77">
        <f>VLOOKUP($A11,'RevPAR Raw Data'!$B$6:$BE$49,'RevPAR Raw Data'!AL$1,FALSE)</f>
        <v>216.00966994966001</v>
      </c>
      <c r="AD11" s="76">
        <f>VLOOKUP($A11,'RevPAR Raw Data'!$B$6:$BE$49,'RevPAR Raw Data'!AN$1,FALSE)</f>
        <v>307.96547746663703</v>
      </c>
      <c r="AE11" s="76">
        <f>VLOOKUP($A11,'RevPAR Raw Data'!$B$6:$BE$49,'RevPAR Raw Data'!AO$1,FALSE)</f>
        <v>330.57180759133598</v>
      </c>
      <c r="AF11" s="77">
        <f>VLOOKUP($A11,'RevPAR Raw Data'!$B$6:$BE$49,'RevPAR Raw Data'!AP$1,FALSE)</f>
        <v>319.26864252898702</v>
      </c>
      <c r="AG11" s="78">
        <f>VLOOKUP($A11,'RevPAR Raw Data'!$B$6:$BE$49,'RevPAR Raw Data'!AR$1,FALSE)</f>
        <v>245.521456841841</v>
      </c>
    </row>
    <row r="12" spans="1:33" x14ac:dyDescent="0.25">
      <c r="A12" s="55" t="s">
        <v>126</v>
      </c>
      <c r="B12" s="43">
        <f>(VLOOKUP($A11,'Occupancy Raw Data'!$B$8:$BE$51,'Occupancy Raw Data'!AT$3,FALSE))/100</f>
        <v>4.9668717489535802E-2</v>
      </c>
      <c r="C12" s="44">
        <f>(VLOOKUP($A11,'Occupancy Raw Data'!$B$8:$BE$51,'Occupancy Raw Data'!AU$3,FALSE))/100</f>
        <v>-1.54470951581916E-2</v>
      </c>
      <c r="D12" s="44">
        <f>(VLOOKUP($A11,'Occupancy Raw Data'!$B$8:$BE$51,'Occupancy Raw Data'!AV$3,FALSE))/100</f>
        <v>-2.4154914602273699E-2</v>
      </c>
      <c r="E12" s="44">
        <f>(VLOOKUP($A11,'Occupancy Raw Data'!$B$8:$BE$51,'Occupancy Raw Data'!AW$3,FALSE))/100</f>
        <v>7.8304330094176311E-2</v>
      </c>
      <c r="F12" s="44">
        <f>(VLOOKUP($A11,'Occupancy Raw Data'!$B$8:$BE$51,'Occupancy Raw Data'!AX$3,FALSE))/100</f>
        <v>3.6362182635405901E-2</v>
      </c>
      <c r="G12" s="44">
        <f>(VLOOKUP($A11,'Occupancy Raw Data'!$B$8:$BE$51,'Occupancy Raw Data'!AY$3,FALSE))/100</f>
        <v>2.2860490158681301E-2</v>
      </c>
      <c r="H12" s="45">
        <f>(VLOOKUP($A11,'Occupancy Raw Data'!$B$8:$BE$51,'Occupancy Raw Data'!BA$3,FALSE))/100</f>
        <v>4.7748047146296005E-2</v>
      </c>
      <c r="I12" s="45">
        <f>(VLOOKUP($A11,'Occupancy Raw Data'!$B$8:$BE$51,'Occupancy Raw Data'!BB$3,FALSE))/100</f>
        <v>2.7742858810210401E-2</v>
      </c>
      <c r="J12" s="44">
        <f>(VLOOKUP($A11,'Occupancy Raw Data'!$B$8:$BE$51,'Occupancy Raw Data'!BC$3,FALSE))/100</f>
        <v>3.7379442877734599E-2</v>
      </c>
      <c r="K12" s="46">
        <f>(VLOOKUP($A11,'Occupancy Raw Data'!$B$8:$BE$51,'Occupancy Raw Data'!BE$3,FALSE))/100</f>
        <v>2.7416309347599598E-2</v>
      </c>
      <c r="M12" s="43">
        <f>(VLOOKUP($A11,'ADR Raw Data'!$B$6:$BE$49,'ADR Raw Data'!AT$1,FALSE))/100</f>
        <v>4.8744816269521297E-2</v>
      </c>
      <c r="N12" s="44">
        <f>(VLOOKUP($A11,'ADR Raw Data'!$B$6:$BE$49,'ADR Raw Data'!AU$1,FALSE))/100</f>
        <v>3.6021102919852804E-2</v>
      </c>
      <c r="O12" s="44">
        <f>(VLOOKUP($A11,'ADR Raw Data'!$B$6:$BE$49,'ADR Raw Data'!AV$1,FALSE))/100</f>
        <v>4.1623864688411699E-2</v>
      </c>
      <c r="P12" s="44">
        <f>(VLOOKUP($A11,'ADR Raw Data'!$B$6:$BE$49,'ADR Raw Data'!AW$1,FALSE))/100</f>
        <v>5.2591374120895901E-2</v>
      </c>
      <c r="Q12" s="44">
        <f>(VLOOKUP($A11,'ADR Raw Data'!$B$6:$BE$49,'ADR Raw Data'!AX$1,FALSE))/100</f>
        <v>5.1471787392610102E-2</v>
      </c>
      <c r="R12" s="44">
        <f>(VLOOKUP($A11,'ADR Raw Data'!$B$6:$BE$49,'ADR Raw Data'!AY$1,FALSE))/100</f>
        <v>4.5898563111225803E-2</v>
      </c>
      <c r="S12" s="45">
        <f>(VLOOKUP($A11,'ADR Raw Data'!$B$6:$BE$49,'ADR Raw Data'!BA$1,FALSE))/100</f>
        <v>6.1203362538600904E-2</v>
      </c>
      <c r="T12" s="45">
        <f>(VLOOKUP($A11,'ADR Raw Data'!$B$6:$BE$49,'ADR Raw Data'!BB$1,FALSE))/100</f>
        <v>4.9518911967193401E-2</v>
      </c>
      <c r="U12" s="44">
        <f>(VLOOKUP($A11,'ADR Raw Data'!$B$6:$BE$49,'ADR Raw Data'!BC$1,FALSE))/100</f>
        <v>5.4980001161753493E-2</v>
      </c>
      <c r="V12" s="46">
        <f>(VLOOKUP($A11,'ADR Raw Data'!$B$6:$BE$49,'ADR Raw Data'!BE$1,FALSE))/100</f>
        <v>5.0071887293162198E-2</v>
      </c>
      <c r="X12" s="43">
        <f>(VLOOKUP($A11,'RevPAR Raw Data'!$B$6:$BE$49,'RevPAR Raw Data'!AT$1,FALSE))/100</f>
        <v>0.10083462626742699</v>
      </c>
      <c r="Y12" s="44">
        <f>(VLOOKUP($A11,'RevPAR Raw Data'!$B$6:$BE$49,'RevPAR Raw Data'!AU$1,FALSE))/100</f>
        <v>2.0017586357155101E-2</v>
      </c>
      <c r="Z12" s="44">
        <f>(VLOOKUP($A11,'RevPAR Raw Data'!$B$6:$BE$49,'RevPAR Raw Data'!AV$1,FALSE))/100</f>
        <v>1.6463529189172699E-2</v>
      </c>
      <c r="AA12" s="44">
        <f>(VLOOKUP($A11,'RevPAR Raw Data'!$B$6:$BE$49,'RevPAR Raw Data'!AW$1,FALSE))/100</f>
        <v>0.13501383653434101</v>
      </c>
      <c r="AB12" s="44">
        <f>(VLOOKUP($A11,'RevPAR Raw Data'!$B$6:$BE$49,'RevPAR Raw Data'!AX$1,FALSE))/100</f>
        <v>8.970559656175689E-2</v>
      </c>
      <c r="AC12" s="44">
        <f>(VLOOKUP($A11,'RevPAR Raw Data'!$B$6:$BE$49,'RevPAR Raw Data'!AY$1,FALSE))/100</f>
        <v>6.9808316920209001E-2</v>
      </c>
      <c r="AD12" s="45">
        <f>(VLOOKUP($A11,'RevPAR Raw Data'!$B$6:$BE$49,'RevPAR Raw Data'!BA$1,FALSE))/100</f>
        <v>0.11187375072490101</v>
      </c>
      <c r="AE12" s="45">
        <f>(VLOOKUP($A11,'RevPAR Raw Data'!$B$6:$BE$49,'RevPAR Raw Data'!BB$1,FALSE))/100</f>
        <v>7.8635566960545009E-2</v>
      </c>
      <c r="AF12" s="44">
        <f>(VLOOKUP($A11,'RevPAR Raw Data'!$B$6:$BE$49,'RevPAR Raw Data'!BC$1,FALSE))/100</f>
        <v>9.4414565852331711E-2</v>
      </c>
      <c r="AG12" s="46">
        <f>(VLOOKUP($A11,'RevPAR Raw Data'!$B$6:$BE$49,'RevPAR Raw Data'!BE$1,FALSE))/100</f>
        <v>7.8860982992409304E-2</v>
      </c>
    </row>
    <row r="13" spans="1:33"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5">
      <c r="A14" s="70" t="s">
        <v>17</v>
      </c>
      <c r="B14" s="47">
        <f>(VLOOKUP($A14,'Occupancy Raw Data'!$B$8:$BE$51,'Occupancy Raw Data'!AG$3,FALSE))/100</f>
        <v>0.55813358355369702</v>
      </c>
      <c r="C14" s="53">
        <f>(VLOOKUP($A14,'Occupancy Raw Data'!$B$8:$BE$51,'Occupancy Raw Data'!AH$3,FALSE))/100</f>
        <v>0.78046006426113901</v>
      </c>
      <c r="D14" s="53">
        <f>(VLOOKUP($A14,'Occupancy Raw Data'!$B$8:$BE$51,'Occupancy Raw Data'!AI$3,FALSE))/100</f>
        <v>0.87109860009288398</v>
      </c>
      <c r="E14" s="53">
        <f>(VLOOKUP($A14,'Occupancy Raw Data'!$B$8:$BE$51,'Occupancy Raw Data'!AJ$3,FALSE))/100</f>
        <v>0.87296577478271498</v>
      </c>
      <c r="F14" s="53">
        <f>(VLOOKUP($A14,'Occupancy Raw Data'!$B$8:$BE$51,'Occupancy Raw Data'!AK$3,FALSE))/100</f>
        <v>0.76148501995128204</v>
      </c>
      <c r="G14" s="54">
        <f>(VLOOKUP($A14,'Occupancy Raw Data'!$B$8:$BE$51,'Occupancy Raw Data'!AL$3,FALSE))/100</f>
        <v>0.768828608528344</v>
      </c>
      <c r="H14" s="53">
        <f>(VLOOKUP($A14,'Occupancy Raw Data'!$B$8:$BE$51,'Occupancy Raw Data'!AN$3,FALSE))/100</f>
        <v>0.77883413507064103</v>
      </c>
      <c r="I14" s="53">
        <f>(VLOOKUP($A14,'Occupancy Raw Data'!$B$8:$BE$51,'Occupancy Raw Data'!AO$3,FALSE))/100</f>
        <v>0.80351123063520302</v>
      </c>
      <c r="J14" s="54">
        <f>(VLOOKUP($A14,'Occupancy Raw Data'!$B$8:$BE$51,'Occupancy Raw Data'!AP$3,FALSE))/100</f>
        <v>0.79117268285292197</v>
      </c>
      <c r="K14" s="48">
        <f>(VLOOKUP($A14,'Occupancy Raw Data'!$B$8:$BE$51,'Occupancy Raw Data'!AR$3,FALSE))/100</f>
        <v>0.77521682100541001</v>
      </c>
      <c r="M14" s="75">
        <f>VLOOKUP($A14,'ADR Raw Data'!$B$6:$BE$49,'ADR Raw Data'!AG$1,FALSE)</f>
        <v>194.17019681763301</v>
      </c>
      <c r="N14" s="76">
        <f>VLOOKUP($A14,'ADR Raw Data'!$B$6:$BE$49,'ADR Raw Data'!AH$1,FALSE)</f>
        <v>223.212805304575</v>
      </c>
      <c r="O14" s="76">
        <f>VLOOKUP($A14,'ADR Raw Data'!$B$6:$BE$49,'ADR Raw Data'!AI$1,FALSE)</f>
        <v>239.57006539218901</v>
      </c>
      <c r="P14" s="76">
        <f>VLOOKUP($A14,'ADR Raw Data'!$B$6:$BE$49,'ADR Raw Data'!AJ$1,FALSE)</f>
        <v>234.75594078432999</v>
      </c>
      <c r="Q14" s="76">
        <f>VLOOKUP($A14,'ADR Raw Data'!$B$6:$BE$49,'ADR Raw Data'!AK$1,FALSE)</f>
        <v>216.96435314032499</v>
      </c>
      <c r="R14" s="77">
        <f>VLOOKUP($A14,'ADR Raw Data'!$B$6:$BE$49,'ADR Raw Data'!AL$1,FALSE)</f>
        <v>224.08628755078999</v>
      </c>
      <c r="S14" s="76">
        <f>VLOOKUP($A14,'ADR Raw Data'!$B$6:$BE$49,'ADR Raw Data'!AN$1,FALSE)</f>
        <v>224.492017799824</v>
      </c>
      <c r="T14" s="76">
        <f>VLOOKUP($A14,'ADR Raw Data'!$B$6:$BE$49,'ADR Raw Data'!AO$1,FALSE)</f>
        <v>225.73090225563899</v>
      </c>
      <c r="U14" s="77">
        <f>VLOOKUP($A14,'ADR Raw Data'!$B$6:$BE$49,'ADR Raw Data'!AP$1,FALSE)</f>
        <v>225.12112039353201</v>
      </c>
      <c r="V14" s="78">
        <f>VLOOKUP($A14,'ADR Raw Data'!$B$6:$BE$49,'ADR Raw Data'!AR$1,FALSE)</f>
        <v>224.38823772538501</v>
      </c>
      <c r="X14" s="75">
        <f>VLOOKUP($A14,'RevPAR Raw Data'!$B$6:$BE$49,'RevPAR Raw Data'!AG$1,FALSE)</f>
        <v>108.37290776915199</v>
      </c>
      <c r="Y14" s="76">
        <f>VLOOKUP($A14,'RevPAR Raw Data'!$B$6:$BE$49,'RevPAR Raw Data'!AH$1,FALSE)</f>
        <v>174.20868037191801</v>
      </c>
      <c r="Z14" s="76">
        <f>VLOOKUP($A14,'RevPAR Raw Data'!$B$6:$BE$49,'RevPAR Raw Data'!AI$1,FALSE)</f>
        <v>208.68914858729701</v>
      </c>
      <c r="AA14" s="76">
        <f>VLOOKUP($A14,'RevPAR Raw Data'!$B$6:$BE$49,'RevPAR Raw Data'!AJ$1,FALSE)</f>
        <v>204.933901731638</v>
      </c>
      <c r="AB14" s="76">
        <f>VLOOKUP($A14,'RevPAR Raw Data'!$B$6:$BE$49,'RevPAR Raw Data'!AK$1,FALSE)</f>
        <v>165.21510477977699</v>
      </c>
      <c r="AC14" s="77">
        <f>VLOOKUP($A14,'RevPAR Raw Data'!$B$6:$BE$49,'RevPAR Raw Data'!AL$1,FALSE)</f>
        <v>172.283948647957</v>
      </c>
      <c r="AD14" s="76">
        <f>VLOOKUP($A14,'RevPAR Raw Data'!$B$6:$BE$49,'RevPAR Raw Data'!AN$1,FALSE)</f>
        <v>174.84204651338899</v>
      </c>
      <c r="AE14" s="76">
        <f>VLOOKUP($A14,'RevPAR Raw Data'!$B$6:$BE$49,'RevPAR Raw Data'!AO$1,FALSE)</f>
        <v>181.377315063823</v>
      </c>
      <c r="AF14" s="77">
        <f>VLOOKUP($A14,'RevPAR Raw Data'!$B$6:$BE$49,'RevPAR Raw Data'!AP$1,FALSE)</f>
        <v>178.109680788606</v>
      </c>
      <c r="AG14" s="78">
        <f>VLOOKUP($A14,'RevPAR Raw Data'!$B$6:$BE$49,'RevPAR Raw Data'!AR$1,FALSE)</f>
        <v>173.94953632047901</v>
      </c>
    </row>
    <row r="15" spans="1:33" x14ac:dyDescent="0.25">
      <c r="A15" s="55" t="s">
        <v>126</v>
      </c>
      <c r="B15" s="43">
        <f>(VLOOKUP($A14,'Occupancy Raw Data'!$B$8:$BE$51,'Occupancy Raw Data'!AT$3,FALSE))/100</f>
        <v>7.9911079473504298E-3</v>
      </c>
      <c r="C15" s="44">
        <f>(VLOOKUP($A14,'Occupancy Raw Data'!$B$8:$BE$51,'Occupancy Raw Data'!AU$3,FALSE))/100</f>
        <v>7.3368547625884397E-3</v>
      </c>
      <c r="D15" s="44">
        <f>(VLOOKUP($A14,'Occupancy Raw Data'!$B$8:$BE$51,'Occupancy Raw Data'!AV$3,FALSE))/100</f>
        <v>1.76986498175359E-2</v>
      </c>
      <c r="E15" s="44">
        <f>(VLOOKUP($A14,'Occupancy Raw Data'!$B$8:$BE$51,'Occupancy Raw Data'!AW$3,FALSE))/100</f>
        <v>5.0372518444102204E-2</v>
      </c>
      <c r="F15" s="44">
        <f>(VLOOKUP($A14,'Occupancy Raw Data'!$B$8:$BE$51,'Occupancy Raw Data'!AX$3,FALSE))/100</f>
        <v>2.2774432800887999E-2</v>
      </c>
      <c r="G15" s="44">
        <f>(VLOOKUP($A14,'Occupancy Raw Data'!$B$8:$BE$51,'Occupancy Raw Data'!AY$3,FALSE))/100</f>
        <v>2.23627239585098E-2</v>
      </c>
      <c r="H15" s="45">
        <f>(VLOOKUP($A14,'Occupancy Raw Data'!$B$8:$BE$51,'Occupancy Raw Data'!BA$3,FALSE))/100</f>
        <v>-1.3750540030962799E-2</v>
      </c>
      <c r="I15" s="45">
        <f>(VLOOKUP($A14,'Occupancy Raw Data'!$B$8:$BE$51,'Occupancy Raw Data'!BB$3,FALSE))/100</f>
        <v>-2.40411455377357E-2</v>
      </c>
      <c r="J15" s="44">
        <f>(VLOOKUP($A14,'Occupancy Raw Data'!$B$8:$BE$51,'Occupancy Raw Data'!BC$3,FALSE))/100</f>
        <v>-1.9003060402404001E-2</v>
      </c>
      <c r="K15" s="46">
        <f>(VLOOKUP($A14,'Occupancy Raw Data'!$B$8:$BE$51,'Occupancy Raw Data'!BE$3,FALSE))/100</f>
        <v>9.9408305965860699E-3</v>
      </c>
      <c r="M15" s="43">
        <f>(VLOOKUP($A14,'ADR Raw Data'!$B$6:$BE$49,'ADR Raw Data'!AT$1,FALSE))/100</f>
        <v>3.6066918499260699E-2</v>
      </c>
      <c r="N15" s="44">
        <f>(VLOOKUP($A14,'ADR Raw Data'!$B$6:$BE$49,'ADR Raw Data'!AU$1,FALSE))/100</f>
        <v>3.2315106317708703E-2</v>
      </c>
      <c r="O15" s="44">
        <f>(VLOOKUP($A14,'ADR Raw Data'!$B$6:$BE$49,'ADR Raw Data'!AV$1,FALSE))/100</f>
        <v>3.8330764643464001E-2</v>
      </c>
      <c r="P15" s="44">
        <f>(VLOOKUP($A14,'ADR Raw Data'!$B$6:$BE$49,'ADR Raw Data'!AW$1,FALSE))/100</f>
        <v>4.3085742033740299E-2</v>
      </c>
      <c r="Q15" s="44">
        <f>(VLOOKUP($A14,'ADR Raw Data'!$B$6:$BE$49,'ADR Raw Data'!AX$1,FALSE))/100</f>
        <v>4.0002663831556803E-2</v>
      </c>
      <c r="R15" s="44">
        <f>(VLOOKUP($A14,'ADR Raw Data'!$B$6:$BE$49,'ADR Raw Data'!AY$1,FALSE))/100</f>
        <v>3.87424050405E-2</v>
      </c>
      <c r="S15" s="45">
        <f>(VLOOKUP($A14,'ADR Raw Data'!$B$6:$BE$49,'ADR Raw Data'!BA$1,FALSE))/100</f>
        <v>7.2831363338216604E-2</v>
      </c>
      <c r="T15" s="45">
        <f>(VLOOKUP($A14,'ADR Raw Data'!$B$6:$BE$49,'ADR Raw Data'!BB$1,FALSE))/100</f>
        <v>7.8088124972839609E-2</v>
      </c>
      <c r="U15" s="44">
        <f>(VLOOKUP($A14,'ADR Raw Data'!$B$6:$BE$49,'ADR Raw Data'!BC$1,FALSE))/100</f>
        <v>7.5499807873284905E-2</v>
      </c>
      <c r="V15" s="46">
        <f>(VLOOKUP($A14,'ADR Raw Data'!$B$6:$BE$49,'ADR Raw Data'!BE$1,FALSE))/100</f>
        <v>4.9508952938142101E-2</v>
      </c>
      <c r="X15" s="43">
        <f>(VLOOKUP($A14,'RevPAR Raw Data'!$B$6:$BE$49,'RevPAR Raw Data'!AT$1,FALSE))/100</f>
        <v>4.4346241085667003E-2</v>
      </c>
      <c r="Y15" s="44">
        <f>(VLOOKUP($A14,'RevPAR Raw Data'!$B$6:$BE$49,'RevPAR Raw Data'!AU$1,FALSE))/100</f>
        <v>3.9889052321987799E-2</v>
      </c>
      <c r="Z15" s="44">
        <f>(VLOOKUP($A14,'RevPAR Raw Data'!$B$6:$BE$49,'RevPAR Raw Data'!AV$1,FALSE))/100</f>
        <v>5.67078172416631E-2</v>
      </c>
      <c r="AA15" s="44">
        <f>(VLOOKUP($A14,'RevPAR Raw Data'!$B$6:$BE$49,'RevPAR Raw Data'!AW$1,FALSE))/100</f>
        <v>9.5628597813114891E-2</v>
      </c>
      <c r="AB15" s="44">
        <f>(VLOOKUP($A14,'RevPAR Raw Data'!$B$6:$BE$49,'RevPAR Raw Data'!AX$1,FALSE))/100</f>
        <v>6.3688134611733102E-2</v>
      </c>
      <c r="AC15" s="44">
        <f>(VLOOKUP($A14,'RevPAR Raw Data'!$B$6:$BE$49,'RevPAR Raw Data'!AY$1,FALSE))/100</f>
        <v>6.1971514708419405E-2</v>
      </c>
      <c r="AD15" s="45">
        <f>(VLOOKUP($A14,'RevPAR Raw Data'!$B$6:$BE$49,'RevPAR Raw Data'!BA$1,FALSE))/100</f>
        <v>5.8079352730162001E-2</v>
      </c>
      <c r="AE15" s="45">
        <f>(VLOOKUP($A14,'RevPAR Raw Data'!$B$6:$BE$49,'RevPAR Raw Data'!BB$1,FALSE))/100</f>
        <v>5.2169651457862898E-2</v>
      </c>
      <c r="AF15" s="44">
        <f>(VLOOKUP($A14,'RevPAR Raw Data'!$B$6:$BE$49,'RevPAR Raw Data'!BC$1,FALSE))/100</f>
        <v>5.5062020061494896E-2</v>
      </c>
      <c r="AG15" s="46">
        <f>(VLOOKUP($A14,'RevPAR Raw Data'!$B$6:$BE$49,'RevPAR Raw Data'!BE$1,FALSE))/100</f>
        <v>5.9941943648900597E-2</v>
      </c>
    </row>
    <row r="16" spans="1:33"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Data'!AG$3,FALSE))/100</f>
        <v>0.58474328117300001</v>
      </c>
      <c r="C17" s="53">
        <f>(VLOOKUP($A17,'Occupancy Raw Data'!$B$8:$BE$51,'Occupancy Raw Data'!AH$3,FALSE))/100</f>
        <v>0.76182892077390607</v>
      </c>
      <c r="D17" s="53">
        <f>(VLOOKUP($A17,'Occupancy Raw Data'!$B$8:$BE$51,'Occupancy Raw Data'!AI$3,FALSE))/100</f>
        <v>0.84074076719255497</v>
      </c>
      <c r="E17" s="53">
        <f>(VLOOKUP($A17,'Occupancy Raw Data'!$B$8:$BE$51,'Occupancy Raw Data'!AJ$3,FALSE))/100</f>
        <v>0.84372611897126704</v>
      </c>
      <c r="F17" s="53">
        <f>(VLOOKUP($A17,'Occupancy Raw Data'!$B$8:$BE$51,'Occupancy Raw Data'!AK$3,FALSE))/100</f>
        <v>0.77664854981895004</v>
      </c>
      <c r="G17" s="54">
        <f>(VLOOKUP($A17,'Occupancy Raw Data'!$B$8:$BE$51,'Occupancy Raw Data'!AL$3,FALSE))/100</f>
        <v>0.76153752758593496</v>
      </c>
      <c r="H17" s="53">
        <f>(VLOOKUP($A17,'Occupancy Raw Data'!$B$8:$BE$51,'Occupancy Raw Data'!AN$3,FALSE))/100</f>
        <v>0.82139187029002003</v>
      </c>
      <c r="I17" s="53">
        <f>(VLOOKUP($A17,'Occupancy Raw Data'!$B$8:$BE$51,'Occupancy Raw Data'!AO$3,FALSE))/100</f>
        <v>0.83223909568394605</v>
      </c>
      <c r="J17" s="54">
        <f>(VLOOKUP($A17,'Occupancy Raw Data'!$B$8:$BE$51,'Occupancy Raw Data'!AP$3,FALSE))/100</f>
        <v>0.82681548298698304</v>
      </c>
      <c r="K17" s="48">
        <f>(VLOOKUP($A17,'Occupancy Raw Data'!$B$8:$BE$51,'Occupancy Raw Data'!AR$3,FALSE))/100</f>
        <v>0.78019893078020797</v>
      </c>
      <c r="M17" s="75">
        <f>VLOOKUP($A17,'ADR Raw Data'!$B$6:$BE$49,'ADR Raw Data'!AG$1,FALSE)</f>
        <v>150.09435193101501</v>
      </c>
      <c r="N17" s="76">
        <f>VLOOKUP($A17,'ADR Raw Data'!$B$6:$BE$49,'ADR Raw Data'!AH$1,FALSE)</f>
        <v>163.68174174314899</v>
      </c>
      <c r="O17" s="76">
        <f>VLOOKUP($A17,'ADR Raw Data'!$B$6:$BE$49,'ADR Raw Data'!AI$1,FALSE)</f>
        <v>174.62179046534899</v>
      </c>
      <c r="P17" s="76">
        <f>VLOOKUP($A17,'ADR Raw Data'!$B$6:$BE$49,'ADR Raw Data'!AJ$1,FALSE)</f>
        <v>177.19908038193199</v>
      </c>
      <c r="Q17" s="76">
        <f>VLOOKUP($A17,'ADR Raw Data'!$B$6:$BE$49,'ADR Raw Data'!AK$1,FALSE)</f>
        <v>170.78681352534301</v>
      </c>
      <c r="R17" s="77">
        <f>VLOOKUP($A17,'ADR Raw Data'!$B$6:$BE$49,'ADR Raw Data'!AL$1,FALSE)</f>
        <v>168.45515992954901</v>
      </c>
      <c r="S17" s="76">
        <f>VLOOKUP($A17,'ADR Raw Data'!$B$6:$BE$49,'ADR Raw Data'!AN$1,FALSE)</f>
        <v>185.92463518679401</v>
      </c>
      <c r="T17" s="76">
        <f>VLOOKUP($A17,'ADR Raw Data'!$B$6:$BE$49,'ADR Raw Data'!AO$1,FALSE)</f>
        <v>183.50647256045201</v>
      </c>
      <c r="U17" s="77">
        <f>VLOOKUP($A17,'ADR Raw Data'!$B$6:$BE$49,'ADR Raw Data'!AP$1,FALSE)</f>
        <v>184.707622734334</v>
      </c>
      <c r="V17" s="78">
        <f>VLOOKUP($A17,'ADR Raw Data'!$B$6:$BE$49,'ADR Raw Data'!AR$1,FALSE)</f>
        <v>173.37895743148101</v>
      </c>
      <c r="X17" s="75">
        <f>VLOOKUP($A17,'RevPAR Raw Data'!$B$6:$BE$49,'RevPAR Raw Data'!AG$1,FALSE)</f>
        <v>87.766663833677299</v>
      </c>
      <c r="Y17" s="76">
        <f>VLOOKUP($A17,'RevPAR Raw Data'!$B$6:$BE$49,'RevPAR Raw Data'!AH$1,FALSE)</f>
        <v>124.697484662576</v>
      </c>
      <c r="Z17" s="76">
        <f>VLOOKUP($A17,'RevPAR Raw Data'!$B$6:$BE$49,'RevPAR Raw Data'!AI$1,FALSE)</f>
        <v>146.81165808437501</v>
      </c>
      <c r="AA17" s="76">
        <f>VLOOKUP($A17,'RevPAR Raw Data'!$B$6:$BE$49,'RevPAR Raw Data'!AJ$1,FALSE)</f>
        <v>149.50749237592501</v>
      </c>
      <c r="AB17" s="76">
        <f>VLOOKUP($A17,'RevPAR Raw Data'!$B$6:$BE$49,'RevPAR Raw Data'!AK$1,FALSE)</f>
        <v>132.64133105265699</v>
      </c>
      <c r="AC17" s="77">
        <f>VLOOKUP($A17,'RevPAR Raw Data'!$B$6:$BE$49,'RevPAR Raw Data'!AL$1,FALSE)</f>
        <v>128.284926001842</v>
      </c>
      <c r="AD17" s="76">
        <f>VLOOKUP($A17,'RevPAR Raw Data'!$B$6:$BE$49,'RevPAR Raw Data'!AN$1,FALSE)</f>
        <v>152.71698382906999</v>
      </c>
      <c r="AE17" s="76">
        <f>VLOOKUP($A17,'RevPAR Raw Data'!$B$6:$BE$49,'RevPAR Raw Data'!AO$1,FALSE)</f>
        <v>152.72126077586199</v>
      </c>
      <c r="AF17" s="77">
        <f>VLOOKUP($A17,'RevPAR Raw Data'!$B$6:$BE$49,'RevPAR Raw Data'!AP$1,FALSE)</f>
        <v>152.71912230246599</v>
      </c>
      <c r="AG17" s="78">
        <f>VLOOKUP($A17,'RevPAR Raw Data'!$B$6:$BE$49,'RevPAR Raw Data'!AR$1,FALSE)</f>
        <v>135.270077207828</v>
      </c>
    </row>
    <row r="18" spans="1:33" x14ac:dyDescent="0.25">
      <c r="A18" s="55" t="s">
        <v>126</v>
      </c>
      <c r="B18" s="43">
        <f>(VLOOKUP($A17,'Occupancy Raw Data'!$B$8:$BE$51,'Occupancy Raw Data'!AT$3,FALSE))/100</f>
        <v>5.9912963559514004E-2</v>
      </c>
      <c r="C18" s="44">
        <f>(VLOOKUP($A17,'Occupancy Raw Data'!$B$8:$BE$51,'Occupancy Raw Data'!AU$3,FALSE))/100</f>
        <v>4.50440739489446E-2</v>
      </c>
      <c r="D18" s="44">
        <f>(VLOOKUP($A17,'Occupancy Raw Data'!$B$8:$BE$51,'Occupancy Raw Data'!AV$3,FALSE))/100</f>
        <v>3.6012206074900799E-2</v>
      </c>
      <c r="E18" s="44">
        <f>(VLOOKUP($A17,'Occupancy Raw Data'!$B$8:$BE$51,'Occupancy Raw Data'!AW$3,FALSE))/100</f>
        <v>5.1930554046773797E-2</v>
      </c>
      <c r="F18" s="44">
        <f>(VLOOKUP($A17,'Occupancy Raw Data'!$B$8:$BE$51,'Occupancy Raw Data'!AX$3,FALSE))/100</f>
        <v>5.0410103603962496E-2</v>
      </c>
      <c r="G18" s="44">
        <f>(VLOOKUP($A17,'Occupancy Raw Data'!$B$8:$BE$51,'Occupancy Raw Data'!AY$3,FALSE))/100</f>
        <v>4.7896438546123396E-2</v>
      </c>
      <c r="H18" s="45">
        <f>(VLOOKUP($A17,'Occupancy Raw Data'!$B$8:$BE$51,'Occupancy Raw Data'!BA$3,FALSE))/100</f>
        <v>2.0378921839507302E-2</v>
      </c>
      <c r="I18" s="45">
        <f>(VLOOKUP($A17,'Occupancy Raw Data'!$B$8:$BE$51,'Occupancy Raw Data'!BB$3,FALSE))/100</f>
        <v>-2.9806123153962001E-3</v>
      </c>
      <c r="J18" s="44">
        <f>(VLOOKUP($A17,'Occupancy Raw Data'!$B$8:$BE$51,'Occupancy Raw Data'!BC$3,FALSE))/100</f>
        <v>8.4873152927137097E-3</v>
      </c>
      <c r="K18" s="46">
        <f>(VLOOKUP($A17,'Occupancy Raw Data'!$B$8:$BE$51,'Occupancy Raw Data'!BE$3,FALSE))/100</f>
        <v>3.5656471889794504E-2</v>
      </c>
      <c r="M18" s="43">
        <f>(VLOOKUP($A17,'ADR Raw Data'!$B$6:$BE$49,'ADR Raw Data'!AT$1,FALSE))/100</f>
        <v>3.8790201431377701E-2</v>
      </c>
      <c r="N18" s="44">
        <f>(VLOOKUP($A17,'ADR Raw Data'!$B$6:$BE$49,'ADR Raw Data'!AU$1,FALSE))/100</f>
        <v>1.89414266594049E-2</v>
      </c>
      <c r="O18" s="44">
        <f>(VLOOKUP($A17,'ADR Raw Data'!$B$6:$BE$49,'ADR Raw Data'!AV$1,FALSE))/100</f>
        <v>1.91473871267978E-2</v>
      </c>
      <c r="P18" s="44">
        <f>(VLOOKUP($A17,'ADR Raw Data'!$B$6:$BE$49,'ADR Raw Data'!AW$1,FALSE))/100</f>
        <v>3.63942400111898E-2</v>
      </c>
      <c r="Q18" s="44">
        <f>(VLOOKUP($A17,'ADR Raw Data'!$B$6:$BE$49,'ADR Raw Data'!AX$1,FALSE))/100</f>
        <v>4.18211229871732E-2</v>
      </c>
      <c r="R18" s="44">
        <f>(VLOOKUP($A17,'ADR Raw Data'!$B$6:$BE$49,'ADR Raw Data'!AY$1,FALSE))/100</f>
        <v>3.01246177686809E-2</v>
      </c>
      <c r="S18" s="45">
        <f>(VLOOKUP($A17,'ADR Raw Data'!$B$6:$BE$49,'ADR Raw Data'!BA$1,FALSE))/100</f>
        <v>5.6255062278080102E-2</v>
      </c>
      <c r="T18" s="45">
        <f>(VLOOKUP($A17,'ADR Raw Data'!$B$6:$BE$49,'ADR Raw Data'!BB$1,FALSE))/100</f>
        <v>4.8105531225555297E-2</v>
      </c>
      <c r="U18" s="44">
        <f>(VLOOKUP($A17,'ADR Raw Data'!$B$6:$BE$49,'ADR Raw Data'!BC$1,FALSE))/100</f>
        <v>5.2197022640626194E-2</v>
      </c>
      <c r="V18" s="46">
        <f>(VLOOKUP($A17,'ADR Raw Data'!$B$6:$BE$49,'ADR Raw Data'!BE$1,FALSE))/100</f>
        <v>3.6551656544467098E-2</v>
      </c>
      <c r="X18" s="43">
        <f>(VLOOKUP($A17,'RevPAR Raw Data'!$B$6:$BE$49,'RevPAR Raw Data'!AT$1,FALSE))/100</f>
        <v>0.101027200915716</v>
      </c>
      <c r="Y18" s="44">
        <f>(VLOOKUP($A17,'RevPAR Raw Data'!$B$6:$BE$49,'RevPAR Raw Data'!AU$1,FALSE))/100</f>
        <v>6.4838699631494301E-2</v>
      </c>
      <c r="Z18" s="44">
        <f>(VLOOKUP($A17,'RevPAR Raw Data'!$B$6:$BE$49,'RevPAR Raw Data'!AV$1,FALSE))/100</f>
        <v>5.5849132852704805E-2</v>
      </c>
      <c r="AA18" s="44">
        <f>(VLOOKUP($A17,'RevPAR Raw Data'!$B$6:$BE$49,'RevPAR Raw Data'!AW$1,FALSE))/100</f>
        <v>9.0214767105856006E-2</v>
      </c>
      <c r="AB18" s="44">
        <f>(VLOOKUP($A17,'RevPAR Raw Data'!$B$6:$BE$49,'RevPAR Raw Data'!AX$1,FALSE))/100</f>
        <v>9.4339433733753197E-2</v>
      </c>
      <c r="AC18" s="44">
        <f>(VLOOKUP($A17,'RevPAR Raw Data'!$B$6:$BE$49,'RevPAR Raw Data'!AY$1,FALSE))/100</f>
        <v>7.9463918218487403E-2</v>
      </c>
      <c r="AD18" s="45">
        <f>(VLOOKUP($A17,'RevPAR Raw Data'!$B$6:$BE$49,'RevPAR Raw Data'!BA$1,FALSE))/100</f>
        <v>7.7780401634829091E-2</v>
      </c>
      <c r="AE18" s="45">
        <f>(VLOOKUP($A17,'RevPAR Raw Data'!$B$6:$BE$49,'RevPAR Raw Data'!BB$1,FALSE))/100</f>
        <v>4.4981534971349504E-2</v>
      </c>
      <c r="AF18" s="44">
        <f>(VLOOKUP($A17,'RevPAR Raw Data'!$B$6:$BE$49,'RevPAR Raw Data'!BC$1,FALSE))/100</f>
        <v>6.1127350521831804E-2</v>
      </c>
      <c r="AG18" s="46">
        <f>(VLOOKUP($A17,'RevPAR Raw Data'!$B$6:$BE$49,'RevPAR Raw Data'!BE$1,FALSE))/100</f>
        <v>7.3511431548364897E-2</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Data'!AG$3,FALSE))/100</f>
        <v>0.54576104040186102</v>
      </c>
      <c r="C20" s="53">
        <f>(VLOOKUP($A20,'Occupancy Raw Data'!$B$8:$BE$51,'Occupancy Raw Data'!AH$3,FALSE))/100</f>
        <v>0.70682609633578808</v>
      </c>
      <c r="D20" s="53">
        <f>(VLOOKUP($A20,'Occupancy Raw Data'!$B$8:$BE$51,'Occupancy Raw Data'!AI$3,FALSE))/100</f>
        <v>0.7688002711947971</v>
      </c>
      <c r="E20" s="53">
        <f>(VLOOKUP($A20,'Occupancy Raw Data'!$B$8:$BE$51,'Occupancy Raw Data'!AJ$3,FALSE))/100</f>
        <v>0.78484390890320099</v>
      </c>
      <c r="F20" s="53">
        <f>(VLOOKUP($A20,'Occupancy Raw Data'!$B$8:$BE$51,'Occupancy Raw Data'!AK$3,FALSE))/100</f>
        <v>0.75712656784492494</v>
      </c>
      <c r="G20" s="54">
        <f>(VLOOKUP($A20,'Occupancy Raw Data'!$B$8:$BE$51,'Occupancy Raw Data'!AL$3,FALSE))/100</f>
        <v>0.71267157693611494</v>
      </c>
      <c r="H20" s="53">
        <f>(VLOOKUP($A20,'Occupancy Raw Data'!$B$8:$BE$51,'Occupancy Raw Data'!AN$3,FALSE))/100</f>
        <v>0.80466474102602004</v>
      </c>
      <c r="I20" s="53">
        <f>(VLOOKUP($A20,'Occupancy Raw Data'!$B$8:$BE$51,'Occupancy Raw Data'!AO$3,FALSE))/100</f>
        <v>0.80399817311015598</v>
      </c>
      <c r="J20" s="54">
        <f>(VLOOKUP($A20,'Occupancy Raw Data'!$B$8:$BE$51,'Occupancy Raw Data'!AP$3,FALSE))/100</f>
        <v>0.80433145706808806</v>
      </c>
      <c r="K20" s="48">
        <f>(VLOOKUP($A20,'Occupancy Raw Data'!$B$8:$BE$51,'Occupancy Raw Data'!AR$3,FALSE))/100</f>
        <v>0.73883462391865196</v>
      </c>
      <c r="M20" s="75">
        <f>VLOOKUP($A20,'ADR Raw Data'!$B$6:$BE$49,'ADR Raw Data'!AG$1,FALSE)</f>
        <v>119.774444080544</v>
      </c>
      <c r="N20" s="76">
        <f>VLOOKUP($A20,'ADR Raw Data'!$B$6:$BE$49,'ADR Raw Data'!AH$1,FALSE)</f>
        <v>127.27848690693099</v>
      </c>
      <c r="O20" s="76">
        <f>VLOOKUP($A20,'ADR Raw Data'!$B$6:$BE$49,'ADR Raw Data'!AI$1,FALSE)</f>
        <v>133.26480334151</v>
      </c>
      <c r="P20" s="76">
        <f>VLOOKUP($A20,'ADR Raw Data'!$B$6:$BE$49,'ADR Raw Data'!AJ$1,FALSE)</f>
        <v>136.64720560402699</v>
      </c>
      <c r="Q20" s="76">
        <f>VLOOKUP($A20,'ADR Raw Data'!$B$6:$BE$49,'ADR Raw Data'!AK$1,FALSE)</f>
        <v>140.41912455226301</v>
      </c>
      <c r="R20" s="77">
        <f>VLOOKUP($A20,'ADR Raw Data'!$B$6:$BE$49,'ADR Raw Data'!AL$1,FALSE)</f>
        <v>132.27629395800599</v>
      </c>
      <c r="S20" s="76">
        <f>VLOOKUP($A20,'ADR Raw Data'!$B$6:$BE$49,'ADR Raw Data'!AN$1,FALSE)</f>
        <v>166.825301323106</v>
      </c>
      <c r="T20" s="76">
        <f>VLOOKUP($A20,'ADR Raw Data'!$B$6:$BE$49,'ADR Raw Data'!AO$1,FALSE)</f>
        <v>163.71113758664799</v>
      </c>
      <c r="U20" s="77">
        <f>VLOOKUP($A20,'ADR Raw Data'!$B$6:$BE$49,'ADR Raw Data'!AP$1,FALSE)</f>
        <v>165.268864649595</v>
      </c>
      <c r="V20" s="78">
        <f>VLOOKUP($A20,'ADR Raw Data'!$B$6:$BE$49,'ADR Raw Data'!AR$1,FALSE)</f>
        <v>142.528398040485</v>
      </c>
      <c r="X20" s="75">
        <f>VLOOKUP($A20,'RevPAR Raw Data'!$B$6:$BE$49,'RevPAR Raw Data'!AG$1,FALSE)</f>
        <v>65.368225214952602</v>
      </c>
      <c r="Y20" s="76">
        <f>VLOOKUP($A20,'RevPAR Raw Data'!$B$6:$BE$49,'RevPAR Raw Data'!AH$1,FALSE)</f>
        <v>89.963756047952103</v>
      </c>
      <c r="Z20" s="76">
        <f>VLOOKUP($A20,'RevPAR Raw Data'!$B$6:$BE$49,'RevPAR Raw Data'!AI$1,FALSE)</f>
        <v>102.454016949674</v>
      </c>
      <c r="AA20" s="76">
        <f>VLOOKUP($A20,'RevPAR Raw Data'!$B$6:$BE$49,'RevPAR Raw Data'!AJ$1,FALSE)</f>
        <v>107.24672698696401</v>
      </c>
      <c r="AB20" s="76">
        <f>VLOOKUP($A20,'RevPAR Raw Data'!$B$6:$BE$49,'RevPAR Raw Data'!AK$1,FALSE)</f>
        <v>106.315049832044</v>
      </c>
      <c r="AC20" s="77">
        <f>VLOOKUP($A20,'RevPAR Raw Data'!$B$6:$BE$49,'RevPAR Raw Data'!AL$1,FALSE)</f>
        <v>94.269555006317603</v>
      </c>
      <c r="AD20" s="76">
        <f>VLOOKUP($A20,'RevPAR Raw Data'!$B$6:$BE$49,'RevPAR Raw Data'!AN$1,FALSE)</f>
        <v>134.23843788574499</v>
      </c>
      <c r="AE20" s="76">
        <f>VLOOKUP($A20,'RevPAR Raw Data'!$B$6:$BE$49,'RevPAR Raw Data'!AO$1,FALSE)</f>
        <v>131.62345553745101</v>
      </c>
      <c r="AF20" s="77">
        <f>VLOOKUP($A20,'RevPAR Raw Data'!$B$6:$BE$49,'RevPAR Raw Data'!AP$1,FALSE)</f>
        <v>132.93094671159801</v>
      </c>
      <c r="AG20" s="78">
        <f>VLOOKUP($A20,'RevPAR Raw Data'!$B$6:$BE$49,'RevPAR Raw Data'!AR$1,FALSE)</f>
        <v>105.304915363969</v>
      </c>
    </row>
    <row r="21" spans="1:33" x14ac:dyDescent="0.25">
      <c r="A21" s="55" t="s">
        <v>126</v>
      </c>
      <c r="B21" s="43">
        <f>(VLOOKUP($A20,'Occupancy Raw Data'!$B$8:$BE$51,'Occupancy Raw Data'!AT$3,FALSE))/100</f>
        <v>4.4089239179213202E-2</v>
      </c>
      <c r="C21" s="44">
        <f>(VLOOKUP($A20,'Occupancy Raw Data'!$B$8:$BE$51,'Occupancy Raw Data'!AU$3,FALSE))/100</f>
        <v>5.7919640513461497E-2</v>
      </c>
      <c r="D21" s="44">
        <f>(VLOOKUP($A20,'Occupancy Raw Data'!$B$8:$BE$51,'Occupancy Raw Data'!AV$3,FALSE))/100</f>
        <v>5.5699197425590104E-2</v>
      </c>
      <c r="E21" s="44">
        <f>(VLOOKUP($A20,'Occupancy Raw Data'!$B$8:$BE$51,'Occupancy Raw Data'!AW$3,FALSE))/100</f>
        <v>4.4710638906416598E-2</v>
      </c>
      <c r="F21" s="44">
        <f>(VLOOKUP($A20,'Occupancy Raw Data'!$B$8:$BE$51,'Occupancy Raw Data'!AX$3,FALSE))/100</f>
        <v>3.9226609543926101E-2</v>
      </c>
      <c r="G21" s="44">
        <f>(VLOOKUP($A20,'Occupancy Raw Data'!$B$8:$BE$51,'Occupancy Raw Data'!AY$3,FALSE))/100</f>
        <v>4.8379393961225203E-2</v>
      </c>
      <c r="H21" s="45">
        <f>(VLOOKUP($A20,'Occupancy Raw Data'!$B$8:$BE$51,'Occupancy Raw Data'!BA$3,FALSE))/100</f>
        <v>1.11799107452955E-2</v>
      </c>
      <c r="I21" s="45">
        <f>(VLOOKUP($A20,'Occupancy Raw Data'!$B$8:$BE$51,'Occupancy Raw Data'!BB$3,FALSE))/100</f>
        <v>-1.04674980175862E-2</v>
      </c>
      <c r="J21" s="44">
        <f>(VLOOKUP($A20,'Occupancy Raw Data'!$B$8:$BE$51,'Occupancy Raw Data'!BC$3,FALSE))/100</f>
        <v>2.43579923974679E-4</v>
      </c>
      <c r="K21" s="46">
        <f>(VLOOKUP($A20,'Occupancy Raw Data'!$B$8:$BE$51,'Occupancy Raw Data'!BE$3,FALSE))/100</f>
        <v>3.2861281115913701E-2</v>
      </c>
      <c r="M21" s="43">
        <f>(VLOOKUP($A20,'ADR Raw Data'!$B$6:$BE$49,'ADR Raw Data'!AT$1,FALSE))/100</f>
        <v>3.7618777630193098E-2</v>
      </c>
      <c r="N21" s="44">
        <f>(VLOOKUP($A20,'ADR Raw Data'!$B$6:$BE$49,'ADR Raw Data'!AU$1,FALSE))/100</f>
        <v>3.5304161707513999E-2</v>
      </c>
      <c r="O21" s="44">
        <f>(VLOOKUP($A20,'ADR Raw Data'!$B$6:$BE$49,'ADR Raw Data'!AV$1,FALSE))/100</f>
        <v>3.0938345324138701E-2</v>
      </c>
      <c r="P21" s="44">
        <f>(VLOOKUP($A20,'ADR Raw Data'!$B$6:$BE$49,'ADR Raw Data'!AW$1,FALSE))/100</f>
        <v>2.1752679743197598E-2</v>
      </c>
      <c r="Q21" s="44">
        <f>(VLOOKUP($A20,'ADR Raw Data'!$B$6:$BE$49,'ADR Raw Data'!AX$1,FALSE))/100</f>
        <v>4.2918046507377398E-2</v>
      </c>
      <c r="R21" s="44">
        <f>(VLOOKUP($A20,'ADR Raw Data'!$B$6:$BE$49,'ADR Raw Data'!AY$1,FALSE))/100</f>
        <v>3.3117540994112599E-2</v>
      </c>
      <c r="S21" s="45">
        <f>(VLOOKUP($A20,'ADR Raw Data'!$B$6:$BE$49,'ADR Raw Data'!BA$1,FALSE))/100</f>
        <v>5.5717516138229305E-2</v>
      </c>
      <c r="T21" s="45">
        <f>(VLOOKUP($A20,'ADR Raw Data'!$B$6:$BE$49,'ADR Raw Data'!BB$1,FALSE))/100</f>
        <v>4.1105185653700201E-2</v>
      </c>
      <c r="U21" s="44">
        <f>(VLOOKUP($A20,'ADR Raw Data'!$B$6:$BE$49,'ADR Raw Data'!BC$1,FALSE))/100</f>
        <v>4.8460125964388201E-2</v>
      </c>
      <c r="V21" s="46">
        <f>(VLOOKUP($A20,'ADR Raw Data'!$B$6:$BE$49,'ADR Raw Data'!BE$1,FALSE))/100</f>
        <v>3.6229242472031901E-2</v>
      </c>
      <c r="X21" s="43">
        <f>(VLOOKUP($A20,'RevPAR Raw Data'!$B$6:$BE$49,'RevPAR Raw Data'!AT$1,FALSE))/100</f>
        <v>8.3366600093973509E-2</v>
      </c>
      <c r="Y21" s="44">
        <f>(VLOOKUP($A20,'RevPAR Raw Data'!$B$6:$BE$49,'RevPAR Raw Data'!AU$1,FALSE))/100</f>
        <v>9.5268606575703796E-2</v>
      </c>
      <c r="Z21" s="44">
        <f>(VLOOKUP($A20,'RevPAR Raw Data'!$B$6:$BE$49,'RevPAR Raw Data'!AV$1,FALSE))/100</f>
        <v>8.8360783753959102E-2</v>
      </c>
      <c r="AA21" s="44">
        <f>(VLOOKUP($A20,'RevPAR Raw Data'!$B$6:$BE$49,'RevPAR Raw Data'!AW$1,FALSE))/100</f>
        <v>6.743589485885941E-2</v>
      </c>
      <c r="AB21" s="44">
        <f>(VLOOKUP($A20,'RevPAR Raw Data'!$B$6:$BE$49,'RevPAR Raw Data'!AX$1,FALSE))/100</f>
        <v>8.3828185504036506E-2</v>
      </c>
      <c r="AC21" s="44">
        <f>(VLOOKUP($A20,'RevPAR Raw Data'!$B$6:$BE$49,'RevPAR Raw Data'!AY$1,FALSE))/100</f>
        <v>8.3099141518119007E-2</v>
      </c>
      <c r="AD21" s="45">
        <f>(VLOOKUP($A20,'RevPAR Raw Data'!$B$6:$BE$49,'RevPAR Raw Data'!BA$1,FALSE))/100</f>
        <v>6.752034374089981E-2</v>
      </c>
      <c r="AE21" s="45">
        <f>(VLOOKUP($A20,'RevPAR Raw Data'!$B$6:$BE$49,'RevPAR Raw Data'!BB$1,FALSE))/100</f>
        <v>3.0207419186771299E-2</v>
      </c>
      <c r="AF21" s="44">
        <f>(VLOOKUP($A20,'RevPAR Raw Data'!$B$6:$BE$49,'RevPAR Raw Data'!BC$1,FALSE))/100</f>
        <v>4.8715509802161099E-2</v>
      </c>
      <c r="AG21" s="46">
        <f>(VLOOKUP($A20,'RevPAR Raw Data'!$B$6:$BE$49,'RevPAR Raw Data'!BE$1,FALSE))/100</f>
        <v>7.0281062909435699E-2</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Data'!AG$3,FALSE))/100</f>
        <v>0.53445120972488203</v>
      </c>
      <c r="C23" s="53">
        <f>(VLOOKUP($A23,'Occupancy Raw Data'!$B$8:$BE$51,'Occupancy Raw Data'!AH$3,FALSE))/100</f>
        <v>0.62508694395993603</v>
      </c>
      <c r="D23" s="53">
        <f>(VLOOKUP($A23,'Occupancy Raw Data'!$B$8:$BE$51,'Occupancy Raw Data'!AI$3,FALSE))/100</f>
        <v>0.66689495029480594</v>
      </c>
      <c r="E23" s="53">
        <f>(VLOOKUP($A23,'Occupancy Raw Data'!$B$8:$BE$51,'Occupancy Raw Data'!AJ$3,FALSE))/100</f>
        <v>0.702346684358647</v>
      </c>
      <c r="F23" s="53">
        <f>(VLOOKUP($A23,'Occupancy Raw Data'!$B$8:$BE$51,'Occupancy Raw Data'!AK$3,FALSE))/100</f>
        <v>0.7003349348856619</v>
      </c>
      <c r="G23" s="54">
        <f>(VLOOKUP($A23,'Occupancy Raw Data'!$B$8:$BE$51,'Occupancy Raw Data'!AL$3,FALSE))/100</f>
        <v>0.64582294464478696</v>
      </c>
      <c r="H23" s="53">
        <f>(VLOOKUP($A23,'Occupancy Raw Data'!$B$8:$BE$51,'Occupancy Raw Data'!AN$3,FALSE))/100</f>
        <v>0.75401915512228401</v>
      </c>
      <c r="I23" s="53">
        <f>(VLOOKUP($A23,'Occupancy Raw Data'!$B$8:$BE$51,'Occupancy Raw Data'!AO$3,FALSE))/100</f>
        <v>0.74460193261501606</v>
      </c>
      <c r="J23" s="54">
        <f>(VLOOKUP($A23,'Occupancy Raw Data'!$B$8:$BE$51,'Occupancy Raw Data'!AP$3,FALSE))/100</f>
        <v>0.74931054386865004</v>
      </c>
      <c r="K23" s="48">
        <f>(VLOOKUP($A23,'Occupancy Raw Data'!$B$8:$BE$51,'Occupancy Raw Data'!AR$3,FALSE))/100</f>
        <v>0.67541364908253698</v>
      </c>
      <c r="M23" s="75">
        <f>VLOOKUP($A23,'ADR Raw Data'!$B$6:$BE$49,'ADR Raw Data'!AG$1,FALSE)</f>
        <v>87.467720292321502</v>
      </c>
      <c r="N23" s="76">
        <f>VLOOKUP($A23,'ADR Raw Data'!$B$6:$BE$49,'ADR Raw Data'!AH$1,FALSE)</f>
        <v>90.611825900881598</v>
      </c>
      <c r="O23" s="76">
        <f>VLOOKUP($A23,'ADR Raw Data'!$B$6:$BE$49,'ADR Raw Data'!AI$1,FALSE)</f>
        <v>94.625405314335197</v>
      </c>
      <c r="P23" s="76">
        <f>VLOOKUP($A23,'ADR Raw Data'!$B$6:$BE$49,'ADR Raw Data'!AJ$1,FALSE)</f>
        <v>98.891772834615594</v>
      </c>
      <c r="Q23" s="76">
        <f>VLOOKUP($A23,'ADR Raw Data'!$B$6:$BE$49,'ADR Raw Data'!AK$1,FALSE)</f>
        <v>105.435144468042</v>
      </c>
      <c r="R23" s="77">
        <f>VLOOKUP($A23,'ADR Raw Data'!$B$6:$BE$49,'ADR Raw Data'!AL$1,FALSE)</f>
        <v>95.936178669423697</v>
      </c>
      <c r="S23" s="76">
        <f>VLOOKUP($A23,'ADR Raw Data'!$B$6:$BE$49,'ADR Raw Data'!AN$1,FALSE)</f>
        <v>120.871671675645</v>
      </c>
      <c r="T23" s="76">
        <f>VLOOKUP($A23,'ADR Raw Data'!$B$6:$BE$49,'ADR Raw Data'!AO$1,FALSE)</f>
        <v>116.744518726941</v>
      </c>
      <c r="U23" s="77">
        <f>VLOOKUP($A23,'ADR Raw Data'!$B$6:$BE$49,'ADR Raw Data'!AP$1,FALSE)</f>
        <v>118.82106256107301</v>
      </c>
      <c r="V23" s="78">
        <f>VLOOKUP($A23,'ADR Raw Data'!$B$6:$BE$49,'ADR Raw Data'!AR$1,FALSE)</f>
        <v>103.195695499397</v>
      </c>
      <c r="X23" s="75">
        <f>VLOOKUP($A23,'RevPAR Raw Data'!$B$6:$BE$49,'RevPAR Raw Data'!AG$1,FALSE)</f>
        <v>46.747228922108903</v>
      </c>
      <c r="Y23" s="76">
        <f>VLOOKUP($A23,'RevPAR Raw Data'!$B$6:$BE$49,'RevPAR Raw Data'!AH$1,FALSE)</f>
        <v>56.640269339011802</v>
      </c>
      <c r="Z23" s="76">
        <f>VLOOKUP($A23,'RevPAR Raw Data'!$B$6:$BE$49,'RevPAR Raw Data'!AI$1,FALSE)</f>
        <v>63.105204973729499</v>
      </c>
      <c r="AA23" s="76">
        <f>VLOOKUP($A23,'RevPAR Raw Data'!$B$6:$BE$49,'RevPAR Raw Data'!AJ$1,FALSE)</f>
        <v>69.456308760740896</v>
      </c>
      <c r="AB23" s="76">
        <f>VLOOKUP($A23,'RevPAR Raw Data'!$B$6:$BE$49,'RevPAR Raw Data'!AK$1,FALSE)</f>
        <v>73.839915035687099</v>
      </c>
      <c r="AC23" s="77">
        <f>VLOOKUP($A23,'RevPAR Raw Data'!$B$6:$BE$49,'RevPAR Raw Data'!AL$1,FALSE)</f>
        <v>61.957785406255603</v>
      </c>
      <c r="AD23" s="76">
        <f>VLOOKUP($A23,'RevPAR Raw Data'!$B$6:$BE$49,'RevPAR Raw Data'!AN$1,FALSE)</f>
        <v>91.139555755087997</v>
      </c>
      <c r="AE23" s="76">
        <f>VLOOKUP($A23,'RevPAR Raw Data'!$B$6:$BE$49,'RevPAR Raw Data'!AO$1,FALSE)</f>
        <v>86.928194266290404</v>
      </c>
      <c r="AF23" s="77">
        <f>VLOOKUP($A23,'RevPAR Raw Data'!$B$6:$BE$49,'RevPAR Raw Data'!AP$1,FALSE)</f>
        <v>89.033875010689201</v>
      </c>
      <c r="AG23" s="78">
        <f>VLOOKUP($A23,'RevPAR Raw Data'!$B$6:$BE$49,'RevPAR Raw Data'!AR$1,FALSE)</f>
        <v>69.699781266858096</v>
      </c>
    </row>
    <row r="24" spans="1:33" x14ac:dyDescent="0.25">
      <c r="A24" s="55" t="s">
        <v>126</v>
      </c>
      <c r="B24" s="43">
        <f>(VLOOKUP($A23,'Occupancy Raw Data'!$B$8:$BE$51,'Occupancy Raw Data'!AT$3,FALSE))/100</f>
        <v>1.1396921775846301E-2</v>
      </c>
      <c r="C24" s="44">
        <f>(VLOOKUP($A23,'Occupancy Raw Data'!$B$8:$BE$51,'Occupancy Raw Data'!AU$3,FALSE))/100</f>
        <v>2.6903811813143701E-2</v>
      </c>
      <c r="D24" s="44">
        <f>(VLOOKUP($A23,'Occupancy Raw Data'!$B$8:$BE$51,'Occupancy Raw Data'!AV$3,FALSE))/100</f>
        <v>3.05824415985218E-2</v>
      </c>
      <c r="E24" s="44">
        <f>(VLOOKUP($A23,'Occupancy Raw Data'!$B$8:$BE$51,'Occupancy Raw Data'!AW$3,FALSE))/100</f>
        <v>1.7900486146637501E-2</v>
      </c>
      <c r="F24" s="44">
        <f>(VLOOKUP($A23,'Occupancy Raw Data'!$B$8:$BE$51,'Occupancy Raw Data'!AX$3,FALSE))/100</f>
        <v>2.9554121274314296E-2</v>
      </c>
      <c r="G24" s="44">
        <f>(VLOOKUP($A23,'Occupancy Raw Data'!$B$8:$BE$51,'Occupancy Raw Data'!AY$3,FALSE))/100</f>
        <v>2.3616489580831099E-2</v>
      </c>
      <c r="H24" s="45">
        <f>(VLOOKUP($A23,'Occupancy Raw Data'!$B$8:$BE$51,'Occupancy Raw Data'!BA$3,FALSE))/100</f>
        <v>2.53067644615005E-2</v>
      </c>
      <c r="I24" s="45">
        <f>(VLOOKUP($A23,'Occupancy Raw Data'!$B$8:$BE$51,'Occupancy Raw Data'!BB$3,FALSE))/100</f>
        <v>6.6208254362779195E-3</v>
      </c>
      <c r="J24" s="44">
        <f>(VLOOKUP($A23,'Occupancy Raw Data'!$B$8:$BE$51,'Occupancy Raw Data'!BC$3,FALSE))/100</f>
        <v>1.5936584417691201E-2</v>
      </c>
      <c r="K24" s="46">
        <f>(VLOOKUP($A23,'Occupancy Raw Data'!$B$8:$BE$51,'Occupancy Raw Data'!BE$3,FALSE))/100</f>
        <v>2.1127805504414499E-2</v>
      </c>
      <c r="M24" s="43">
        <f>(VLOOKUP($A23,'ADR Raw Data'!$B$6:$BE$49,'ADR Raw Data'!AT$1,FALSE))/100</f>
        <v>3.6626212902669902E-2</v>
      </c>
      <c r="N24" s="44">
        <f>(VLOOKUP($A23,'ADR Raw Data'!$B$6:$BE$49,'ADR Raw Data'!AU$1,FALSE))/100</f>
        <v>2.90256999702945E-2</v>
      </c>
      <c r="O24" s="44">
        <f>(VLOOKUP($A23,'ADR Raw Data'!$B$6:$BE$49,'ADR Raw Data'!AV$1,FALSE))/100</f>
        <v>4.1003100110064902E-2</v>
      </c>
      <c r="P24" s="44">
        <f>(VLOOKUP($A23,'ADR Raw Data'!$B$6:$BE$49,'ADR Raw Data'!AW$1,FALSE))/100</f>
        <v>2.9989042839134901E-2</v>
      </c>
      <c r="Q24" s="44">
        <f>(VLOOKUP($A23,'ADR Raw Data'!$B$6:$BE$49,'ADR Raw Data'!AX$1,FALSE))/100</f>
        <v>6.6572663638351903E-2</v>
      </c>
      <c r="R24" s="44">
        <f>(VLOOKUP($A23,'ADR Raw Data'!$B$6:$BE$49,'ADR Raw Data'!AY$1,FALSE))/100</f>
        <v>4.1698938087241996E-2</v>
      </c>
      <c r="S24" s="45">
        <f>(VLOOKUP($A23,'ADR Raw Data'!$B$6:$BE$49,'ADR Raw Data'!BA$1,FALSE))/100</f>
        <v>5.7448215275880302E-2</v>
      </c>
      <c r="T24" s="45">
        <f>(VLOOKUP($A23,'ADR Raw Data'!$B$6:$BE$49,'ADR Raw Data'!BB$1,FALSE))/100</f>
        <v>4.0169443620708296E-2</v>
      </c>
      <c r="U24" s="44">
        <f>(VLOOKUP($A23,'ADR Raw Data'!$B$6:$BE$49,'ADR Raw Data'!BC$1,FALSE))/100</f>
        <v>4.9030117002218203E-2</v>
      </c>
      <c r="V24" s="46">
        <f>(VLOOKUP($A23,'ADR Raw Data'!$B$6:$BE$49,'ADR Raw Data'!BE$1,FALSE))/100</f>
        <v>4.3941688856123103E-2</v>
      </c>
      <c r="X24" s="43">
        <f>(VLOOKUP($A23,'RevPAR Raw Data'!$B$6:$BE$49,'RevPAR Raw Data'!AT$1,FALSE))/100</f>
        <v>4.8440560761913394E-2</v>
      </c>
      <c r="Y24" s="44">
        <f>(VLOOKUP($A23,'RevPAR Raw Data'!$B$6:$BE$49,'RevPAR Raw Data'!AU$1,FALSE))/100</f>
        <v>5.6710413753183794E-2</v>
      </c>
      <c r="Z24" s="44">
        <f>(VLOOKUP($A23,'RevPAR Raw Data'!$B$6:$BE$49,'RevPAR Raw Data'!AV$1,FALSE))/100</f>
        <v>7.2839516623061207E-2</v>
      </c>
      <c r="AA24" s="44">
        <f>(VLOOKUP($A23,'RevPAR Raw Data'!$B$6:$BE$49,'RevPAR Raw Data'!AW$1,FALSE))/100</f>
        <v>4.8426347431665302E-2</v>
      </c>
      <c r="AB24" s="44">
        <f>(VLOOKUP($A23,'RevPAR Raw Data'!$B$6:$BE$49,'RevPAR Raw Data'!AX$1,FALSE))/100</f>
        <v>9.8094281487388205E-2</v>
      </c>
      <c r="AC24" s="44">
        <f>(VLOOKUP($A23,'RevPAR Raw Data'!$B$6:$BE$49,'RevPAR Raw Data'!AY$1,FALSE))/100</f>
        <v>6.63002102049422E-2</v>
      </c>
      <c r="AD24" s="45">
        <f>(VLOOKUP($A23,'RevPAR Raw Data'!$B$6:$BE$49,'RevPAR Raw Data'!BA$1,FALSE))/100</f>
        <v>8.4208808190101098E-2</v>
      </c>
      <c r="AE24" s="45">
        <f>(VLOOKUP($A23,'RevPAR Raw Data'!$B$6:$BE$49,'RevPAR Raw Data'!BB$1,FALSE))/100</f>
        <v>4.7056223931071395E-2</v>
      </c>
      <c r="AF24" s="44">
        <f>(VLOOKUP($A23,'RevPAR Raw Data'!$B$6:$BE$49,'RevPAR Raw Data'!BC$1,FALSE))/100</f>
        <v>6.5748074018524505E-2</v>
      </c>
      <c r="AG24" s="46">
        <f>(VLOOKUP($A23,'RevPAR Raw Data'!$B$6:$BE$49,'RevPAR Raw Data'!BE$1,FALSE))/100</f>
        <v>6.5997885816225399E-2</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Data'!AG$3,FALSE))/100</f>
        <v>0.50214115189495601</v>
      </c>
      <c r="C26" s="53">
        <f>(VLOOKUP($A26,'Occupancy Raw Data'!$B$8:$BE$51,'Occupancy Raw Data'!AH$3,FALSE))/100</f>
        <v>0.535407341092211</v>
      </c>
      <c r="D26" s="53">
        <f>(VLOOKUP($A26,'Occupancy Raw Data'!$B$8:$BE$51,'Occupancy Raw Data'!AI$3,FALSE))/100</f>
        <v>0.54924649358400401</v>
      </c>
      <c r="E26" s="53">
        <f>(VLOOKUP($A26,'Occupancy Raw Data'!$B$8:$BE$51,'Occupancy Raw Data'!AJ$3,FALSE))/100</f>
        <v>0.57326917338107997</v>
      </c>
      <c r="F26" s="53">
        <f>(VLOOKUP($A26,'Occupancy Raw Data'!$B$8:$BE$51,'Occupancy Raw Data'!AK$3,FALSE))/100</f>
        <v>0.58949567293345195</v>
      </c>
      <c r="G26" s="54">
        <f>(VLOOKUP($A26,'Occupancy Raw Data'!$B$8:$BE$51,'Occupancy Raw Data'!AL$3,FALSE))/100</f>
        <v>0.54991196657714103</v>
      </c>
      <c r="H26" s="53">
        <f>(VLOOKUP($A26,'Occupancy Raw Data'!$B$8:$BE$51,'Occupancy Raw Data'!AN$3,FALSE))/100</f>
        <v>0.66156371232467903</v>
      </c>
      <c r="I26" s="53">
        <f>(VLOOKUP($A26,'Occupancy Raw Data'!$B$8:$BE$51,'Occupancy Raw Data'!AO$3,FALSE))/100</f>
        <v>0.656065353625783</v>
      </c>
      <c r="J26" s="54">
        <f>(VLOOKUP($A26,'Occupancy Raw Data'!$B$8:$BE$51,'Occupancy Raw Data'!AP$3,FALSE))/100</f>
        <v>0.65881453297523096</v>
      </c>
      <c r="K26" s="48">
        <f>(VLOOKUP($A26,'Occupancy Raw Data'!$B$8:$BE$51,'Occupancy Raw Data'!AR$3,FALSE))/100</f>
        <v>0.58102698554802401</v>
      </c>
      <c r="M26" s="75">
        <f>VLOOKUP($A26,'ADR Raw Data'!$B$6:$BE$49,'ADR Raw Data'!AG$1,FALSE)</f>
        <v>64.152432544906105</v>
      </c>
      <c r="N26" s="76">
        <f>VLOOKUP($A26,'ADR Raw Data'!$B$6:$BE$49,'ADR Raw Data'!AH$1,FALSE)</f>
        <v>64.596927159100403</v>
      </c>
      <c r="O26" s="76">
        <f>VLOOKUP($A26,'ADR Raw Data'!$B$6:$BE$49,'ADR Raw Data'!AI$1,FALSE)</f>
        <v>65.414287655696</v>
      </c>
      <c r="P26" s="76">
        <f>VLOOKUP($A26,'ADR Raw Data'!$B$6:$BE$49,'ADR Raw Data'!AJ$1,FALSE)</f>
        <v>67.690673386603507</v>
      </c>
      <c r="Q26" s="76">
        <f>VLOOKUP($A26,'ADR Raw Data'!$B$6:$BE$49,'ADR Raw Data'!AK$1,FALSE)</f>
        <v>71.5569977194492</v>
      </c>
      <c r="R26" s="77">
        <f>VLOOKUP($A26,'ADR Raw Data'!$B$6:$BE$49,'ADR Raw Data'!AL$1,FALSE)</f>
        <v>66.816269359735799</v>
      </c>
      <c r="S26" s="76">
        <f>VLOOKUP($A26,'ADR Raw Data'!$B$6:$BE$49,'ADR Raw Data'!AN$1,FALSE)</f>
        <v>81.840436310839394</v>
      </c>
      <c r="T26" s="76">
        <f>VLOOKUP($A26,'ADR Raw Data'!$B$6:$BE$49,'ADR Raw Data'!AO$1,FALSE)</f>
        <v>80.180657664972301</v>
      </c>
      <c r="U26" s="77">
        <f>VLOOKUP($A26,'ADR Raw Data'!$B$6:$BE$49,'ADR Raw Data'!AP$1,FALSE)</f>
        <v>81.014010048410299</v>
      </c>
      <c r="V26" s="78">
        <f>VLOOKUP($A26,'ADR Raw Data'!$B$6:$BE$49,'ADR Raw Data'!AR$1,FALSE)</f>
        <v>71.415848151755597</v>
      </c>
      <c r="X26" s="75">
        <f>VLOOKUP($A26,'RevPAR Raw Data'!$B$6:$BE$49,'RevPAR Raw Data'!AG$1,FALSE)</f>
        <v>32.213576374962599</v>
      </c>
      <c r="Y26" s="76">
        <f>VLOOKUP($A26,'RevPAR Raw Data'!$B$6:$BE$49,'RevPAR Raw Data'!AH$1,FALSE)</f>
        <v>34.5856690129811</v>
      </c>
      <c r="Z26" s="76">
        <f>VLOOKUP($A26,'RevPAR Raw Data'!$B$6:$BE$49,'RevPAR Raw Data'!AI$1,FALSE)</f>
        <v>35.928568125186501</v>
      </c>
      <c r="AA26" s="76">
        <f>VLOOKUP($A26,'RevPAR Raw Data'!$B$6:$BE$49,'RevPAR Raw Data'!AJ$1,FALSE)</f>
        <v>38.804976377946801</v>
      </c>
      <c r="AB26" s="76">
        <f>VLOOKUP($A26,'RevPAR Raw Data'!$B$6:$BE$49,'RevPAR Raw Data'!AK$1,FALSE)</f>
        <v>42.182540523724199</v>
      </c>
      <c r="AC26" s="77">
        <f>VLOOKUP($A26,'RevPAR Raw Data'!$B$6:$BE$49,'RevPAR Raw Data'!AL$1,FALSE)</f>
        <v>36.743066082960297</v>
      </c>
      <c r="AD26" s="76">
        <f>VLOOKUP($A26,'RevPAR Raw Data'!$B$6:$BE$49,'RevPAR Raw Data'!AN$1,FALSE)</f>
        <v>54.142662864070402</v>
      </c>
      <c r="AE26" s="76">
        <f>VLOOKUP($A26,'RevPAR Raw Data'!$B$6:$BE$49,'RevPAR Raw Data'!AO$1,FALSE)</f>
        <v>52.603751524917897</v>
      </c>
      <c r="AF26" s="77">
        <f>VLOOKUP($A26,'RevPAR Raw Data'!$B$6:$BE$49,'RevPAR Raw Data'!AP$1,FALSE)</f>
        <v>53.3732071944941</v>
      </c>
      <c r="AG26" s="78">
        <f>VLOOKUP($A26,'RevPAR Raw Data'!$B$6:$BE$49,'RevPAR Raw Data'!AR$1,FALSE)</f>
        <v>41.494534971969898</v>
      </c>
    </row>
    <row r="27" spans="1:33" x14ac:dyDescent="0.25">
      <c r="A27" s="55" t="s">
        <v>126</v>
      </c>
      <c r="B27" s="43">
        <f>(VLOOKUP($A26,'Occupancy Raw Data'!$B$8:$BE$51,'Occupancy Raw Data'!AT$3,FALSE))/100</f>
        <v>7.8914901187737193E-3</v>
      </c>
      <c r="C27" s="44">
        <f>(VLOOKUP($A26,'Occupancy Raw Data'!$B$8:$BE$51,'Occupancy Raw Data'!AU$3,FALSE))/100</f>
        <v>1.1096286627950799E-2</v>
      </c>
      <c r="D27" s="44">
        <f>(VLOOKUP($A26,'Occupancy Raw Data'!$B$8:$BE$51,'Occupancy Raw Data'!AV$3,FALSE))/100</f>
        <v>3.27972708438566E-3</v>
      </c>
      <c r="E27" s="44">
        <f>(VLOOKUP($A26,'Occupancy Raw Data'!$B$8:$BE$51,'Occupancy Raw Data'!AW$3,FALSE))/100</f>
        <v>-1.2434717300461499E-2</v>
      </c>
      <c r="F27" s="44">
        <f>(VLOOKUP($A26,'Occupancy Raw Data'!$B$8:$BE$51,'Occupancy Raw Data'!AX$3,FALSE))/100</f>
        <v>-8.69498966576868E-3</v>
      </c>
      <c r="G27" s="44">
        <f>(VLOOKUP($A26,'Occupancy Raw Data'!$B$8:$BE$51,'Occupancy Raw Data'!AY$3,FALSE))/100</f>
        <v>-2.7594462163826097E-4</v>
      </c>
      <c r="H27" s="45">
        <f>(VLOOKUP($A26,'Occupancy Raw Data'!$B$8:$BE$51,'Occupancy Raw Data'!BA$3,FALSE))/100</f>
        <v>-7.1379998524547508E-3</v>
      </c>
      <c r="I27" s="45">
        <f>(VLOOKUP($A26,'Occupancy Raw Data'!$B$8:$BE$51,'Occupancy Raw Data'!BB$3,FALSE))/100</f>
        <v>-2.7632259994375897E-2</v>
      </c>
      <c r="J27" s="44">
        <f>(VLOOKUP($A26,'Occupancy Raw Data'!$B$8:$BE$51,'Occupancy Raw Data'!BC$3,FALSE))/100</f>
        <v>-1.74492337497501E-2</v>
      </c>
      <c r="K27" s="46">
        <f>(VLOOKUP($A26,'Occupancy Raw Data'!$B$8:$BE$51,'Occupancy Raw Data'!BE$3,FALSE))/100</f>
        <v>-5.9041213206387803E-3</v>
      </c>
      <c r="M27" s="43">
        <f>(VLOOKUP($A26,'ADR Raw Data'!$B$6:$BE$49,'ADR Raw Data'!AT$1,FALSE))/100</f>
        <v>9.0111360752761407E-3</v>
      </c>
      <c r="N27" s="44">
        <f>(VLOOKUP($A26,'ADR Raw Data'!$B$6:$BE$49,'ADR Raw Data'!AU$1,FALSE))/100</f>
        <v>1.47459889386504E-2</v>
      </c>
      <c r="O27" s="44">
        <f>(VLOOKUP($A26,'ADR Raw Data'!$B$6:$BE$49,'ADR Raw Data'!AV$1,FALSE))/100</f>
        <v>1.0193469162529101E-2</v>
      </c>
      <c r="P27" s="44">
        <f>(VLOOKUP($A26,'ADR Raw Data'!$B$6:$BE$49,'ADR Raw Data'!AW$1,FALSE))/100</f>
        <v>-7.5023781841962499E-3</v>
      </c>
      <c r="Q27" s="44">
        <f>(VLOOKUP($A26,'ADR Raw Data'!$B$6:$BE$49,'ADR Raw Data'!AX$1,FALSE))/100</f>
        <v>2.3612381396494402E-2</v>
      </c>
      <c r="R27" s="44">
        <f>(VLOOKUP($A26,'ADR Raw Data'!$B$6:$BE$49,'ADR Raw Data'!AY$1,FALSE))/100</f>
        <v>9.7404089442427004E-3</v>
      </c>
      <c r="S27" s="45">
        <f>(VLOOKUP($A26,'ADR Raw Data'!$B$6:$BE$49,'ADR Raw Data'!BA$1,FALSE))/100</f>
        <v>9.5705327327941601E-3</v>
      </c>
      <c r="T27" s="45">
        <f>(VLOOKUP($A26,'ADR Raw Data'!$B$6:$BE$49,'ADR Raw Data'!BB$1,FALSE))/100</f>
        <v>-1.6544336793743699E-2</v>
      </c>
      <c r="U27" s="44">
        <f>(VLOOKUP($A26,'ADR Raw Data'!$B$6:$BE$49,'ADR Raw Data'!BC$1,FALSE))/100</f>
        <v>-3.49946400303623E-3</v>
      </c>
      <c r="V27" s="46">
        <f>(VLOOKUP($A26,'ADR Raw Data'!$B$6:$BE$49,'ADR Raw Data'!BE$1,FALSE))/100</f>
        <v>4.0214278846519005E-3</v>
      </c>
      <c r="X27" s="43">
        <f>(VLOOKUP($A26,'RevPAR Raw Data'!$B$6:$BE$49,'RevPAR Raw Data'!AT$1,FALSE))/100</f>
        <v>1.69737374853468E-2</v>
      </c>
      <c r="Y27" s="44">
        <f>(VLOOKUP($A26,'RevPAR Raw Data'!$B$6:$BE$49,'RevPAR Raw Data'!AU$1,FALSE))/100</f>
        <v>2.6005901286477104E-2</v>
      </c>
      <c r="Z27" s="44">
        <f>(VLOOKUP($A26,'RevPAR Raw Data'!$B$6:$BE$49,'RevPAR Raw Data'!AV$1,FALSE))/100</f>
        <v>1.3506628043811E-2</v>
      </c>
      <c r="AA27" s="44">
        <f>(VLOOKUP($A26,'RevPAR Raw Data'!$B$6:$BE$49,'RevPAR Raw Data'!AW$1,FALSE))/100</f>
        <v>-1.9843805532856199E-2</v>
      </c>
      <c r="AB27" s="44">
        <f>(VLOOKUP($A26,'RevPAR Raw Data'!$B$6:$BE$49,'RevPAR Raw Data'!AX$1,FALSE))/100</f>
        <v>1.4712082318498999E-2</v>
      </c>
      <c r="AC27" s="44">
        <f>(VLOOKUP($A26,'RevPAR Raw Data'!$B$6:$BE$49,'RevPAR Raw Data'!AY$1,FALSE))/100</f>
        <v>9.4617765091437201E-3</v>
      </c>
      <c r="AD27" s="45">
        <f>(VLOOKUP($A26,'RevPAR Raw Data'!$B$6:$BE$49,'RevPAR Raw Data'!BA$1,FALSE))/100</f>
        <v>2.3642184191048098E-3</v>
      </c>
      <c r="AE27" s="45">
        <f>(VLOOKUP($A26,'RevPAR Raw Data'!$B$6:$BE$49,'RevPAR Raw Data'!BB$1,FALSE))/100</f>
        <v>-4.3719439372400401E-2</v>
      </c>
      <c r="AF27" s="44">
        <f>(VLOOKUP($A26,'RevPAR Raw Data'!$B$6:$BE$49,'RevPAR Raw Data'!BC$1,FALSE))/100</f>
        <v>-2.0887634787398503E-2</v>
      </c>
      <c r="AG27" s="46">
        <f>(VLOOKUP($A26,'RevPAR Raw Data'!$B$6:$BE$49,'RevPAR Raw Data'!BE$1,FALSE))/100</f>
        <v>-1.90643643410007E-3</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Data'!AG$3,FALSE))/100</f>
        <v>0.52344765303200491</v>
      </c>
      <c r="C29" s="72">
        <f>(VLOOKUP($A29,'Occupancy Raw Data'!$B$8:$BE$45,'Occupancy Raw Data'!AH$3,FALSE))/100</f>
        <v>0.65930233411896</v>
      </c>
      <c r="D29" s="72">
        <f>(VLOOKUP($A29,'Occupancy Raw Data'!$B$8:$BE$45,'Occupancy Raw Data'!AI$3,FALSE))/100</f>
        <v>0.71511119921877808</v>
      </c>
      <c r="E29" s="72">
        <f>(VLOOKUP($A29,'Occupancy Raw Data'!$B$8:$BE$45,'Occupancy Raw Data'!AJ$3,FALSE))/100</f>
        <v>0.72573551546656601</v>
      </c>
      <c r="F29" s="72">
        <f>(VLOOKUP($A29,'Occupancy Raw Data'!$B$8:$BE$45,'Occupancy Raw Data'!AK$3,FALSE))/100</f>
        <v>0.68522067299573397</v>
      </c>
      <c r="G29" s="73">
        <f>(VLOOKUP($A29,'Occupancy Raw Data'!$B$8:$BE$45,'Occupancy Raw Data'!AL$3,FALSE))/100</f>
        <v>0.66176347496640797</v>
      </c>
      <c r="H29" s="53">
        <f>(VLOOKUP($A29,'Occupancy Raw Data'!$B$8:$BE$45,'Occupancy Raw Data'!AN$3,FALSE))/100</f>
        <v>0.77099656659917204</v>
      </c>
      <c r="I29" s="53">
        <f>(VLOOKUP($A29,'Occupancy Raw Data'!$B$8:$BE$45,'Occupancy Raw Data'!AO$3,FALSE))/100</f>
        <v>0.793709833612113</v>
      </c>
      <c r="J29" s="73">
        <f>(VLOOKUP($A29,'Occupancy Raw Data'!$B$8:$BE$45,'Occupancy Raw Data'!AP$3,FALSE))/100</f>
        <v>0.78235320010564291</v>
      </c>
      <c r="K29" s="74">
        <f>(VLOOKUP($A29,'Occupancy Raw Data'!$B$8:$BE$45,'Occupancy Raw Data'!AR$3,FALSE))/100</f>
        <v>0.69623773465002603</v>
      </c>
      <c r="M29" s="75">
        <f>VLOOKUP($A29,'ADR Raw Data'!$B$6:$BE$43,'ADR Raw Data'!AG$1,FALSE)</f>
        <v>120.01422010884799</v>
      </c>
      <c r="N29" s="76">
        <f>VLOOKUP($A29,'ADR Raw Data'!$B$6:$BE$43,'ADR Raw Data'!AH$1,FALSE)</f>
        <v>119.184361044601</v>
      </c>
      <c r="O29" s="76">
        <f>VLOOKUP($A29,'ADR Raw Data'!$B$6:$BE$43,'ADR Raw Data'!AI$1,FALSE)</f>
        <v>123.85470974167301</v>
      </c>
      <c r="P29" s="76">
        <f>VLOOKUP($A29,'ADR Raw Data'!$B$6:$BE$43,'ADR Raw Data'!AJ$1,FALSE)</f>
        <v>128.03095191364</v>
      </c>
      <c r="Q29" s="76">
        <f>VLOOKUP($A29,'ADR Raw Data'!$B$6:$BE$43,'ADR Raw Data'!AK$1,FALSE)</f>
        <v>137.57908684703901</v>
      </c>
      <c r="R29" s="77">
        <f>VLOOKUP($A29,'ADR Raw Data'!$B$6:$BE$43,'ADR Raw Data'!AL$1,FALSE)</f>
        <v>126.074719572351</v>
      </c>
      <c r="S29" s="76">
        <f>VLOOKUP($A29,'ADR Raw Data'!$B$6:$BE$43,'ADR Raw Data'!AN$1,FALSE)</f>
        <v>178.03488595815099</v>
      </c>
      <c r="T29" s="76">
        <f>VLOOKUP($A29,'ADR Raw Data'!$B$6:$BE$43,'ADR Raw Data'!AO$1,FALSE)</f>
        <v>177.85911340339501</v>
      </c>
      <c r="U29" s="77">
        <f>VLOOKUP($A29,'ADR Raw Data'!$B$6:$BE$43,'ADR Raw Data'!AP$1,FALSE)</f>
        <v>177.945723924194</v>
      </c>
      <c r="V29" s="78">
        <f>VLOOKUP($A29,'ADR Raw Data'!$B$6:$BE$43,'ADR Raw Data'!AR$1,FALSE)</f>
        <v>142.73777375126701</v>
      </c>
      <c r="X29" s="75">
        <f>VLOOKUP($A29,'RevPAR Raw Data'!$B$6:$BE$43,'RevPAR Raw Data'!AG$1,FALSE)</f>
        <v>62.821161846442998</v>
      </c>
      <c r="Y29" s="76">
        <f>VLOOKUP($A29,'RevPAR Raw Data'!$B$6:$BE$43,'RevPAR Raw Data'!AH$1,FALSE)</f>
        <v>78.578527427182607</v>
      </c>
      <c r="Z29" s="76">
        <f>VLOOKUP($A29,'RevPAR Raw Data'!$B$6:$BE$43,'RevPAR Raw Data'!AI$1,FALSE)</f>
        <v>88.569890012261595</v>
      </c>
      <c r="AA29" s="76">
        <f>VLOOKUP($A29,'RevPAR Raw Data'!$B$6:$BE$43,'RevPAR Raw Data'!AJ$1,FALSE)</f>
        <v>92.916608882721306</v>
      </c>
      <c r="AB29" s="76">
        <f>VLOOKUP($A29,'RevPAR Raw Data'!$B$6:$BE$43,'RevPAR Raw Data'!AK$1,FALSE)</f>
        <v>94.272034479467195</v>
      </c>
      <c r="AC29" s="77">
        <f>VLOOKUP($A29,'RevPAR Raw Data'!$B$6:$BE$43,'RevPAR Raw Data'!AL$1,FALSE)</f>
        <v>83.431644529615099</v>
      </c>
      <c r="AD29" s="76">
        <f>VLOOKUP($A29,'RevPAR Raw Data'!$B$6:$BE$43,'RevPAR Raw Data'!AN$1,FALSE)</f>
        <v>137.264285808609</v>
      </c>
      <c r="AE29" s="76">
        <f>VLOOKUP($A29,'RevPAR Raw Data'!$B$6:$BE$43,'RevPAR Raw Data'!AO$1,FALSE)</f>
        <v>141.168527305807</v>
      </c>
      <c r="AF29" s="77">
        <f>VLOOKUP($A29,'RevPAR Raw Data'!$B$6:$BE$43,'RevPAR Raw Data'!AP$1,FALSE)</f>
        <v>139.21640655720799</v>
      </c>
      <c r="AG29" s="78">
        <f>VLOOKUP($A29,'RevPAR Raw Data'!$B$6:$BE$43,'RevPAR Raw Data'!AR$1,FALSE)</f>
        <v>99.379424245570206</v>
      </c>
    </row>
    <row r="30" spans="1:33" x14ac:dyDescent="0.25">
      <c r="A30" s="55" t="s">
        <v>126</v>
      </c>
      <c r="B30" s="43">
        <f>(VLOOKUP($A29,'Occupancy Raw Data'!$B$8:$BE$51,'Occupancy Raw Data'!AT$3,FALSE))/100</f>
        <v>3.8346002826302003E-2</v>
      </c>
      <c r="C30" s="44">
        <f>(VLOOKUP($A29,'Occupancy Raw Data'!$B$8:$BE$51,'Occupancy Raw Data'!AU$3,FALSE))/100</f>
        <v>2.6211908880707901E-2</v>
      </c>
      <c r="D30" s="44">
        <f>(VLOOKUP($A29,'Occupancy Raw Data'!$B$8:$BE$51,'Occupancy Raw Data'!AV$3,FALSE))/100</f>
        <v>2.0006934241376402E-2</v>
      </c>
      <c r="E30" s="44">
        <f>(VLOOKUP($A29,'Occupancy Raw Data'!$B$8:$BE$51,'Occupancy Raw Data'!AW$3,FALSE))/100</f>
        <v>2.9716941742281698E-2</v>
      </c>
      <c r="F30" s="44">
        <f>(VLOOKUP($A29,'Occupancy Raw Data'!$B$8:$BE$51,'Occupancy Raw Data'!AX$3,FALSE))/100</f>
        <v>1.0256141158938602E-2</v>
      </c>
      <c r="G30" s="44">
        <f>(VLOOKUP($A29,'Occupancy Raw Data'!$B$8:$BE$51,'Occupancy Raw Data'!AY$3,FALSE))/100</f>
        <v>2.4157388564208002E-2</v>
      </c>
      <c r="H30" s="45">
        <f>(VLOOKUP($A29,'Occupancy Raw Data'!$B$8:$BE$51,'Occupancy Raw Data'!BA$3,FALSE))/100</f>
        <v>1.98323840427405E-3</v>
      </c>
      <c r="I30" s="45">
        <f>(VLOOKUP($A29,'Occupancy Raw Data'!$B$8:$BE$51,'Occupancy Raw Data'!BB$3,FALSE))/100</f>
        <v>2.9066780288902901E-3</v>
      </c>
      <c r="J30" s="44">
        <f>(VLOOKUP($A29,'Occupancy Raw Data'!$B$8:$BE$51,'Occupancy Raw Data'!BC$3,FALSE))/100</f>
        <v>2.4514479162668899E-3</v>
      </c>
      <c r="K30" s="46">
        <f>(VLOOKUP($A29,'Occupancy Raw Data'!$B$8:$BE$51,'Occupancy Raw Data'!BE$3,FALSE))/100</f>
        <v>1.7064049250398401E-2</v>
      </c>
      <c r="M30" s="43">
        <f>(VLOOKUP($A29,'ADR Raw Data'!$B$6:$BE$49,'ADR Raw Data'!AT$1,FALSE))/100</f>
        <v>3.7263093637306899E-2</v>
      </c>
      <c r="N30" s="44">
        <f>(VLOOKUP($A29,'ADR Raw Data'!$B$6:$BE$49,'ADR Raw Data'!AU$1,FALSE))/100</f>
        <v>1.2068058907965201E-2</v>
      </c>
      <c r="O30" s="44">
        <f>(VLOOKUP($A29,'ADR Raw Data'!$B$6:$BE$49,'ADR Raw Data'!AV$1,FALSE))/100</f>
        <v>9.4904372517414012E-3</v>
      </c>
      <c r="P30" s="44">
        <f>(VLOOKUP($A29,'ADR Raw Data'!$B$6:$BE$49,'ADR Raw Data'!AW$1,FALSE))/100</f>
        <v>2.7075053866554902E-2</v>
      </c>
      <c r="Q30" s="44">
        <f>(VLOOKUP($A29,'ADR Raw Data'!$B$6:$BE$49,'ADR Raw Data'!AX$1,FALSE))/100</f>
        <v>3.0458983636235702E-2</v>
      </c>
      <c r="R30" s="44">
        <f>(VLOOKUP($A29,'ADR Raw Data'!$B$6:$BE$49,'ADR Raw Data'!AY$1,FALSE))/100</f>
        <v>2.23014388687439E-2</v>
      </c>
      <c r="S30" s="45">
        <f>(VLOOKUP($A29,'ADR Raw Data'!$B$6:$BE$49,'ADR Raw Data'!BA$1,FALSE))/100</f>
        <v>6.0174134291868402E-2</v>
      </c>
      <c r="T30" s="45">
        <f>(VLOOKUP($A29,'ADR Raw Data'!$B$6:$BE$49,'ADR Raw Data'!BB$1,FALSE))/100</f>
        <v>6.8048248925954499E-2</v>
      </c>
      <c r="U30" s="44">
        <f>(VLOOKUP($A29,'ADR Raw Data'!$B$6:$BE$49,'ADR Raw Data'!BC$1,FALSE))/100</f>
        <v>6.4149778166256E-2</v>
      </c>
      <c r="V30" s="46">
        <f>(VLOOKUP($A29,'ADR Raw Data'!$B$6:$BE$49,'ADR Raw Data'!BE$1,FALSE))/100</f>
        <v>3.7072723772249197E-2</v>
      </c>
      <c r="X30" s="43">
        <f>(VLOOKUP($A29,'RevPAR Raw Data'!$B$6:$BE$49,'RevPAR Raw Data'!AT$1,FALSE))/100</f>
        <v>7.7037987157541898E-2</v>
      </c>
      <c r="Y30" s="44">
        <f>(VLOOKUP($A29,'RevPAR Raw Data'!$B$6:$BE$49,'RevPAR Raw Data'!AU$1,FALSE))/100</f>
        <v>3.8596294649135804E-2</v>
      </c>
      <c r="Z30" s="44">
        <f>(VLOOKUP($A29,'RevPAR Raw Data'!$B$6:$BE$49,'RevPAR Raw Data'!AV$1,FALSE))/100</f>
        <v>2.96872460471353E-2</v>
      </c>
      <c r="AA30" s="44">
        <f>(VLOOKUP($A29,'RevPAR Raw Data'!$B$6:$BE$49,'RevPAR Raw Data'!AW$1,FALSE))/100</f>
        <v>5.7596583407258199E-2</v>
      </c>
      <c r="AB30" s="44">
        <f>(VLOOKUP($A29,'RevPAR Raw Data'!$B$6:$BE$49,'RevPAR Raw Data'!AX$1,FALSE))/100</f>
        <v>4.1027516430905402E-2</v>
      </c>
      <c r="AC30" s="44">
        <f>(VLOOKUP($A29,'RevPAR Raw Data'!$B$6:$BE$49,'RevPAR Raw Data'!AY$1,FALSE))/100</f>
        <v>4.6997571957245105E-2</v>
      </c>
      <c r="AD30" s="45">
        <f>(VLOOKUP($A29,'RevPAR Raw Data'!$B$6:$BE$49,'RevPAR Raw Data'!BA$1,FALSE))/100</f>
        <v>6.2276712350214106E-2</v>
      </c>
      <c r="AE30" s="45">
        <f>(VLOOKUP($A29,'RevPAR Raw Data'!$B$6:$BE$49,'RevPAR Raw Data'!BB$1,FALSE))/100</f>
        <v>7.1152721304902397E-2</v>
      </c>
      <c r="AF30" s="44">
        <f>(VLOOKUP($A29,'RevPAR Raw Data'!$B$6:$BE$49,'RevPAR Raw Data'!BC$1,FALSE))/100</f>
        <v>6.6758485922537594E-2</v>
      </c>
      <c r="AG30" s="46">
        <f>(VLOOKUP($A29,'RevPAR Raw Data'!$B$6:$BE$49,'RevPAR Raw Data'!BE$1,FALSE))/100</f>
        <v>5.4769383806943794E-2</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Data'!AG$3,FALSE))/100</f>
        <v>0.416340891321344</v>
      </c>
      <c r="C32" s="72">
        <f>(VLOOKUP($A32,'Occupancy Raw Data'!$B$8:$BE$45,'Occupancy Raw Data'!AH$3,FALSE))/100</f>
        <v>0.55609851446442493</v>
      </c>
      <c r="D32" s="72">
        <f>(VLOOKUP($A32,'Occupancy Raw Data'!$B$8:$BE$45,'Occupancy Raw Data'!AI$3,FALSE))/100</f>
        <v>0.60516028146989798</v>
      </c>
      <c r="E32" s="72">
        <f>(VLOOKUP($A32,'Occupancy Raw Data'!$B$8:$BE$45,'Occupancy Raw Data'!AJ$3,FALSE))/100</f>
        <v>0.60711493354182899</v>
      </c>
      <c r="F32" s="72">
        <f>(VLOOKUP($A32,'Occupancy Raw Data'!$B$8:$BE$45,'Occupancy Raw Data'!AK$3,FALSE))/100</f>
        <v>0.56020328381548001</v>
      </c>
      <c r="G32" s="73">
        <f>(VLOOKUP($A32,'Occupancy Raw Data'!$B$8:$BE$45,'Occupancy Raw Data'!AL$3,FALSE))/100</f>
        <v>0.54898358092259503</v>
      </c>
      <c r="H32" s="53">
        <f>(VLOOKUP($A32,'Occupancy Raw Data'!$B$8:$BE$45,'Occupancy Raw Data'!AN$3,FALSE))/100</f>
        <v>0.65265832681782598</v>
      </c>
      <c r="I32" s="53">
        <f>(VLOOKUP($A32,'Occupancy Raw Data'!$B$8:$BE$45,'Occupancy Raw Data'!AO$3,FALSE))/100</f>
        <v>0.68569194683346302</v>
      </c>
      <c r="J32" s="73">
        <f>(VLOOKUP($A32,'Occupancy Raw Data'!$B$8:$BE$45,'Occupancy Raw Data'!AP$3,FALSE))/100</f>
        <v>0.669175136825645</v>
      </c>
      <c r="K32" s="74">
        <f>(VLOOKUP($A32,'Occupancy Raw Data'!$B$8:$BE$45,'Occupancy Raw Data'!AR$3,FALSE))/100</f>
        <v>0.583324025466324</v>
      </c>
      <c r="M32" s="75">
        <f>VLOOKUP($A32,'ADR Raw Data'!$B$6:$BE$43,'ADR Raw Data'!AG$1,FALSE)</f>
        <v>110.61159624413099</v>
      </c>
      <c r="N32" s="76">
        <f>VLOOKUP($A32,'ADR Raw Data'!$B$6:$BE$43,'ADR Raw Data'!AH$1,FALSE)</f>
        <v>114.885901581722</v>
      </c>
      <c r="O32" s="76">
        <f>VLOOKUP($A32,'ADR Raw Data'!$B$6:$BE$43,'ADR Raw Data'!AI$1,FALSE)</f>
        <v>120.545985142118</v>
      </c>
      <c r="P32" s="76">
        <f>VLOOKUP($A32,'ADR Raw Data'!$B$6:$BE$43,'ADR Raw Data'!AJ$1,FALSE)</f>
        <v>121.697244043786</v>
      </c>
      <c r="Q32" s="76">
        <f>VLOOKUP($A32,'ADR Raw Data'!$B$6:$BE$43,'ADR Raw Data'!AK$1,FALSE)</f>
        <v>123.059145150034</v>
      </c>
      <c r="R32" s="77">
        <f>VLOOKUP($A32,'ADR Raw Data'!$B$6:$BE$43,'ADR Raw Data'!AL$1,FALSE)</f>
        <v>118.66001637826599</v>
      </c>
      <c r="S32" s="76">
        <f>VLOOKUP($A32,'ADR Raw Data'!$B$6:$BE$43,'ADR Raw Data'!AN$1,FALSE)</f>
        <v>159.496442048517</v>
      </c>
      <c r="T32" s="76">
        <f>VLOOKUP($A32,'ADR Raw Data'!$B$6:$BE$43,'ADR Raw Data'!AO$1,FALSE)</f>
        <v>160.09470353477701</v>
      </c>
      <c r="U32" s="77">
        <f>VLOOKUP($A32,'ADR Raw Data'!$B$6:$BE$43,'ADR Raw Data'!AP$1,FALSE)</f>
        <v>159.80295603914101</v>
      </c>
      <c r="V32" s="78">
        <f>VLOOKUP($A32,'ADR Raw Data'!$B$6:$BE$43,'ADR Raw Data'!AR$1,FALSE)</f>
        <v>132.145210627094</v>
      </c>
      <c r="X32" s="75">
        <f>VLOOKUP($A32,'RevPAR Raw Data'!$B$6:$BE$43,'RevPAR Raw Data'!AG$1,FALSE)</f>
        <v>46.052130570758401</v>
      </c>
      <c r="Y32" s="76">
        <f>VLOOKUP($A32,'RevPAR Raw Data'!$B$6:$BE$43,'RevPAR Raw Data'!AH$1,FALSE)</f>
        <v>63.8878792025019</v>
      </c>
      <c r="Z32" s="76">
        <f>VLOOKUP($A32,'RevPAR Raw Data'!$B$6:$BE$43,'RevPAR Raw Data'!AI$1,FALSE)</f>
        <v>72.949642298670796</v>
      </c>
      <c r="AA32" s="76">
        <f>VLOOKUP($A32,'RevPAR Raw Data'!$B$6:$BE$43,'RevPAR Raw Data'!AJ$1,FALSE)</f>
        <v>73.884214229866998</v>
      </c>
      <c r="AB32" s="76">
        <f>VLOOKUP($A32,'RevPAR Raw Data'!$B$6:$BE$43,'RevPAR Raw Data'!AK$1,FALSE)</f>
        <v>68.938137216575399</v>
      </c>
      <c r="AC32" s="77">
        <f>VLOOKUP($A32,'RevPAR Raw Data'!$B$6:$BE$43,'RevPAR Raw Data'!AL$1,FALSE)</f>
        <v>65.142400703674696</v>
      </c>
      <c r="AD32" s="76">
        <f>VLOOKUP($A32,'RevPAR Raw Data'!$B$6:$BE$43,'RevPAR Raw Data'!AN$1,FALSE)</f>
        <v>104.096681000781</v>
      </c>
      <c r="AE32" s="76">
        <f>VLOOKUP($A32,'RevPAR Raw Data'!$B$6:$BE$43,'RevPAR Raw Data'!AO$1,FALSE)</f>
        <v>109.775648944487</v>
      </c>
      <c r="AF32" s="77">
        <f>VLOOKUP($A32,'RevPAR Raw Data'!$B$6:$BE$43,'RevPAR Raw Data'!AP$1,FALSE)</f>
        <v>106.936164972634</v>
      </c>
      <c r="AG32" s="78">
        <f>VLOOKUP($A32,'RevPAR Raw Data'!$B$6:$BE$43,'RevPAR Raw Data'!AR$1,FALSE)</f>
        <v>77.083476209091899</v>
      </c>
    </row>
    <row r="33" spans="1:33" x14ac:dyDescent="0.25">
      <c r="A33" s="55" t="s">
        <v>126</v>
      </c>
      <c r="B33" s="43">
        <f>(VLOOKUP($A32,'Occupancy Raw Data'!$B$8:$BE$51,'Occupancy Raw Data'!AT$3,FALSE))/100</f>
        <v>-0.1125</v>
      </c>
      <c r="C33" s="44">
        <f>(VLOOKUP($A32,'Occupancy Raw Data'!$B$8:$BE$51,'Occupancy Raw Data'!AU$3,FALSE))/100</f>
        <v>-0.11177021542304001</v>
      </c>
      <c r="D33" s="44">
        <f>(VLOOKUP($A32,'Occupancy Raw Data'!$B$8:$BE$51,'Occupancy Raw Data'!AV$3,FALSE))/100</f>
        <v>-8.9143865842894895E-2</v>
      </c>
      <c r="E33" s="44">
        <f>(VLOOKUP($A32,'Occupancy Raw Data'!$B$8:$BE$51,'Occupancy Raw Data'!AW$3,FALSE))/100</f>
        <v>-0.105157015269374</v>
      </c>
      <c r="F33" s="44">
        <f>(VLOOKUP($A32,'Occupancy Raw Data'!$B$8:$BE$51,'Occupancy Raw Data'!AX$3,FALSE))/100</f>
        <v>-0.112693498452012</v>
      </c>
      <c r="G33" s="44">
        <f>(VLOOKUP($A32,'Occupancy Raw Data'!$B$8:$BE$51,'Occupancy Raw Data'!AY$3,FALSE))/100</f>
        <v>-0.105712284276889</v>
      </c>
      <c r="H33" s="45">
        <f>(VLOOKUP($A32,'Occupancy Raw Data'!$B$8:$BE$51,'Occupancy Raw Data'!BA$3,FALSE))/100</f>
        <v>-7.0175438596491196E-2</v>
      </c>
      <c r="I33" s="45">
        <f>(VLOOKUP($A32,'Occupancy Raw Data'!$B$8:$BE$51,'Occupancy Raw Data'!BB$3,FALSE))/100</f>
        <v>-7.5869336143308694E-2</v>
      </c>
      <c r="J33" s="44">
        <f>(VLOOKUP($A32,'Occupancy Raw Data'!$B$8:$BE$51,'Occupancy Raw Data'!BC$3,FALSE))/100</f>
        <v>-7.3101394341410497E-2</v>
      </c>
      <c r="K33" s="46">
        <f>(VLOOKUP($A32,'Occupancy Raw Data'!$B$8:$BE$51,'Occupancy Raw Data'!BE$3,FALSE))/100</f>
        <v>-9.5279341706366302E-2</v>
      </c>
      <c r="M33" s="43">
        <f>(VLOOKUP($A32,'ADR Raw Data'!$B$6:$BE$49,'ADR Raw Data'!AT$1,FALSE))/100</f>
        <v>4.4108285577950605E-3</v>
      </c>
      <c r="N33" s="44">
        <f>(VLOOKUP($A32,'ADR Raw Data'!$B$6:$BE$49,'ADR Raw Data'!AU$1,FALSE))/100</f>
        <v>-2.26525018664747E-2</v>
      </c>
      <c r="O33" s="44">
        <f>(VLOOKUP($A32,'ADR Raw Data'!$B$6:$BE$49,'ADR Raw Data'!AV$1,FALSE))/100</f>
        <v>3.4259453151136099E-2</v>
      </c>
      <c r="P33" s="44">
        <f>(VLOOKUP($A32,'ADR Raw Data'!$B$6:$BE$49,'ADR Raw Data'!AW$1,FALSE))/100</f>
        <v>3.5856650428983804E-2</v>
      </c>
      <c r="Q33" s="44">
        <f>(VLOOKUP($A32,'ADR Raw Data'!$B$6:$BE$49,'ADR Raw Data'!AX$1,FALSE))/100</f>
        <v>-1.0385722158444199E-2</v>
      </c>
      <c r="R33" s="44">
        <f>(VLOOKUP($A32,'ADR Raw Data'!$B$6:$BE$49,'ADR Raw Data'!AY$1,FALSE))/100</f>
        <v>9.1543136131173302E-3</v>
      </c>
      <c r="S33" s="45">
        <f>(VLOOKUP($A32,'ADR Raw Data'!$B$6:$BE$49,'ADR Raw Data'!BA$1,FALSE))/100</f>
        <v>4.3234044944420902E-2</v>
      </c>
      <c r="T33" s="45">
        <f>(VLOOKUP($A32,'ADR Raw Data'!$B$6:$BE$49,'ADR Raw Data'!BB$1,FALSE))/100</f>
        <v>4.33644452410148E-2</v>
      </c>
      <c r="U33" s="44">
        <f>(VLOOKUP($A32,'ADR Raw Data'!$B$6:$BE$49,'ADR Raw Data'!BC$1,FALSE))/100</f>
        <v>4.3295178654843995E-2</v>
      </c>
      <c r="V33" s="46">
        <f>(VLOOKUP($A32,'ADR Raw Data'!$B$6:$BE$49,'ADR Raw Data'!BE$1,FALSE))/100</f>
        <v>2.46282910257252E-2</v>
      </c>
      <c r="X33" s="43">
        <f>(VLOOKUP($A32,'RevPAR Raw Data'!$B$6:$BE$49,'RevPAR Raw Data'!AT$1,FALSE))/100</f>
        <v>-0.108585389654956</v>
      </c>
      <c r="Y33" s="44">
        <f>(VLOOKUP($A32,'RevPAR Raw Data'!$B$6:$BE$49,'RevPAR Raw Data'!AU$1,FALSE))/100</f>
        <v>-0.13189084227602799</v>
      </c>
      <c r="Z33" s="44">
        <f>(VLOOKUP($A32,'RevPAR Raw Data'!$B$6:$BE$49,'RevPAR Raw Data'!AV$1,FALSE))/100</f>
        <v>-5.79384327873146E-2</v>
      </c>
      <c r="AA33" s="44">
        <f>(VLOOKUP($A32,'RevPAR Raw Data'!$B$6:$BE$49,'RevPAR Raw Data'!AW$1,FALSE))/100</f>
        <v>-7.3070943177060199E-2</v>
      </c>
      <c r="AB33" s="44">
        <f>(VLOOKUP($A32,'RevPAR Raw Data'!$B$6:$BE$49,'RevPAR Raw Data'!AX$1,FALSE))/100</f>
        <v>-0.12190881724647</v>
      </c>
      <c r="AC33" s="44">
        <f>(VLOOKUP($A32,'RevPAR Raw Data'!$B$6:$BE$49,'RevPAR Raw Data'!AY$1,FALSE))/100</f>
        <v>-9.7525694066802004E-2</v>
      </c>
      <c r="AD33" s="45">
        <f>(VLOOKUP($A32,'RevPAR Raw Data'!$B$6:$BE$49,'RevPAR Raw Data'!BA$1,FALSE))/100</f>
        <v>-2.9975361718345403E-2</v>
      </c>
      <c r="AE33" s="45">
        <f>(VLOOKUP($A32,'RevPAR Raw Data'!$B$6:$BE$49,'RevPAR Raw Data'!BB$1,FALSE))/100</f>
        <v>-3.5794922574952502E-2</v>
      </c>
      <c r="AF33" s="44">
        <f>(VLOOKUP($A32,'RevPAR Raw Data'!$B$6:$BE$49,'RevPAR Raw Data'!BC$1,FALSE))/100</f>
        <v>-3.2971153614496103E-2</v>
      </c>
      <c r="AG33" s="46">
        <f>(VLOOKUP($A32,'RevPAR Raw Data'!$B$6:$BE$49,'RevPAR Raw Data'!BE$1,FALSE))/100</f>
        <v>-7.2997618036925005E-2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Data'!AG$3,FALSE))/100</f>
        <v>0.42493806771263398</v>
      </c>
      <c r="C35" s="72">
        <f>(VLOOKUP($A35,'Occupancy Raw Data'!$B$8:$BE$45,'Occupancy Raw Data'!AH$3,FALSE))/100</f>
        <v>0.56317093311312905</v>
      </c>
      <c r="D35" s="72">
        <f>(VLOOKUP($A35,'Occupancy Raw Data'!$B$8:$BE$45,'Occupancy Raw Data'!AI$3,FALSE))/100</f>
        <v>0.58943022295623404</v>
      </c>
      <c r="E35" s="72">
        <f>(VLOOKUP($A35,'Occupancy Raw Data'!$B$8:$BE$45,'Occupancy Raw Data'!AJ$3,FALSE))/100</f>
        <v>0.606275805119735</v>
      </c>
      <c r="F35" s="72">
        <f>(VLOOKUP($A35,'Occupancy Raw Data'!$B$8:$BE$45,'Occupancy Raw Data'!AK$3,FALSE))/100</f>
        <v>0.58678777869529297</v>
      </c>
      <c r="G35" s="73">
        <f>(VLOOKUP($A35,'Occupancy Raw Data'!$B$8:$BE$45,'Occupancy Raw Data'!AL$3,FALSE))/100</f>
        <v>0.55412056151940492</v>
      </c>
      <c r="H35" s="53">
        <f>(VLOOKUP($A35,'Occupancy Raw Data'!$B$8:$BE$45,'Occupancy Raw Data'!AN$3,FALSE))/100</f>
        <v>0.65322580645161199</v>
      </c>
      <c r="I35" s="53">
        <f>(VLOOKUP($A35,'Occupancy Raw Data'!$B$8:$BE$45,'Occupancy Raw Data'!AO$3,FALSE))/100</f>
        <v>0.65042791310072401</v>
      </c>
      <c r="J35" s="73">
        <f>(VLOOKUP($A35,'Occupancy Raw Data'!$B$8:$BE$45,'Occupancy Raw Data'!AP$3,FALSE))/100</f>
        <v>0.65182685977616794</v>
      </c>
      <c r="K35" s="74">
        <f>(VLOOKUP($A35,'Occupancy Raw Data'!$B$8:$BE$45,'Occupancy Raw Data'!AR$3,FALSE))/100</f>
        <v>0.58210573455582493</v>
      </c>
      <c r="M35" s="75">
        <f>VLOOKUP($A35,'ADR Raw Data'!$B$6:$BE$43,'ADR Raw Data'!AG$1,FALSE)</f>
        <v>110.424508356004</v>
      </c>
      <c r="N35" s="76">
        <f>VLOOKUP($A35,'ADR Raw Data'!$B$6:$BE$43,'ADR Raw Data'!AH$1,FALSE)</f>
        <v>110.83179765395801</v>
      </c>
      <c r="O35" s="76">
        <f>VLOOKUP($A35,'ADR Raw Data'!$B$6:$BE$43,'ADR Raw Data'!AI$1,FALSE)</f>
        <v>112.54545250770499</v>
      </c>
      <c r="P35" s="76">
        <f>VLOOKUP($A35,'ADR Raw Data'!$B$6:$BE$43,'ADR Raw Data'!AJ$1,FALSE)</f>
        <v>117.134734404794</v>
      </c>
      <c r="Q35" s="76">
        <f>VLOOKUP($A35,'ADR Raw Data'!$B$6:$BE$43,'ADR Raw Data'!AK$1,FALSE)</f>
        <v>125.81391781593</v>
      </c>
      <c r="R35" s="77">
        <f>VLOOKUP($A35,'ADR Raw Data'!$B$6:$BE$43,'ADR Raw Data'!AL$1,FALSE)</f>
        <v>115.686210658082</v>
      </c>
      <c r="S35" s="76">
        <f>VLOOKUP($A35,'ADR Raw Data'!$B$6:$BE$43,'ADR Raw Data'!AN$1,FALSE)</f>
        <v>153.507054673721</v>
      </c>
      <c r="T35" s="76">
        <f>VLOOKUP($A35,'ADR Raw Data'!$B$6:$BE$43,'ADR Raw Data'!AO$1,FALSE)</f>
        <v>151.734316801619</v>
      </c>
      <c r="U35" s="77">
        <f>VLOOKUP($A35,'ADR Raw Data'!$B$6:$BE$43,'ADR Raw Data'!AP$1,FALSE)</f>
        <v>152.62258805706301</v>
      </c>
      <c r="V35" s="78">
        <f>VLOOKUP($A35,'ADR Raw Data'!$B$6:$BE$43,'ADR Raw Data'!AR$1,FALSE)</f>
        <v>127.532712070291</v>
      </c>
      <c r="X35" s="75">
        <f>VLOOKUP($A35,'RevPAR Raw Data'!$B$6:$BE$43,'RevPAR Raw Data'!AG$1,FALSE)</f>
        <v>46.923577208918203</v>
      </c>
      <c r="Y35" s="76">
        <f>VLOOKUP($A35,'RevPAR Raw Data'!$B$6:$BE$43,'RevPAR Raw Data'!AH$1,FALSE)</f>
        <v>62.417246903385603</v>
      </c>
      <c r="Z35" s="76">
        <f>VLOOKUP($A35,'RevPAR Raw Data'!$B$6:$BE$43,'RevPAR Raw Data'!AI$1,FALSE)</f>
        <v>66.337691164326998</v>
      </c>
      <c r="AA35" s="76">
        <f>VLOOKUP($A35,'RevPAR Raw Data'!$B$6:$BE$43,'RevPAR Raw Data'!AJ$1,FALSE)</f>
        <v>71.015955408753001</v>
      </c>
      <c r="AB35" s="76">
        <f>VLOOKUP($A35,'RevPAR Raw Data'!$B$6:$BE$43,'RevPAR Raw Data'!AK$1,FALSE)</f>
        <v>73.826069364161796</v>
      </c>
      <c r="AC35" s="77">
        <f>VLOOKUP($A35,'RevPAR Raw Data'!$B$6:$BE$43,'RevPAR Raw Data'!AL$1,FALSE)</f>
        <v>64.104108009909098</v>
      </c>
      <c r="AD35" s="76">
        <f>VLOOKUP($A35,'RevPAR Raw Data'!$B$6:$BE$43,'RevPAR Raw Data'!AN$1,FALSE)</f>
        <v>100.274769585253</v>
      </c>
      <c r="AE35" s="76">
        <f>VLOOKUP($A35,'RevPAR Raw Data'!$B$6:$BE$43,'RevPAR Raw Data'!AO$1,FALSE)</f>
        <v>98.692235023041405</v>
      </c>
      <c r="AF35" s="77">
        <f>VLOOKUP($A35,'RevPAR Raw Data'!$B$6:$BE$43,'RevPAR Raw Data'!AP$1,FALSE)</f>
        <v>99.483502304147393</v>
      </c>
      <c r="AG35" s="78">
        <f>VLOOKUP($A35,'RevPAR Raw Data'!$B$6:$BE$43,'RevPAR Raw Data'!AR$1,FALSE)</f>
        <v>74.237523039573801</v>
      </c>
    </row>
    <row r="36" spans="1:33" x14ac:dyDescent="0.25">
      <c r="A36" s="55" t="s">
        <v>126</v>
      </c>
      <c r="B36" s="43">
        <f>(VLOOKUP($A35,'Occupancy Raw Data'!$B$8:$BE$51,'Occupancy Raw Data'!AT$3,FALSE))/100</f>
        <v>-6.0606060606060594E-2</v>
      </c>
      <c r="C36" s="44">
        <f>(VLOOKUP($A35,'Occupancy Raw Data'!$B$8:$BE$51,'Occupancy Raw Data'!AU$3,FALSE))/100</f>
        <v>-3.9977477477477402E-2</v>
      </c>
      <c r="D36" s="44">
        <f>(VLOOKUP($A35,'Occupancy Raw Data'!$B$8:$BE$51,'Occupancy Raw Data'!AV$3,FALSE))/100</f>
        <v>-6.5706806282722491E-2</v>
      </c>
      <c r="E36" s="44">
        <f>(VLOOKUP($A35,'Occupancy Raw Data'!$B$8:$BE$51,'Occupancy Raw Data'!AW$3,FALSE))/100</f>
        <v>-8.6815920398009894E-2</v>
      </c>
      <c r="F36" s="44">
        <f>(VLOOKUP($A35,'Occupancy Raw Data'!$B$8:$BE$51,'Occupancy Raw Data'!AX$3,FALSE))/100</f>
        <v>-7.4663238164391008E-2</v>
      </c>
      <c r="G36" s="44">
        <f>(VLOOKUP($A35,'Occupancy Raw Data'!$B$8:$BE$51,'Occupancy Raw Data'!AY$3,FALSE))/100</f>
        <v>-6.6523769362104704E-2</v>
      </c>
      <c r="H36" s="45">
        <f>(VLOOKUP($A35,'Occupancy Raw Data'!$B$8:$BE$51,'Occupancy Raw Data'!BA$3,FALSE))/100</f>
        <v>-7.5471698113207503E-2</v>
      </c>
      <c r="I36" s="45">
        <f>(VLOOKUP($A35,'Occupancy Raw Data'!$B$8:$BE$51,'Occupancy Raw Data'!BB$3,FALSE))/100</f>
        <v>-9.3370038999770505E-2</v>
      </c>
      <c r="J36" s="44">
        <f>(VLOOKUP($A35,'Occupancy Raw Data'!$B$8:$BE$51,'Occupancy Raw Data'!BC$3,FALSE))/100</f>
        <v>-8.4489135460009204E-2</v>
      </c>
      <c r="K36" s="46">
        <f>(VLOOKUP($A35,'Occupancy Raw Data'!$B$8:$BE$51,'Occupancy Raw Data'!BE$3,FALSE))/100</f>
        <v>-7.2337279605583699E-2</v>
      </c>
      <c r="M36" s="43">
        <f>(VLOOKUP($A35,'ADR Raw Data'!$B$6:$BE$49,'ADR Raw Data'!AT$1,FALSE))/100</f>
        <v>1.8035537272359098E-2</v>
      </c>
      <c r="N36" s="44">
        <f>(VLOOKUP($A35,'ADR Raw Data'!$B$6:$BE$49,'ADR Raw Data'!AU$1,FALSE))/100</f>
        <v>-3.9731434697990904E-3</v>
      </c>
      <c r="O36" s="44">
        <f>(VLOOKUP($A35,'ADR Raw Data'!$B$6:$BE$49,'ADR Raw Data'!AV$1,FALSE))/100</f>
        <v>1.81283105469134E-3</v>
      </c>
      <c r="P36" s="44">
        <f>(VLOOKUP($A35,'ADR Raw Data'!$B$6:$BE$49,'ADR Raw Data'!AW$1,FALSE))/100</f>
        <v>-8.1217077560783602E-3</v>
      </c>
      <c r="Q36" s="44">
        <f>(VLOOKUP($A35,'ADR Raw Data'!$B$6:$BE$49,'ADR Raw Data'!AX$1,FALSE))/100</f>
        <v>1.9198434683005999E-2</v>
      </c>
      <c r="R36" s="44">
        <f>(VLOOKUP($A35,'ADR Raw Data'!$B$6:$BE$49,'ADR Raw Data'!AY$1,FALSE))/100</f>
        <v>4.1744209285854402E-3</v>
      </c>
      <c r="S36" s="45">
        <f>(VLOOKUP($A35,'ADR Raw Data'!$B$6:$BE$49,'ADR Raw Data'!BA$1,FALSE))/100</f>
        <v>2.35550817437238E-2</v>
      </c>
      <c r="T36" s="45">
        <f>(VLOOKUP($A35,'ADR Raw Data'!$B$6:$BE$49,'ADR Raw Data'!BB$1,FALSE))/100</f>
        <v>6.4475544173281593E-3</v>
      </c>
      <c r="U36" s="44">
        <f>(VLOOKUP($A35,'ADR Raw Data'!$B$6:$BE$49,'ADR Raw Data'!BC$1,FALSE))/100</f>
        <v>1.49712760089682E-2</v>
      </c>
      <c r="V36" s="46">
        <f>(VLOOKUP($A35,'ADR Raw Data'!$B$6:$BE$49,'ADR Raw Data'!BE$1,FALSE))/100</f>
        <v>7.1442171113788398E-3</v>
      </c>
      <c r="X36" s="43">
        <f>(VLOOKUP($A35,'RevPAR Raw Data'!$B$6:$BE$49,'RevPAR Raw Data'!AT$1,FALSE))/100</f>
        <v>-4.36635861986929E-2</v>
      </c>
      <c r="Y36" s="44">
        <f>(VLOOKUP($A35,'RevPAR Raw Data'!$B$6:$BE$49,'RevPAR Raw Data'!AU$1,FALSE))/100</f>
        <v>-4.3791784693697801E-2</v>
      </c>
      <c r="Z36" s="44">
        <f>(VLOOKUP($A35,'RevPAR Raw Data'!$B$6:$BE$49,'RevPAR Raw Data'!AV$1,FALSE))/100</f>
        <v>-6.4013090566964997E-2</v>
      </c>
      <c r="AA36" s="44">
        <f>(VLOOKUP($A35,'RevPAR Raw Data'!$B$6:$BE$49,'RevPAR Raw Data'!AW$1,FALSE))/100</f>
        <v>-9.4232534620040692E-2</v>
      </c>
      <c r="AB36" s="44">
        <f>(VLOOKUP($A35,'RevPAR Raw Data'!$B$6:$BE$49,'RevPAR Raw Data'!AX$1,FALSE))/100</f>
        <v>-5.6898220782505796E-2</v>
      </c>
      <c r="AC36" s="44">
        <f>(VLOOKUP($A35,'RevPAR Raw Data'!$B$6:$BE$49,'RevPAR Raw Data'!AY$1,FALSE))/100</f>
        <v>-6.2627046648592893E-2</v>
      </c>
      <c r="AD36" s="45">
        <f>(VLOOKUP($A35,'RevPAR Raw Data'!$B$6:$BE$49,'RevPAR Raw Data'!BA$1,FALSE))/100</f>
        <v>-5.3694358387877894E-2</v>
      </c>
      <c r="AE36" s="45">
        <f>(VLOOKUP($A35,'RevPAR Raw Data'!$B$6:$BE$49,'RevPAR Raw Data'!BB$1,FALSE))/100</f>
        <v>-8.7524492989841385E-2</v>
      </c>
      <c r="AF36" s="44">
        <f>(VLOOKUP($A35,'RevPAR Raw Data'!$B$6:$BE$49,'RevPAR Raw Data'!BC$1,FALSE))/100</f>
        <v>-7.0782769617771801E-2</v>
      </c>
      <c r="AG36" s="46">
        <f>(VLOOKUP($A35,'RevPAR Raw Data'!$B$6:$BE$49,'RevPAR Raw Data'!BE$1,FALSE))/100</f>
        <v>-6.5709855724953595E-2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Data'!AG$3,FALSE))/100</f>
        <v>0.54124609546428404</v>
      </c>
      <c r="C38" s="72">
        <f>(VLOOKUP($A38,'Occupancy Raw Data'!$B$8:$BE$45,'Occupancy Raw Data'!AH$3,FALSE))/100</f>
        <v>0.62809458657097794</v>
      </c>
      <c r="D38" s="72">
        <f>(VLOOKUP($A38,'Occupancy Raw Data'!$B$8:$BE$45,'Occupancy Raw Data'!AI$3,FALSE))/100</f>
        <v>0.67025711851717906</v>
      </c>
      <c r="E38" s="72">
        <f>(VLOOKUP($A38,'Occupancy Raw Data'!$B$8:$BE$45,'Occupancy Raw Data'!AJ$3,FALSE))/100</f>
        <v>0.68377132973642707</v>
      </c>
      <c r="F38" s="72">
        <f>(VLOOKUP($A38,'Occupancy Raw Data'!$B$8:$BE$45,'Occupancy Raw Data'!AK$3,FALSE))/100</f>
        <v>0.69241293853421693</v>
      </c>
      <c r="G38" s="73">
        <f>(VLOOKUP($A38,'Occupancy Raw Data'!$B$8:$BE$45,'Occupancy Raw Data'!AL$3,FALSE))/100</f>
        <v>0.64315641376461696</v>
      </c>
      <c r="H38" s="53">
        <f>(VLOOKUP($A38,'Occupancy Raw Data'!$B$8:$BE$45,'Occupancy Raw Data'!AN$3,FALSE))/100</f>
        <v>0.80894880863257301</v>
      </c>
      <c r="I38" s="53">
        <f>(VLOOKUP($A38,'Occupancy Raw Data'!$B$8:$BE$45,'Occupancy Raw Data'!AO$3,FALSE))/100</f>
        <v>0.82029455042982091</v>
      </c>
      <c r="J38" s="73">
        <f>(VLOOKUP($A38,'Occupancy Raw Data'!$B$8:$BE$45,'Occupancy Raw Data'!AP$3,FALSE))/100</f>
        <v>0.81462167953119702</v>
      </c>
      <c r="K38" s="74">
        <f>(VLOOKUP($A38,'Occupancy Raw Data'!$B$8:$BE$45,'Occupancy Raw Data'!AR$3,FALSE))/100</f>
        <v>0.69214648969792603</v>
      </c>
      <c r="M38" s="75">
        <f>VLOOKUP($A38,'ADR Raw Data'!$B$6:$BE$43,'ADR Raw Data'!AG$1,FALSE)</f>
        <v>109.47733333333299</v>
      </c>
      <c r="N38" s="76">
        <f>VLOOKUP($A38,'ADR Raw Data'!$B$6:$BE$43,'ADR Raw Data'!AH$1,FALSE)</f>
        <v>113.897305645177</v>
      </c>
      <c r="O38" s="76">
        <f>VLOOKUP($A38,'ADR Raw Data'!$B$6:$BE$43,'ADR Raw Data'!AI$1,FALSE)</f>
        <v>118.007829088633</v>
      </c>
      <c r="P38" s="76">
        <f>VLOOKUP($A38,'ADR Raw Data'!$B$6:$BE$43,'ADR Raw Data'!AJ$1,FALSE)</f>
        <v>119.283914052987</v>
      </c>
      <c r="Q38" s="76">
        <f>VLOOKUP($A38,'ADR Raw Data'!$B$6:$BE$43,'ADR Raw Data'!AK$1,FALSE)</f>
        <v>122.721149988815</v>
      </c>
      <c r="R38" s="77">
        <f>VLOOKUP($A38,'ADR Raw Data'!$B$6:$BE$43,'ADR Raw Data'!AL$1,FALSE)</f>
        <v>117.05540747252</v>
      </c>
      <c r="S38" s="76">
        <f>VLOOKUP($A38,'ADR Raw Data'!$B$6:$BE$43,'ADR Raw Data'!AN$1,FALSE)</f>
        <v>166.74942430890701</v>
      </c>
      <c r="T38" s="76">
        <f>VLOOKUP($A38,'ADR Raw Data'!$B$6:$BE$43,'ADR Raw Data'!AO$1,FALSE)</f>
        <v>173.27309874668501</v>
      </c>
      <c r="U38" s="77">
        <f>VLOOKUP($A38,'ADR Raw Data'!$B$6:$BE$43,'ADR Raw Data'!AP$1,FALSE)</f>
        <v>170.03397634364299</v>
      </c>
      <c r="V38" s="78">
        <f>VLOOKUP($A38,'ADR Raw Data'!$B$6:$BE$43,'ADR Raw Data'!AR$1,FALSE)</f>
        <v>134.870583634263</v>
      </c>
      <c r="X38" s="75">
        <f>VLOOKUP($A38,'RevPAR Raw Data'!$B$6:$BE$43,'RevPAR Raw Data'!AG$1,FALSE)</f>
        <v>59.254179208508603</v>
      </c>
      <c r="Y38" s="76">
        <f>VLOOKUP($A38,'RevPAR Raw Data'!$B$6:$BE$43,'RevPAR Raw Data'!AH$1,FALSE)</f>
        <v>71.538281100756294</v>
      </c>
      <c r="Z38" s="76">
        <f>VLOOKUP($A38,'RevPAR Raw Data'!$B$6:$BE$43,'RevPAR Raw Data'!AI$1,FALSE)</f>
        <v>79.095587487415102</v>
      </c>
      <c r="AA38" s="76">
        <f>VLOOKUP($A38,'RevPAR Raw Data'!$B$6:$BE$43,'RevPAR Raw Data'!AJ$1,FALSE)</f>
        <v>81.562920528177102</v>
      </c>
      <c r="AB38" s="76">
        <f>VLOOKUP($A38,'RevPAR Raw Data'!$B$6:$BE$43,'RevPAR Raw Data'!AK$1,FALSE)</f>
        <v>84.973712084054</v>
      </c>
      <c r="AC38" s="77">
        <f>VLOOKUP($A38,'RevPAR Raw Data'!$B$6:$BE$43,'RevPAR Raw Data'!AL$1,FALSE)</f>
        <v>75.284936081782206</v>
      </c>
      <c r="AD38" s="76">
        <f>VLOOKUP($A38,'RevPAR Raw Data'!$B$6:$BE$43,'RevPAR Raw Data'!AN$1,FALSE)</f>
        <v>134.89174813485801</v>
      </c>
      <c r="AE38" s="76">
        <f>VLOOKUP($A38,'RevPAR Raw Data'!$B$6:$BE$43,'RevPAR Raw Data'!AO$1,FALSE)</f>
        <v>142.13497863799401</v>
      </c>
      <c r="AF38" s="77">
        <f>VLOOKUP($A38,'RevPAR Raw Data'!$B$6:$BE$43,'RevPAR Raw Data'!AP$1,FALSE)</f>
        <v>138.51336338642599</v>
      </c>
      <c r="AG38" s="78">
        <f>VLOOKUP($A38,'RevPAR Raw Data'!$B$6:$BE$43,'RevPAR Raw Data'!AR$1,FALSE)</f>
        <v>93.3502010259663</v>
      </c>
    </row>
    <row r="39" spans="1:33" x14ac:dyDescent="0.25">
      <c r="A39" s="55" t="s">
        <v>126</v>
      </c>
      <c r="B39" s="43">
        <f>(VLOOKUP($A38,'Occupancy Raw Data'!$B$8:$BE$51,'Occupancy Raw Data'!AT$3,FALSE))/100</f>
        <v>3.1278964638402303E-2</v>
      </c>
      <c r="C39" s="44">
        <f>(VLOOKUP($A38,'Occupancy Raw Data'!$B$8:$BE$51,'Occupancy Raw Data'!AU$3,FALSE))/100</f>
        <v>4.4026091888186999E-2</v>
      </c>
      <c r="D39" s="44">
        <f>(VLOOKUP($A38,'Occupancy Raw Data'!$B$8:$BE$51,'Occupancy Raw Data'!AV$3,FALSE))/100</f>
        <v>5.6537546791922903E-2</v>
      </c>
      <c r="E39" s="44">
        <f>(VLOOKUP($A38,'Occupancy Raw Data'!$B$8:$BE$51,'Occupancy Raw Data'!AW$3,FALSE))/100</f>
        <v>7.3587937551250704E-2</v>
      </c>
      <c r="F39" s="44">
        <f>(VLOOKUP($A38,'Occupancy Raw Data'!$B$8:$BE$51,'Occupancy Raw Data'!AX$3,FALSE))/100</f>
        <v>8.2674833618849405E-2</v>
      </c>
      <c r="G39" s="44">
        <f>(VLOOKUP($A38,'Occupancy Raw Data'!$B$8:$BE$51,'Occupancy Raw Data'!AY$3,FALSE))/100</f>
        <v>5.8776890933771801E-2</v>
      </c>
      <c r="H39" s="45">
        <f>(VLOOKUP($A38,'Occupancy Raw Data'!$B$8:$BE$51,'Occupancy Raw Data'!BA$3,FALSE))/100</f>
        <v>3.7356264272462199E-2</v>
      </c>
      <c r="I39" s="45">
        <f>(VLOOKUP($A38,'Occupancy Raw Data'!$B$8:$BE$51,'Occupancy Raw Data'!BB$3,FALSE))/100</f>
        <v>-3.1216119400167804E-3</v>
      </c>
      <c r="J39" s="44">
        <f>(VLOOKUP($A38,'Occupancy Raw Data'!$B$8:$BE$51,'Occupancy Raw Data'!BC$3,FALSE))/100</f>
        <v>1.65737402557865E-2</v>
      </c>
      <c r="K39" s="46">
        <f>(VLOOKUP($A38,'Occupancy Raw Data'!$B$8:$BE$51,'Occupancy Raw Data'!BE$3,FALSE))/100</f>
        <v>4.4182807950041397E-2</v>
      </c>
      <c r="M39" s="43">
        <f>(VLOOKUP($A38,'ADR Raw Data'!$B$6:$BE$49,'ADR Raw Data'!AT$1,FALSE))/100</f>
        <v>-6.8381873923271498E-3</v>
      </c>
      <c r="N39" s="44">
        <f>(VLOOKUP($A38,'ADR Raw Data'!$B$6:$BE$49,'ADR Raw Data'!AU$1,FALSE))/100</f>
        <v>-1.3615946601535599E-2</v>
      </c>
      <c r="O39" s="44">
        <f>(VLOOKUP($A38,'ADR Raw Data'!$B$6:$BE$49,'ADR Raw Data'!AV$1,FALSE))/100</f>
        <v>-3.0226301680458699E-3</v>
      </c>
      <c r="P39" s="44">
        <f>(VLOOKUP($A38,'ADR Raw Data'!$B$6:$BE$49,'ADR Raw Data'!AW$1,FALSE))/100</f>
        <v>8.9769641254367812E-3</v>
      </c>
      <c r="Q39" s="44">
        <f>(VLOOKUP($A38,'ADR Raw Data'!$B$6:$BE$49,'ADR Raw Data'!AX$1,FALSE))/100</f>
        <v>2.8803750742222502E-2</v>
      </c>
      <c r="R39" s="44">
        <f>(VLOOKUP($A38,'ADR Raw Data'!$B$6:$BE$49,'ADR Raw Data'!AY$1,FALSE))/100</f>
        <v>4.3367988022152103E-3</v>
      </c>
      <c r="S39" s="45">
        <f>(VLOOKUP($A38,'ADR Raw Data'!$B$6:$BE$49,'ADR Raw Data'!BA$1,FALSE))/100</f>
        <v>5.3214828492148099E-2</v>
      </c>
      <c r="T39" s="45">
        <f>(VLOOKUP($A38,'ADR Raw Data'!$B$6:$BE$49,'ADR Raw Data'!BB$1,FALSE))/100</f>
        <v>3.2598935367466803E-2</v>
      </c>
      <c r="U39" s="44">
        <f>(VLOOKUP($A38,'ADR Raw Data'!$B$6:$BE$49,'ADR Raw Data'!BC$1,FALSE))/100</f>
        <v>4.1933231742036101E-2</v>
      </c>
      <c r="V39" s="46">
        <f>(VLOOKUP($A38,'ADR Raw Data'!$B$6:$BE$49,'ADR Raw Data'!BE$1,FALSE))/100</f>
        <v>1.6640543927921202E-2</v>
      </c>
      <c r="X39" s="43">
        <f>(VLOOKUP($A38,'RevPAR Raw Data'!$B$6:$BE$49,'RevPAR Raw Data'!AT$1,FALSE))/100</f>
        <v>2.4226885824439801E-2</v>
      </c>
      <c r="Y39" s="44">
        <f>(VLOOKUP($A38,'RevPAR Raw Data'!$B$6:$BE$49,'RevPAR Raw Data'!AU$1,FALSE))/100</f>
        <v>2.98106883704275E-2</v>
      </c>
      <c r="Z39" s="44">
        <f>(VLOOKUP($A38,'RevPAR Raw Data'!$B$6:$BE$49,'RevPAR Raw Data'!AV$1,FALSE))/100</f>
        <v>5.3344024529316393E-2</v>
      </c>
      <c r="AA39" s="44">
        <f>(VLOOKUP($A38,'RevPAR Raw Data'!$B$6:$BE$49,'RevPAR Raw Data'!AW$1,FALSE))/100</f>
        <v>8.3225497952150007E-2</v>
      </c>
      <c r="AB39" s="44">
        <f>(VLOOKUP($A38,'RevPAR Raw Data'!$B$6:$BE$49,'RevPAR Raw Data'!AX$1,FALSE))/100</f>
        <v>0.113859929661284</v>
      </c>
      <c r="AC39" s="44">
        <f>(VLOOKUP($A38,'RevPAR Raw Data'!$B$6:$BE$49,'RevPAR Raw Data'!AY$1,FALSE))/100</f>
        <v>6.3368593286186603E-2</v>
      </c>
      <c r="AD39" s="45">
        <f>(VLOOKUP($A38,'RevPAR Raw Data'!$B$6:$BE$49,'RevPAR Raw Data'!BA$1,FALSE))/100</f>
        <v>9.2558999960976801E-2</v>
      </c>
      <c r="AE39" s="45">
        <f>(VLOOKUP($A38,'RevPAR Raw Data'!$B$6:$BE$49,'RevPAR Raw Data'!BB$1,FALSE))/100</f>
        <v>2.9375562201575098E-2</v>
      </c>
      <c r="AF39" s="44">
        <f>(VLOOKUP($A38,'RevPAR Raw Data'!$B$6:$BE$49,'RevPAR Raw Data'!BC$1,FALSE))/100</f>
        <v>5.9201962488800899E-2</v>
      </c>
      <c r="AG39" s="46">
        <f>(VLOOKUP($A38,'RevPAR Raw Data'!$B$6:$BE$49,'RevPAR Raw Data'!BE$1,FALSE))/100</f>
        <v>6.1558577834514204E-2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Data'!AG$3,FALSE))/100</f>
        <v>0.632400988126543</v>
      </c>
      <c r="C41" s="72">
        <f>(VLOOKUP($A41,'Occupancy Raw Data'!$B$8:$BE$45,'Occupancy Raw Data'!AH$3,FALSE))/100</f>
        <v>0.82444816320025494</v>
      </c>
      <c r="D41" s="72">
        <f>(VLOOKUP($A41,'Occupancy Raw Data'!$B$8:$BE$45,'Occupancy Raw Data'!AI$3,FALSE))/100</f>
        <v>0.904145162726816</v>
      </c>
      <c r="E41" s="72">
        <f>(VLOOKUP($A41,'Occupancy Raw Data'!$B$8:$BE$45,'Occupancy Raw Data'!AJ$3,FALSE))/100</f>
        <v>0.90654047896949808</v>
      </c>
      <c r="F41" s="72">
        <f>(VLOOKUP($A41,'Occupancy Raw Data'!$B$8:$BE$45,'Occupancy Raw Data'!AK$3,FALSE))/100</f>
        <v>0.80547313355177097</v>
      </c>
      <c r="G41" s="73">
        <f>(VLOOKUP($A41,'Occupancy Raw Data'!$B$8:$BE$45,'Occupancy Raw Data'!AL$3,FALSE))/100</f>
        <v>0.81460158531497695</v>
      </c>
      <c r="H41" s="53">
        <f>(VLOOKUP($A41,'Occupancy Raw Data'!$B$8:$BE$45,'Occupancy Raw Data'!AN$3,FALSE))/100</f>
        <v>0.77592905405405399</v>
      </c>
      <c r="I41" s="53">
        <f>(VLOOKUP($A41,'Occupancy Raw Data'!$B$8:$BE$45,'Occupancy Raw Data'!AO$3,FALSE))/100</f>
        <v>0.79244087837837796</v>
      </c>
      <c r="J41" s="73">
        <f>(VLOOKUP($A41,'Occupancy Raw Data'!$B$8:$BE$45,'Occupancy Raw Data'!AP$3,FALSE))/100</f>
        <v>0.78418496621621603</v>
      </c>
      <c r="K41" s="74">
        <f>(VLOOKUP($A41,'Occupancy Raw Data'!$B$8:$BE$45,'Occupancy Raw Data'!AR$3,FALSE))/100</f>
        <v>0.805917322267659</v>
      </c>
      <c r="M41" s="75">
        <f>VLOOKUP($A41,'ADR Raw Data'!$B$6:$BE$43,'ADR Raw Data'!AG$1,FALSE)</f>
        <v>158.53570497805899</v>
      </c>
      <c r="N41" s="76">
        <f>VLOOKUP($A41,'ADR Raw Data'!$B$6:$BE$43,'ADR Raw Data'!AH$1,FALSE)</f>
        <v>190.03181957221301</v>
      </c>
      <c r="O41" s="76">
        <f>VLOOKUP($A41,'ADR Raw Data'!$B$6:$BE$43,'ADR Raw Data'!AI$1,FALSE)</f>
        <v>206.96990470956601</v>
      </c>
      <c r="P41" s="76">
        <f>VLOOKUP($A41,'ADR Raw Data'!$B$6:$BE$43,'ADR Raw Data'!AJ$1,FALSE)</f>
        <v>202.460951265544</v>
      </c>
      <c r="Q41" s="76">
        <f>VLOOKUP($A41,'ADR Raw Data'!$B$6:$BE$43,'ADR Raw Data'!AK$1,FALSE)</f>
        <v>176.44643493138699</v>
      </c>
      <c r="R41" s="77">
        <f>VLOOKUP($A41,'ADR Raw Data'!$B$6:$BE$43,'ADR Raw Data'!AL$1,FALSE)</f>
        <v>188.981284521818</v>
      </c>
      <c r="S41" s="76">
        <f>VLOOKUP($A41,'ADR Raw Data'!$B$6:$BE$43,'ADR Raw Data'!AN$1,FALSE)</f>
        <v>161.00173796306299</v>
      </c>
      <c r="T41" s="76">
        <f>VLOOKUP($A41,'ADR Raw Data'!$B$6:$BE$43,'ADR Raw Data'!AO$1,FALSE)</f>
        <v>160.21548858690801</v>
      </c>
      <c r="U41" s="77">
        <f>VLOOKUP($A41,'ADR Raw Data'!$B$6:$BE$43,'ADR Raw Data'!AP$1,FALSE)</f>
        <v>160.60447445183399</v>
      </c>
      <c r="V41" s="78">
        <f>VLOOKUP($A41,'ADR Raw Data'!$B$6:$BE$43,'ADR Raw Data'!AR$1,FALSE)</f>
        <v>181.097883386886</v>
      </c>
      <c r="X41" s="75">
        <f>VLOOKUP($A41,'RevPAR Raw Data'!$B$6:$BE$43,'RevPAR Raw Data'!AG$1,FALSE)</f>
        <v>100.258136481463</v>
      </c>
      <c r="Y41" s="76">
        <f>VLOOKUP($A41,'RevPAR Raw Data'!$B$6:$BE$43,'RevPAR Raw Data'!AH$1,FALSE)</f>
        <v>156.671384595913</v>
      </c>
      <c r="Z41" s="76">
        <f>VLOOKUP($A41,'RevPAR Raw Data'!$B$6:$BE$43,'RevPAR Raw Data'!AI$1,FALSE)</f>
        <v>187.130838173184</v>
      </c>
      <c r="AA41" s="76">
        <f>VLOOKUP($A41,'RevPAR Raw Data'!$B$6:$BE$43,'RevPAR Raw Data'!AJ$1,FALSE)</f>
        <v>183.53904773288701</v>
      </c>
      <c r="AB41" s="76">
        <f>VLOOKUP($A41,'RevPAR Raw Data'!$B$6:$BE$43,'RevPAR Raw Data'!AK$1,FALSE)</f>
        <v>142.12286284822301</v>
      </c>
      <c r="AC41" s="77">
        <f>VLOOKUP($A41,'RevPAR Raw Data'!$B$6:$BE$43,'RevPAR Raw Data'!AL$1,FALSE)</f>
        <v>153.94445396633401</v>
      </c>
      <c r="AD41" s="76">
        <f>VLOOKUP($A41,'RevPAR Raw Data'!$B$6:$BE$43,'RevPAR Raw Data'!AN$1,FALSE)</f>
        <v>124.925926238738</v>
      </c>
      <c r="AE41" s="76">
        <f>VLOOKUP($A41,'RevPAR Raw Data'!$B$6:$BE$43,'RevPAR Raw Data'!AO$1,FALSE)</f>
        <v>126.96130250563</v>
      </c>
      <c r="AF41" s="77">
        <f>VLOOKUP($A41,'RevPAR Raw Data'!$B$6:$BE$43,'RevPAR Raw Data'!AP$1,FALSE)</f>
        <v>125.943614372184</v>
      </c>
      <c r="AG41" s="78">
        <f>VLOOKUP($A41,'RevPAR Raw Data'!$B$6:$BE$43,'RevPAR Raw Data'!AR$1,FALSE)</f>
        <v>145.94992124749999</v>
      </c>
    </row>
    <row r="42" spans="1:33" x14ac:dyDescent="0.25">
      <c r="A42" s="55" t="s">
        <v>126</v>
      </c>
      <c r="B42" s="43">
        <f>(VLOOKUP($A41,'Occupancy Raw Data'!$B$8:$BE$51,'Occupancy Raw Data'!AT$3,FALSE))/100</f>
        <v>6.4376371129454504E-2</v>
      </c>
      <c r="C42" s="44">
        <f>(VLOOKUP($A41,'Occupancy Raw Data'!$B$8:$BE$51,'Occupancy Raw Data'!AU$3,FALSE))/100</f>
        <v>5.7265701075585901E-2</v>
      </c>
      <c r="D42" s="44">
        <f>(VLOOKUP($A41,'Occupancy Raw Data'!$B$8:$BE$51,'Occupancy Raw Data'!AV$3,FALSE))/100</f>
        <v>5.0531845127566699E-2</v>
      </c>
      <c r="E42" s="44">
        <f>(VLOOKUP($A41,'Occupancy Raw Data'!$B$8:$BE$51,'Occupancy Raw Data'!AW$3,FALSE))/100</f>
        <v>6.4642577758035599E-2</v>
      </c>
      <c r="F42" s="44">
        <f>(VLOOKUP($A41,'Occupancy Raw Data'!$B$8:$BE$51,'Occupancy Raw Data'!AX$3,FALSE))/100</f>
        <v>4.6163925712788295E-2</v>
      </c>
      <c r="G42" s="44">
        <f>(VLOOKUP($A41,'Occupancy Raw Data'!$B$8:$BE$51,'Occupancy Raw Data'!AY$3,FALSE))/100</f>
        <v>5.6270634552944898E-2</v>
      </c>
      <c r="H42" s="45">
        <f>(VLOOKUP($A41,'Occupancy Raw Data'!$B$8:$BE$51,'Occupancy Raw Data'!BA$3,FALSE))/100</f>
        <v>2.62845401922467E-2</v>
      </c>
      <c r="I42" s="45">
        <f>(VLOOKUP($A41,'Occupancy Raw Data'!$B$8:$BE$51,'Occupancy Raw Data'!BB$3,FALSE))/100</f>
        <v>3.2072123757017402E-3</v>
      </c>
      <c r="J42" s="44">
        <f>(VLOOKUP($A41,'Occupancy Raw Data'!$B$8:$BE$51,'Occupancy Raw Data'!BC$3,FALSE))/100</f>
        <v>1.44932212706879E-2</v>
      </c>
      <c r="K42" s="46">
        <f>(VLOOKUP($A41,'Occupancy Raw Data'!$B$8:$BE$51,'Occupancy Raw Data'!BE$3,FALSE))/100</f>
        <v>4.4322663922533201E-2</v>
      </c>
      <c r="M42" s="43">
        <f>(VLOOKUP($A41,'ADR Raw Data'!$B$6:$BE$49,'ADR Raw Data'!AT$1,FALSE))/100</f>
        <v>6.9543173253888604E-2</v>
      </c>
      <c r="N42" s="44">
        <f>(VLOOKUP($A41,'ADR Raw Data'!$B$6:$BE$49,'ADR Raw Data'!AU$1,FALSE))/100</f>
        <v>4.8782006768467501E-2</v>
      </c>
      <c r="O42" s="44">
        <f>(VLOOKUP($A41,'ADR Raw Data'!$B$6:$BE$49,'ADR Raw Data'!AV$1,FALSE))/100</f>
        <v>5.4243848339442603E-2</v>
      </c>
      <c r="P42" s="44">
        <f>(VLOOKUP($A41,'ADR Raw Data'!$B$6:$BE$49,'ADR Raw Data'!AW$1,FALSE))/100</f>
        <v>7.8078542832875297E-2</v>
      </c>
      <c r="Q42" s="44">
        <f>(VLOOKUP($A41,'ADR Raw Data'!$B$6:$BE$49,'ADR Raw Data'!AX$1,FALSE))/100</f>
        <v>7.50254771013808E-2</v>
      </c>
      <c r="R42" s="44">
        <f>(VLOOKUP($A41,'ADR Raw Data'!$B$6:$BE$49,'ADR Raw Data'!AY$1,FALSE))/100</f>
        <v>6.4430196656361002E-2</v>
      </c>
      <c r="S42" s="45">
        <f>(VLOOKUP($A41,'ADR Raw Data'!$B$6:$BE$49,'ADR Raw Data'!BA$1,FALSE))/100</f>
        <v>9.8300115868880808E-2</v>
      </c>
      <c r="T42" s="45">
        <f>(VLOOKUP($A41,'ADR Raw Data'!$B$6:$BE$49,'ADR Raw Data'!BB$1,FALSE))/100</f>
        <v>9.1632640077778105E-2</v>
      </c>
      <c r="U42" s="44">
        <f>(VLOOKUP($A41,'ADR Raw Data'!$B$6:$BE$49,'ADR Raw Data'!BC$1,FALSE))/100</f>
        <v>9.492186097669171E-2</v>
      </c>
      <c r="V42" s="46">
        <f>(VLOOKUP($A41,'ADR Raw Data'!$B$6:$BE$49,'ADR Raw Data'!BE$1,FALSE))/100</f>
        <v>7.3423020077937801E-2</v>
      </c>
      <c r="X42" s="43">
        <f>(VLOOKUP($A41,'RevPAR Raw Data'!$B$6:$BE$49,'RevPAR Raw Data'!AT$1,FALSE))/100</f>
        <v>0.13839648151425499</v>
      </c>
      <c r="Y42" s="44">
        <f>(VLOOKUP($A41,'RevPAR Raw Data'!$B$6:$BE$49,'RevPAR Raw Data'!AU$1,FALSE))/100</f>
        <v>0.10884124366152299</v>
      </c>
      <c r="Z42" s="44">
        <f>(VLOOKUP($A41,'RevPAR Raw Data'!$B$6:$BE$49,'RevPAR Raw Data'!AV$1,FALSE))/100</f>
        <v>0.107516735210421</v>
      </c>
      <c r="AA42" s="44">
        <f>(VLOOKUP($A41,'RevPAR Raw Data'!$B$6:$BE$49,'RevPAR Raw Data'!AW$1,FALSE))/100</f>
        <v>0.147768318867219</v>
      </c>
      <c r="AB42" s="44">
        <f>(VLOOKUP($A41,'RevPAR Raw Data'!$B$6:$BE$49,'RevPAR Raw Data'!AX$1,FALSE))/100</f>
        <v>0.124652873365643</v>
      </c>
      <c r="AC42" s="44">
        <f>(VLOOKUP($A41,'RevPAR Raw Data'!$B$6:$BE$49,'RevPAR Raw Data'!AY$1,FALSE))/100</f>
        <v>0.12432635925953001</v>
      </c>
      <c r="AD42" s="45">
        <f>(VLOOKUP($A41,'RevPAR Raw Data'!$B$6:$BE$49,'RevPAR Raw Data'!BA$1,FALSE))/100</f>
        <v>0.12716842940758499</v>
      </c>
      <c r="AE42" s="45">
        <f>(VLOOKUP($A41,'RevPAR Raw Data'!$B$6:$BE$49,'RevPAR Raw Data'!BB$1,FALSE))/100</f>
        <v>9.5133737790755499E-2</v>
      </c>
      <c r="AF42" s="44">
        <f>(VLOOKUP($A41,'RevPAR Raw Data'!$B$6:$BE$49,'RevPAR Raw Data'!BC$1,FALSE))/100</f>
        <v>0.11079080578194</v>
      </c>
      <c r="AG42" s="46">
        <f>(VLOOKUP($A41,'RevPAR Raw Data'!$B$6:$BE$49,'RevPAR Raw Data'!BE$1,FALSE))/100</f>
        <v>0.120999987843562</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Data'!AG$3,FALSE))/100</f>
        <v>0.45122994014357504</v>
      </c>
      <c r="C44" s="72">
        <f>(VLOOKUP($A44,'Occupancy Raw Data'!$B$8:$BE$45,'Occupancy Raw Data'!AH$3,FALSE))/100</f>
        <v>0.54204864080179704</v>
      </c>
      <c r="D44" s="72">
        <f>(VLOOKUP($A44,'Occupancy Raw Data'!$B$8:$BE$45,'Occupancy Raw Data'!AI$3,FALSE))/100</f>
        <v>0.57857895678803606</v>
      </c>
      <c r="E44" s="72">
        <f>(VLOOKUP($A44,'Occupancy Raw Data'!$B$8:$BE$45,'Occupancy Raw Data'!AJ$3,FALSE))/100</f>
        <v>0.64617097858293304</v>
      </c>
      <c r="F44" s="72">
        <f>(VLOOKUP($A44,'Occupancy Raw Data'!$B$8:$BE$45,'Occupancy Raw Data'!AK$3,FALSE))/100</f>
        <v>0.66490345417304597</v>
      </c>
      <c r="G44" s="73">
        <f>(VLOOKUP($A44,'Occupancy Raw Data'!$B$8:$BE$45,'Occupancy Raw Data'!AL$3,FALSE))/100</f>
        <v>0.57658639409787804</v>
      </c>
      <c r="H44" s="53">
        <f>(VLOOKUP($A44,'Occupancy Raw Data'!$B$8:$BE$45,'Occupancy Raw Data'!AN$3,FALSE))/100</f>
        <v>0.73422637920101397</v>
      </c>
      <c r="I44" s="53">
        <f>(VLOOKUP($A44,'Occupancy Raw Data'!$B$8:$BE$45,'Occupancy Raw Data'!AO$3,FALSE))/100</f>
        <v>0.70896084337349297</v>
      </c>
      <c r="J44" s="73">
        <f>(VLOOKUP($A44,'Occupancy Raw Data'!$B$8:$BE$45,'Occupancy Raw Data'!AP$3,FALSE))/100</f>
        <v>0.72159361128725397</v>
      </c>
      <c r="K44" s="74">
        <f>(VLOOKUP($A44,'Occupancy Raw Data'!$B$8:$BE$45,'Occupancy Raw Data'!AR$3,FALSE))/100</f>
        <v>0.61812108535799704</v>
      </c>
      <c r="M44" s="75">
        <f>VLOOKUP($A44,'ADR Raw Data'!$B$6:$BE$43,'ADR Raw Data'!AG$1,FALSE)</f>
        <v>97.685451941298297</v>
      </c>
      <c r="N44" s="76">
        <f>VLOOKUP($A44,'ADR Raw Data'!$B$6:$BE$43,'ADR Raw Data'!AH$1,FALSE)</f>
        <v>100.351649424022</v>
      </c>
      <c r="O44" s="76">
        <f>VLOOKUP($A44,'ADR Raw Data'!$B$6:$BE$43,'ADR Raw Data'!AI$1,FALSE)</f>
        <v>102.53063653548701</v>
      </c>
      <c r="P44" s="76">
        <f>VLOOKUP($A44,'ADR Raw Data'!$B$6:$BE$43,'ADR Raw Data'!AJ$1,FALSE)</f>
        <v>112.882602634332</v>
      </c>
      <c r="Q44" s="76">
        <f>VLOOKUP($A44,'ADR Raw Data'!$B$6:$BE$43,'ADR Raw Data'!AK$1,FALSE)</f>
        <v>130.86129261873401</v>
      </c>
      <c r="R44" s="77">
        <f>VLOOKUP($A44,'ADR Raw Data'!$B$6:$BE$43,'ADR Raw Data'!AL$1,FALSE)</f>
        <v>110.21686778318799</v>
      </c>
      <c r="S44" s="76">
        <f>VLOOKUP($A44,'ADR Raw Data'!$B$6:$BE$43,'ADR Raw Data'!AN$1,FALSE)</f>
        <v>150.579127442513</v>
      </c>
      <c r="T44" s="76">
        <f>VLOOKUP($A44,'ADR Raw Data'!$B$6:$BE$43,'ADR Raw Data'!AO$1,FALSE)</f>
        <v>140.36286049696699</v>
      </c>
      <c r="U44" s="77">
        <f>VLOOKUP($A44,'ADR Raw Data'!$B$6:$BE$43,'ADR Raw Data'!AP$1,FALSE)</f>
        <v>145.560420848837</v>
      </c>
      <c r="V44" s="78">
        <f>VLOOKUP($A44,'ADR Raw Data'!$B$6:$BE$43,'ADR Raw Data'!AR$1,FALSE)</f>
        <v>122.03505038957201</v>
      </c>
      <c r="X44" s="75">
        <f>VLOOKUP($A44,'RevPAR Raw Data'!$B$6:$BE$43,'RevPAR Raw Data'!AG$1,FALSE)</f>
        <v>44.078600632370097</v>
      </c>
      <c r="Y44" s="76">
        <f>VLOOKUP($A44,'RevPAR Raw Data'!$B$6:$BE$43,'RevPAR Raw Data'!AH$1,FALSE)</f>
        <v>54.395475172509698</v>
      </c>
      <c r="Z44" s="76">
        <f>VLOOKUP($A44,'RevPAR Raw Data'!$B$6:$BE$43,'RevPAR Raw Data'!AI$1,FALSE)</f>
        <v>59.3220687255155</v>
      </c>
      <c r="AA44" s="76">
        <f>VLOOKUP($A44,'RevPAR Raw Data'!$B$6:$BE$43,'RevPAR Raw Data'!AJ$1,FALSE)</f>
        <v>72.941461809215099</v>
      </c>
      <c r="AB44" s="76">
        <f>VLOOKUP($A44,'RevPAR Raw Data'!$B$6:$BE$43,'RevPAR Raw Data'!AK$1,FALSE)</f>
        <v>87.010125479746193</v>
      </c>
      <c r="AC44" s="77">
        <f>VLOOKUP($A44,'RevPAR Raw Data'!$B$6:$BE$43,'RevPAR Raw Data'!AL$1,FALSE)</f>
        <v>63.549546363871301</v>
      </c>
      <c r="AD44" s="76">
        <f>VLOOKUP($A44,'RevPAR Raw Data'!$B$6:$BE$43,'RevPAR Raw Data'!AN$1,FALSE)</f>
        <v>110.559167525364</v>
      </c>
      <c r="AE44" s="76">
        <f>VLOOKUP($A44,'RevPAR Raw Data'!$B$6:$BE$43,'RevPAR Raw Data'!AO$1,FALSE)</f>
        <v>99.511771956245994</v>
      </c>
      <c r="AF44" s="77">
        <f>VLOOKUP($A44,'RevPAR Raw Data'!$B$6:$BE$43,'RevPAR Raw Data'!AP$1,FALSE)</f>
        <v>105.035469740805</v>
      </c>
      <c r="AG44" s="78">
        <f>VLOOKUP($A44,'RevPAR Raw Data'!$B$6:$BE$43,'RevPAR Raw Data'!AR$1,FALSE)</f>
        <v>75.432437798520198</v>
      </c>
    </row>
    <row r="45" spans="1:33" x14ac:dyDescent="0.25">
      <c r="A45" s="55" t="s">
        <v>126</v>
      </c>
      <c r="B45" s="43">
        <f>(VLOOKUP($A44,'Occupancy Raw Data'!$B$8:$BE$51,'Occupancy Raw Data'!AT$3,FALSE))/100</f>
        <v>-9.3003157003370088E-3</v>
      </c>
      <c r="C45" s="44">
        <f>(VLOOKUP($A44,'Occupancy Raw Data'!$B$8:$BE$51,'Occupancy Raw Data'!AU$3,FALSE))/100</f>
        <v>-1.9566674685052601E-2</v>
      </c>
      <c r="D45" s="44">
        <f>(VLOOKUP($A44,'Occupancy Raw Data'!$B$8:$BE$51,'Occupancy Raw Data'!AV$3,FALSE))/100</f>
        <v>-1.9332642510443001E-2</v>
      </c>
      <c r="E45" s="44">
        <f>(VLOOKUP($A44,'Occupancy Raw Data'!$B$8:$BE$51,'Occupancy Raw Data'!AW$3,FALSE))/100</f>
        <v>-3.42637839815576E-3</v>
      </c>
      <c r="F45" s="44">
        <f>(VLOOKUP($A44,'Occupancy Raw Data'!$B$8:$BE$51,'Occupancy Raw Data'!AX$3,FALSE))/100</f>
        <v>-8.6067709635620007E-3</v>
      </c>
      <c r="G45" s="44">
        <f>(VLOOKUP($A44,'Occupancy Raw Data'!$B$8:$BE$51,'Occupancy Raw Data'!AY$3,FALSE))/100</f>
        <v>-1.1940825974680101E-2</v>
      </c>
      <c r="H45" s="45">
        <f>(VLOOKUP($A44,'Occupancy Raw Data'!$B$8:$BE$51,'Occupancy Raw Data'!BA$3,FALSE))/100</f>
        <v>-3.1015353726630099E-2</v>
      </c>
      <c r="I45" s="45">
        <f>(VLOOKUP($A44,'Occupancy Raw Data'!$B$8:$BE$51,'Occupancy Raw Data'!BB$3,FALSE))/100</f>
        <v>-3.9391958291559101E-2</v>
      </c>
      <c r="J45" s="44">
        <f>(VLOOKUP($A44,'Occupancy Raw Data'!$B$8:$BE$51,'Occupancy Raw Data'!BC$3,FALSE))/100</f>
        <v>-3.5148510152093297E-2</v>
      </c>
      <c r="K45" s="46">
        <f>(VLOOKUP($A44,'Occupancy Raw Data'!$B$8:$BE$51,'Occupancy Raw Data'!BE$3,FALSE))/100</f>
        <v>-1.9825826542162299E-2</v>
      </c>
      <c r="M45" s="43">
        <f>(VLOOKUP($A44,'ADR Raw Data'!$B$6:$BE$49,'ADR Raw Data'!AT$1,FALSE))/100</f>
        <v>2.3823749356741798E-2</v>
      </c>
      <c r="N45" s="44">
        <f>(VLOOKUP($A44,'ADR Raw Data'!$B$6:$BE$49,'ADR Raw Data'!AU$1,FALSE))/100</f>
        <v>2.1759168733445699E-2</v>
      </c>
      <c r="O45" s="44">
        <f>(VLOOKUP($A44,'ADR Raw Data'!$B$6:$BE$49,'ADR Raw Data'!AV$1,FALSE))/100</f>
        <v>1.13386540566908E-2</v>
      </c>
      <c r="P45" s="44">
        <f>(VLOOKUP($A44,'ADR Raw Data'!$B$6:$BE$49,'ADR Raw Data'!AW$1,FALSE))/100</f>
        <v>6.2796145112579194E-2</v>
      </c>
      <c r="Q45" s="44">
        <f>(VLOOKUP($A44,'ADR Raw Data'!$B$6:$BE$49,'ADR Raw Data'!AX$1,FALSE))/100</f>
        <v>7.1371955088470593E-2</v>
      </c>
      <c r="R45" s="44">
        <f>(VLOOKUP($A44,'ADR Raw Data'!$B$6:$BE$49,'ADR Raw Data'!AY$1,FALSE))/100</f>
        <v>4.26056007946473E-2</v>
      </c>
      <c r="S45" s="45">
        <f>(VLOOKUP($A44,'ADR Raw Data'!$B$6:$BE$49,'ADR Raw Data'!BA$1,FALSE))/100</f>
        <v>2.2414961311050398E-2</v>
      </c>
      <c r="T45" s="45">
        <f>(VLOOKUP($A44,'ADR Raw Data'!$B$6:$BE$49,'ADR Raw Data'!BB$1,FALSE))/100</f>
        <v>-7.0657981464838102E-3</v>
      </c>
      <c r="U45" s="44">
        <f>(VLOOKUP($A44,'ADR Raw Data'!$B$6:$BE$49,'ADR Raw Data'!BC$1,FALSE))/100</f>
        <v>8.324235743691049E-3</v>
      </c>
      <c r="V45" s="46">
        <f>(VLOOKUP($A44,'ADR Raw Data'!$B$6:$BE$49,'ADR Raw Data'!BE$1,FALSE))/100</f>
        <v>2.6878343920993499E-2</v>
      </c>
      <c r="X45" s="43">
        <f>(VLOOKUP($A44,'RevPAR Raw Data'!$B$6:$BE$49,'RevPAR Raw Data'!AT$1,FALSE))/100</f>
        <v>1.4301865266221401E-2</v>
      </c>
      <c r="Y45" s="44">
        <f>(VLOOKUP($A44,'RevPAR Raw Data'!$B$6:$BE$49,'RevPAR Raw Data'!AU$1,FALSE))/100</f>
        <v>1.7667394723685501E-3</v>
      </c>
      <c r="Z45" s="44">
        <f>(VLOOKUP($A44,'RevPAR Raw Data'!$B$6:$BE$49,'RevPAR Raw Data'!AV$1,FALSE))/100</f>
        <v>-8.2131945991797788E-3</v>
      </c>
      <c r="AA45" s="44">
        <f>(VLOOKUP($A44,'RevPAR Raw Data'!$B$6:$BE$49,'RevPAR Raw Data'!AW$1,FALSE))/100</f>
        <v>5.9154603359322204E-2</v>
      </c>
      <c r="AB45" s="44">
        <f>(VLOOKUP($A44,'RevPAR Raw Data'!$B$6:$BE$49,'RevPAR Raw Data'!AX$1,FALSE))/100</f>
        <v>6.2150902054240502E-2</v>
      </c>
      <c r="AC45" s="44">
        <f>(VLOOKUP($A44,'RevPAR Raw Data'!$B$6:$BE$49,'RevPAR Raw Data'!AY$1,FALSE))/100</f>
        <v>3.0156028755331601E-2</v>
      </c>
      <c r="AD45" s="45">
        <f>(VLOOKUP($A44,'RevPAR Raw Data'!$B$6:$BE$49,'RevPAR Raw Data'!BA$1,FALSE))/100</f>
        <v>-9.295600369410701E-3</v>
      </c>
      <c r="AE45" s="45">
        <f>(VLOOKUP($A44,'RevPAR Raw Data'!$B$6:$BE$49,'RevPAR Raw Data'!BB$1,FALSE))/100</f>
        <v>-4.6179420812160005E-2</v>
      </c>
      <c r="AF45" s="44">
        <f>(VLOOKUP($A44,'RevPAR Raw Data'!$B$6:$BE$49,'RevPAR Raw Data'!BC$1,FALSE))/100</f>
        <v>-2.7116858892947803E-2</v>
      </c>
      <c r="AG45" s="46">
        <f>(VLOOKUP($A44,'RevPAR Raw Data'!$B$6:$BE$49,'RevPAR Raw Data'!BE$1,FALSE))/100</f>
        <v>6.5196319945129101E-3</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Data'!AG$3,FALSE))/100</f>
        <v>0.44170984455958495</v>
      </c>
      <c r="C47" s="72">
        <f>(VLOOKUP($A47,'Occupancy Raw Data'!$B$8:$BE$45,'Occupancy Raw Data'!AH$3,FALSE))/100</f>
        <v>0.60266952016219799</v>
      </c>
      <c r="D47" s="72">
        <f>(VLOOKUP($A47,'Occupancy Raw Data'!$B$8:$BE$45,'Occupancy Raw Data'!AI$3,FALSE))/100</f>
        <v>0.63319441315611602</v>
      </c>
      <c r="E47" s="72">
        <f>(VLOOKUP($A47,'Occupancy Raw Data'!$B$8:$BE$45,'Occupancy Raw Data'!AJ$3,FALSE))/100</f>
        <v>0.65701734624915498</v>
      </c>
      <c r="F47" s="72">
        <f>(VLOOKUP($A47,'Occupancy Raw Data'!$B$8:$BE$45,'Occupancy Raw Data'!AK$3,FALSE))/100</f>
        <v>0.63899526920477501</v>
      </c>
      <c r="G47" s="73">
        <f>(VLOOKUP($A47,'Occupancy Raw Data'!$B$8:$BE$45,'Occupancy Raw Data'!AL$3,FALSE))/100</f>
        <v>0.59471727866636603</v>
      </c>
      <c r="H47" s="53">
        <f>(VLOOKUP($A47,'Occupancy Raw Data'!$B$8:$BE$45,'Occupancy Raw Data'!AN$3,FALSE))/100</f>
        <v>0.6860779454832161</v>
      </c>
      <c r="I47" s="53">
        <f>(VLOOKUP($A47,'Occupancy Raw Data'!$B$8:$BE$45,'Occupancy Raw Data'!AO$3,FALSE))/100</f>
        <v>0.65656679432304499</v>
      </c>
      <c r="J47" s="73">
        <f>(VLOOKUP($A47,'Occupancy Raw Data'!$B$8:$BE$45,'Occupancy Raw Data'!AP$3,FALSE))/100</f>
        <v>0.67132236990313099</v>
      </c>
      <c r="K47" s="74">
        <f>(VLOOKUP($A47,'Occupancy Raw Data'!$B$8:$BE$45,'Occupancy Raw Data'!AR$3,FALSE))/100</f>
        <v>0.61660444759115596</v>
      </c>
      <c r="M47" s="75">
        <f>VLOOKUP($A47,'ADR Raw Data'!$B$6:$BE$43,'ADR Raw Data'!AG$1,FALSE)</f>
        <v>98.399759020782795</v>
      </c>
      <c r="N47" s="76">
        <f>VLOOKUP($A47,'ADR Raw Data'!$B$6:$BE$43,'ADR Raw Data'!AH$1,FALSE)</f>
        <v>109.32289879450499</v>
      </c>
      <c r="O47" s="76">
        <f>VLOOKUP($A47,'ADR Raw Data'!$B$6:$BE$43,'ADR Raw Data'!AI$1,FALSE)</f>
        <v>112.016397758605</v>
      </c>
      <c r="P47" s="76">
        <f>VLOOKUP($A47,'ADR Raw Data'!$B$6:$BE$43,'ADR Raw Data'!AJ$1,FALSE)</f>
        <v>115.34571575518601</v>
      </c>
      <c r="Q47" s="76">
        <f>VLOOKUP($A47,'ADR Raw Data'!$B$6:$BE$43,'ADR Raw Data'!AK$1,FALSE)</f>
        <v>124.69343821611101</v>
      </c>
      <c r="R47" s="77">
        <f>VLOOKUP($A47,'ADR Raw Data'!$B$6:$BE$43,'ADR Raw Data'!AL$1,FALSE)</f>
        <v>112.907609613818</v>
      </c>
      <c r="S47" s="76">
        <f>VLOOKUP($A47,'ADR Raw Data'!$B$6:$BE$43,'ADR Raw Data'!AN$1,FALSE)</f>
        <v>139.13229929404</v>
      </c>
      <c r="T47" s="76">
        <f>VLOOKUP($A47,'ADR Raw Data'!$B$6:$BE$43,'ADR Raw Data'!AO$1,FALSE)</f>
        <v>132.507651398181</v>
      </c>
      <c r="U47" s="77">
        <f>VLOOKUP($A47,'ADR Raw Data'!$B$6:$BE$43,'ADR Raw Data'!AP$1,FALSE)</f>
        <v>135.892779781879</v>
      </c>
      <c r="V47" s="78">
        <f>VLOOKUP($A47,'ADR Raw Data'!$B$6:$BE$43,'ADR Raw Data'!AR$1,FALSE)</f>
        <v>120.057578386983</v>
      </c>
      <c r="X47" s="75">
        <f>VLOOKUP($A47,'RevPAR Raw Data'!$B$6:$BE$43,'RevPAR Raw Data'!AG$1,FALSE)</f>
        <v>43.464142261770597</v>
      </c>
      <c r="Y47" s="76">
        <f>VLOOKUP($A47,'RevPAR Raw Data'!$B$6:$BE$43,'RevPAR Raw Data'!AH$1,FALSE)</f>
        <v>65.885578959225001</v>
      </c>
      <c r="Z47" s="76">
        <f>VLOOKUP($A47,'RevPAR Raw Data'!$B$6:$BE$43,'RevPAR Raw Data'!AI$1,FALSE)</f>
        <v>70.928157242622206</v>
      </c>
      <c r="AA47" s="76">
        <f>VLOOKUP($A47,'RevPAR Raw Data'!$B$6:$BE$43,'RevPAR Raw Data'!AJ$1,FALSE)</f>
        <v>75.784136066681597</v>
      </c>
      <c r="AB47" s="76">
        <f>VLOOKUP($A47,'RevPAR Raw Data'!$B$6:$BE$43,'RevPAR Raw Data'!AK$1,FALSE)</f>
        <v>79.678517120973098</v>
      </c>
      <c r="AC47" s="77">
        <f>VLOOKUP($A47,'RevPAR Raw Data'!$B$6:$BE$43,'RevPAR Raw Data'!AL$1,FALSE)</f>
        <v>67.148106330254507</v>
      </c>
      <c r="AD47" s="76">
        <f>VLOOKUP($A47,'RevPAR Raw Data'!$B$6:$BE$43,'RevPAR Raw Data'!AN$1,FALSE)</f>
        <v>95.455602050011194</v>
      </c>
      <c r="AE47" s="76">
        <f>VLOOKUP($A47,'RevPAR Raw Data'!$B$6:$BE$43,'RevPAR Raw Data'!AO$1,FALSE)</f>
        <v>87.000123901779602</v>
      </c>
      <c r="AF47" s="77">
        <f>VLOOKUP($A47,'RevPAR Raw Data'!$B$6:$BE$43,'RevPAR Raw Data'!AP$1,FALSE)</f>
        <v>91.227862975895405</v>
      </c>
      <c r="AG47" s="78">
        <f>VLOOKUP($A47,'RevPAR Raw Data'!$B$6:$BE$43,'RevPAR Raw Data'!AR$1,FALSE)</f>
        <v>74.028036800437604</v>
      </c>
    </row>
    <row r="48" spans="1:33" x14ac:dyDescent="0.25">
      <c r="A48" s="55" t="s">
        <v>126</v>
      </c>
      <c r="B48" s="43">
        <f>(VLOOKUP($A47,'Occupancy Raw Data'!$B$8:$BE$51,'Occupancy Raw Data'!AT$3,FALSE))/100</f>
        <v>-5.55549614685662E-2</v>
      </c>
      <c r="C48" s="44">
        <f>(VLOOKUP($A47,'Occupancy Raw Data'!$B$8:$BE$51,'Occupancy Raw Data'!AU$3,FALSE))/100</f>
        <v>-4.8393796925170901E-2</v>
      </c>
      <c r="D48" s="44">
        <f>(VLOOKUP($A47,'Occupancy Raw Data'!$B$8:$BE$51,'Occupancy Raw Data'!AV$3,FALSE))/100</f>
        <v>-6.1057505724886801E-2</v>
      </c>
      <c r="E48" s="44">
        <f>(VLOOKUP($A47,'Occupancy Raw Data'!$B$8:$BE$51,'Occupancy Raw Data'!AW$3,FALSE))/100</f>
        <v>-4.9655921309122705E-2</v>
      </c>
      <c r="F48" s="44">
        <f>(VLOOKUP($A47,'Occupancy Raw Data'!$B$8:$BE$51,'Occupancy Raw Data'!AX$3,FALSE))/100</f>
        <v>-1.78054912520062E-2</v>
      </c>
      <c r="G48" s="44">
        <f>(VLOOKUP($A47,'Occupancy Raw Data'!$B$8:$BE$51,'Occupancy Raw Data'!AY$3,FALSE))/100</f>
        <v>-4.6103902237437301E-2</v>
      </c>
      <c r="H48" s="45">
        <f>(VLOOKUP($A47,'Occupancy Raw Data'!$B$8:$BE$51,'Occupancy Raw Data'!BA$3,FALSE))/100</f>
        <v>1.39468637954532E-2</v>
      </c>
      <c r="I48" s="45">
        <f>(VLOOKUP($A47,'Occupancy Raw Data'!$B$8:$BE$51,'Occupancy Raw Data'!BB$3,FALSE))/100</f>
        <v>-4.7255962625238401E-2</v>
      </c>
      <c r="J48" s="44">
        <f>(VLOOKUP($A47,'Occupancy Raw Data'!$B$8:$BE$51,'Occupancy Raw Data'!BC$3,FALSE))/100</f>
        <v>-1.6934432632082001E-2</v>
      </c>
      <c r="K48" s="46">
        <f>(VLOOKUP($A47,'Occupancy Raw Data'!$B$8:$BE$51,'Occupancy Raw Data'!BE$3,FALSE))/100</f>
        <v>-3.7217403150766E-2</v>
      </c>
      <c r="M48" s="43">
        <f>(VLOOKUP($A47,'ADR Raw Data'!$B$6:$BE$49,'ADR Raw Data'!AT$1,FALSE))/100</f>
        <v>-1.4769717699618301E-2</v>
      </c>
      <c r="N48" s="44">
        <f>(VLOOKUP($A47,'ADR Raw Data'!$B$6:$BE$49,'ADR Raw Data'!AU$1,FALSE))/100</f>
        <v>-1.5782609083081399E-2</v>
      </c>
      <c r="O48" s="44">
        <f>(VLOOKUP($A47,'ADR Raw Data'!$B$6:$BE$49,'ADR Raw Data'!AV$1,FALSE))/100</f>
        <v>-1.3997885699349E-2</v>
      </c>
      <c r="P48" s="44">
        <f>(VLOOKUP($A47,'ADR Raw Data'!$B$6:$BE$49,'ADR Raw Data'!AW$1,FALSE))/100</f>
        <v>-6.60438765420715E-3</v>
      </c>
      <c r="Q48" s="44">
        <f>(VLOOKUP($A47,'ADR Raw Data'!$B$6:$BE$49,'ADR Raw Data'!AX$1,FALSE))/100</f>
        <v>4.7714904374780806E-2</v>
      </c>
      <c r="R48" s="44">
        <f>(VLOOKUP($A47,'ADR Raw Data'!$B$6:$BE$49,'ADR Raw Data'!AY$1,FALSE))/100</f>
        <v>1.6934955281077699E-3</v>
      </c>
      <c r="S48" s="45">
        <f>(VLOOKUP($A47,'ADR Raw Data'!$B$6:$BE$49,'ADR Raw Data'!BA$1,FALSE))/100</f>
        <v>4.23242175166266E-2</v>
      </c>
      <c r="T48" s="45">
        <f>(VLOOKUP($A47,'ADR Raw Data'!$B$6:$BE$49,'ADR Raw Data'!BB$1,FALSE))/100</f>
        <v>1.77199427246061E-2</v>
      </c>
      <c r="U48" s="44">
        <f>(VLOOKUP($A47,'ADR Raw Data'!$B$6:$BE$49,'ADR Raw Data'!BC$1,FALSE))/100</f>
        <v>3.0844783328838901E-2</v>
      </c>
      <c r="V48" s="46">
        <f>(VLOOKUP($A47,'ADR Raw Data'!$B$6:$BE$49,'ADR Raw Data'!BE$1,FALSE))/100</f>
        <v>1.28144980381829E-2</v>
      </c>
      <c r="X48" s="43">
        <f>(VLOOKUP($A47,'RevPAR Raw Data'!$B$6:$BE$49,'RevPAR Raw Data'!AT$1,FALSE))/100</f>
        <v>-6.9504148070480595E-2</v>
      </c>
      <c r="Y48" s="44">
        <f>(VLOOKUP($A47,'RevPAR Raw Data'!$B$6:$BE$49,'RevPAR Raw Data'!AU$1,FALSE))/100</f>
        <v>-6.3412625629336403E-2</v>
      </c>
      <c r="Z48" s="44">
        <f>(VLOOKUP($A47,'RevPAR Raw Data'!$B$6:$BE$49,'RevPAR Raw Data'!AV$1,FALSE))/100</f>
        <v>-7.4200715438011502E-2</v>
      </c>
      <c r="AA48" s="44">
        <f>(VLOOKUP($A47,'RevPAR Raw Data'!$B$6:$BE$49,'RevPAR Raw Data'!AW$1,FALSE))/100</f>
        <v>-5.5932362009677598E-2</v>
      </c>
      <c r="AB48" s="44">
        <f>(VLOOKUP($A47,'RevPAR Raw Data'!$B$6:$BE$49,'RevPAR Raw Data'!AX$1,FALSE))/100</f>
        <v>2.9059825810338998E-2</v>
      </c>
      <c r="AC48" s="44">
        <f>(VLOOKUP($A47,'RevPAR Raw Data'!$B$6:$BE$49,'RevPAR Raw Data'!AY$1,FALSE))/100</f>
        <v>-4.4488483461596902E-2</v>
      </c>
      <c r="AD48" s="45">
        <f>(VLOOKUP($A47,'RevPAR Raw Data'!$B$6:$BE$49,'RevPAR Raw Data'!BA$1,FALSE))/100</f>
        <v>5.6861371409033398E-2</v>
      </c>
      <c r="AE48" s="45">
        <f>(VLOOKUP($A47,'RevPAR Raw Data'!$B$6:$BE$49,'RevPAR Raw Data'!BB$1,FALSE))/100</f>
        <v>-3.0373392851747498E-2</v>
      </c>
      <c r="AF48" s="44">
        <f>(VLOOKUP($A47,'RevPAR Raw Data'!$B$6:$BE$49,'RevPAR Raw Data'!BC$1,FALSE))/100</f>
        <v>1.33880117914235E-2</v>
      </c>
      <c r="AG48" s="46">
        <f>(VLOOKUP($A47,'RevPAR Raw Data'!$B$6:$BE$49,'RevPAR Raw Data'!BE$1,FALSE))/100</f>
        <v>-2.4879827452244801E-2</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Data'!AG$3,FALSE))/100</f>
        <v>0.43718108629096197</v>
      </c>
      <c r="C50" s="72">
        <f>(VLOOKUP($A50,'Occupancy Raw Data'!$B$8:$BE$45,'Occupancy Raw Data'!AH$3,FALSE))/100</f>
        <v>0.53472615942850599</v>
      </c>
      <c r="D50" s="72">
        <f>(VLOOKUP($A50,'Occupancy Raw Data'!$B$8:$BE$45,'Occupancy Raw Data'!AI$3,FALSE))/100</f>
        <v>0.57875042521827802</v>
      </c>
      <c r="E50" s="72">
        <f>(VLOOKUP($A50,'Occupancy Raw Data'!$B$8:$BE$45,'Occupancy Raw Data'!AJ$3,FALSE))/100</f>
        <v>0.62251956004081999</v>
      </c>
      <c r="F50" s="72">
        <f>(VLOOKUP($A50,'Occupancy Raw Data'!$B$8:$BE$45,'Occupancy Raw Data'!AK$3,FALSE))/100</f>
        <v>0.65426919151831198</v>
      </c>
      <c r="G50" s="73">
        <f>(VLOOKUP($A50,'Occupancy Raw Data'!$B$8:$BE$45,'Occupancy Raw Data'!AL$3,FALSE))/100</f>
        <v>0.56548928449937597</v>
      </c>
      <c r="H50" s="53">
        <f>(VLOOKUP($A50,'Occupancy Raw Data'!$B$8:$BE$45,'Occupancy Raw Data'!AN$3,FALSE))/100</f>
        <v>0.69514684204558308</v>
      </c>
      <c r="I50" s="53">
        <f>(VLOOKUP($A50,'Occupancy Raw Data'!$B$8:$BE$45,'Occupancy Raw Data'!AO$3,FALSE))/100</f>
        <v>0.63227123256605</v>
      </c>
      <c r="J50" s="73">
        <f>(VLOOKUP($A50,'Occupancy Raw Data'!$B$8:$BE$45,'Occupancy Raw Data'!AP$3,FALSE))/100</f>
        <v>0.66370903730581599</v>
      </c>
      <c r="K50" s="74">
        <f>(VLOOKUP($A50,'Occupancy Raw Data'!$B$8:$BE$45,'Occupancy Raw Data'!AR$3,FALSE))/100</f>
        <v>0.593552071015502</v>
      </c>
      <c r="M50" s="75">
        <f>VLOOKUP($A50,'ADR Raw Data'!$B$6:$BE$43,'ADR Raw Data'!AG$1,FALSE)</f>
        <v>107.51240306056199</v>
      </c>
      <c r="N50" s="76">
        <f>VLOOKUP($A50,'ADR Raw Data'!$B$6:$BE$43,'ADR Raw Data'!AH$1,FALSE)</f>
        <v>111.606820760218</v>
      </c>
      <c r="O50" s="76">
        <f>VLOOKUP($A50,'ADR Raw Data'!$B$6:$BE$43,'ADR Raw Data'!AI$1,FALSE)</f>
        <v>115.660301724137</v>
      </c>
      <c r="P50" s="76">
        <f>VLOOKUP($A50,'ADR Raw Data'!$B$6:$BE$43,'ADR Raw Data'!AJ$1,FALSE)</f>
        <v>132.41283788706701</v>
      </c>
      <c r="Q50" s="76">
        <f>VLOOKUP($A50,'ADR Raw Data'!$B$6:$BE$43,'ADR Raw Data'!AK$1,FALSE)</f>
        <v>159.54895233968799</v>
      </c>
      <c r="R50" s="77">
        <f>VLOOKUP($A50,'ADR Raw Data'!$B$6:$BE$43,'ADR Raw Data'!AL$1,FALSE)</f>
        <v>127.478090253757</v>
      </c>
      <c r="S50" s="76">
        <f>VLOOKUP($A50,'ADR Raw Data'!$B$6:$BE$43,'ADR Raw Data'!AN$1,FALSE)</f>
        <v>177.22840184324201</v>
      </c>
      <c r="T50" s="76">
        <f>VLOOKUP($A50,'ADR Raw Data'!$B$6:$BE$43,'ADR Raw Data'!AO$1,FALSE)</f>
        <v>160.56452654232399</v>
      </c>
      <c r="U50" s="77">
        <f>VLOOKUP($A50,'ADR Raw Data'!$B$6:$BE$43,'ADR Raw Data'!AP$1,FALSE)</f>
        <v>169.291121812668</v>
      </c>
      <c r="V50" s="78">
        <f>VLOOKUP($A50,'ADR Raw Data'!$B$6:$BE$43,'ADR Raw Data'!AR$1,FALSE)</f>
        <v>140.83673862465599</v>
      </c>
      <c r="X50" s="75">
        <f>VLOOKUP($A50,'RevPAR Raw Data'!$B$6:$BE$43,'RevPAR Raw Data'!AG$1,FALSE)</f>
        <v>47.002389159768597</v>
      </c>
      <c r="Y50" s="76">
        <f>VLOOKUP($A50,'RevPAR Raw Data'!$B$6:$BE$43,'RevPAR Raw Data'!AH$1,FALSE)</f>
        <v>59.679086631137302</v>
      </c>
      <c r="Z50" s="76">
        <f>VLOOKUP($A50,'RevPAR Raw Data'!$B$6:$BE$43,'RevPAR Raw Data'!AI$1,FALSE)</f>
        <v>66.938448803719197</v>
      </c>
      <c r="AA50" s="76">
        <f>VLOOKUP($A50,'RevPAR Raw Data'!$B$6:$BE$43,'RevPAR Raw Data'!AJ$1,FALSE)</f>
        <v>82.429581585213697</v>
      </c>
      <c r="AB50" s="76">
        <f>VLOOKUP($A50,'RevPAR Raw Data'!$B$6:$BE$43,'RevPAR Raw Data'!AK$1,FALSE)</f>
        <v>104.387964054881</v>
      </c>
      <c r="AC50" s="77">
        <f>VLOOKUP($A50,'RevPAR Raw Data'!$B$6:$BE$43,'RevPAR Raw Data'!AL$1,FALSE)</f>
        <v>72.087494046944002</v>
      </c>
      <c r="AD50" s="76">
        <f>VLOOKUP($A50,'RevPAR Raw Data'!$B$6:$BE$43,'RevPAR Raw Data'!AN$1,FALSE)</f>
        <v>123.19976386211501</v>
      </c>
      <c r="AE50" s="76">
        <f>VLOOKUP($A50,'RevPAR Raw Data'!$B$6:$BE$43,'RevPAR Raw Data'!AO$1,FALSE)</f>
        <v>101.520331103299</v>
      </c>
      <c r="AF50" s="77">
        <f>VLOOKUP($A50,'RevPAR Raw Data'!$B$6:$BE$43,'RevPAR Raw Data'!AP$1,FALSE)</f>
        <v>112.360047482707</v>
      </c>
      <c r="AG50" s="78">
        <f>VLOOKUP($A50,'RevPAR Raw Data'!$B$6:$BE$43,'RevPAR Raw Data'!AR$1,FALSE)</f>
        <v>83.593937885733695</v>
      </c>
    </row>
    <row r="51" spans="1:33" x14ac:dyDescent="0.25">
      <c r="A51" s="55" t="s">
        <v>126</v>
      </c>
      <c r="B51" s="43">
        <f>(VLOOKUP($A50,'Occupancy Raw Data'!$B$8:$BE$51,'Occupancy Raw Data'!AT$3,FALSE))/100</f>
        <v>-6.9646805137411102E-2</v>
      </c>
      <c r="C51" s="44">
        <f>(VLOOKUP($A50,'Occupancy Raw Data'!$B$8:$BE$51,'Occupancy Raw Data'!AU$3,FALSE))/100</f>
        <v>-3.2736603572209103E-2</v>
      </c>
      <c r="D51" s="44">
        <f>(VLOOKUP($A50,'Occupancy Raw Data'!$B$8:$BE$51,'Occupancy Raw Data'!AV$3,FALSE))/100</f>
        <v>-3.1178862292167101E-2</v>
      </c>
      <c r="E51" s="44">
        <f>(VLOOKUP($A50,'Occupancy Raw Data'!$B$8:$BE$51,'Occupancy Raw Data'!AW$3,FALSE))/100</f>
        <v>-8.33182490647007E-2</v>
      </c>
      <c r="F51" s="44">
        <f>(VLOOKUP($A50,'Occupancy Raw Data'!$B$8:$BE$51,'Occupancy Raw Data'!AX$3,FALSE))/100</f>
        <v>-1.24281131554835E-2</v>
      </c>
      <c r="G51" s="44">
        <f>(VLOOKUP($A50,'Occupancy Raw Data'!$B$8:$BE$51,'Occupancy Raw Data'!AY$3,FALSE))/100</f>
        <v>-4.5339642662320302E-2</v>
      </c>
      <c r="H51" s="45">
        <f>(VLOOKUP($A50,'Occupancy Raw Data'!$B$8:$BE$51,'Occupancy Raw Data'!BA$3,FALSE))/100</f>
        <v>-5.4147114106079301E-2</v>
      </c>
      <c r="I51" s="45">
        <f>(VLOOKUP($A50,'Occupancy Raw Data'!$B$8:$BE$51,'Occupancy Raw Data'!BB$3,FALSE))/100</f>
        <v>-7.7942168578606003E-2</v>
      </c>
      <c r="J51" s="44">
        <f>(VLOOKUP($A50,'Occupancy Raw Data'!$B$8:$BE$51,'Occupancy Raw Data'!BC$3,FALSE))/100</f>
        <v>-6.5632405183636403E-2</v>
      </c>
      <c r="K51" s="46">
        <f>(VLOOKUP($A50,'Occupancy Raw Data'!$B$8:$BE$51,'Occupancy Raw Data'!BE$3,FALSE))/100</f>
        <v>-5.19205366383515E-2</v>
      </c>
      <c r="M51" s="43">
        <f>(VLOOKUP($A50,'ADR Raw Data'!$B$6:$BE$49,'ADR Raw Data'!AT$1,FALSE))/100</f>
        <v>1.0007052118817901E-2</v>
      </c>
      <c r="N51" s="44">
        <f>(VLOOKUP($A50,'ADR Raw Data'!$B$6:$BE$49,'ADR Raw Data'!AU$1,FALSE))/100</f>
        <v>3.3616942457747002E-3</v>
      </c>
      <c r="O51" s="44">
        <f>(VLOOKUP($A50,'ADR Raw Data'!$B$6:$BE$49,'ADR Raw Data'!AV$1,FALSE))/100</f>
        <v>-3.6148827507003697E-2</v>
      </c>
      <c r="P51" s="44">
        <f>(VLOOKUP($A50,'ADR Raw Data'!$B$6:$BE$49,'ADR Raw Data'!AW$1,FALSE))/100</f>
        <v>-7.3959396314629999E-2</v>
      </c>
      <c r="Q51" s="44">
        <f>(VLOOKUP($A50,'ADR Raw Data'!$B$6:$BE$49,'ADR Raw Data'!AX$1,FALSE))/100</f>
        <v>2.9732251975893197E-2</v>
      </c>
      <c r="R51" s="44">
        <f>(VLOOKUP($A50,'ADR Raw Data'!$B$6:$BE$49,'ADR Raw Data'!AY$1,FALSE))/100</f>
        <v>-1.40989289230588E-2</v>
      </c>
      <c r="S51" s="45">
        <f>(VLOOKUP($A50,'ADR Raw Data'!$B$6:$BE$49,'ADR Raw Data'!BA$1,FALSE))/100</f>
        <v>1.63437322315108E-2</v>
      </c>
      <c r="T51" s="45">
        <f>(VLOOKUP($A50,'ADR Raw Data'!$B$6:$BE$49,'ADR Raw Data'!BB$1,FALSE))/100</f>
        <v>-6.6666631544505597E-3</v>
      </c>
      <c r="U51" s="44">
        <f>(VLOOKUP($A50,'ADR Raw Data'!$B$6:$BE$49,'ADR Raw Data'!BC$1,FALSE))/100</f>
        <v>6.3020457944136295E-3</v>
      </c>
      <c r="V51" s="46">
        <f>(VLOOKUP($A50,'ADR Raw Data'!$B$6:$BE$49,'ADR Raw Data'!BE$1,FALSE))/100</f>
        <v>-7.6450784791912392E-3</v>
      </c>
      <c r="X51" s="43">
        <f>(VLOOKUP($A50,'RevPAR Raw Data'!$B$6:$BE$49,'RevPAR Raw Data'!AT$1,FALSE))/100</f>
        <v>-6.0336712227512398E-2</v>
      </c>
      <c r="Y51" s="44">
        <f>(VLOOKUP($A50,'RevPAR Raw Data'!$B$6:$BE$49,'RevPAR Raw Data'!AU$1,FALSE))/100</f>
        <v>-2.9484959778289303E-2</v>
      </c>
      <c r="Z51" s="44">
        <f>(VLOOKUP($A50,'RevPAR Raw Data'!$B$6:$BE$49,'RevPAR Raw Data'!AV$1,FALSE))/100</f>
        <v>-6.6200610484306602E-2</v>
      </c>
      <c r="AA51" s="44">
        <f>(VLOOKUP($A50,'RevPAR Raw Data'!$B$6:$BE$49,'RevPAR Raw Data'!AW$1,FALSE))/100</f>
        <v>-0.15111547797651301</v>
      </c>
      <c r="AB51" s="44">
        <f>(VLOOKUP($A50,'RevPAR Raw Data'!$B$6:$BE$49,'RevPAR Raw Data'!AX$1,FALSE))/100</f>
        <v>1.69346230284859E-2</v>
      </c>
      <c r="AC51" s="44">
        <f>(VLOOKUP($A50,'RevPAR Raw Data'!$B$6:$BE$49,'RevPAR Raw Data'!AY$1,FALSE))/100</f>
        <v>-5.8799331186086198E-2</v>
      </c>
      <c r="AD51" s="45">
        <f>(VLOOKUP($A50,'RevPAR Raw Data'!$B$6:$BE$49,'RevPAR Raw Data'!BA$1,FALSE))/100</f>
        <v>-3.8688347808627198E-2</v>
      </c>
      <c r="AE51" s="45">
        <f>(VLOOKUP($A50,'RevPAR Raw Data'!$B$6:$BE$49,'RevPAR Raw Data'!BB$1,FALSE))/100</f>
        <v>-8.40892175496155E-2</v>
      </c>
      <c r="AF51" s="44">
        <f>(VLOOKUP($A50,'RevPAR Raw Data'!$B$6:$BE$49,'RevPAR Raw Data'!BC$1,FALSE))/100</f>
        <v>-5.9743977812287595E-2</v>
      </c>
      <c r="AG51" s="46">
        <f>(VLOOKUP($A50,'RevPAR Raw Data'!$B$6:$BE$49,'RevPAR Raw Data'!BE$1,FALSE))/100</f>
        <v>-5.9168678540260894E-2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Data'!AG$3,FALSE))/100</f>
        <v>0.37354862119012999</v>
      </c>
      <c r="C53" s="72">
        <f>(VLOOKUP($A53,'Occupancy Raw Data'!$B$8:$BE$45,'Occupancy Raw Data'!AH$3,FALSE))/100</f>
        <v>0.524129172714078</v>
      </c>
      <c r="D53" s="72">
        <f>(VLOOKUP($A53,'Occupancy Raw Data'!$B$8:$BE$45,'Occupancy Raw Data'!AI$3,FALSE))/100</f>
        <v>0.55134252539912898</v>
      </c>
      <c r="E53" s="72">
        <f>(VLOOKUP($A53,'Occupancy Raw Data'!$B$8:$BE$45,'Occupancy Raw Data'!AJ$3,FALSE))/100</f>
        <v>0.559506531204644</v>
      </c>
      <c r="F53" s="72">
        <f>(VLOOKUP($A53,'Occupancy Raw Data'!$B$8:$BE$45,'Occupancy Raw Data'!AK$3,FALSE))/100</f>
        <v>0.524129172714078</v>
      </c>
      <c r="G53" s="73">
        <f>(VLOOKUP($A53,'Occupancy Raw Data'!$B$8:$BE$45,'Occupancy Raw Data'!AL$3,FALSE))/100</f>
        <v>0.50653120464441204</v>
      </c>
      <c r="H53" s="53">
        <f>(VLOOKUP($A53,'Occupancy Raw Data'!$B$8:$BE$45,'Occupancy Raw Data'!AN$3,FALSE))/100</f>
        <v>0.570029027576197</v>
      </c>
      <c r="I53" s="53">
        <f>(VLOOKUP($A53,'Occupancy Raw Data'!$B$8:$BE$45,'Occupancy Raw Data'!AO$3,FALSE))/100</f>
        <v>0.52630624092888201</v>
      </c>
      <c r="J53" s="73">
        <f>(VLOOKUP($A53,'Occupancy Raw Data'!$B$8:$BE$45,'Occupancy Raw Data'!AP$3,FALSE))/100</f>
        <v>0.548167634252539</v>
      </c>
      <c r="K53" s="74">
        <f>(VLOOKUP($A53,'Occupancy Raw Data'!$B$8:$BE$45,'Occupancy Raw Data'!AR$3,FALSE))/100</f>
        <v>0.51842732738959096</v>
      </c>
      <c r="M53" s="75">
        <f>VLOOKUP($A53,'ADR Raw Data'!$B$6:$BE$43,'ADR Raw Data'!AG$1,FALSE)</f>
        <v>86.572355512384604</v>
      </c>
      <c r="N53" s="76">
        <f>VLOOKUP($A53,'ADR Raw Data'!$B$6:$BE$43,'ADR Raw Data'!AH$1,FALSE)</f>
        <v>92.573305642090602</v>
      </c>
      <c r="O53" s="76">
        <f>VLOOKUP($A53,'ADR Raw Data'!$B$6:$BE$43,'ADR Raw Data'!AI$1,FALSE)</f>
        <v>94.060937808489598</v>
      </c>
      <c r="P53" s="76">
        <f>VLOOKUP($A53,'ADR Raw Data'!$B$6:$BE$43,'ADR Raw Data'!AJ$1,FALSE)</f>
        <v>97.225544747081699</v>
      </c>
      <c r="Q53" s="76">
        <f>VLOOKUP($A53,'ADR Raw Data'!$B$6:$BE$43,'ADR Raw Data'!AK$1,FALSE)</f>
        <v>98.750294219452996</v>
      </c>
      <c r="R53" s="77">
        <f>VLOOKUP($A53,'ADR Raw Data'!$B$6:$BE$43,'ADR Raw Data'!AL$1,FALSE)</f>
        <v>94.3181325214899</v>
      </c>
      <c r="S53" s="76">
        <f>VLOOKUP($A53,'ADR Raw Data'!$B$6:$BE$43,'ADR Raw Data'!AN$1,FALSE)</f>
        <v>107.217234245703</v>
      </c>
      <c r="T53" s="76">
        <f>VLOOKUP($A53,'ADR Raw Data'!$B$6:$BE$43,'ADR Raw Data'!AO$1,FALSE)</f>
        <v>101.28357118235</v>
      </c>
      <c r="U53" s="77">
        <f>VLOOKUP($A53,'ADR Raw Data'!$B$6:$BE$43,'ADR Raw Data'!AP$1,FALSE)</f>
        <v>104.36872248883</v>
      </c>
      <c r="V53" s="78">
        <f>VLOOKUP($A53,'ADR Raw Data'!$B$6:$BE$43,'ADR Raw Data'!AR$1,FALSE)</f>
        <v>97.3544628305754</v>
      </c>
      <c r="X53" s="75">
        <f>VLOOKUP($A53,'RevPAR Raw Data'!$B$6:$BE$43,'RevPAR Raw Data'!AG$1,FALSE)</f>
        <v>32.338984034832997</v>
      </c>
      <c r="Y53" s="76">
        <f>VLOOKUP($A53,'RevPAR Raw Data'!$B$6:$BE$43,'RevPAR Raw Data'!AH$1,FALSE)</f>
        <v>48.520370101596498</v>
      </c>
      <c r="Z53" s="76">
        <f>VLOOKUP($A53,'RevPAR Raw Data'!$B$6:$BE$43,'RevPAR Raw Data'!AI$1,FALSE)</f>
        <v>51.859794992743097</v>
      </c>
      <c r="AA53" s="76">
        <f>VLOOKUP($A53,'RevPAR Raw Data'!$B$6:$BE$43,'RevPAR Raw Data'!AJ$1,FALSE)</f>
        <v>54.398327285921603</v>
      </c>
      <c r="AB53" s="76">
        <f>VLOOKUP($A53,'RevPAR Raw Data'!$B$6:$BE$43,'RevPAR Raw Data'!AK$1,FALSE)</f>
        <v>51.757910014513698</v>
      </c>
      <c r="AC53" s="77">
        <f>VLOOKUP($A53,'RevPAR Raw Data'!$B$6:$BE$43,'RevPAR Raw Data'!AL$1,FALSE)</f>
        <v>47.775077285921597</v>
      </c>
      <c r="AD53" s="76">
        <f>VLOOKUP($A53,'RevPAR Raw Data'!$B$6:$BE$43,'RevPAR Raw Data'!AN$1,FALSE)</f>
        <v>61.116935776487601</v>
      </c>
      <c r="AE53" s="76">
        <f>VLOOKUP($A53,'RevPAR Raw Data'!$B$6:$BE$43,'RevPAR Raw Data'!AO$1,FALSE)</f>
        <v>53.306175616835901</v>
      </c>
      <c r="AF53" s="77">
        <f>VLOOKUP($A53,'RevPAR Raw Data'!$B$6:$BE$43,'RevPAR Raw Data'!AP$1,FALSE)</f>
        <v>57.211555696661797</v>
      </c>
      <c r="AG53" s="78">
        <f>VLOOKUP($A53,'RevPAR Raw Data'!$B$6:$BE$43,'RevPAR Raw Data'!AR$1,FALSE)</f>
        <v>50.471213974704497</v>
      </c>
    </row>
    <row r="54" spans="1:33" x14ac:dyDescent="0.25">
      <c r="A54" s="55" t="s">
        <v>126</v>
      </c>
      <c r="B54" s="43">
        <f>(VLOOKUP($A53,'Occupancy Raw Data'!$B$8:$BE$51,'Occupancy Raw Data'!AT$3,FALSE))/100</f>
        <v>-0.18683388770590001</v>
      </c>
      <c r="C54" s="44">
        <f>(VLOOKUP($A53,'Occupancy Raw Data'!$B$8:$BE$51,'Occupancy Raw Data'!AU$3,FALSE))/100</f>
        <v>-0.10793399464958499</v>
      </c>
      <c r="D54" s="44">
        <f>(VLOOKUP($A53,'Occupancy Raw Data'!$B$8:$BE$51,'Occupancy Raw Data'!AV$3,FALSE))/100</f>
        <v>-9.1491580517694099E-2</v>
      </c>
      <c r="E54" s="44">
        <f>(VLOOKUP($A53,'Occupancy Raw Data'!$B$8:$BE$51,'Occupancy Raw Data'!AW$3,FALSE))/100</f>
        <v>-9.7785991267503813E-2</v>
      </c>
      <c r="F54" s="44">
        <f>(VLOOKUP($A53,'Occupancy Raw Data'!$B$8:$BE$51,'Occupancy Raw Data'!AX$3,FALSE))/100</f>
        <v>-0.11732056402487399</v>
      </c>
      <c r="G54" s="44">
        <f>(VLOOKUP($A53,'Occupancy Raw Data'!$B$8:$BE$51,'Occupancy Raw Data'!AY$3,FALSE))/100</f>
        <v>-0.11681113014490199</v>
      </c>
      <c r="H54" s="45">
        <f>(VLOOKUP($A53,'Occupancy Raw Data'!$B$8:$BE$51,'Occupancy Raw Data'!BA$3,FALSE))/100</f>
        <v>-0.14798459936265701</v>
      </c>
      <c r="I54" s="45">
        <f>(VLOOKUP($A53,'Occupancy Raw Data'!$B$8:$BE$51,'Occupancy Raw Data'!BB$3,FALSE))/100</f>
        <v>-0.15977459239474201</v>
      </c>
      <c r="J54" s="44">
        <f>(VLOOKUP($A53,'Occupancy Raw Data'!$B$8:$BE$51,'Occupancy Raw Data'!BC$3,FALSE))/100</f>
        <v>-0.15368551542594999</v>
      </c>
      <c r="K54" s="46">
        <f>(VLOOKUP($A53,'Occupancy Raw Data'!$B$8:$BE$51,'Occupancy Raw Data'!BE$3,FALSE))/100</f>
        <v>-0.128196381051566</v>
      </c>
      <c r="M54" s="43">
        <f>(VLOOKUP($A53,'ADR Raw Data'!$B$6:$BE$49,'ADR Raw Data'!AT$1,FALSE))/100</f>
        <v>-1.5929284814019701E-2</v>
      </c>
      <c r="N54" s="44">
        <f>(VLOOKUP($A53,'ADR Raw Data'!$B$6:$BE$49,'ADR Raw Data'!AU$1,FALSE))/100</f>
        <v>8.5644175503773903E-4</v>
      </c>
      <c r="O54" s="44">
        <f>(VLOOKUP($A53,'ADR Raw Data'!$B$6:$BE$49,'ADR Raw Data'!AV$1,FALSE))/100</f>
        <v>1.7689304892135702E-2</v>
      </c>
      <c r="P54" s="44">
        <f>(VLOOKUP($A53,'ADR Raw Data'!$B$6:$BE$49,'ADR Raw Data'!AW$1,FALSE))/100</f>
        <v>2.0864231516644002E-2</v>
      </c>
      <c r="Q54" s="44">
        <f>(VLOOKUP($A53,'ADR Raw Data'!$B$6:$BE$49,'ADR Raw Data'!AX$1,FALSE))/100</f>
        <v>3.4951874647130496E-2</v>
      </c>
      <c r="R54" s="44">
        <f>(VLOOKUP($A53,'ADR Raw Data'!$B$6:$BE$49,'ADR Raw Data'!AY$1,FALSE))/100</f>
        <v>1.4704093911578699E-2</v>
      </c>
      <c r="S54" s="45">
        <f>(VLOOKUP($A53,'ADR Raw Data'!$B$6:$BE$49,'ADR Raw Data'!BA$1,FALSE))/100</f>
        <v>7.9094563609819098E-3</v>
      </c>
      <c r="T54" s="45">
        <f>(VLOOKUP($A53,'ADR Raw Data'!$B$6:$BE$49,'ADR Raw Data'!BB$1,FALSE))/100</f>
        <v>-7.8688004042679806E-3</v>
      </c>
      <c r="U54" s="44">
        <f>(VLOOKUP($A53,'ADR Raw Data'!$B$6:$BE$49,'ADR Raw Data'!BC$1,FALSE))/100</f>
        <v>6.4000523278105802E-4</v>
      </c>
      <c r="V54" s="46">
        <f>(VLOOKUP($A53,'ADR Raw Data'!$B$6:$BE$49,'ADR Raw Data'!BE$1,FALSE))/100</f>
        <v>9.1306772148007798E-3</v>
      </c>
      <c r="X54" s="43">
        <f>(VLOOKUP($A53,'RevPAR Raw Data'!$B$6:$BE$49,'RevPAR Raw Data'!AT$1,FALSE))/100</f>
        <v>-0.19978704230974198</v>
      </c>
      <c r="Y54" s="44">
        <f>(VLOOKUP($A53,'RevPAR Raw Data'!$B$6:$BE$49,'RevPAR Raw Data'!AU$1,FALSE))/100</f>
        <v>-0.107169992074353</v>
      </c>
      <c r="Z54" s="44">
        <f>(VLOOKUP($A53,'RevPAR Raw Data'!$B$6:$BE$49,'RevPAR Raw Data'!AV$1,FALSE))/100</f>
        <v>-7.5420698088399296E-2</v>
      </c>
      <c r="AA54" s="44">
        <f>(VLOOKUP($A53,'RevPAR Raw Data'!$B$6:$BE$49,'RevPAR Raw Data'!AW$1,FALSE))/100</f>
        <v>-7.8961989311749498E-2</v>
      </c>
      <c r="AB54" s="44">
        <f>(VLOOKUP($A53,'RevPAR Raw Data'!$B$6:$BE$49,'RevPAR Raw Data'!AX$1,FALSE))/100</f>
        <v>-8.6469263025072199E-2</v>
      </c>
      <c r="AC54" s="44">
        <f>(VLOOKUP($A53,'RevPAR Raw Data'!$B$6:$BE$49,'RevPAR Raw Data'!AY$1,FALSE))/100</f>
        <v>-0.103824638060892</v>
      </c>
      <c r="AD54" s="45">
        <f>(VLOOKUP($A53,'RevPAR Raw Data'!$B$6:$BE$49,'RevPAR Raw Data'!BA$1,FALSE))/100</f>
        <v>-0.14124562073243099</v>
      </c>
      <c r="AE54" s="45">
        <f>(VLOOKUP($A53,'RevPAR Raw Data'!$B$6:$BE$49,'RevPAR Raw Data'!BB$1,FALSE))/100</f>
        <v>-0.166386158421783</v>
      </c>
      <c r="AF54" s="44">
        <f>(VLOOKUP($A53,'RevPAR Raw Data'!$B$6:$BE$49,'RevPAR Raw Data'!BC$1,FALSE))/100</f>
        <v>-0.153143869727244</v>
      </c>
      <c r="AG54" s="46">
        <f>(VLOOKUP($A53,'RevPAR Raw Data'!$B$6:$BE$49,'RevPAR Raw Data'!BE$1,FALSE))/100</f>
        <v>-0.120236223612252</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Data'!AG$3,FALSE))/100</f>
        <v>0.44766430196760804</v>
      </c>
      <c r="C56" s="72">
        <f>(VLOOKUP($A56,'Occupancy Raw Data'!$B$8:$BE$45,'Occupancy Raw Data'!AH$3,FALSE))/100</f>
        <v>0.59229018872975503</v>
      </c>
      <c r="D56" s="72">
        <f>(VLOOKUP($A56,'Occupancy Raw Data'!$B$8:$BE$45,'Occupancy Raw Data'!AI$3,FALSE))/100</f>
        <v>0.65791058760540688</v>
      </c>
      <c r="E56" s="72">
        <f>(VLOOKUP($A56,'Occupancy Raw Data'!$B$8:$BE$45,'Occupancy Raw Data'!AJ$3,FALSE))/100</f>
        <v>0.68772587337705704</v>
      </c>
      <c r="F56" s="72">
        <f>(VLOOKUP($A56,'Occupancy Raw Data'!$B$8:$BE$45,'Occupancy Raw Data'!AK$3,FALSE))/100</f>
        <v>0.66828403158881</v>
      </c>
      <c r="G56" s="72">
        <f>(VLOOKUP($A56,'Occupancy Raw Data'!$B$8:$BE$45,'Occupancy Raw Data'!AL$3,FALSE))/100</f>
        <v>0.61077499665372703</v>
      </c>
      <c r="H56" s="53">
        <f>(VLOOKUP($A56,'Occupancy Raw Data'!$B$8:$BE$45,'Occupancy Raw Data'!AN$3,FALSE))/100</f>
        <v>0.70900816490429608</v>
      </c>
      <c r="I56" s="53">
        <f>(VLOOKUP($A56,'Occupancy Raw Data'!$B$8:$BE$45,'Occupancy Raw Data'!AO$3,FALSE))/100</f>
        <v>0.67256726007227896</v>
      </c>
      <c r="J56" s="72">
        <f>(VLOOKUP($A56,'Occupancy Raw Data'!$B$8:$BE$45,'Occupancy Raw Data'!AP$3,FALSE))/100</f>
        <v>0.69078771248828796</v>
      </c>
      <c r="K56" s="95">
        <f>(VLOOKUP($A56,'Occupancy Raw Data'!$B$8:$BE$45,'Occupancy Raw Data'!AR$3,FALSE))/100</f>
        <v>0.63363577260645898</v>
      </c>
      <c r="M56" s="75">
        <f>VLOOKUP($A56,'ADR Raw Data'!$B$6:$BE$43,'ADR Raw Data'!AG$1,FALSE)</f>
        <v>111.385432052623</v>
      </c>
      <c r="N56" s="76">
        <f>VLOOKUP($A56,'ADR Raw Data'!$B$6:$BE$43,'ADR Raw Data'!AH$1,FALSE)</f>
        <v>117.032184745762</v>
      </c>
      <c r="O56" s="76">
        <f>VLOOKUP($A56,'ADR Raw Data'!$B$6:$BE$43,'ADR Raw Data'!AI$1,FALSE)</f>
        <v>122.43469609887499</v>
      </c>
      <c r="P56" s="76">
        <f>VLOOKUP($A56,'ADR Raw Data'!$B$6:$BE$43,'ADR Raw Data'!AJ$1,FALSE)</f>
        <v>132.24889110548801</v>
      </c>
      <c r="Q56" s="76">
        <f>VLOOKUP($A56,'ADR Raw Data'!$B$6:$BE$43,'ADR Raw Data'!AK$1,FALSE)</f>
        <v>153.69014020329399</v>
      </c>
      <c r="R56" s="77">
        <f>VLOOKUP($A56,'ADR Raw Data'!$B$6:$BE$43,'ADR Raw Data'!AL$1,FALSE)</f>
        <v>128.81700532532699</v>
      </c>
      <c r="S56" s="76">
        <f>VLOOKUP($A56,'ADR Raw Data'!$B$6:$BE$43,'ADR Raw Data'!AN$1,FALSE)</f>
        <v>176.05376722673199</v>
      </c>
      <c r="T56" s="76">
        <f>VLOOKUP($A56,'ADR Raw Data'!$B$6:$BE$43,'ADR Raw Data'!AO$1,FALSE)</f>
        <v>160.176718244688</v>
      </c>
      <c r="U56" s="77">
        <f>VLOOKUP($A56,'ADR Raw Data'!$B$6:$BE$43,'ADR Raw Data'!AP$1,FALSE)</f>
        <v>168.32463196647799</v>
      </c>
      <c r="V56" s="78">
        <f>VLOOKUP($A56,'ADR Raw Data'!$B$6:$BE$43,'ADR Raw Data'!AR$1,FALSE)</f>
        <v>141.123030879146</v>
      </c>
      <c r="X56" s="75">
        <f>VLOOKUP($A56,'RevPAR Raw Data'!$B$6:$BE$43,'RevPAR Raw Data'!AG$1,FALSE)</f>
        <v>49.863281689198203</v>
      </c>
      <c r="Y56" s="76">
        <f>VLOOKUP($A56,'RevPAR Raw Data'!$B$6:$BE$43,'RevPAR Raw Data'!AH$1,FALSE)</f>
        <v>69.317014790523302</v>
      </c>
      <c r="Z56" s="76">
        <f>VLOOKUP($A56,'RevPAR Raw Data'!$B$6:$BE$43,'RevPAR Raw Data'!AI$1,FALSE)</f>
        <v>80.551082853700905</v>
      </c>
      <c r="AA56" s="76">
        <f>VLOOKUP($A56,'RevPAR Raw Data'!$B$6:$BE$43,'RevPAR Raw Data'!AJ$1,FALSE)</f>
        <v>90.950984138669497</v>
      </c>
      <c r="AB56" s="76">
        <f>VLOOKUP($A56,'RevPAR Raw Data'!$B$6:$BE$43,'RevPAR Raw Data'!AK$1,FALSE)</f>
        <v>102.708666510507</v>
      </c>
      <c r="AC56" s="77">
        <f>VLOOKUP($A56,'RevPAR Raw Data'!$B$6:$BE$43,'RevPAR Raw Data'!AL$1,FALSE)</f>
        <v>78.678205996519793</v>
      </c>
      <c r="AD56" s="76">
        <f>VLOOKUP($A56,'RevPAR Raw Data'!$B$6:$BE$43,'RevPAR Raw Data'!AN$1,FALSE)</f>
        <v>124.82355842591301</v>
      </c>
      <c r="AE56" s="76">
        <f>VLOOKUP($A56,'RevPAR Raw Data'!$B$6:$BE$43,'RevPAR Raw Data'!AO$1,FALSE)</f>
        <v>107.72961651719901</v>
      </c>
      <c r="AF56" s="77">
        <f>VLOOKUP($A56,'RevPAR Raw Data'!$B$6:$BE$43,'RevPAR Raw Data'!AP$1,FALSE)</f>
        <v>116.276587471556</v>
      </c>
      <c r="AG56" s="78">
        <f>VLOOKUP($A56,'RevPAR Raw Data'!$B$6:$BE$43,'RevPAR Raw Data'!AR$1,FALSE)</f>
        <v>89.420600703673202</v>
      </c>
    </row>
    <row r="57" spans="1:33" ht="16" thickBot="1" x14ac:dyDescent="0.3">
      <c r="A57" s="59" t="s">
        <v>126</v>
      </c>
      <c r="B57" s="43">
        <f>(VLOOKUP($A56,'Occupancy Raw Data'!$B$8:$BE$51,'Occupancy Raw Data'!AT$3,FALSE))/100</f>
        <v>2.0016871247463099E-3</v>
      </c>
      <c r="C57" s="44">
        <f>(VLOOKUP($A56,'Occupancy Raw Data'!$B$8:$BE$51,'Occupancy Raw Data'!AU$3,FALSE))/100</f>
        <v>4.0112426401071204E-2</v>
      </c>
      <c r="D57" s="44">
        <f>(VLOOKUP($A56,'Occupancy Raw Data'!$B$8:$BE$51,'Occupancy Raw Data'!AV$3,FALSE))/100</f>
        <v>2.7728694319013099E-2</v>
      </c>
      <c r="E57" s="44">
        <f>(VLOOKUP($A56,'Occupancy Raw Data'!$B$8:$BE$51,'Occupancy Raw Data'!AW$3,FALSE))/100</f>
        <v>-4.5216373745388998E-2</v>
      </c>
      <c r="F57" s="44">
        <f>(VLOOKUP($A56,'Occupancy Raw Data'!$B$8:$BE$51,'Occupancy Raw Data'!AX$3,FALSE))/100</f>
        <v>-5.9456861260304202E-2</v>
      </c>
      <c r="G57" s="44">
        <f>(VLOOKUP($A56,'Occupancy Raw Data'!$B$8:$BE$51,'Occupancy Raw Data'!AY$3,FALSE))/100</f>
        <v>-1.07955217990677E-2</v>
      </c>
      <c r="H57" s="45">
        <f>(VLOOKUP($A56,'Occupancy Raw Data'!$B$8:$BE$51,'Occupancy Raw Data'!BA$3,FALSE))/100</f>
        <v>-4.2847147558559999E-2</v>
      </c>
      <c r="I57" s="45">
        <f>(VLOOKUP($A56,'Occupancy Raw Data'!$B$8:$BE$51,'Occupancy Raw Data'!BB$3,FALSE))/100</f>
        <v>-1.7205512498282602E-2</v>
      </c>
      <c r="J57" s="44">
        <f>(VLOOKUP($A56,'Occupancy Raw Data'!$B$8:$BE$51,'Occupancy Raw Data'!BC$3,FALSE))/100</f>
        <v>-3.0533781045714598E-2</v>
      </c>
      <c r="K57" s="46">
        <f>(VLOOKUP($A56,'Occupancy Raw Data'!$B$8:$BE$51,'Occupancy Raw Data'!BE$3,FALSE))/100</f>
        <v>-1.7029332329324E-2</v>
      </c>
      <c r="M57" s="43">
        <f>(VLOOKUP($A56,'ADR Raw Data'!$B$6:$BE$49,'ADR Raw Data'!AT$1,FALSE))/100</f>
        <v>-1.83810168084345E-2</v>
      </c>
      <c r="N57" s="44">
        <f>(VLOOKUP($A56,'ADR Raw Data'!$B$6:$BE$49,'ADR Raw Data'!AU$1,FALSE))/100</f>
        <v>6.1088539972906798E-3</v>
      </c>
      <c r="O57" s="44">
        <f>(VLOOKUP($A56,'ADR Raw Data'!$B$6:$BE$49,'ADR Raw Data'!AV$1,FALSE))/100</f>
        <v>-3.7853405608584E-3</v>
      </c>
      <c r="P57" s="44">
        <f>(VLOOKUP($A56,'ADR Raw Data'!$B$6:$BE$49,'ADR Raw Data'!AW$1,FALSE))/100</f>
        <v>-0.11226373583936301</v>
      </c>
      <c r="Q57" s="44">
        <f>(VLOOKUP($A56,'ADR Raw Data'!$B$6:$BE$49,'ADR Raw Data'!AX$1,FALSE))/100</f>
        <v>8.4181568126783803E-4</v>
      </c>
      <c r="R57" s="44">
        <f>(VLOOKUP($A56,'ADR Raw Data'!$B$6:$BE$49,'ADR Raw Data'!AY$1,FALSE))/100</f>
        <v>-3.4804250565851499E-2</v>
      </c>
      <c r="S57" s="45">
        <f>(VLOOKUP($A56,'ADR Raw Data'!$B$6:$BE$49,'ADR Raw Data'!BA$1,FALSE))/100</f>
        <v>-2.2159296583138697E-3</v>
      </c>
      <c r="T57" s="45">
        <f>(VLOOKUP($A56,'ADR Raw Data'!$B$6:$BE$49,'ADR Raw Data'!BB$1,FALSE))/100</f>
        <v>-2.4547018300669698E-2</v>
      </c>
      <c r="U57" s="44">
        <f>(VLOOKUP($A56,'ADR Raw Data'!$B$6:$BE$49,'ADR Raw Data'!BC$1,FALSE))/100</f>
        <v>-1.3154167472171501E-2</v>
      </c>
      <c r="V57" s="46">
        <f>(VLOOKUP($A56,'ADR Raw Data'!$B$6:$BE$49,'ADR Raw Data'!BE$1,FALSE))/100</f>
        <v>-2.7951709381923401E-2</v>
      </c>
      <c r="X57" s="43">
        <f>(VLOOKUP($A56,'RevPAR Raw Data'!$B$6:$BE$49,'RevPAR Raw Data'!AT$1,FALSE))/100</f>
        <v>-1.6416122728373398E-2</v>
      </c>
      <c r="Y57" s="44">
        <f>(VLOOKUP($A56,'RevPAR Raw Data'!$B$6:$BE$49,'RevPAR Raw Data'!AU$1,FALSE))/100</f>
        <v>4.6466321354723103E-2</v>
      </c>
      <c r="Z57" s="44">
        <f>(VLOOKUP($A56,'RevPAR Raw Data'!$B$6:$BE$49,'RevPAR Raw Data'!AV$1,FALSE))/100</f>
        <v>2.3838391206849302E-2</v>
      </c>
      <c r="AA57" s="44">
        <f>(VLOOKUP($A56,'RevPAR Raw Data'!$B$6:$BE$49,'RevPAR Raw Data'!AW$1,FALSE))/100</f>
        <v>-0.152403950546985</v>
      </c>
      <c r="AB57" s="44">
        <f>(VLOOKUP($A56,'RevPAR Raw Data'!$B$6:$BE$49,'RevPAR Raw Data'!AX$1,FALSE))/100</f>
        <v>-5.8665097297204198E-2</v>
      </c>
      <c r="AC57" s="44">
        <f>(VLOOKUP($A56,'RevPAR Raw Data'!$B$6:$BE$49,'RevPAR Raw Data'!AY$1,FALSE))/100</f>
        <v>-4.5224042319235401E-2</v>
      </c>
      <c r="AD57" s="45">
        <f>(VLOOKUP($A56,'RevPAR Raw Data'!$B$6:$BE$49,'RevPAR Raw Data'!BA$1,FALSE))/100</f>
        <v>-4.4968130951824704E-2</v>
      </c>
      <c r="AE57" s="45">
        <f>(VLOOKUP($A56,'RevPAR Raw Data'!$B$6:$BE$49,'RevPAR Raw Data'!BB$1,FALSE))/100</f>
        <v>-4.1330186768784499E-2</v>
      </c>
      <c r="AF57" s="44">
        <f>(VLOOKUP($A56,'RevPAR Raw Data'!$B$6:$BE$49,'RevPAR Raw Data'!BC$1,FALSE))/100</f>
        <v>-4.3286302048452303E-2</v>
      </c>
      <c r="AG57" s="46">
        <f>(VLOOKUP($A56,'RevPAR Raw Data'!$B$6:$BE$49,'RevPAR Raw Data'!BE$1,FALSE))/100</f>
        <v>-4.4505042763010004E-2</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Data'!AG$3,FALSE))/100</f>
        <v>0.61303988562884404</v>
      </c>
      <c r="C59" s="72">
        <f>(VLOOKUP($A59,'Occupancy Raw Data'!$B$8:$BE$45,'Occupancy Raw Data'!AH$3,FALSE))/100</f>
        <v>0.797214170481224</v>
      </c>
      <c r="D59" s="72">
        <f>(VLOOKUP($A59,'Occupancy Raw Data'!$B$8:$BE$45,'Occupancy Raw Data'!AI$3,FALSE))/100</f>
        <v>0.88687292194491707</v>
      </c>
      <c r="E59" s="72">
        <f>(VLOOKUP($A59,'Occupancy Raw Data'!$B$8:$BE$45,'Occupancy Raw Data'!AJ$3,FALSE))/100</f>
        <v>0.88023652341188297</v>
      </c>
      <c r="F59" s="72">
        <f>(VLOOKUP($A59,'Occupancy Raw Data'!$B$8:$BE$45,'Occupancy Raw Data'!AK$3,FALSE))/100</f>
        <v>0.78018624579198104</v>
      </c>
      <c r="G59" s="73">
        <f>(VLOOKUP($A59,'Occupancy Raw Data'!$B$8:$BE$45,'Occupancy Raw Data'!AL$3,FALSE))/100</f>
        <v>0.79151005882494307</v>
      </c>
      <c r="H59" s="53">
        <f>(VLOOKUP($A59,'Occupancy Raw Data'!$B$8:$BE$45,'Occupancy Raw Data'!AN$3,FALSE))/100</f>
        <v>0.76911098961180902</v>
      </c>
      <c r="I59" s="53">
        <f>(VLOOKUP($A59,'Occupancy Raw Data'!$B$8:$BE$45,'Occupancy Raw Data'!AO$3,FALSE))/100</f>
        <v>0.79268890103881906</v>
      </c>
      <c r="J59" s="73">
        <f>(VLOOKUP($A59,'Occupancy Raw Data'!$B$8:$BE$45,'Occupancy Raw Data'!AP$3,FALSE))/100</f>
        <v>0.78089994532531404</v>
      </c>
      <c r="K59" s="74">
        <f>(VLOOKUP($A59,'Occupancy Raw Data'!$B$8:$BE$45,'Occupancy Raw Data'!AR$3,FALSE))/100</f>
        <v>0.78847958723153699</v>
      </c>
      <c r="M59" s="75">
        <f>VLOOKUP($A59,'ADR Raw Data'!$B$6:$BE$43,'ADR Raw Data'!AG$1,FALSE)</f>
        <v>194.20441595350101</v>
      </c>
      <c r="N59" s="76">
        <f>VLOOKUP($A59,'ADR Raw Data'!$B$6:$BE$43,'ADR Raw Data'!AH$1,FALSE)</f>
        <v>228.37597882596799</v>
      </c>
      <c r="O59" s="76">
        <f>VLOOKUP($A59,'ADR Raw Data'!$B$6:$BE$43,'ADR Raw Data'!AI$1,FALSE)</f>
        <v>250.90938179675999</v>
      </c>
      <c r="P59" s="76">
        <f>VLOOKUP($A59,'ADR Raw Data'!$B$6:$BE$43,'ADR Raw Data'!AJ$1,FALSE)</f>
        <v>242.30576105177099</v>
      </c>
      <c r="Q59" s="76">
        <f>VLOOKUP($A59,'ADR Raw Data'!$B$6:$BE$43,'ADR Raw Data'!AK$1,FALSE)</f>
        <v>215.33281526684999</v>
      </c>
      <c r="R59" s="77">
        <f>VLOOKUP($A59,'ADR Raw Data'!$B$6:$BE$43,'ADR Raw Data'!AL$1,FALSE)</f>
        <v>228.659283010488</v>
      </c>
      <c r="S59" s="76">
        <f>VLOOKUP($A59,'ADR Raw Data'!$B$6:$BE$43,'ADR Raw Data'!AN$1,FALSE)</f>
        <v>198.83515519967199</v>
      </c>
      <c r="T59" s="76">
        <f>VLOOKUP($A59,'ADR Raw Data'!$B$6:$BE$43,'ADR Raw Data'!AO$1,FALSE)</f>
        <v>196.42659912761999</v>
      </c>
      <c r="U59" s="77">
        <f>VLOOKUP($A59,'ADR Raw Data'!$B$6:$BE$43,'ADR Raw Data'!AP$1,FALSE)</f>
        <v>197.612696626538</v>
      </c>
      <c r="V59" s="78">
        <f>VLOOKUP($A59,'ADR Raw Data'!$B$6:$BE$43,'ADR Raw Data'!AR$1,FALSE)</f>
        <v>219.87696858846101</v>
      </c>
      <c r="X59" s="75">
        <f>VLOOKUP($A59,'RevPAR Raw Data'!$B$6:$BE$43,'RevPAR Raw Data'!AG$1,FALSE)</f>
        <v>119.055052944751</v>
      </c>
      <c r="Y59" s="76">
        <f>VLOOKUP($A59,'RevPAR Raw Data'!$B$6:$BE$43,'RevPAR Raw Data'!AH$1,FALSE)</f>
        <v>182.064566517581</v>
      </c>
      <c r="Z59" s="76">
        <f>VLOOKUP($A59,'RevPAR Raw Data'!$B$6:$BE$43,'RevPAR Raw Data'!AI$1,FALSE)</f>
        <v>222.52473657748499</v>
      </c>
      <c r="AA59" s="76">
        <f>VLOOKUP($A59,'RevPAR Raw Data'!$B$6:$BE$43,'RevPAR Raw Data'!AJ$1,FALSE)</f>
        <v>213.28638071088099</v>
      </c>
      <c r="AB59" s="76">
        <f>VLOOKUP($A59,'RevPAR Raw Data'!$B$6:$BE$43,'RevPAR Raw Data'!AK$1,FALSE)</f>
        <v>167.999700738862</v>
      </c>
      <c r="AC59" s="77">
        <f>VLOOKUP($A59,'RevPAR Raw Data'!$B$6:$BE$43,'RevPAR Raw Data'!AL$1,FALSE)</f>
        <v>180.98612254650101</v>
      </c>
      <c r="AD59" s="76">
        <f>VLOOKUP($A59,'RevPAR Raw Data'!$B$6:$BE$43,'RevPAR Raw Data'!AN$1,FALSE)</f>
        <v>152.92630298523699</v>
      </c>
      <c r="AE59" s="76">
        <f>VLOOKUP($A59,'RevPAR Raw Data'!$B$6:$BE$43,'RevPAR Raw Data'!AO$1,FALSE)</f>
        <v>155.705184997266</v>
      </c>
      <c r="AF59" s="77">
        <f>VLOOKUP($A59,'RevPAR Raw Data'!$B$6:$BE$43,'RevPAR Raw Data'!AP$1,FALSE)</f>
        <v>154.31574399125199</v>
      </c>
      <c r="AG59" s="78">
        <f>VLOOKUP($A59,'RevPAR Raw Data'!$B$6:$BE$43,'RevPAR Raw Data'!AR$1,FALSE)</f>
        <v>173.368501434351</v>
      </c>
    </row>
    <row r="60" spans="1:33" x14ac:dyDescent="0.25">
      <c r="A60" s="55" t="s">
        <v>126</v>
      </c>
      <c r="B60" s="43">
        <f>(VLOOKUP($A59,'Occupancy Raw Data'!$B$8:$BE$51,'Occupancy Raw Data'!AT$3,FALSE))/100</f>
        <v>1.8030293235171298E-2</v>
      </c>
      <c r="C60" s="44">
        <f>(VLOOKUP($A59,'Occupancy Raw Data'!$B$8:$BE$51,'Occupancy Raw Data'!AU$3,FALSE))/100</f>
        <v>4.6903208224500694E-3</v>
      </c>
      <c r="D60" s="44">
        <f>(VLOOKUP($A59,'Occupancy Raw Data'!$B$8:$BE$51,'Occupancy Raw Data'!AV$3,FALSE))/100</f>
        <v>2.8425678965147201E-2</v>
      </c>
      <c r="E60" s="44">
        <f>(VLOOKUP($A59,'Occupancy Raw Data'!$B$8:$BE$51,'Occupancy Raw Data'!AW$3,FALSE))/100</f>
        <v>6.3742426494268589E-2</v>
      </c>
      <c r="F60" s="44">
        <f>(VLOOKUP($A59,'Occupancy Raw Data'!$B$8:$BE$51,'Occupancy Raw Data'!AX$3,FALSE))/100</f>
        <v>5.45672680468565E-2</v>
      </c>
      <c r="G60" s="44">
        <f>(VLOOKUP($A59,'Occupancy Raw Data'!$B$8:$BE$51,'Occupancy Raw Data'!AY$3,FALSE))/100</f>
        <v>3.4562402098912696E-2</v>
      </c>
      <c r="H60" s="45">
        <f>(VLOOKUP($A59,'Occupancy Raw Data'!$B$8:$BE$51,'Occupancy Raw Data'!BA$3,FALSE))/100</f>
        <v>3.8195341844969796E-2</v>
      </c>
      <c r="I60" s="45">
        <f>(VLOOKUP($A59,'Occupancy Raw Data'!$B$8:$BE$51,'Occupancy Raw Data'!BB$3,FALSE))/100</f>
        <v>9.3513511421852297E-3</v>
      </c>
      <c r="J60" s="44">
        <f>(VLOOKUP($A59,'Occupancy Raw Data'!$B$8:$BE$51,'Occupancy Raw Data'!BC$3,FALSE))/100</f>
        <v>2.3352548429487599E-2</v>
      </c>
      <c r="K60" s="46">
        <f>(VLOOKUP($A59,'Occupancy Raw Data'!$B$8:$BE$51,'Occupancy Raw Data'!BE$3,FALSE))/100</f>
        <v>3.1366895437926E-2</v>
      </c>
      <c r="M60" s="43">
        <f>(VLOOKUP($A59,'ADR Raw Data'!$B$6:$BE$49,'ADR Raw Data'!AT$1,FALSE))/100</f>
        <v>-9.7313235697448093E-4</v>
      </c>
      <c r="N60" s="44">
        <f>(VLOOKUP($A59,'ADR Raw Data'!$B$6:$BE$49,'ADR Raw Data'!AU$1,FALSE))/100</f>
        <v>-2.9223170089427302E-2</v>
      </c>
      <c r="O60" s="44">
        <f>(VLOOKUP($A59,'ADR Raw Data'!$B$6:$BE$49,'ADR Raw Data'!AV$1,FALSE))/100</f>
        <v>-1.78461934803191E-2</v>
      </c>
      <c r="P60" s="44">
        <f>(VLOOKUP($A59,'ADR Raw Data'!$B$6:$BE$49,'ADR Raw Data'!AW$1,FALSE))/100</f>
        <v>2.8767561591250202E-2</v>
      </c>
      <c r="Q60" s="44">
        <f>(VLOOKUP($A59,'ADR Raw Data'!$B$6:$BE$49,'ADR Raw Data'!AX$1,FALSE))/100</f>
        <v>5.1102355282917601E-2</v>
      </c>
      <c r="R60" s="44">
        <f>(VLOOKUP($A59,'ADR Raw Data'!$B$6:$BE$49,'ADR Raw Data'!AY$1,FALSE))/100</f>
        <v>4.8317662847098906E-3</v>
      </c>
      <c r="S60" s="45">
        <f>(VLOOKUP($A59,'ADR Raw Data'!$B$6:$BE$49,'ADR Raw Data'!BA$1,FALSE))/100</f>
        <v>9.5067263250903297E-2</v>
      </c>
      <c r="T60" s="45">
        <f>(VLOOKUP($A59,'ADR Raw Data'!$B$6:$BE$49,'ADR Raw Data'!BB$1,FALSE))/100</f>
        <v>6.3667508839131595E-2</v>
      </c>
      <c r="U60" s="44">
        <f>(VLOOKUP($A59,'ADR Raw Data'!$B$6:$BE$49,'ADR Raw Data'!BC$1,FALSE))/100</f>
        <v>7.8869321798693395E-2</v>
      </c>
      <c r="V60" s="46">
        <f>(VLOOKUP($A59,'ADR Raw Data'!$B$6:$BE$49,'ADR Raw Data'!BE$1,FALSE))/100</f>
        <v>2.3167029683299898E-2</v>
      </c>
      <c r="X60" s="43">
        <f>(VLOOKUP($A59,'RevPAR Raw Data'!$B$6:$BE$49,'RevPAR Raw Data'!AT$1,FALSE))/100</f>
        <v>1.7039615016443899E-2</v>
      </c>
      <c r="Y60" s="44">
        <f>(VLOOKUP($A59,'RevPAR Raw Data'!$B$6:$BE$49,'RevPAR Raw Data'!AU$1,FALSE))/100</f>
        <v>-2.4669915310145601E-2</v>
      </c>
      <c r="Z60" s="44">
        <f>(VLOOKUP($A59,'RevPAR Raw Data'!$B$6:$BE$49,'RevPAR Raw Data'!AV$1,FALSE))/100</f>
        <v>1.00721953182065E-2</v>
      </c>
      <c r="AA60" s="44">
        <f>(VLOOKUP($A59,'RevPAR Raw Data'!$B$6:$BE$49,'RevPAR Raw Data'!AW$1,FALSE))/100</f>
        <v>9.4343702265668503E-2</v>
      </c>
      <c r="AB60" s="44">
        <f>(VLOOKUP($A59,'RevPAR Raw Data'!$B$6:$BE$49,'RevPAR Raw Data'!AX$1,FALSE))/100</f>
        <v>0.108458139248322</v>
      </c>
      <c r="AC60" s="44">
        <f>(VLOOKUP($A59,'RevPAR Raw Data'!$B$6:$BE$49,'RevPAR Raw Data'!AY$1,FALSE))/100</f>
        <v>3.9561165832802801E-2</v>
      </c>
      <c r="AD60" s="45">
        <f>(VLOOKUP($A59,'RevPAR Raw Data'!$B$6:$BE$49,'RevPAR Raw Data'!BA$1,FALSE))/100</f>
        <v>0.13689373171400698</v>
      </c>
      <c r="AE60" s="45">
        <f>(VLOOKUP($A59,'RevPAR Raw Data'!$B$6:$BE$49,'RevPAR Raw Data'!BB$1,FALSE))/100</f>
        <v>7.3614237212819705E-2</v>
      </c>
      <c r="AF60" s="44">
        <f>(VLOOKUP($A59,'RevPAR Raw Data'!$B$6:$BE$49,'RevPAR Raw Data'!BC$1,FALSE))/100</f>
        <v>0.104063669885085</v>
      </c>
      <c r="AG60" s="46">
        <f>(VLOOKUP($A59,'RevPAR Raw Data'!$B$6:$BE$49,'RevPAR Raw Data'!BE$1,FALSE))/100</f>
        <v>5.5260602918909399E-2</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5">
      <c r="A62" s="70" t="s">
        <v>34</v>
      </c>
      <c r="B62" s="71">
        <f>(VLOOKUP($A62,'Occupancy Raw Data'!$B$8:$BE$45,'Occupancy Raw Data'!AG$3,FALSE))/100</f>
        <v>0.68237940916517104</v>
      </c>
      <c r="C62" s="72">
        <f>(VLOOKUP($A62,'Occupancy Raw Data'!$B$8:$BE$45,'Occupancy Raw Data'!AH$3,FALSE))/100</f>
        <v>0.90106328842702899</v>
      </c>
      <c r="D62" s="72">
        <f>(VLOOKUP($A62,'Occupancy Raw Data'!$B$8:$BE$45,'Occupancy Raw Data'!AI$3,FALSE))/100</f>
        <v>0.97027077697726094</v>
      </c>
      <c r="E62" s="72">
        <f>(VLOOKUP($A62,'Occupancy Raw Data'!$B$8:$BE$45,'Occupancy Raw Data'!AJ$3,FALSE))/100</f>
        <v>0.96346787369097597</v>
      </c>
      <c r="F62" s="72">
        <f>(VLOOKUP($A62,'Occupancy Raw Data'!$B$8:$BE$45,'Occupancy Raw Data'!AK$3,FALSE))/100</f>
        <v>0.83006133326191101</v>
      </c>
      <c r="G62" s="73">
        <f>(VLOOKUP($A62,'Occupancy Raw Data'!$B$8:$BE$45,'Occupancy Raw Data'!AL$3,FALSE))/100</f>
        <v>0.86944853630446994</v>
      </c>
      <c r="H62" s="53">
        <f>(VLOOKUP($A62,'Occupancy Raw Data'!$B$8:$BE$45,'Occupancy Raw Data'!AN$3,FALSE))/100</f>
        <v>0.76118116176312101</v>
      </c>
      <c r="I62" s="53">
        <f>(VLOOKUP($A62,'Occupancy Raw Data'!$B$8:$BE$45,'Occupancy Raw Data'!AO$3,FALSE))/100</f>
        <v>0.76921004418579497</v>
      </c>
      <c r="J62" s="73">
        <f>(VLOOKUP($A62,'Occupancy Raw Data'!$B$8:$BE$45,'Occupancy Raw Data'!AP$3,FALSE))/100</f>
        <v>0.7651956029744581</v>
      </c>
      <c r="K62" s="74">
        <f>(VLOOKUP($A62,'Occupancy Raw Data'!$B$8:$BE$45,'Occupancy Raw Data'!AR$3,FALSE))/100</f>
        <v>0.83978813185802292</v>
      </c>
      <c r="M62" s="75">
        <f>VLOOKUP($A62,'ADR Raw Data'!$B$6:$BE$43,'ADR Raw Data'!AG$1,FALSE)</f>
        <v>227.77763011225301</v>
      </c>
      <c r="N62" s="76">
        <f>VLOOKUP($A62,'ADR Raw Data'!$B$6:$BE$43,'ADR Raw Data'!AH$1,FALSE)</f>
        <v>268.04255090211899</v>
      </c>
      <c r="O62" s="76">
        <f>VLOOKUP($A62,'ADR Raw Data'!$B$6:$BE$43,'ADR Raw Data'!AI$1,FALSE)</f>
        <v>290.20388356750402</v>
      </c>
      <c r="P62" s="76">
        <f>VLOOKUP($A62,'ADR Raw Data'!$B$6:$BE$43,'ADR Raw Data'!AJ$1,FALSE)</f>
        <v>282.013116226058</v>
      </c>
      <c r="Q62" s="76">
        <f>VLOOKUP($A62,'ADR Raw Data'!$B$6:$BE$43,'ADR Raw Data'!AK$1,FALSE)</f>
        <v>247.031300012906</v>
      </c>
      <c r="R62" s="77">
        <f>VLOOKUP($A62,'ADR Raw Data'!$B$6:$BE$43,'ADR Raw Data'!AL$1,FALSE)</f>
        <v>265.75284770782298</v>
      </c>
      <c r="S62" s="76">
        <f>VLOOKUP($A62,'ADR Raw Data'!$B$6:$BE$43,'ADR Raw Data'!AN$1,FALSE)</f>
        <v>205.927047996602</v>
      </c>
      <c r="T62" s="76">
        <f>VLOOKUP($A62,'ADR Raw Data'!$B$6:$BE$43,'ADR Raw Data'!AO$1,FALSE)</f>
        <v>199.07622031523599</v>
      </c>
      <c r="U62" s="77">
        <f>VLOOKUP($A62,'ADR Raw Data'!$B$6:$BE$43,'ADR Raw Data'!AP$1,FALSE)</f>
        <v>202.483663427344</v>
      </c>
      <c r="V62" s="78">
        <f>VLOOKUP($A62,'ADR Raw Data'!$B$6:$BE$43,'ADR Raw Data'!AR$1,FALSE)</f>
        <v>249.35134071149801</v>
      </c>
      <c r="X62" s="75">
        <f>VLOOKUP($A62,'RevPAR Raw Data'!$B$6:$BE$43,'RevPAR Raw Data'!AG$1,FALSE)</f>
        <v>155.430764657042</v>
      </c>
      <c r="Y62" s="76">
        <f>VLOOKUP($A62,'RevPAR Raw Data'!$B$6:$BE$43,'RevPAR Raw Data'!AH$1,FALSE)</f>
        <v>241.52330235423301</v>
      </c>
      <c r="Z62" s="76">
        <f>VLOOKUP($A62,'RevPAR Raw Data'!$B$6:$BE$43,'RevPAR Raw Data'!AI$1,FALSE)</f>
        <v>281.57634759086102</v>
      </c>
      <c r="AA62" s="76">
        <f>VLOOKUP($A62,'RevPAR Raw Data'!$B$6:$BE$43,'RevPAR Raw Data'!AJ$1,FALSE)</f>
        <v>271.71057744328601</v>
      </c>
      <c r="AB62" s="76">
        <f>VLOOKUP($A62,'RevPAR Raw Data'!$B$6:$BE$43,'RevPAR Raw Data'!AK$1,FALSE)</f>
        <v>205.05113024613601</v>
      </c>
      <c r="AC62" s="77">
        <f>VLOOKUP($A62,'RevPAR Raw Data'!$B$6:$BE$43,'RevPAR Raw Data'!AL$1,FALSE)</f>
        <v>231.058424458312</v>
      </c>
      <c r="AD62" s="76">
        <f>VLOOKUP($A62,'RevPAR Raw Data'!$B$6:$BE$43,'RevPAR Raw Data'!AN$1,FALSE)</f>
        <v>156.74778963250299</v>
      </c>
      <c r="AE62" s="76">
        <f>VLOOKUP($A62,'RevPAR Raw Data'!$B$6:$BE$43,'RevPAR Raw Data'!AO$1,FALSE)</f>
        <v>153.131428225024</v>
      </c>
      <c r="AF62" s="77">
        <f>VLOOKUP($A62,'RevPAR Raw Data'!$B$6:$BE$43,'RevPAR Raw Data'!AP$1,FALSE)</f>
        <v>154.93960892876299</v>
      </c>
      <c r="AG62" s="78">
        <f>VLOOKUP($A62,'RevPAR Raw Data'!$B$6:$BE$43,'RevPAR Raw Data'!AR$1,FALSE)</f>
        <v>209.402296592402</v>
      </c>
    </row>
    <row r="63" spans="1:33" x14ac:dyDescent="0.25">
      <c r="A63" s="55" t="s">
        <v>126</v>
      </c>
      <c r="B63" s="43">
        <f>(VLOOKUP($A62,'Occupancy Raw Data'!$B$8:$BE$51,'Occupancy Raw Data'!AT$3,FALSE))/100</f>
        <v>6.1778320921040998E-2</v>
      </c>
      <c r="C63" s="44">
        <f>(VLOOKUP($A62,'Occupancy Raw Data'!$B$8:$BE$51,'Occupancy Raw Data'!AU$3,FALSE))/100</f>
        <v>2.8637369258195398E-2</v>
      </c>
      <c r="D63" s="44">
        <f>(VLOOKUP($A62,'Occupancy Raw Data'!$B$8:$BE$51,'Occupancy Raw Data'!AV$3,FALSE))/100</f>
        <v>1.9172079458131101E-2</v>
      </c>
      <c r="E63" s="44">
        <f>(VLOOKUP($A62,'Occupancy Raw Data'!$B$8:$BE$51,'Occupancy Raw Data'!AW$3,FALSE))/100</f>
        <v>3.9164802469467602E-2</v>
      </c>
      <c r="F63" s="44">
        <f>(VLOOKUP($A62,'Occupancy Raw Data'!$B$8:$BE$51,'Occupancy Raw Data'!AX$3,FALSE))/100</f>
        <v>2.3661968380076798E-3</v>
      </c>
      <c r="G63" s="44">
        <f>(VLOOKUP($A62,'Occupancy Raw Data'!$B$8:$BE$51,'Occupancy Raw Data'!AY$3,FALSE))/100</f>
        <v>2.8706733087774498E-2</v>
      </c>
      <c r="H63" s="45">
        <f>(VLOOKUP($A62,'Occupancy Raw Data'!$B$8:$BE$51,'Occupancy Raw Data'!BA$3,FALSE))/100</f>
        <v>-2.0628752705649803E-2</v>
      </c>
      <c r="I63" s="45">
        <f>(VLOOKUP($A62,'Occupancy Raw Data'!$B$8:$BE$51,'Occupancy Raw Data'!BB$3,FALSE))/100</f>
        <v>-2.7847138199352098E-2</v>
      </c>
      <c r="J63" s="44">
        <f>(VLOOKUP($A62,'Occupancy Raw Data'!$B$8:$BE$51,'Occupancy Raw Data'!BC$3,FALSE))/100</f>
        <v>-2.4270229557896199E-2</v>
      </c>
      <c r="K63" s="46">
        <f>(VLOOKUP($A62,'Occupancy Raw Data'!$B$8:$BE$51,'Occupancy Raw Data'!BE$3,FALSE))/100</f>
        <v>1.4519021376238599E-2</v>
      </c>
      <c r="M63" s="43">
        <f>(VLOOKUP($A62,'ADR Raw Data'!$B$6:$BE$49,'ADR Raw Data'!AT$1,FALSE))/100</f>
        <v>0.11133191634921101</v>
      </c>
      <c r="N63" s="44">
        <f>(VLOOKUP($A62,'ADR Raw Data'!$B$6:$BE$49,'ADR Raw Data'!AU$1,FALSE))/100</f>
        <v>6.5206426714481097E-2</v>
      </c>
      <c r="O63" s="44">
        <f>(VLOOKUP($A62,'ADR Raw Data'!$B$6:$BE$49,'ADR Raw Data'!AV$1,FALSE))/100</f>
        <v>6.0093206103267897E-2</v>
      </c>
      <c r="P63" s="44">
        <f>(VLOOKUP($A62,'ADR Raw Data'!$B$6:$BE$49,'ADR Raw Data'!AW$1,FALSE))/100</f>
        <v>7.1393727905686002E-2</v>
      </c>
      <c r="Q63" s="44">
        <f>(VLOOKUP($A62,'ADR Raw Data'!$B$6:$BE$49,'ADR Raw Data'!AX$1,FALSE))/100</f>
        <v>8.7334317252370799E-2</v>
      </c>
      <c r="R63" s="44">
        <f>(VLOOKUP($A62,'ADR Raw Data'!$B$6:$BE$49,'ADR Raw Data'!AY$1,FALSE))/100</f>
        <v>7.4743673989611001E-2</v>
      </c>
      <c r="S63" s="45">
        <f>(VLOOKUP($A62,'ADR Raw Data'!$B$6:$BE$49,'ADR Raw Data'!BA$1,FALSE))/100</f>
        <v>0.18271961399209999</v>
      </c>
      <c r="T63" s="45">
        <f>(VLOOKUP($A62,'ADR Raw Data'!$B$6:$BE$49,'ADR Raw Data'!BB$1,FALSE))/100</f>
        <v>0.17684606012075299</v>
      </c>
      <c r="U63" s="44">
        <f>(VLOOKUP($A62,'ADR Raw Data'!$B$6:$BE$49,'ADR Raw Data'!BC$1,FALSE))/100</f>
        <v>0.179872763277452</v>
      </c>
      <c r="V63" s="46">
        <f>(VLOOKUP($A62,'ADR Raw Data'!$B$6:$BE$49,'ADR Raw Data'!BE$1,FALSE))/100</f>
        <v>9.9472028296161696E-2</v>
      </c>
      <c r="X63" s="43">
        <f>(VLOOKUP($A62,'RevPAR Raw Data'!$B$6:$BE$49,'RevPAR Raw Data'!AT$1,FALSE))/100</f>
        <v>0.179988136127228</v>
      </c>
      <c r="Y63" s="44">
        <f>(VLOOKUP($A62,'RevPAR Raw Data'!$B$6:$BE$49,'RevPAR Raw Data'!AU$1,FALSE))/100</f>
        <v>9.5711136492506607E-2</v>
      </c>
      <c r="Z63" s="44">
        <f>(VLOOKUP($A62,'RevPAR Raw Data'!$B$6:$BE$49,'RevPAR Raw Data'!AV$1,FALSE))/100</f>
        <v>8.04173972837047E-2</v>
      </c>
      <c r="AA63" s="44">
        <f>(VLOOKUP($A62,'RevPAR Raw Data'!$B$6:$BE$49,'RevPAR Raw Data'!AW$1,FALSE))/100</f>
        <v>0.113354651626138</v>
      </c>
      <c r="AB63" s="44">
        <f>(VLOOKUP($A62,'RevPAR Raw Data'!$B$6:$BE$49,'RevPAR Raw Data'!AX$1,FALSE))/100</f>
        <v>8.9907164275710605E-2</v>
      </c>
      <c r="AC63" s="44">
        <f>(VLOOKUP($A62,'RevPAR Raw Data'!$B$6:$BE$49,'RevPAR Raw Data'!AY$1,FALSE))/100</f>
        <v>0.105596053776604</v>
      </c>
      <c r="AD63" s="45">
        <f>(VLOOKUP($A62,'RevPAR Raw Data'!$B$6:$BE$49,'RevPAR Raw Data'!BA$1,FALSE))/100</f>
        <v>0.158321583554935</v>
      </c>
      <c r="AE63" s="45">
        <f>(VLOOKUP($A62,'RevPAR Raw Data'!$B$6:$BE$49,'RevPAR Raw Data'!BB$1,FALSE))/100</f>
        <v>0.144074265245207</v>
      </c>
      <c r="AF63" s="44">
        <f>(VLOOKUP($A62,'RevPAR Raw Data'!$B$6:$BE$49,'RevPAR Raw Data'!BC$1,FALSE))/100</f>
        <v>0.15123698046359901</v>
      </c>
      <c r="AG63" s="46">
        <f>(VLOOKUP($A62,'RevPAR Raw Data'!$B$6:$BE$49,'RevPAR Raw Data'!BE$1,FALSE))/100</f>
        <v>0.11543528617757</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Data'!AG$3,FALSE))/100</f>
        <v>0.624014607002086</v>
      </c>
      <c r="C65" s="72">
        <f>(VLOOKUP($A65,'Occupancy Raw Data'!$B$8:$BE$45,'Occupancy Raw Data'!AH$3,FALSE))/100</f>
        <v>0.81761534894504906</v>
      </c>
      <c r="D65" s="72">
        <f>(VLOOKUP($A65,'Occupancy Raw Data'!$B$8:$BE$45,'Occupancy Raw Data'!AI$3,FALSE))/100</f>
        <v>0.92096568513795507</v>
      </c>
      <c r="E65" s="72">
        <f>(VLOOKUP($A65,'Occupancy Raw Data'!$B$8:$BE$45,'Occupancy Raw Data'!AJ$3,FALSE))/100</f>
        <v>0.91980639925805707</v>
      </c>
      <c r="F65" s="72">
        <f>(VLOOKUP($A65,'Occupancy Raw Data'!$B$8:$BE$45,'Occupancy Raw Data'!AK$3,FALSE))/100</f>
        <v>0.80332715047530701</v>
      </c>
      <c r="G65" s="73">
        <f>(VLOOKUP($A65,'Occupancy Raw Data'!$B$8:$BE$45,'Occupancy Raw Data'!AL$3,FALSE))/100</f>
        <v>0.81714583816369102</v>
      </c>
      <c r="H65" s="53">
        <f>(VLOOKUP($A65,'Occupancy Raw Data'!$B$8:$BE$45,'Occupancy Raw Data'!AN$3,FALSE))/100</f>
        <v>0.77880825411546395</v>
      </c>
      <c r="I65" s="53">
        <f>(VLOOKUP($A65,'Occupancy Raw Data'!$B$8:$BE$45,'Occupancy Raw Data'!AO$3,FALSE))/100</f>
        <v>0.80355900765128596</v>
      </c>
      <c r="J65" s="73">
        <f>(VLOOKUP($A65,'Occupancy Raw Data'!$B$8:$BE$45,'Occupancy Raw Data'!AP$3,FALSE))/100</f>
        <v>0.79118363088337507</v>
      </c>
      <c r="K65" s="74">
        <f>(VLOOKUP($A65,'Occupancy Raw Data'!$B$8:$BE$45,'Occupancy Raw Data'!AR$3,FALSE))/100</f>
        <v>0.809728064655029</v>
      </c>
      <c r="M65" s="75">
        <f>VLOOKUP($A65,'ADR Raw Data'!$B$6:$BE$43,'ADR Raw Data'!AG$1,FALSE)</f>
        <v>167.20498954995099</v>
      </c>
      <c r="N65" s="76">
        <f>VLOOKUP($A65,'ADR Raw Data'!$B$6:$BE$43,'ADR Raw Data'!AH$1,FALSE)</f>
        <v>200.49430293148001</v>
      </c>
      <c r="O65" s="76">
        <f>VLOOKUP($A65,'ADR Raw Data'!$B$6:$BE$43,'ADR Raw Data'!AI$1,FALSE)</f>
        <v>211.0670617113</v>
      </c>
      <c r="P65" s="76">
        <f>VLOOKUP($A65,'ADR Raw Data'!$B$6:$BE$43,'ADR Raw Data'!AJ$1,FALSE)</f>
        <v>207.65592305510901</v>
      </c>
      <c r="Q65" s="76">
        <f>VLOOKUP($A65,'ADR Raw Data'!$B$6:$BE$43,'ADR Raw Data'!AK$1,FALSE)</f>
        <v>186.15590554874001</v>
      </c>
      <c r="R65" s="77">
        <f>VLOOKUP($A65,'ADR Raw Data'!$B$6:$BE$43,'ADR Raw Data'!AL$1,FALSE)</f>
        <v>196.586312724332</v>
      </c>
      <c r="S65" s="76">
        <f>VLOOKUP($A65,'ADR Raw Data'!$B$6:$BE$43,'ADR Raw Data'!AN$1,FALSE)</f>
        <v>167.776591619529</v>
      </c>
      <c r="T65" s="76">
        <f>VLOOKUP($A65,'ADR Raw Data'!$B$6:$BE$43,'ADR Raw Data'!AO$1,FALSE)</f>
        <v>166.87830916828901</v>
      </c>
      <c r="U65" s="77">
        <f>VLOOKUP($A65,'ADR Raw Data'!$B$6:$BE$43,'ADR Raw Data'!AP$1,FALSE)</f>
        <v>167.32042510714601</v>
      </c>
      <c r="V65" s="78">
        <f>VLOOKUP($A65,'ADR Raw Data'!$B$6:$BE$43,'ADR Raw Data'!AR$1,FALSE)</f>
        <v>188.41613022313999</v>
      </c>
      <c r="X65" s="75">
        <f>VLOOKUP($A65,'RevPAR Raw Data'!$B$6:$BE$43,'RevPAR Raw Data'!AG$1,FALSE)</f>
        <v>104.3383558428</v>
      </c>
      <c r="Y65" s="76">
        <f>VLOOKUP($A65,'RevPAR Raw Data'!$B$6:$BE$43,'RevPAR Raw Data'!AH$1,FALSE)</f>
        <v>163.92721945281701</v>
      </c>
      <c r="Z65" s="76">
        <f>VLOOKUP($A65,'RevPAR Raw Data'!$B$6:$BE$43,'RevPAR Raw Data'!AI$1,FALSE)</f>
        <v>194.385521099003</v>
      </c>
      <c r="AA65" s="76">
        <f>VLOOKUP($A65,'RevPAR Raw Data'!$B$6:$BE$43,'RevPAR Raw Data'!AJ$1,FALSE)</f>
        <v>191.00324686992801</v>
      </c>
      <c r="AB65" s="76">
        <f>VLOOKUP($A65,'RevPAR Raw Data'!$B$6:$BE$43,'RevPAR Raw Data'!AK$1,FALSE)</f>
        <v>149.54409314861999</v>
      </c>
      <c r="AC65" s="77">
        <f>VLOOKUP($A65,'RevPAR Raw Data'!$B$6:$BE$43,'RevPAR Raw Data'!AL$1,FALSE)</f>
        <v>160.63968728263299</v>
      </c>
      <c r="AD65" s="76">
        <f>VLOOKUP($A65,'RevPAR Raw Data'!$B$6:$BE$43,'RevPAR Raw Data'!AN$1,FALSE)</f>
        <v>130.66579440064899</v>
      </c>
      <c r="AE65" s="76">
        <f>VLOOKUP($A65,'RevPAR Raw Data'!$B$6:$BE$43,'RevPAR Raw Data'!AO$1,FALSE)</f>
        <v>134.09656851379501</v>
      </c>
      <c r="AF65" s="77">
        <f>VLOOKUP($A65,'RevPAR Raw Data'!$B$6:$BE$43,'RevPAR Raw Data'!AP$1,FALSE)</f>
        <v>132.381181457222</v>
      </c>
      <c r="AG65" s="78">
        <f>VLOOKUP($A65,'RevPAR Raw Data'!$B$6:$BE$43,'RevPAR Raw Data'!AR$1,FALSE)</f>
        <v>152.565828475373</v>
      </c>
    </row>
    <row r="66" spans="1:33" x14ac:dyDescent="0.25">
      <c r="A66" s="55" t="s">
        <v>126</v>
      </c>
      <c r="B66" s="43">
        <f>(VLOOKUP($A65,'Occupancy Raw Data'!$B$8:$BE$51,'Occupancy Raw Data'!AT$3,FALSE))/100</f>
        <v>5.5395018760518298E-2</v>
      </c>
      <c r="C66" s="44">
        <f>(VLOOKUP($A65,'Occupancy Raw Data'!$B$8:$BE$51,'Occupancy Raw Data'!AU$3,FALSE))/100</f>
        <v>5.1826487657352899E-2</v>
      </c>
      <c r="D66" s="44">
        <f>(VLOOKUP($A65,'Occupancy Raw Data'!$B$8:$BE$51,'Occupancy Raw Data'!AV$3,FALSE))/100</f>
        <v>4.4353728406371903E-2</v>
      </c>
      <c r="E66" s="44">
        <f>(VLOOKUP($A65,'Occupancy Raw Data'!$B$8:$BE$51,'Occupancy Raw Data'!AW$3,FALSE))/100</f>
        <v>8.7684496106495896E-2</v>
      </c>
      <c r="F66" s="44">
        <f>(VLOOKUP($A65,'Occupancy Raw Data'!$B$8:$BE$51,'Occupancy Raw Data'!AX$3,FALSE))/100</f>
        <v>7.4976883037932901E-2</v>
      </c>
      <c r="G66" s="44">
        <f>(VLOOKUP($A65,'Occupancy Raw Data'!$B$8:$BE$51,'Occupancy Raw Data'!AY$3,FALSE))/100</f>
        <v>6.3049351787521704E-2</v>
      </c>
      <c r="H66" s="45">
        <f>(VLOOKUP($A65,'Occupancy Raw Data'!$B$8:$BE$51,'Occupancy Raw Data'!BA$3,FALSE))/100</f>
        <v>7.0091622378600504E-2</v>
      </c>
      <c r="I66" s="45">
        <f>(VLOOKUP($A65,'Occupancy Raw Data'!$B$8:$BE$51,'Occupancy Raw Data'!BB$3,FALSE))/100</f>
        <v>3.2791391254173401E-2</v>
      </c>
      <c r="J66" s="44">
        <f>(VLOOKUP($A65,'Occupancy Raw Data'!$B$8:$BE$51,'Occupancy Raw Data'!BC$3,FALSE))/100</f>
        <v>5.0819152391685302E-2</v>
      </c>
      <c r="K66" s="46">
        <f>(VLOOKUP($A65,'Occupancy Raw Data'!$B$8:$BE$51,'Occupancy Raw Data'!BE$3,FALSE))/100</f>
        <v>5.96049299817554E-2</v>
      </c>
      <c r="M66" s="43">
        <f>(VLOOKUP($A65,'ADR Raw Data'!$B$6:$BE$49,'ADR Raw Data'!AT$1,FALSE))/100</f>
        <v>3.9323541556786197E-2</v>
      </c>
      <c r="N66" s="44">
        <f>(VLOOKUP($A65,'ADR Raw Data'!$B$6:$BE$49,'ADR Raw Data'!AU$1,FALSE))/100</f>
        <v>4.4955732927512197E-2</v>
      </c>
      <c r="O66" s="44">
        <f>(VLOOKUP($A65,'ADR Raw Data'!$B$6:$BE$49,'ADR Raw Data'!AV$1,FALSE))/100</f>
        <v>3.8710784537678997E-2</v>
      </c>
      <c r="P66" s="44">
        <f>(VLOOKUP($A65,'ADR Raw Data'!$B$6:$BE$49,'ADR Raw Data'!AW$1,FALSE))/100</f>
        <v>8.2831062639974903E-2</v>
      </c>
      <c r="Q66" s="44">
        <f>(VLOOKUP($A65,'ADR Raw Data'!$B$6:$BE$49,'ADR Raw Data'!AX$1,FALSE))/100</f>
        <v>8.9333541358653595E-2</v>
      </c>
      <c r="R66" s="44">
        <f>(VLOOKUP($A65,'ADR Raw Data'!$B$6:$BE$49,'ADR Raw Data'!AY$1,FALSE))/100</f>
        <v>5.9181342726901495E-2</v>
      </c>
      <c r="S66" s="45">
        <f>(VLOOKUP($A65,'ADR Raw Data'!$B$6:$BE$49,'ADR Raw Data'!BA$1,FALSE))/100</f>
        <v>8.9165763023972708E-2</v>
      </c>
      <c r="T66" s="45">
        <f>(VLOOKUP($A65,'ADR Raw Data'!$B$6:$BE$49,'ADR Raw Data'!BB$1,FALSE))/100</f>
        <v>9.4066048399189195E-2</v>
      </c>
      <c r="U66" s="44">
        <f>(VLOOKUP($A65,'ADR Raw Data'!$B$6:$BE$49,'ADR Raw Data'!BC$1,FALSE))/100</f>
        <v>9.1737556807856904E-2</v>
      </c>
      <c r="V66" s="46">
        <f>(VLOOKUP($A65,'ADR Raw Data'!$B$6:$BE$49,'ADR Raw Data'!BE$1,FALSE))/100</f>
        <v>6.7512792497218796E-2</v>
      </c>
      <c r="X66" s="43">
        <f>(VLOOKUP($A65,'RevPAR Raw Data'!$B$6:$BE$49,'RevPAR Raw Data'!AT$1,FALSE))/100</f>
        <v>9.6896888639572798E-2</v>
      </c>
      <c r="Y66" s="44">
        <f>(VLOOKUP($A65,'RevPAR Raw Data'!$B$6:$BE$49,'RevPAR Raw Data'!AU$1,FALSE))/100</f>
        <v>9.9112118322560103E-2</v>
      </c>
      <c r="Z66" s="44">
        <f>(VLOOKUP($A65,'RevPAR Raw Data'!$B$6:$BE$49,'RevPAR Raw Data'!AV$1,FALSE))/100</f>
        <v>8.4781480567832704E-2</v>
      </c>
      <c r="AA66" s="44">
        <f>(VLOOKUP($A65,'RevPAR Raw Data'!$B$6:$BE$49,'RevPAR Raw Data'!AW$1,FALSE))/100</f>
        <v>0.177778558736022</v>
      </c>
      <c r="AB66" s="44">
        <f>(VLOOKUP($A65,'RevPAR Raw Data'!$B$6:$BE$49,'RevPAR Raw Data'!AX$1,FALSE))/100</f>
        <v>0.17100837487839801</v>
      </c>
      <c r="AC66" s="44">
        <f>(VLOOKUP($A65,'RevPAR Raw Data'!$B$6:$BE$49,'RevPAR Raw Data'!AY$1,FALSE))/100</f>
        <v>0.12596203981126899</v>
      </c>
      <c r="AD66" s="45">
        <f>(VLOOKUP($A65,'RevPAR Raw Data'!$B$6:$BE$49,'RevPAR Raw Data'!BA$1,FALSE))/100</f>
        <v>0.16550715839354901</v>
      </c>
      <c r="AE66" s="45">
        <f>(VLOOKUP($A65,'RevPAR Raw Data'!$B$6:$BE$49,'RevPAR Raw Data'!BB$1,FALSE))/100</f>
        <v>0.12994199625015398</v>
      </c>
      <c r="AF66" s="44">
        <f>(VLOOKUP($A65,'RevPAR Raw Data'!$B$6:$BE$49,'RevPAR Raw Data'!BC$1,FALSE))/100</f>
        <v>0.14721873407900099</v>
      </c>
      <c r="AG66" s="46">
        <f>(VLOOKUP($A65,'RevPAR Raw Data'!$B$6:$BE$49,'RevPAR Raw Data'!BE$1,FALSE))/100</f>
        <v>0.131141817748643</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Data'!AG$3,FALSE))/100</f>
        <v>0.62565006356177</v>
      </c>
      <c r="C68" s="72">
        <f>(VLOOKUP($A68,'Occupancy Raw Data'!$B$8:$BE$45,'Occupancy Raw Data'!AH$3,FALSE))/100</f>
        <v>0.8425112677684039</v>
      </c>
      <c r="D68" s="72">
        <f>(VLOOKUP($A68,'Occupancy Raw Data'!$B$8:$BE$45,'Occupancy Raw Data'!AI$3,FALSE))/100</f>
        <v>0.92597942909973396</v>
      </c>
      <c r="E68" s="72">
        <f>(VLOOKUP($A68,'Occupancy Raw Data'!$B$8:$BE$45,'Occupancy Raw Data'!AJ$3,FALSE))/100</f>
        <v>0.91788974921992306</v>
      </c>
      <c r="F68" s="72">
        <f>(VLOOKUP($A68,'Occupancy Raw Data'!$B$8:$BE$45,'Occupancy Raw Data'!AK$3,FALSE))/100</f>
        <v>0.793193112215416</v>
      </c>
      <c r="G68" s="73">
        <f>(VLOOKUP($A68,'Occupancy Raw Data'!$B$8:$BE$45,'Occupancy Raw Data'!AL$3,FALSE))/100</f>
        <v>0.8210447243730491</v>
      </c>
      <c r="H68" s="53">
        <f>(VLOOKUP($A68,'Occupancy Raw Data'!$B$8:$BE$45,'Occupancy Raw Data'!AN$3,FALSE))/100</f>
        <v>0.75473824107246001</v>
      </c>
      <c r="I68" s="53">
        <f>(VLOOKUP($A68,'Occupancy Raw Data'!$B$8:$BE$45,'Occupancy Raw Data'!AO$3,FALSE))/100</f>
        <v>0.79013059054663104</v>
      </c>
      <c r="J68" s="73">
        <f>(VLOOKUP($A68,'Occupancy Raw Data'!$B$8:$BE$45,'Occupancy Raw Data'!AP$3,FALSE))/100</f>
        <v>0.77243441580954497</v>
      </c>
      <c r="K68" s="74">
        <f>(VLOOKUP($A68,'Occupancy Raw Data'!$B$8:$BE$45,'Occupancy Raw Data'!AR$3,FALSE))/100</f>
        <v>0.8071560647834769</v>
      </c>
      <c r="M68" s="75">
        <f>VLOOKUP($A68,'ADR Raw Data'!$B$6:$BE$43,'ADR Raw Data'!AG$1,FALSE)</f>
        <v>165.41847471715499</v>
      </c>
      <c r="N68" s="76">
        <f>VLOOKUP($A68,'ADR Raw Data'!$B$6:$BE$43,'ADR Raw Data'!AH$1,FALSE)</f>
        <v>207.50042351085301</v>
      </c>
      <c r="O68" s="76">
        <f>VLOOKUP($A68,'ADR Raw Data'!$B$6:$BE$43,'ADR Raw Data'!AI$1,FALSE)</f>
        <v>232.79568081123199</v>
      </c>
      <c r="P68" s="76">
        <f>VLOOKUP($A68,'ADR Raw Data'!$B$6:$BE$43,'ADR Raw Data'!AJ$1,FALSE)</f>
        <v>226.13978470254901</v>
      </c>
      <c r="Q68" s="76">
        <f>VLOOKUP($A68,'ADR Raw Data'!$B$6:$BE$43,'ADR Raw Data'!AK$1,FALSE)</f>
        <v>183.10551504334501</v>
      </c>
      <c r="R68" s="77">
        <f>VLOOKUP($A68,'ADR Raw Data'!$B$6:$BE$43,'ADR Raw Data'!AL$1,FALSE)</f>
        <v>206.24673277500099</v>
      </c>
      <c r="S68" s="76">
        <f>VLOOKUP($A68,'ADR Raw Data'!$B$6:$BE$43,'ADR Raw Data'!AN$1,FALSE)</f>
        <v>158.94187153083399</v>
      </c>
      <c r="T68" s="76">
        <f>VLOOKUP($A68,'ADR Raw Data'!$B$6:$BE$43,'ADR Raw Data'!AO$1,FALSE)</f>
        <v>158.166501755155</v>
      </c>
      <c r="U68" s="77">
        <f>VLOOKUP($A68,'ADR Raw Data'!$B$6:$BE$43,'ADR Raw Data'!AP$1,FALSE)</f>
        <v>158.54530493164501</v>
      </c>
      <c r="V68" s="78">
        <f>VLOOKUP($A68,'ADR Raw Data'!$B$6:$BE$43,'ADR Raw Data'!AR$1,FALSE)</f>
        <v>193.204034853575</v>
      </c>
      <c r="X68" s="75">
        <f>VLOOKUP($A68,'RevPAR Raw Data'!$B$6:$BE$43,'RevPAR Raw Data'!AG$1,FALSE)</f>
        <v>103.49407922107901</v>
      </c>
      <c r="Y68" s="76">
        <f>VLOOKUP($A68,'RevPAR Raw Data'!$B$6:$BE$43,'RevPAR Raw Data'!AH$1,FALSE)</f>
        <v>174.821444874609</v>
      </c>
      <c r="Z68" s="76">
        <f>VLOOKUP($A68,'RevPAR Raw Data'!$B$6:$BE$43,'RevPAR Raw Data'!AI$1,FALSE)</f>
        <v>215.564011614468</v>
      </c>
      <c r="AA68" s="76">
        <f>VLOOKUP($A68,'RevPAR Raw Data'!$B$6:$BE$43,'RevPAR Raw Data'!AJ$1,FALSE)</f>
        <v>207.57139026927001</v>
      </c>
      <c r="AB68" s="76">
        <f>VLOOKUP($A68,'RevPAR Raw Data'!$B$6:$BE$43,'RevPAR Raw Data'!AK$1,FALSE)</f>
        <v>145.23803334103701</v>
      </c>
      <c r="AC68" s="77">
        <f>VLOOKUP($A68,'RevPAR Raw Data'!$B$6:$BE$43,'RevPAR Raw Data'!AL$1,FALSE)</f>
        <v>169.33779186409299</v>
      </c>
      <c r="AD68" s="76">
        <f>VLOOKUP($A68,'RevPAR Raw Data'!$B$6:$BE$43,'RevPAR Raw Data'!AN$1,FALSE)</f>
        <v>119.959508551947</v>
      </c>
      <c r="AE68" s="76">
        <f>VLOOKUP($A68,'RevPAR Raw Data'!$B$6:$BE$43,'RevPAR Raw Data'!AO$1,FALSE)</f>
        <v>124.972191436496</v>
      </c>
      <c r="AF68" s="77">
        <f>VLOOKUP($A68,'RevPAR Raw Data'!$B$6:$BE$43,'RevPAR Raw Data'!AP$1,FALSE)</f>
        <v>122.465849994221</v>
      </c>
      <c r="AG68" s="78">
        <f>VLOOKUP($A68,'RevPAR Raw Data'!$B$6:$BE$43,'RevPAR Raw Data'!AR$1,FALSE)</f>
        <v>155.945808472701</v>
      </c>
    </row>
    <row r="69" spans="1:33" x14ac:dyDescent="0.25">
      <c r="A69" s="55" t="s">
        <v>126</v>
      </c>
      <c r="B69" s="43">
        <f>(VLOOKUP($A68,'Occupancy Raw Data'!$B$8:$BE$51,'Occupancy Raw Data'!AT$3,FALSE))/100</f>
        <v>4.8515954098678093E-2</v>
      </c>
      <c r="C69" s="44">
        <f>(VLOOKUP($A68,'Occupancy Raw Data'!$B$8:$BE$51,'Occupancy Raw Data'!AU$3,FALSE))/100</f>
        <v>5.8629202062005302E-2</v>
      </c>
      <c r="D69" s="44">
        <f>(VLOOKUP($A68,'Occupancy Raw Data'!$B$8:$BE$51,'Occupancy Raw Data'!AV$3,FALSE))/100</f>
        <v>3.5240156335798897E-2</v>
      </c>
      <c r="E69" s="44">
        <f>(VLOOKUP($A68,'Occupancy Raw Data'!$B$8:$BE$51,'Occupancy Raw Data'!AW$3,FALSE))/100</f>
        <v>4.8999537740209903E-2</v>
      </c>
      <c r="F69" s="44">
        <f>(VLOOKUP($A68,'Occupancy Raw Data'!$B$8:$BE$51,'Occupancy Raw Data'!AX$3,FALSE))/100</f>
        <v>4.4672754946727497E-2</v>
      </c>
      <c r="G69" s="44">
        <f>(VLOOKUP($A68,'Occupancy Raw Data'!$B$8:$BE$51,'Occupancy Raw Data'!AY$3,FALSE))/100</f>
        <v>4.6904011081311994E-2</v>
      </c>
      <c r="H69" s="45">
        <f>(VLOOKUP($A68,'Occupancy Raw Data'!$B$8:$BE$51,'Occupancy Raw Data'!BA$3,FALSE))/100</f>
        <v>1.71319549896818E-2</v>
      </c>
      <c r="I69" s="45">
        <f>(VLOOKUP($A68,'Occupancy Raw Data'!$B$8:$BE$51,'Occupancy Raw Data'!BB$3,FALSE))/100</f>
        <v>6.4402163912707401E-3</v>
      </c>
      <c r="J69" s="44">
        <f>(VLOOKUP($A68,'Occupancy Raw Data'!$B$8:$BE$51,'Occupancy Raw Data'!BC$3,FALSE))/100</f>
        <v>1.1635386711064E-2</v>
      </c>
      <c r="K69" s="46">
        <f>(VLOOKUP($A68,'Occupancy Raw Data'!$B$8:$BE$51,'Occupancy Raw Data'!BE$3,FALSE))/100</f>
        <v>3.70187718740057E-2</v>
      </c>
      <c r="M69" s="43">
        <f>(VLOOKUP($A68,'ADR Raw Data'!$B$6:$BE$49,'ADR Raw Data'!AT$1,FALSE))/100</f>
        <v>6.4852166182878895E-2</v>
      </c>
      <c r="N69" s="44">
        <f>(VLOOKUP($A68,'ADR Raw Data'!$B$6:$BE$49,'ADR Raw Data'!AU$1,FALSE))/100</f>
        <v>5.2284125217447297E-2</v>
      </c>
      <c r="O69" s="44">
        <f>(VLOOKUP($A68,'ADR Raw Data'!$B$6:$BE$49,'ADR Raw Data'!AV$1,FALSE))/100</f>
        <v>7.5088029047345503E-2</v>
      </c>
      <c r="P69" s="44">
        <f>(VLOOKUP($A68,'ADR Raw Data'!$B$6:$BE$49,'ADR Raw Data'!AW$1,FALSE))/100</f>
        <v>9.9646146829097906E-2</v>
      </c>
      <c r="Q69" s="44">
        <f>(VLOOKUP($A68,'ADR Raw Data'!$B$6:$BE$49,'ADR Raw Data'!AX$1,FALSE))/100</f>
        <v>9.1617095222002898E-2</v>
      </c>
      <c r="R69" s="44">
        <f>(VLOOKUP($A68,'ADR Raw Data'!$B$6:$BE$49,'ADR Raw Data'!AY$1,FALSE))/100</f>
        <v>7.7456882885076406E-2</v>
      </c>
      <c r="S69" s="45">
        <f>(VLOOKUP($A68,'ADR Raw Data'!$B$6:$BE$49,'ADR Raw Data'!BA$1,FALSE))/100</f>
        <v>7.8340831267849298E-2</v>
      </c>
      <c r="T69" s="45">
        <f>(VLOOKUP($A68,'ADR Raw Data'!$B$6:$BE$49,'ADR Raw Data'!BB$1,FALSE))/100</f>
        <v>7.0645216481968906E-2</v>
      </c>
      <c r="U69" s="44">
        <f>(VLOOKUP($A68,'ADR Raw Data'!$B$6:$BE$49,'ADR Raw Data'!BC$1,FALSE))/100</f>
        <v>7.4394059706730797E-2</v>
      </c>
      <c r="V69" s="46">
        <f>(VLOOKUP($A68,'ADR Raw Data'!$B$6:$BE$49,'ADR Raw Data'!BE$1,FALSE))/100</f>
        <v>7.8576632798326704E-2</v>
      </c>
      <c r="X69" s="43">
        <f>(VLOOKUP($A68,'RevPAR Raw Data'!$B$6:$BE$49,'RevPAR Raw Data'!AT$1,FALSE))/100</f>
        <v>0.116514484999285</v>
      </c>
      <c r="Y69" s="44">
        <f>(VLOOKUP($A68,'RevPAR Raw Data'!$B$6:$BE$49,'RevPAR Raw Data'!AU$1,FALSE))/100</f>
        <v>0.11397870382146101</v>
      </c>
      <c r="Z69" s="44">
        <f>(VLOOKUP($A68,'RevPAR Raw Data'!$B$6:$BE$49,'RevPAR Raw Data'!AV$1,FALSE))/100</f>
        <v>0.11297429926571899</v>
      </c>
      <c r="AA69" s="44">
        <f>(VLOOKUP($A68,'RevPAR Raw Data'!$B$6:$BE$49,'RevPAR Raw Data'!AW$1,FALSE))/100</f>
        <v>0.15352829970152601</v>
      </c>
      <c r="AB69" s="44">
        <f>(VLOOKUP($A68,'RevPAR Raw Data'!$B$6:$BE$49,'RevPAR Raw Data'!AX$1,FALSE))/100</f>
        <v>0.14038263821251401</v>
      </c>
      <c r="AC69" s="44">
        <f>(VLOOKUP($A68,'RevPAR Raw Data'!$B$6:$BE$49,'RevPAR Raw Data'!AY$1,FALSE))/100</f>
        <v>0.12799393245955401</v>
      </c>
      <c r="AD69" s="45">
        <f>(VLOOKUP($A68,'RevPAR Raw Data'!$B$6:$BE$49,'RevPAR Raw Data'!BA$1,FALSE))/100</f>
        <v>9.6814917852666188E-2</v>
      </c>
      <c r="AE69" s="45">
        <f>(VLOOKUP($A68,'RevPAR Raw Data'!$B$6:$BE$49,'RevPAR Raw Data'!BB$1,FALSE))/100</f>
        <v>7.7540403354391593E-2</v>
      </c>
      <c r="AF69" s="44">
        <f>(VLOOKUP($A68,'RevPAR Raw Data'!$B$6:$BE$49,'RevPAR Raw Data'!BC$1,FALSE))/100</f>
        <v>8.6895050071488705E-2</v>
      </c>
      <c r="AG69" s="46">
        <f>(VLOOKUP($A68,'RevPAR Raw Data'!$B$6:$BE$49,'RevPAR Raw Data'!BE$1,FALSE))/100</f>
        <v>0.118504215116521</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Data'!AG$3,FALSE))/100</f>
        <v>0.57192282644089798</v>
      </c>
      <c r="C71" s="72">
        <f>(VLOOKUP($A71,'Occupancy Raw Data'!$B$8:$BE$45,'Occupancy Raw Data'!AH$3,FALSE))/100</f>
        <v>0.77926571149462698</v>
      </c>
      <c r="D71" s="72">
        <f>(VLOOKUP($A71,'Occupancy Raw Data'!$B$8:$BE$45,'Occupancy Raw Data'!AI$3,FALSE))/100</f>
        <v>0.84626343210680499</v>
      </c>
      <c r="E71" s="72">
        <f>(VLOOKUP($A71,'Occupancy Raw Data'!$B$8:$BE$45,'Occupancy Raw Data'!AJ$3,FALSE))/100</f>
        <v>0.86291110387495906</v>
      </c>
      <c r="F71" s="72">
        <f>(VLOOKUP($A71,'Occupancy Raw Data'!$B$8:$BE$45,'Occupancy Raw Data'!AK$3,FALSE))/100</f>
        <v>0.75</v>
      </c>
      <c r="G71" s="73">
        <f>(VLOOKUP($A71,'Occupancy Raw Data'!$B$8:$BE$45,'Occupancy Raw Data'!AL$3,FALSE))/100</f>
        <v>0.762072614783458</v>
      </c>
      <c r="H71" s="53">
        <f>(VLOOKUP($A71,'Occupancy Raw Data'!$B$8:$BE$45,'Occupancy Raw Data'!AN$3,FALSE))/100</f>
        <v>0.75419108072916596</v>
      </c>
      <c r="I71" s="53">
        <f>(VLOOKUP($A71,'Occupancy Raw Data'!$B$8:$BE$45,'Occupancy Raw Data'!AO$3,FALSE))/100</f>
        <v>0.787109375</v>
      </c>
      <c r="J71" s="73">
        <f>(VLOOKUP($A71,'Occupancy Raw Data'!$B$8:$BE$45,'Occupancy Raw Data'!AP$3,FALSE))/100</f>
        <v>0.77065022786458304</v>
      </c>
      <c r="K71" s="74">
        <f>(VLOOKUP($A71,'Occupancy Raw Data'!$B$8:$BE$45,'Occupancy Raw Data'!AR$3,FALSE))/100</f>
        <v>0.764523931345643</v>
      </c>
      <c r="M71" s="75">
        <f>VLOOKUP($A71,'ADR Raw Data'!$B$6:$BE$43,'ADR Raw Data'!AG$1,FALSE)</f>
        <v>151.24200128104701</v>
      </c>
      <c r="N71" s="76">
        <f>VLOOKUP($A71,'ADR Raw Data'!$B$6:$BE$43,'ADR Raw Data'!AH$1,FALSE)</f>
        <v>169.74963698093401</v>
      </c>
      <c r="O71" s="76">
        <f>VLOOKUP($A71,'ADR Raw Data'!$B$6:$BE$43,'ADR Raw Data'!AI$1,FALSE)</f>
        <v>178.258139098648</v>
      </c>
      <c r="P71" s="76">
        <f>VLOOKUP($A71,'ADR Raw Data'!$B$6:$BE$43,'ADR Raw Data'!AJ$1,FALSE)</f>
        <v>178.50367264150901</v>
      </c>
      <c r="Q71" s="76">
        <f>VLOOKUP($A71,'ADR Raw Data'!$B$6:$BE$43,'ADR Raw Data'!AK$1,FALSE)</f>
        <v>169.720497666341</v>
      </c>
      <c r="R71" s="77">
        <f>VLOOKUP($A71,'ADR Raw Data'!$B$6:$BE$43,'ADR Raw Data'!AL$1,FALSE)</f>
        <v>170.838140856504</v>
      </c>
      <c r="S71" s="76">
        <f>VLOOKUP($A71,'ADR Raw Data'!$B$6:$BE$43,'ADR Raw Data'!AN$1,FALSE)</f>
        <v>193.31922848664601</v>
      </c>
      <c r="T71" s="76">
        <f>VLOOKUP($A71,'ADR Raw Data'!$B$6:$BE$43,'ADR Raw Data'!AO$1,FALSE)</f>
        <v>196.9457299421</v>
      </c>
      <c r="U71" s="77">
        <f>VLOOKUP($A71,'ADR Raw Data'!$B$6:$BE$43,'ADR Raw Data'!AP$1,FALSE)</f>
        <v>195.17120568124801</v>
      </c>
      <c r="V71" s="78">
        <f>VLOOKUP($A71,'ADR Raw Data'!$B$6:$BE$43,'ADR Raw Data'!AR$1,FALSE)</f>
        <v>177.84778526450199</v>
      </c>
      <c r="X71" s="75">
        <f>VLOOKUP($A71,'RevPAR Raw Data'!$B$6:$BE$43,'RevPAR Raw Data'!AG$1,FALSE)</f>
        <v>86.498752849234705</v>
      </c>
      <c r="Y71" s="76">
        <f>VLOOKUP($A71,'RevPAR Raw Data'!$B$6:$BE$43,'RevPAR Raw Data'!AH$1,FALSE)</f>
        <v>132.28007163790201</v>
      </c>
      <c r="Z71" s="76">
        <f>VLOOKUP($A71,'RevPAR Raw Data'!$B$6:$BE$43,'RevPAR Raw Data'!AI$1,FALSE)</f>
        <v>150.85334459459401</v>
      </c>
      <c r="AA71" s="76">
        <f>VLOOKUP($A71,'RevPAR Raw Data'!$B$6:$BE$43,'RevPAR Raw Data'!AJ$1,FALSE)</f>
        <v>154.03280120481901</v>
      </c>
      <c r="AB71" s="76">
        <f>VLOOKUP($A71,'RevPAR Raw Data'!$B$6:$BE$43,'RevPAR Raw Data'!AK$1,FALSE)</f>
        <v>127.29037324975501</v>
      </c>
      <c r="AC71" s="77">
        <f>VLOOKUP($A71,'RevPAR Raw Data'!$B$6:$BE$43,'RevPAR Raw Data'!AL$1,FALSE)</f>
        <v>130.191068707261</v>
      </c>
      <c r="AD71" s="76">
        <f>VLOOKUP($A71,'RevPAR Raw Data'!$B$6:$BE$43,'RevPAR Raw Data'!AN$1,FALSE)</f>
        <v>145.799637858072</v>
      </c>
      <c r="AE71" s="76">
        <f>VLOOKUP($A71,'RevPAR Raw Data'!$B$6:$BE$43,'RevPAR Raw Data'!AO$1,FALSE)</f>
        <v>155.01783040364501</v>
      </c>
      <c r="AF71" s="77">
        <f>VLOOKUP($A71,'RevPAR Raw Data'!$B$6:$BE$43,'RevPAR Raw Data'!AP$1,FALSE)</f>
        <v>150.40873413085899</v>
      </c>
      <c r="AG71" s="78">
        <f>VLOOKUP($A71,'RevPAR Raw Data'!$B$6:$BE$43,'RevPAR Raw Data'!AR$1,FALSE)</f>
        <v>135.96888797153301</v>
      </c>
    </row>
    <row r="72" spans="1:33" x14ac:dyDescent="0.25">
      <c r="A72" s="55" t="s">
        <v>126</v>
      </c>
      <c r="B72" s="43">
        <f>(VLOOKUP($A71,'Occupancy Raw Data'!$B$8:$BE$51,'Occupancy Raw Data'!AT$3,FALSE))/100</f>
        <v>4.9527349572679499E-2</v>
      </c>
      <c r="C72" s="44">
        <f>(VLOOKUP($A71,'Occupancy Raw Data'!$B$8:$BE$51,'Occupancy Raw Data'!AU$3,FALSE))/100</f>
        <v>6.2085834462753502E-2</v>
      </c>
      <c r="D72" s="44">
        <f>(VLOOKUP($A71,'Occupancy Raw Data'!$B$8:$BE$51,'Occupancy Raw Data'!AV$3,FALSE))/100</f>
        <v>5.6251569463780807E-2</v>
      </c>
      <c r="E72" s="44">
        <f>(VLOOKUP($A71,'Occupancy Raw Data'!$B$8:$BE$51,'Occupancy Raw Data'!AW$3,FALSE))/100</f>
        <v>7.2265229305288795E-2</v>
      </c>
      <c r="F72" s="44">
        <f>(VLOOKUP($A71,'Occupancy Raw Data'!$B$8:$BE$51,'Occupancy Raw Data'!AX$3,FALSE))/100</f>
        <v>1.4615512373359901E-2</v>
      </c>
      <c r="G72" s="44">
        <f>(VLOOKUP($A71,'Occupancy Raw Data'!$B$8:$BE$51,'Occupancy Raw Data'!AY$3,FALSE))/100</f>
        <v>5.1484817497746097E-2</v>
      </c>
      <c r="H72" s="45">
        <f>(VLOOKUP($A71,'Occupancy Raw Data'!$B$8:$BE$51,'Occupancy Raw Data'!BA$3,FALSE))/100</f>
        <v>3.0158511319210101E-3</v>
      </c>
      <c r="I72" s="45">
        <f>(VLOOKUP($A71,'Occupancy Raw Data'!$B$8:$BE$51,'Occupancy Raw Data'!BB$3,FALSE))/100</f>
        <v>4.6385316009401904E-3</v>
      </c>
      <c r="J72" s="44">
        <f>(VLOOKUP($A71,'Occupancy Raw Data'!$B$8:$BE$51,'Occupancy Raw Data'!BC$3,FALSE))/100</f>
        <v>3.8438640741468699E-3</v>
      </c>
      <c r="K72" s="46">
        <f>(VLOOKUP($A71,'Occupancy Raw Data'!$B$8:$BE$51,'Occupancy Raw Data'!BE$3,FALSE))/100</f>
        <v>3.7307428448759297E-2</v>
      </c>
      <c r="M72" s="43">
        <f>(VLOOKUP($A71,'ADR Raw Data'!$B$6:$BE$49,'ADR Raw Data'!AT$1,FALSE))/100</f>
        <v>3.9994869197688701E-2</v>
      </c>
      <c r="N72" s="44">
        <f>(VLOOKUP($A71,'ADR Raw Data'!$B$6:$BE$49,'ADR Raw Data'!AU$1,FALSE))/100</f>
        <v>2.62704066543177E-2</v>
      </c>
      <c r="O72" s="44">
        <f>(VLOOKUP($A71,'ADR Raw Data'!$B$6:$BE$49,'ADR Raw Data'!AV$1,FALSE))/100</f>
        <v>2.2519101084384801E-2</v>
      </c>
      <c r="P72" s="44">
        <f>(VLOOKUP($A71,'ADR Raw Data'!$B$6:$BE$49,'ADR Raw Data'!AW$1,FALSE))/100</f>
        <v>7.9019899244667999E-2</v>
      </c>
      <c r="Q72" s="44">
        <f>(VLOOKUP($A71,'ADR Raw Data'!$B$6:$BE$49,'ADR Raw Data'!AX$1,FALSE))/100</f>
        <v>6.8253297715538508E-2</v>
      </c>
      <c r="R72" s="44">
        <f>(VLOOKUP($A71,'ADR Raw Data'!$B$6:$BE$49,'ADR Raw Data'!AY$1,FALSE))/100</f>
        <v>4.7775687926191905E-2</v>
      </c>
      <c r="S72" s="45">
        <f>(VLOOKUP($A71,'ADR Raw Data'!$B$6:$BE$49,'ADR Raw Data'!BA$1,FALSE))/100</f>
        <v>0.11174773668657301</v>
      </c>
      <c r="T72" s="45">
        <f>(VLOOKUP($A71,'ADR Raw Data'!$B$6:$BE$49,'ADR Raw Data'!BB$1,FALSE))/100</f>
        <v>9.4593505884802906E-2</v>
      </c>
      <c r="U72" s="44">
        <f>(VLOOKUP($A71,'ADR Raw Data'!$B$6:$BE$49,'ADR Raw Data'!BC$1,FALSE))/100</f>
        <v>0.10285637772036001</v>
      </c>
      <c r="V72" s="46">
        <f>(VLOOKUP($A71,'ADR Raw Data'!$B$6:$BE$49,'ADR Raw Data'!BE$1,FALSE))/100</f>
        <v>6.3739054496592798E-2</v>
      </c>
      <c r="X72" s="43">
        <f>(VLOOKUP($A71,'RevPAR Raw Data'!$B$6:$BE$49,'RevPAR Raw Data'!AT$1,FALSE))/100</f>
        <v>9.1503058638235796E-2</v>
      </c>
      <c r="Y72" s="44">
        <f>(VLOOKUP($A71,'RevPAR Raw Data'!$B$6:$BE$49,'RevPAR Raw Data'!AU$1,FALSE))/100</f>
        <v>8.9987261235880495E-2</v>
      </c>
      <c r="Z72" s="44">
        <f>(VLOOKUP($A71,'RevPAR Raw Data'!$B$6:$BE$49,'RevPAR Raw Data'!AV$1,FALSE))/100</f>
        <v>8.0037405327075803E-2</v>
      </c>
      <c r="AA72" s="44">
        <f>(VLOOKUP($A71,'RevPAR Raw Data'!$B$6:$BE$49,'RevPAR Raw Data'!AW$1,FALSE))/100</f>
        <v>0.15699551968855299</v>
      </c>
      <c r="AB72" s="44">
        <f>(VLOOKUP($A71,'RevPAR Raw Data'!$B$6:$BE$49,'RevPAR Raw Data'!AX$1,FALSE))/100</f>
        <v>8.386636700618251E-2</v>
      </c>
      <c r="AC72" s="44">
        <f>(VLOOKUP($A71,'RevPAR Raw Data'!$B$6:$BE$49,'RevPAR Raw Data'!AY$1,FALSE))/100</f>
        <v>0.101720227997647</v>
      </c>
      <c r="AD72" s="45">
        <f>(VLOOKUP($A71,'RevPAR Raw Data'!$B$6:$BE$49,'RevPAR Raw Data'!BA$1,FALSE))/100</f>
        <v>0.11510060235667</v>
      </c>
      <c r="AE72" s="45">
        <f>(VLOOKUP($A71,'RevPAR Raw Data'!$B$6:$BE$49,'RevPAR Raw Data'!BB$1,FALSE))/100</f>
        <v>9.9670812452033491E-2</v>
      </c>
      <c r="AF72" s="44">
        <f>(VLOOKUP($A71,'RevPAR Raw Data'!$B$6:$BE$49,'RevPAR Raw Data'!BC$1,FALSE))/100</f>
        <v>0.107095607729623</v>
      </c>
      <c r="AG72" s="46">
        <f>(VLOOKUP($A71,'RevPAR Raw Data'!$B$6:$BE$49,'RevPAR Raw Data'!BE$1,FALSE))/100</f>
        <v>0.10342442316037501</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Data'!AG$3,FALSE))/100</f>
        <v>0.59765935689126204</v>
      </c>
      <c r="C74" s="72">
        <f>(VLOOKUP($A74,'Occupancy Raw Data'!$B$8:$BE$45,'Occupancy Raw Data'!AH$3,FALSE))/100</f>
        <v>0.72150891944097195</v>
      </c>
      <c r="D74" s="72">
        <f>(VLOOKUP($A74,'Occupancy Raw Data'!$B$8:$BE$45,'Occupancy Raw Data'!AI$3,FALSE))/100</f>
        <v>0.77826383365526597</v>
      </c>
      <c r="E74" s="72">
        <f>(VLOOKUP($A74,'Occupancy Raw Data'!$B$8:$BE$45,'Occupancy Raw Data'!AJ$3,FALSE))/100</f>
        <v>0.79976707192364505</v>
      </c>
      <c r="F74" s="72">
        <f>(VLOOKUP($A74,'Occupancy Raw Data'!$B$8:$BE$45,'Occupancy Raw Data'!AK$3,FALSE))/100</f>
        <v>0.766106124304056</v>
      </c>
      <c r="G74" s="73">
        <f>(VLOOKUP($A74,'Occupancy Raw Data'!$B$8:$BE$45,'Occupancy Raw Data'!AL$3,FALSE))/100</f>
        <v>0.73266106124303998</v>
      </c>
      <c r="H74" s="53">
        <f>(VLOOKUP($A74,'Occupancy Raw Data'!$B$8:$BE$45,'Occupancy Raw Data'!AN$3,FALSE))/100</f>
        <v>0.82010566981024791</v>
      </c>
      <c r="I74" s="53">
        <f>(VLOOKUP($A74,'Occupancy Raw Data'!$B$8:$BE$45,'Occupancy Raw Data'!AO$3,FALSE))/100</f>
        <v>0.82254857402567794</v>
      </c>
      <c r="J74" s="73">
        <f>(VLOOKUP($A74,'Occupancy Raw Data'!$B$8:$BE$45,'Occupancy Raw Data'!AP$3,FALSE))/100</f>
        <v>0.82132712191796298</v>
      </c>
      <c r="K74" s="74">
        <f>(VLOOKUP($A74,'Occupancy Raw Data'!$B$8:$BE$45,'Occupancy Raw Data'!AR$3,FALSE))/100</f>
        <v>0.75799422143587503</v>
      </c>
      <c r="M74" s="75">
        <f>VLOOKUP($A74,'ADR Raw Data'!$B$6:$BE$43,'ADR Raw Data'!AG$1,FALSE)</f>
        <v>101.931782319391</v>
      </c>
      <c r="N74" s="76">
        <f>VLOOKUP($A74,'ADR Raw Data'!$B$6:$BE$43,'ADR Raw Data'!AH$1,FALSE)</f>
        <v>107.41507086614099</v>
      </c>
      <c r="O74" s="76">
        <f>VLOOKUP($A74,'ADR Raw Data'!$B$6:$BE$43,'ADR Raw Data'!AI$1,FALSE)</f>
        <v>112.714153587853</v>
      </c>
      <c r="P74" s="76">
        <f>VLOOKUP($A74,'ADR Raw Data'!$B$6:$BE$43,'ADR Raw Data'!AJ$1,FALSE)</f>
        <v>113.095702006748</v>
      </c>
      <c r="Q74" s="76">
        <f>VLOOKUP($A74,'ADR Raw Data'!$B$6:$BE$43,'ADR Raw Data'!AK$1,FALSE)</f>
        <v>112.199998887652</v>
      </c>
      <c r="R74" s="77">
        <f>VLOOKUP($A74,'ADR Raw Data'!$B$6:$BE$43,'ADR Raw Data'!AL$1,FALSE)</f>
        <v>109.88712529950401</v>
      </c>
      <c r="S74" s="76">
        <f>VLOOKUP($A74,'ADR Raw Data'!$B$6:$BE$43,'ADR Raw Data'!AN$1,FALSE)</f>
        <v>126.778648470783</v>
      </c>
      <c r="T74" s="76">
        <f>VLOOKUP($A74,'ADR Raw Data'!$B$6:$BE$43,'ADR Raw Data'!AO$1,FALSE)</f>
        <v>128.81638705667001</v>
      </c>
      <c r="U74" s="77">
        <f>VLOOKUP($A74,'ADR Raw Data'!$B$6:$BE$43,'ADR Raw Data'!AP$1,FALSE)</f>
        <v>127.799032994397</v>
      </c>
      <c r="V74" s="78">
        <f>VLOOKUP($A74,'ADR Raw Data'!$B$6:$BE$43,'ADR Raw Data'!AR$1,FALSE)</f>
        <v>115.432412803614</v>
      </c>
      <c r="X74" s="75">
        <f>VLOOKUP($A74,'RevPAR Raw Data'!$B$6:$BE$43,'RevPAR Raw Data'!AG$1,FALSE)</f>
        <v>60.920483467787697</v>
      </c>
      <c r="Y74" s="76">
        <f>VLOOKUP($A74,'RevPAR Raw Data'!$B$6:$BE$43,'RevPAR Raw Data'!AH$1,FALSE)</f>
        <v>77.500931712305402</v>
      </c>
      <c r="Z74" s="76">
        <f>VLOOKUP($A74,'RevPAR Raw Data'!$B$6:$BE$43,'RevPAR Raw Data'!AI$1,FALSE)</f>
        <v>87.721349278491004</v>
      </c>
      <c r="AA74" s="76">
        <f>VLOOKUP($A74,'RevPAR Raw Data'!$B$6:$BE$43,'RevPAR Raw Data'!AJ$1,FALSE)</f>
        <v>90.450218441086207</v>
      </c>
      <c r="AB74" s="76">
        <f>VLOOKUP($A74,'RevPAR Raw Data'!$B$6:$BE$43,'RevPAR Raw Data'!AK$1,FALSE)</f>
        <v>85.957106294739205</v>
      </c>
      <c r="AC74" s="77">
        <f>VLOOKUP($A74,'RevPAR Raw Data'!$B$6:$BE$43,'RevPAR Raw Data'!AL$1,FALSE)</f>
        <v>80.510017838881893</v>
      </c>
      <c r="AD74" s="76">
        <f>VLOOKUP($A74,'RevPAR Raw Data'!$B$6:$BE$43,'RevPAR Raw Data'!AN$1,FALSE)</f>
        <v>103.97188842177</v>
      </c>
      <c r="AE74" s="76">
        <f>VLOOKUP($A74,'RevPAR Raw Data'!$B$6:$BE$43,'RevPAR Raw Data'!AO$1,FALSE)</f>
        <v>105.957735484604</v>
      </c>
      <c r="AF74" s="77">
        <f>VLOOKUP($A74,'RevPAR Raw Data'!$B$6:$BE$43,'RevPAR Raw Data'!AP$1,FALSE)</f>
        <v>104.964811953187</v>
      </c>
      <c r="AG74" s="78">
        <f>VLOOKUP($A74,'RevPAR Raw Data'!$B$6:$BE$43,'RevPAR Raw Data'!AR$1,FALSE)</f>
        <v>87.497101871540494</v>
      </c>
    </row>
    <row r="75" spans="1:33" x14ac:dyDescent="0.25">
      <c r="A75" s="55" t="s">
        <v>126</v>
      </c>
      <c r="B75" s="43">
        <f>(VLOOKUP($A74,'Occupancy Raw Data'!$B$8:$BE$51,'Occupancy Raw Data'!AT$3,FALSE))/100</f>
        <v>9.3968145557763005E-2</v>
      </c>
      <c r="C75" s="44">
        <f>(VLOOKUP($A74,'Occupancy Raw Data'!$B$8:$BE$51,'Occupancy Raw Data'!AU$3,FALSE))/100</f>
        <v>0.136666301067422</v>
      </c>
      <c r="D75" s="44">
        <f>(VLOOKUP($A74,'Occupancy Raw Data'!$B$8:$BE$51,'Occupancy Raw Data'!AV$3,FALSE))/100</f>
        <v>0.116979599753974</v>
      </c>
      <c r="E75" s="44">
        <f>(VLOOKUP($A74,'Occupancy Raw Data'!$B$8:$BE$51,'Occupancy Raw Data'!AW$3,FALSE))/100</f>
        <v>0.10592326736650801</v>
      </c>
      <c r="F75" s="44">
        <f>(VLOOKUP($A74,'Occupancy Raw Data'!$B$8:$BE$51,'Occupancy Raw Data'!AX$3,FALSE))/100</f>
        <v>0.100244248939672</v>
      </c>
      <c r="G75" s="44">
        <f>(VLOOKUP($A74,'Occupancy Raw Data'!$B$8:$BE$51,'Occupancy Raw Data'!AY$3,FALSE))/100</f>
        <v>0.11099779901354299</v>
      </c>
      <c r="H75" s="45">
        <f>(VLOOKUP($A74,'Occupancy Raw Data'!$B$8:$BE$51,'Occupancy Raw Data'!BA$3,FALSE))/100</f>
        <v>7.7966257061891503E-2</v>
      </c>
      <c r="I75" s="45">
        <f>(VLOOKUP($A74,'Occupancy Raw Data'!$B$8:$BE$51,'Occupancy Raw Data'!BB$3,FALSE))/100</f>
        <v>1.9268129040115302E-2</v>
      </c>
      <c r="J75" s="44">
        <f>(VLOOKUP($A74,'Occupancy Raw Data'!$B$8:$BE$51,'Occupancy Raw Data'!BC$3,FALSE))/100</f>
        <v>4.7752150195783896E-2</v>
      </c>
      <c r="K75" s="46">
        <f>(VLOOKUP($A74,'Occupancy Raw Data'!$B$8:$BE$51,'Occupancy Raw Data'!BE$3,FALSE))/100</f>
        <v>9.0616752455877803E-2</v>
      </c>
      <c r="M75" s="43">
        <f>(VLOOKUP($A74,'ADR Raw Data'!$B$6:$BE$49,'ADR Raw Data'!AT$1,FALSE))/100</f>
        <v>2.3430344323113302E-2</v>
      </c>
      <c r="N75" s="44">
        <f>(VLOOKUP($A74,'ADR Raw Data'!$B$6:$BE$49,'ADR Raw Data'!AU$1,FALSE))/100</f>
        <v>3.4649367600554801E-2</v>
      </c>
      <c r="O75" s="44">
        <f>(VLOOKUP($A74,'ADR Raw Data'!$B$6:$BE$49,'ADR Raw Data'!AV$1,FALSE))/100</f>
        <v>3.9502095240959004E-2</v>
      </c>
      <c r="P75" s="44">
        <f>(VLOOKUP($A74,'ADR Raw Data'!$B$6:$BE$49,'ADR Raw Data'!AW$1,FALSE))/100</f>
        <v>3.6994986556431797E-2</v>
      </c>
      <c r="Q75" s="44">
        <f>(VLOOKUP($A74,'ADR Raw Data'!$B$6:$BE$49,'ADR Raw Data'!AX$1,FALSE))/100</f>
        <v>4.7140436443756706E-2</v>
      </c>
      <c r="R75" s="44">
        <f>(VLOOKUP($A74,'ADR Raw Data'!$B$6:$BE$49,'ADR Raw Data'!AY$1,FALSE))/100</f>
        <v>3.7190982451513796E-2</v>
      </c>
      <c r="S75" s="45">
        <f>(VLOOKUP($A74,'ADR Raw Data'!$B$6:$BE$49,'ADR Raw Data'!BA$1,FALSE))/100</f>
        <v>4.62996106076555E-2</v>
      </c>
      <c r="T75" s="45">
        <f>(VLOOKUP($A74,'ADR Raw Data'!$B$6:$BE$49,'ADR Raw Data'!BB$1,FALSE))/100</f>
        <v>1.7896119475615101E-2</v>
      </c>
      <c r="U75" s="44">
        <f>(VLOOKUP($A74,'ADR Raw Data'!$B$6:$BE$49,'ADR Raw Data'!BC$1,FALSE))/100</f>
        <v>3.1141063215672303E-2</v>
      </c>
      <c r="V75" s="46">
        <f>(VLOOKUP($A74,'ADR Raw Data'!$B$6:$BE$49,'ADR Raw Data'!BE$1,FALSE))/100</f>
        <v>3.2998440776175399E-2</v>
      </c>
      <c r="X75" s="43">
        <f>(VLOOKUP($A74,'RevPAR Raw Data'!$B$6:$BE$49,'RevPAR Raw Data'!AT$1,FALSE))/100</f>
        <v>0.119600195886699</v>
      </c>
      <c r="Y75" s="44">
        <f>(VLOOKUP($A74,'RevPAR Raw Data'!$B$6:$BE$49,'RevPAR Raw Data'!AU$1,FALSE))/100</f>
        <v>0.17605106957227001</v>
      </c>
      <c r="Z75" s="44">
        <f>(VLOOKUP($A74,'RevPAR Raw Data'!$B$6:$BE$49,'RevPAR Raw Data'!AV$1,FALSE))/100</f>
        <v>0.16110263428566401</v>
      </c>
      <c r="AA75" s="44">
        <f>(VLOOKUP($A74,'RevPAR Raw Data'!$B$6:$BE$49,'RevPAR Raw Data'!AW$1,FALSE))/100</f>
        <v>0.14683688377517801</v>
      </c>
      <c r="AB75" s="44">
        <f>(VLOOKUP($A74,'RevPAR Raw Data'!$B$6:$BE$49,'RevPAR Raw Data'!AX$1,FALSE))/100</f>
        <v>0.152110243029422</v>
      </c>
      <c r="AC75" s="44">
        <f>(VLOOKUP($A74,'RevPAR Raw Data'!$B$6:$BE$49,'RevPAR Raw Data'!AY$1,FALSE))/100</f>
        <v>0.15231689866032599</v>
      </c>
      <c r="AD75" s="45">
        <f>(VLOOKUP($A74,'RevPAR Raw Data'!$B$6:$BE$49,'RevPAR Raw Data'!BA$1,FALSE))/100</f>
        <v>0.12787567501204899</v>
      </c>
      <c r="AE75" s="45">
        <f>(VLOOKUP($A74,'RevPAR Raw Data'!$B$6:$BE$49,'RevPAR Raw Data'!BB$1,FALSE))/100</f>
        <v>3.75090732551039E-2</v>
      </c>
      <c r="AF75" s="44">
        <f>(VLOOKUP($A74,'RevPAR Raw Data'!$B$6:$BE$49,'RevPAR Raw Data'!BC$1,FALSE))/100</f>
        <v>8.0380266139387507E-2</v>
      </c>
      <c r="AG75" s="46">
        <f>(VLOOKUP($A74,'RevPAR Raw Data'!$B$6:$BE$49,'RevPAR Raw Data'!BE$1,FALSE))/100</f>
        <v>0.126605404771297</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Data'!AG$3,FALSE))/100</f>
        <v>0.67414860681114508</v>
      </c>
      <c r="C77" s="72">
        <f>(VLOOKUP($A77,'Occupancy Raw Data'!$B$8:$BE$45,'Occupancy Raw Data'!AH$3,FALSE))/100</f>
        <v>0.87454666076956999</v>
      </c>
      <c r="D77" s="72">
        <f>(VLOOKUP($A77,'Occupancy Raw Data'!$B$8:$BE$45,'Occupancy Raw Data'!AI$3,FALSE))/100</f>
        <v>0.97007961079168492</v>
      </c>
      <c r="E77" s="72">
        <f>(VLOOKUP($A77,'Occupancy Raw Data'!$B$8:$BE$45,'Occupancy Raw Data'!AJ$3,FALSE))/100</f>
        <v>0.96671826625386903</v>
      </c>
      <c r="F77" s="72">
        <f>(VLOOKUP($A77,'Occupancy Raw Data'!$B$8:$BE$45,'Occupancy Raw Data'!AK$3,FALSE))/100</f>
        <v>0.87299867315347102</v>
      </c>
      <c r="G77" s="73">
        <f>(VLOOKUP($A77,'Occupancy Raw Data'!$B$8:$BE$45,'Occupancy Raw Data'!AL$3,FALSE))/100</f>
        <v>0.87169836355594799</v>
      </c>
      <c r="H77" s="53">
        <f>(VLOOKUP($A77,'Occupancy Raw Data'!$B$8:$BE$45,'Occupancy Raw Data'!AN$3,FALSE))/100</f>
        <v>0.79243697478991504</v>
      </c>
      <c r="I77" s="53">
        <f>(VLOOKUP($A77,'Occupancy Raw Data'!$B$8:$BE$45,'Occupancy Raw Data'!AO$3,FALSE))/100</f>
        <v>0.79719150818222007</v>
      </c>
      <c r="J77" s="73">
        <f>(VLOOKUP($A77,'Occupancy Raw Data'!$B$8:$BE$45,'Occupancy Raw Data'!AP$3,FALSE))/100</f>
        <v>0.79481424148606805</v>
      </c>
      <c r="K77" s="74">
        <f>(VLOOKUP($A77,'Occupancy Raw Data'!$B$8:$BE$45,'Occupancy Raw Data'!AR$3,FALSE))/100</f>
        <v>0.84973147153598205</v>
      </c>
      <c r="M77" s="75">
        <f>VLOOKUP($A77,'ADR Raw Data'!$B$6:$BE$43,'ADR Raw Data'!AG$1,FALSE)</f>
        <v>134.040682630802</v>
      </c>
      <c r="N77" s="76">
        <f>VLOOKUP($A77,'ADR Raw Data'!$B$6:$BE$43,'ADR Raw Data'!AH$1,FALSE)</f>
        <v>168.57985409765499</v>
      </c>
      <c r="O77" s="76">
        <f>VLOOKUP($A77,'ADR Raw Data'!$B$6:$BE$43,'ADR Raw Data'!AI$1,FALSE)</f>
        <v>191.30984886133001</v>
      </c>
      <c r="P77" s="76">
        <f>VLOOKUP($A77,'ADR Raw Data'!$B$6:$BE$43,'ADR Raw Data'!AJ$1,FALSE)</f>
        <v>188.598666132906</v>
      </c>
      <c r="Q77" s="76">
        <f>VLOOKUP($A77,'ADR Raw Data'!$B$6:$BE$43,'ADR Raw Data'!AK$1,FALSE)</f>
        <v>158.76922613167099</v>
      </c>
      <c r="R77" s="77">
        <f>VLOOKUP($A77,'ADR Raw Data'!$B$6:$BE$43,'ADR Raw Data'!AL$1,FALSE)</f>
        <v>170.771726106214</v>
      </c>
      <c r="S77" s="76">
        <f>VLOOKUP($A77,'ADR Raw Data'!$B$6:$BE$43,'ADR Raw Data'!AN$1,FALSE)</f>
        <v>134.84821677736201</v>
      </c>
      <c r="T77" s="76">
        <f>VLOOKUP($A77,'ADR Raw Data'!$B$6:$BE$43,'ADR Raw Data'!AO$1,FALSE)</f>
        <v>133.37988848511699</v>
      </c>
      <c r="U77" s="77">
        <f>VLOOKUP($A77,'ADR Raw Data'!$B$6:$BE$43,'ADR Raw Data'!AP$1,FALSE)</f>
        <v>134.111856767246</v>
      </c>
      <c r="V77" s="78">
        <f>VLOOKUP($A77,'ADR Raw Data'!$B$6:$BE$43,'ADR Raw Data'!AR$1,FALSE)</f>
        <v>160.974417118383</v>
      </c>
      <c r="X77" s="75">
        <f>VLOOKUP($A77,'RevPAR Raw Data'!$B$6:$BE$43,'RevPAR Raw Data'!AG$1,FALSE)</f>
        <v>90.363339451570099</v>
      </c>
      <c r="Y77" s="76">
        <f>VLOOKUP($A77,'RevPAR Raw Data'!$B$6:$BE$43,'RevPAR Raw Data'!AH$1,FALSE)</f>
        <v>147.43094847412601</v>
      </c>
      <c r="Z77" s="76">
        <f>VLOOKUP($A77,'RevPAR Raw Data'!$B$6:$BE$43,'RevPAR Raw Data'!AI$1,FALSE)</f>
        <v>185.58578372401499</v>
      </c>
      <c r="AA77" s="76">
        <f>VLOOKUP($A77,'RevPAR Raw Data'!$B$6:$BE$43,'RevPAR Raw Data'!AJ$1,FALSE)</f>
        <v>182.32177554179501</v>
      </c>
      <c r="AB77" s="76">
        <f>VLOOKUP($A77,'RevPAR Raw Data'!$B$6:$BE$43,'RevPAR Raw Data'!AK$1,FALSE)</f>
        <v>138.605323750552</v>
      </c>
      <c r="AC77" s="77">
        <f>VLOOKUP($A77,'RevPAR Raw Data'!$B$6:$BE$43,'RevPAR Raw Data'!AL$1,FALSE)</f>
        <v>148.86143418841201</v>
      </c>
      <c r="AD77" s="76">
        <f>VLOOKUP($A77,'RevPAR Raw Data'!$B$6:$BE$43,'RevPAR Raw Data'!AN$1,FALSE)</f>
        <v>106.858712958867</v>
      </c>
      <c r="AE77" s="76">
        <f>VLOOKUP($A77,'RevPAR Raw Data'!$B$6:$BE$43,'RevPAR Raw Data'!AO$1,FALSE)</f>
        <v>106.329314462627</v>
      </c>
      <c r="AF77" s="77">
        <f>VLOOKUP($A77,'RevPAR Raw Data'!$B$6:$BE$43,'RevPAR Raw Data'!AP$1,FALSE)</f>
        <v>106.59401371074701</v>
      </c>
      <c r="AG77" s="78">
        <f>VLOOKUP($A77,'RevPAR Raw Data'!$B$6:$BE$43,'RevPAR Raw Data'!AR$1,FALSE)</f>
        <v>136.78502833765</v>
      </c>
    </row>
    <row r="78" spans="1:33" x14ac:dyDescent="0.25">
      <c r="A78" s="55" t="s">
        <v>126</v>
      </c>
      <c r="B78" s="43">
        <f>(VLOOKUP($A77,'Occupancy Raw Data'!$B$8:$BE$51,'Occupancy Raw Data'!AT$3,FALSE))/100</f>
        <v>7.3770989058606795E-2</v>
      </c>
      <c r="C78" s="44">
        <f>(VLOOKUP($A77,'Occupancy Raw Data'!$B$8:$BE$51,'Occupancy Raw Data'!AU$3,FALSE))/100</f>
        <v>3.3811595820877095E-2</v>
      </c>
      <c r="D78" s="44">
        <f>(VLOOKUP($A77,'Occupancy Raw Data'!$B$8:$BE$51,'Occupancy Raw Data'!AV$3,FALSE))/100</f>
        <v>5.00393654495664E-2</v>
      </c>
      <c r="E78" s="44">
        <f>(VLOOKUP($A77,'Occupancy Raw Data'!$B$8:$BE$51,'Occupancy Raw Data'!AW$3,FALSE))/100</f>
        <v>4.85531291450087E-2</v>
      </c>
      <c r="F78" s="44">
        <f>(VLOOKUP($A77,'Occupancy Raw Data'!$B$8:$BE$51,'Occupancy Raw Data'!AX$3,FALSE))/100</f>
        <v>4.1634374137039902E-2</v>
      </c>
      <c r="G78" s="44">
        <f>(VLOOKUP($A77,'Occupancy Raw Data'!$B$8:$BE$51,'Occupancy Raw Data'!AY$3,FALSE))/100</f>
        <v>4.8297339570439801E-2</v>
      </c>
      <c r="H78" s="45">
        <f>(VLOOKUP($A77,'Occupancy Raw Data'!$B$8:$BE$51,'Occupancy Raw Data'!BA$3,FALSE))/100</f>
        <v>1.6677877464401702E-2</v>
      </c>
      <c r="I78" s="45">
        <f>(VLOOKUP($A77,'Occupancy Raw Data'!$B$8:$BE$51,'Occupancy Raw Data'!BB$3,FALSE))/100</f>
        <v>-4.5694854518383895E-3</v>
      </c>
      <c r="J78" s="44">
        <f>(VLOOKUP($A77,'Occupancy Raw Data'!$B$8:$BE$51,'Occupancy Raw Data'!BC$3,FALSE))/100</f>
        <v>5.9102419978205199E-3</v>
      </c>
      <c r="K78" s="46">
        <f>(VLOOKUP($A77,'Occupancy Raw Data'!$B$8:$BE$51,'Occupancy Raw Data'!BE$3,FALSE))/100</f>
        <v>3.6623561903149804E-2</v>
      </c>
      <c r="M78" s="43">
        <f>(VLOOKUP($A77,'ADR Raw Data'!$B$6:$BE$49,'ADR Raw Data'!AT$1,FALSE))/100</f>
        <v>0.107732090769751</v>
      </c>
      <c r="N78" s="44">
        <f>(VLOOKUP($A77,'ADR Raw Data'!$B$6:$BE$49,'ADR Raw Data'!AU$1,FALSE))/100</f>
        <v>8.4757973737055195E-2</v>
      </c>
      <c r="O78" s="44">
        <f>(VLOOKUP($A77,'ADR Raw Data'!$B$6:$BE$49,'ADR Raw Data'!AV$1,FALSE))/100</f>
        <v>0.10350245906780201</v>
      </c>
      <c r="P78" s="44">
        <f>(VLOOKUP($A77,'ADR Raw Data'!$B$6:$BE$49,'ADR Raw Data'!AW$1,FALSE))/100</f>
        <v>0.11552932361448301</v>
      </c>
      <c r="Q78" s="44">
        <f>(VLOOKUP($A77,'ADR Raw Data'!$B$6:$BE$49,'ADR Raw Data'!AX$1,FALSE))/100</f>
        <v>8.8035671833354298E-2</v>
      </c>
      <c r="R78" s="44">
        <f>(VLOOKUP($A77,'ADR Raw Data'!$B$6:$BE$49,'ADR Raw Data'!AY$1,FALSE))/100</f>
        <v>9.9483791804290289E-2</v>
      </c>
      <c r="S78" s="45">
        <f>(VLOOKUP($A77,'ADR Raw Data'!$B$6:$BE$49,'ADR Raw Data'!BA$1,FALSE))/100</f>
        <v>8.5467507128410503E-2</v>
      </c>
      <c r="T78" s="45">
        <f>(VLOOKUP($A77,'ADR Raw Data'!$B$6:$BE$49,'ADR Raw Data'!BB$1,FALSE))/100</f>
        <v>8.3565699995627102E-2</v>
      </c>
      <c r="U78" s="44">
        <f>(VLOOKUP($A77,'ADR Raw Data'!$B$6:$BE$49,'ADR Raw Data'!BC$1,FALSE))/100</f>
        <v>8.4570782823754603E-2</v>
      </c>
      <c r="V78" s="46">
        <f>(VLOOKUP($A77,'ADR Raw Data'!$B$6:$BE$49,'ADR Raw Data'!BE$1,FALSE))/100</f>
        <v>9.8059976557777914E-2</v>
      </c>
      <c r="X78" s="43">
        <f>(VLOOKUP($A77,'RevPAR Raw Data'!$B$6:$BE$49,'RevPAR Raw Data'!AT$1,FALSE))/100</f>
        <v>0.189450582717794</v>
      </c>
      <c r="Y78" s="44">
        <f>(VLOOKUP($A77,'RevPAR Raw Data'!$B$6:$BE$49,'RevPAR Raw Data'!AU$1,FALSE))/100</f>
        <v>0.12143537190852599</v>
      </c>
      <c r="Z78" s="44">
        <f>(VLOOKUP($A77,'RevPAR Raw Data'!$B$6:$BE$49,'RevPAR Raw Data'!AV$1,FALSE))/100</f>
        <v>0.15872102189159101</v>
      </c>
      <c r="AA78" s="44">
        <f>(VLOOKUP($A77,'RevPAR Raw Data'!$B$6:$BE$49,'RevPAR Raw Data'!AW$1,FALSE))/100</f>
        <v>0.16969176292898103</v>
      </c>
      <c r="AB78" s="44">
        <f>(VLOOKUP($A77,'RevPAR Raw Data'!$B$6:$BE$49,'RevPAR Raw Data'!AX$1,FALSE))/100</f>
        <v>0.13333535606890901</v>
      </c>
      <c r="AC78" s="44">
        <f>(VLOOKUP($A77,'RevPAR Raw Data'!$B$6:$BE$49,'RevPAR Raw Data'!AY$1,FALSE))/100</f>
        <v>0.15258593384925601</v>
      </c>
      <c r="AD78" s="45">
        <f>(VLOOKUP($A77,'RevPAR Raw Data'!$B$6:$BE$49,'RevPAR Raw Data'!BA$1,FALSE))/100</f>
        <v>0.10357080120388699</v>
      </c>
      <c r="AE78" s="45">
        <f>(VLOOKUP($A77,'RevPAR Raw Data'!$B$6:$BE$49,'RevPAR Raw Data'!BB$1,FALSE))/100</f>
        <v>7.8614362293386003E-2</v>
      </c>
      <c r="AF78" s="44">
        <f>(VLOOKUP($A77,'RevPAR Raw Data'!$B$6:$BE$49,'RevPAR Raw Data'!BC$1,FALSE))/100</f>
        <v>9.0980858614008592E-2</v>
      </c>
      <c r="AG78" s="46">
        <f>(VLOOKUP($A77,'RevPAR Raw Data'!$B$6:$BE$49,'RevPAR Raw Data'!BE$1,FALSE))/100</f>
        <v>0.13827484408261301</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Data'!AG$3,FALSE))/100</f>
        <v>0.54112318840579698</v>
      </c>
      <c r="C80" s="72">
        <f>(VLOOKUP($A80,'Occupancy Raw Data'!$B$8:$BE$45,'Occupancy Raw Data'!AH$3,FALSE))/100</f>
        <v>0.62771739130434701</v>
      </c>
      <c r="D80" s="72">
        <f>(VLOOKUP($A80,'Occupancy Raw Data'!$B$8:$BE$45,'Occupancy Raw Data'!AI$3,FALSE))/100</f>
        <v>0.67003752587991694</v>
      </c>
      <c r="E80" s="72">
        <f>(VLOOKUP($A80,'Occupancy Raw Data'!$B$8:$BE$45,'Occupancy Raw Data'!AJ$3,FALSE))/100</f>
        <v>0.68357272256728707</v>
      </c>
      <c r="F80" s="72">
        <f>(VLOOKUP($A80,'Occupancy Raw Data'!$B$8:$BE$45,'Occupancy Raw Data'!AK$3,FALSE))/100</f>
        <v>0.690430900621118</v>
      </c>
      <c r="G80" s="73">
        <f>(VLOOKUP($A80,'Occupancy Raw Data'!$B$8:$BE$45,'Occupancy Raw Data'!AL$3,FALSE))/100</f>
        <v>0.642576345755693</v>
      </c>
      <c r="H80" s="53">
        <f>(VLOOKUP($A80,'Occupancy Raw Data'!$B$8:$BE$45,'Occupancy Raw Data'!AN$3,FALSE))/100</f>
        <v>0.80980201863353996</v>
      </c>
      <c r="I80" s="53">
        <f>(VLOOKUP($A80,'Occupancy Raw Data'!$B$8:$BE$45,'Occupancy Raw Data'!AO$3,FALSE))/100</f>
        <v>0.82133799171842592</v>
      </c>
      <c r="J80" s="73">
        <f>(VLOOKUP($A80,'Occupancy Raw Data'!$B$8:$BE$45,'Occupancy Raw Data'!AP$3,FALSE))/100</f>
        <v>0.81557000517598299</v>
      </c>
      <c r="K80" s="74">
        <f>(VLOOKUP($A80,'Occupancy Raw Data'!$B$8:$BE$45,'Occupancy Raw Data'!AR$3,FALSE))/100</f>
        <v>0.69200310559006195</v>
      </c>
      <c r="M80" s="75">
        <f>VLOOKUP($A80,'ADR Raw Data'!$B$6:$BE$43,'ADR Raw Data'!AG$1,FALSE)</f>
        <v>109.753347098139</v>
      </c>
      <c r="N80" s="76">
        <f>VLOOKUP($A80,'ADR Raw Data'!$B$6:$BE$43,'ADR Raw Data'!AH$1,FALSE)</f>
        <v>114.215366970727</v>
      </c>
      <c r="O80" s="76">
        <f>VLOOKUP($A80,'ADR Raw Data'!$B$6:$BE$43,'ADR Raw Data'!AI$1,FALSE)</f>
        <v>118.369843284634</v>
      </c>
      <c r="P80" s="76">
        <f>VLOOKUP($A80,'ADR Raw Data'!$B$6:$BE$43,'ADR Raw Data'!AJ$1,FALSE)</f>
        <v>119.61740738739</v>
      </c>
      <c r="Q80" s="76">
        <f>VLOOKUP($A80,'ADR Raw Data'!$B$6:$BE$43,'ADR Raw Data'!AK$1,FALSE)</f>
        <v>122.852085040248</v>
      </c>
      <c r="R80" s="77">
        <f>VLOOKUP($A80,'ADR Raw Data'!$B$6:$BE$43,'ADR Raw Data'!AL$1,FALSE)</f>
        <v>117.33558675065299</v>
      </c>
      <c r="S80" s="76">
        <f>VLOOKUP($A80,'ADR Raw Data'!$B$6:$BE$43,'ADR Raw Data'!AN$1,FALSE)</f>
        <v>167.122483437597</v>
      </c>
      <c r="T80" s="76">
        <f>VLOOKUP($A80,'ADR Raw Data'!$B$6:$BE$43,'ADR Raw Data'!AO$1,FALSE)</f>
        <v>173.667812787326</v>
      </c>
      <c r="U80" s="77">
        <f>VLOOKUP($A80,'ADR Raw Data'!$B$6:$BE$43,'ADR Raw Data'!AP$1,FALSE)</f>
        <v>170.41829350241301</v>
      </c>
      <c r="V80" s="78">
        <f>VLOOKUP($A80,'ADR Raw Data'!$B$6:$BE$43,'ADR Raw Data'!AR$1,FALSE)</f>
        <v>135.21026434368201</v>
      </c>
      <c r="X80" s="75">
        <f>VLOOKUP($A80,'RevPAR Raw Data'!$B$6:$BE$43,'RevPAR Raw Data'!AG$1,FALSE)</f>
        <v>59.3900811199534</v>
      </c>
      <c r="Y80" s="76">
        <f>VLOOKUP($A80,'RevPAR Raw Data'!$B$6:$BE$43,'RevPAR Raw Data'!AH$1,FALSE)</f>
        <v>71.694972201733904</v>
      </c>
      <c r="Z80" s="76">
        <f>VLOOKUP($A80,'RevPAR Raw Data'!$B$6:$BE$43,'RevPAR Raw Data'!AI$1,FALSE)</f>
        <v>79.312236933229798</v>
      </c>
      <c r="AA80" s="76">
        <f>VLOOKUP($A80,'RevPAR Raw Data'!$B$6:$BE$43,'RevPAR Raw Data'!AJ$1,FALSE)</f>
        <v>81.767196834239101</v>
      </c>
      <c r="AB80" s="76">
        <f>VLOOKUP($A80,'RevPAR Raw Data'!$B$6:$BE$43,'RevPAR Raw Data'!AK$1,FALSE)</f>
        <v>84.820875717520707</v>
      </c>
      <c r="AC80" s="77">
        <f>VLOOKUP($A80,'RevPAR Raw Data'!$B$6:$BE$43,'RevPAR Raw Data'!AL$1,FALSE)</f>
        <v>75.397072561335406</v>
      </c>
      <c r="AD80" s="76">
        <f>VLOOKUP($A80,'RevPAR Raw Data'!$B$6:$BE$43,'RevPAR Raw Data'!AN$1,FALSE)</f>
        <v>135.336124446816</v>
      </c>
      <c r="AE80" s="76">
        <f>VLOOKUP($A80,'RevPAR Raw Data'!$B$6:$BE$43,'RevPAR Raw Data'!AO$1,FALSE)</f>
        <v>142.639972580874</v>
      </c>
      <c r="AF80" s="77">
        <f>VLOOKUP($A80,'RevPAR Raw Data'!$B$6:$BE$43,'RevPAR Raw Data'!AP$1,FALSE)</f>
        <v>138.988048513845</v>
      </c>
      <c r="AG80" s="78">
        <f>VLOOKUP($A80,'RevPAR Raw Data'!$B$6:$BE$43,'RevPAR Raw Data'!AR$1,FALSE)</f>
        <v>93.565922833481196</v>
      </c>
    </row>
    <row r="81" spans="1:33" x14ac:dyDescent="0.25">
      <c r="A81" s="55" t="s">
        <v>126</v>
      </c>
      <c r="B81" s="43">
        <f>(VLOOKUP($A80,'Occupancy Raw Data'!$B$8:$BE$51,'Occupancy Raw Data'!AT$3,FALSE))/100</f>
        <v>3.0123903881472999E-2</v>
      </c>
      <c r="C81" s="44">
        <f>(VLOOKUP($A80,'Occupancy Raw Data'!$B$8:$BE$51,'Occupancy Raw Data'!AU$3,FALSE))/100</f>
        <v>4.2179951690821199E-2</v>
      </c>
      <c r="D81" s="44">
        <f>(VLOOKUP($A80,'Occupancy Raw Data'!$B$8:$BE$51,'Occupancy Raw Data'!AV$3,FALSE))/100</f>
        <v>5.4934208236236799E-2</v>
      </c>
      <c r="E81" s="44">
        <f>(VLOOKUP($A80,'Occupancy Raw Data'!$B$8:$BE$51,'Occupancy Raw Data'!AW$3,FALSE))/100</f>
        <v>7.1896185203350893E-2</v>
      </c>
      <c r="F81" s="44">
        <f>(VLOOKUP($A80,'Occupancy Raw Data'!$B$8:$BE$51,'Occupancy Raw Data'!AX$3,FALSE))/100</f>
        <v>7.7426104054217293E-2</v>
      </c>
      <c r="G81" s="44">
        <f>(VLOOKUP($A80,'Occupancy Raw Data'!$B$8:$BE$51,'Occupancy Raw Data'!AY$3,FALSE))/100</f>
        <v>5.6422031841504898E-2</v>
      </c>
      <c r="H81" s="45">
        <f>(VLOOKUP($A80,'Occupancy Raw Data'!$B$8:$BE$51,'Occupancy Raw Data'!BA$3,FALSE))/100</f>
        <v>3.6622249708574597E-2</v>
      </c>
      <c r="I81" s="45">
        <f>(VLOOKUP($A80,'Occupancy Raw Data'!$B$8:$BE$51,'Occupancy Raw Data'!BB$3,FALSE))/100</f>
        <v>-4.2414889884778298E-3</v>
      </c>
      <c r="J81" s="44">
        <f>(VLOOKUP($A80,'Occupancy Raw Data'!$B$8:$BE$51,'Occupancy Raw Data'!BC$3,FALSE))/100</f>
        <v>1.5635148119259902E-2</v>
      </c>
      <c r="K81" s="46">
        <f>(VLOOKUP($A80,'Occupancy Raw Data'!$B$8:$BE$51,'Occupancy Raw Data'!BE$3,FALSE))/100</f>
        <v>4.2310044056810298E-2</v>
      </c>
      <c r="M81" s="43">
        <f>(VLOOKUP($A80,'ADR Raw Data'!$B$6:$BE$49,'ADR Raw Data'!AT$1,FALSE))/100</f>
        <v>-6.6034941926727195E-3</v>
      </c>
      <c r="N81" s="44">
        <f>(VLOOKUP($A80,'ADR Raw Data'!$B$6:$BE$49,'ADR Raw Data'!AU$1,FALSE))/100</f>
        <v>-1.3131512209104199E-2</v>
      </c>
      <c r="O81" s="44">
        <f>(VLOOKUP($A80,'ADR Raw Data'!$B$6:$BE$49,'ADR Raw Data'!AV$1,FALSE))/100</f>
        <v>-2.5548344357956498E-3</v>
      </c>
      <c r="P81" s="44">
        <f>(VLOOKUP($A80,'ADR Raw Data'!$B$6:$BE$49,'ADR Raw Data'!AW$1,FALSE))/100</f>
        <v>9.56497104660161E-3</v>
      </c>
      <c r="Q81" s="44">
        <f>(VLOOKUP($A80,'ADR Raw Data'!$B$6:$BE$49,'ADR Raw Data'!AX$1,FALSE))/100</f>
        <v>2.8065241411269502E-2</v>
      </c>
      <c r="R81" s="44">
        <f>(VLOOKUP($A80,'ADR Raw Data'!$B$6:$BE$49,'ADR Raw Data'!AY$1,FALSE))/100</f>
        <v>4.4926687670849702E-3</v>
      </c>
      <c r="S81" s="45">
        <f>(VLOOKUP($A80,'ADR Raw Data'!$B$6:$BE$49,'ADR Raw Data'!BA$1,FALSE))/100</f>
        <v>5.3692650233843307E-2</v>
      </c>
      <c r="T81" s="45">
        <f>(VLOOKUP($A80,'ADR Raw Data'!$B$6:$BE$49,'ADR Raw Data'!BB$1,FALSE))/100</f>
        <v>3.3169954686543296E-2</v>
      </c>
      <c r="U81" s="44">
        <f>(VLOOKUP($A80,'ADR Raw Data'!$B$6:$BE$49,'ADR Raw Data'!BC$1,FALSE))/100</f>
        <v>4.2452537251260199E-2</v>
      </c>
      <c r="V81" s="46">
        <f>(VLOOKUP($A80,'ADR Raw Data'!$B$6:$BE$49,'ADR Raw Data'!BE$1,FALSE))/100</f>
        <v>1.7069220853385299E-2</v>
      </c>
      <c r="X81" s="43">
        <f>(VLOOKUP($A80,'RevPAR Raw Data'!$B$6:$BE$49,'RevPAR Raw Data'!AT$1,FALSE))/100</f>
        <v>2.3321486664458303E-2</v>
      </c>
      <c r="Y81" s="44">
        <f>(VLOOKUP($A80,'RevPAR Raw Data'!$B$6:$BE$49,'RevPAR Raw Data'!AU$1,FALSE))/100</f>
        <v>2.8494552931109501E-2</v>
      </c>
      <c r="Z81" s="44">
        <f>(VLOOKUP($A80,'RevPAR Raw Data'!$B$6:$BE$49,'RevPAR Raw Data'!AV$1,FALSE))/100</f>
        <v>5.2239025993536005E-2</v>
      </c>
      <c r="AA81" s="44">
        <f>(VLOOKUP($A80,'RevPAR Raw Data'!$B$6:$BE$49,'RevPAR Raw Data'!AW$1,FALSE))/100</f>
        <v>8.2148841179783702E-2</v>
      </c>
      <c r="AB81" s="44">
        <f>(VLOOKUP($A80,'RevPAR Raw Data'!$B$6:$BE$49,'RevPAR Raw Data'!AX$1,FALSE))/100</f>
        <v>0.107664327767302</v>
      </c>
      <c r="AC81" s="44">
        <f>(VLOOKUP($A80,'RevPAR Raw Data'!$B$6:$BE$49,'RevPAR Raw Data'!AY$1,FALSE))/100</f>
        <v>6.1168186108819703E-2</v>
      </c>
      <c r="AD81" s="45">
        <f>(VLOOKUP($A80,'RevPAR Raw Data'!$B$6:$BE$49,'RevPAR Raw Data'!BA$1,FALSE))/100</f>
        <v>9.2281245586796901E-2</v>
      </c>
      <c r="AE81" s="45">
        <f>(VLOOKUP($A80,'RevPAR Raw Data'!$B$6:$BE$49,'RevPAR Raw Data'!BB$1,FALSE))/100</f>
        <v>2.8787775700514204E-2</v>
      </c>
      <c r="AF81" s="44">
        <f>(VLOOKUP($A80,'RevPAR Raw Data'!$B$6:$BE$49,'RevPAR Raw Data'!BC$1,FALSE))/100</f>
        <v>5.8751437078482002E-2</v>
      </c>
      <c r="AG81" s="46">
        <f>(VLOOKUP($A80,'RevPAR Raw Data'!$B$6:$BE$49,'RevPAR Raw Data'!BE$1,FALSE))/100</f>
        <v>6.0101464396517798E-2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Data'!AG$3,FALSE))/100</f>
        <v>0.64506172839506104</v>
      </c>
      <c r="C83" s="72">
        <f>(VLOOKUP($A83,'Occupancy Raw Data'!$B$8:$BE$45,'Occupancy Raw Data'!AH$3,FALSE))/100</f>
        <v>0.77097074243192909</v>
      </c>
      <c r="D83" s="72">
        <f>(VLOOKUP($A83,'Occupancy Raw Data'!$B$8:$BE$45,'Occupancy Raw Data'!AI$3,FALSE))/100</f>
        <v>0.79900219854557708</v>
      </c>
      <c r="E83" s="72">
        <f>(VLOOKUP($A83,'Occupancy Raw Data'!$B$8:$BE$45,'Occupancy Raw Data'!AJ$3,FALSE))/100</f>
        <v>0.799467275494672</v>
      </c>
      <c r="F83" s="72">
        <f>(VLOOKUP($A83,'Occupancy Raw Data'!$B$8:$BE$45,'Occupancy Raw Data'!AK$3,FALSE))/100</f>
        <v>0.77879249112125803</v>
      </c>
      <c r="G83" s="73">
        <f>(VLOOKUP($A83,'Occupancy Raw Data'!$B$8:$BE$45,'Occupancy Raw Data'!AL$3,FALSE))/100</f>
        <v>0.75865888719769903</v>
      </c>
      <c r="H83" s="53">
        <f>(VLOOKUP($A83,'Occupancy Raw Data'!$B$8:$BE$45,'Occupancy Raw Data'!AN$3,FALSE))/100</f>
        <v>0.83730762726196506</v>
      </c>
      <c r="I83" s="53">
        <f>(VLOOKUP($A83,'Occupancy Raw Data'!$B$8:$BE$45,'Occupancy Raw Data'!AO$3,FALSE))/100</f>
        <v>0.84309994926433207</v>
      </c>
      <c r="J83" s="73">
        <f>(VLOOKUP($A83,'Occupancy Raw Data'!$B$8:$BE$45,'Occupancy Raw Data'!AP$3,FALSE))/100</f>
        <v>0.84020378826314801</v>
      </c>
      <c r="K83" s="74">
        <f>(VLOOKUP($A83,'Occupancy Raw Data'!$B$8:$BE$45,'Occupancy Raw Data'!AR$3,FALSE))/100</f>
        <v>0.78195743035925602</v>
      </c>
      <c r="M83" s="75">
        <f>VLOOKUP($A83,'ADR Raw Data'!$B$6:$BE$43,'ADR Raw Data'!AG$1,FALSE)</f>
        <v>97.354866081143001</v>
      </c>
      <c r="N83" s="76">
        <f>VLOOKUP($A83,'ADR Raw Data'!$B$6:$BE$43,'ADR Raw Data'!AH$1,FALSE)</f>
        <v>103.30566720592201</v>
      </c>
      <c r="O83" s="76">
        <f>VLOOKUP($A83,'ADR Raw Data'!$B$6:$BE$43,'ADR Raw Data'!AI$1,FALSE)</f>
        <v>105.951029680389</v>
      </c>
      <c r="P83" s="76">
        <f>VLOOKUP($A83,'ADR Raw Data'!$B$6:$BE$43,'ADR Raw Data'!AJ$1,FALSE)</f>
        <v>104.689782003278</v>
      </c>
      <c r="Q83" s="76">
        <f>VLOOKUP($A83,'ADR Raw Data'!$B$6:$BE$43,'ADR Raw Data'!AK$1,FALSE)</f>
        <v>103.003715808903</v>
      </c>
      <c r="R83" s="77">
        <f>VLOOKUP($A83,'ADR Raw Data'!$B$6:$BE$43,'ADR Raw Data'!AL$1,FALSE)</f>
        <v>103.080642063553</v>
      </c>
      <c r="S83" s="76">
        <f>VLOOKUP($A83,'ADR Raw Data'!$B$6:$BE$43,'ADR Raw Data'!AN$1,FALSE)</f>
        <v>124.547145788729</v>
      </c>
      <c r="T83" s="76">
        <f>VLOOKUP($A83,'ADR Raw Data'!$B$6:$BE$43,'ADR Raw Data'!AO$1,FALSE)</f>
        <v>127.54150261270701</v>
      </c>
      <c r="U83" s="77">
        <f>VLOOKUP($A83,'ADR Raw Data'!$B$6:$BE$43,'ADR Raw Data'!AP$1,FALSE)</f>
        <v>126.049484936469</v>
      </c>
      <c r="V83" s="78">
        <f>VLOOKUP($A83,'ADR Raw Data'!$B$6:$BE$43,'ADR Raw Data'!AR$1,FALSE)</f>
        <v>110.131997343663</v>
      </c>
      <c r="X83" s="75">
        <f>VLOOKUP($A83,'RevPAR Raw Data'!$B$6:$BE$43,'RevPAR Raw Data'!AG$1,FALSE)</f>
        <v>62.799898181971898</v>
      </c>
      <c r="Y83" s="76">
        <f>VLOOKUP($A83,'RevPAR Raw Data'!$B$6:$BE$43,'RevPAR Raw Data'!AH$1,FALSE)</f>
        <v>79.645646943176004</v>
      </c>
      <c r="Z83" s="76">
        <f>VLOOKUP($A83,'RevPAR Raw Data'!$B$6:$BE$43,'RevPAR Raw Data'!AI$1,FALSE)</f>
        <v>84.655105652798895</v>
      </c>
      <c r="AA83" s="76">
        <f>VLOOKUP($A83,'RevPAR Raw Data'!$B$6:$BE$43,'RevPAR Raw Data'!AJ$1,FALSE)</f>
        <v>83.696054790292493</v>
      </c>
      <c r="AB83" s="76">
        <f>VLOOKUP($A83,'RevPAR Raw Data'!$B$6:$BE$43,'RevPAR Raw Data'!AK$1,FALSE)</f>
        <v>80.218520429561906</v>
      </c>
      <c r="AC83" s="77">
        <f>VLOOKUP($A83,'RevPAR Raw Data'!$B$6:$BE$43,'RevPAR Raw Data'!AL$1,FALSE)</f>
        <v>78.203045199560194</v>
      </c>
      <c r="AD83" s="76">
        <f>VLOOKUP($A83,'RevPAR Raw Data'!$B$6:$BE$43,'RevPAR Raw Data'!AN$1,FALSE)</f>
        <v>104.28427512261101</v>
      </c>
      <c r="AE83" s="76">
        <f>VLOOKUP($A83,'RevPAR Raw Data'!$B$6:$BE$43,'RevPAR Raw Data'!AO$1,FALSE)</f>
        <v>107.53023438187</v>
      </c>
      <c r="AF83" s="77">
        <f>VLOOKUP($A83,'RevPAR Raw Data'!$B$6:$BE$43,'RevPAR Raw Data'!AP$1,FALSE)</f>
        <v>105.90725475223999</v>
      </c>
      <c r="AG83" s="78">
        <f>VLOOKUP($A83,'RevPAR Raw Data'!$B$6:$BE$43,'RevPAR Raw Data'!AR$1,FALSE)</f>
        <v>86.118533643183298</v>
      </c>
    </row>
    <row r="84" spans="1:33" x14ac:dyDescent="0.25">
      <c r="A84" s="55" t="s">
        <v>126</v>
      </c>
      <c r="B84" s="43">
        <f>(VLOOKUP($A83,'Occupancy Raw Data'!$B$8:$BE$51,'Occupancy Raw Data'!AT$3,FALSE))/100</f>
        <v>0.11459201214475399</v>
      </c>
      <c r="C84" s="44">
        <f>(VLOOKUP($A83,'Occupancy Raw Data'!$B$8:$BE$51,'Occupancy Raw Data'!AU$3,FALSE))/100</f>
        <v>0.114153000315422</v>
      </c>
      <c r="D84" s="44">
        <f>(VLOOKUP($A83,'Occupancy Raw Data'!$B$8:$BE$51,'Occupancy Raw Data'!AV$3,FALSE))/100</f>
        <v>0.100915067131381</v>
      </c>
      <c r="E84" s="44">
        <f>(VLOOKUP($A83,'Occupancy Raw Data'!$B$8:$BE$51,'Occupancy Raw Data'!AW$3,FALSE))/100</f>
        <v>0.104678058596526</v>
      </c>
      <c r="F84" s="44">
        <f>(VLOOKUP($A83,'Occupancy Raw Data'!$B$8:$BE$51,'Occupancy Raw Data'!AX$3,FALSE))/100</f>
        <v>0.10644671273371101</v>
      </c>
      <c r="G84" s="44">
        <f>(VLOOKUP($A83,'Occupancy Raw Data'!$B$8:$BE$51,'Occupancy Raw Data'!AY$3,FALSE))/100</f>
        <v>0.10783452926734499</v>
      </c>
      <c r="H84" s="45">
        <f>(VLOOKUP($A83,'Occupancy Raw Data'!$B$8:$BE$51,'Occupancy Raw Data'!BA$3,FALSE))/100</f>
        <v>3.3567827616464603E-2</v>
      </c>
      <c r="I84" s="45">
        <f>(VLOOKUP($A83,'Occupancy Raw Data'!$B$8:$BE$51,'Occupancy Raw Data'!BB$3,FALSE))/100</f>
        <v>1.4710378276218301E-2</v>
      </c>
      <c r="J84" s="44">
        <f>(VLOOKUP($A83,'Occupancy Raw Data'!$B$8:$BE$51,'Occupancy Raw Data'!BC$3,FALSE))/100</f>
        <v>2.40198007158215E-2</v>
      </c>
      <c r="K84" s="46">
        <f>(VLOOKUP($A83,'Occupancy Raw Data'!$B$8:$BE$51,'Occupancy Raw Data'!BE$3,FALSE))/100</f>
        <v>8.0679981444976512E-2</v>
      </c>
      <c r="M84" s="43">
        <f>(VLOOKUP($A83,'ADR Raw Data'!$B$6:$BE$49,'ADR Raw Data'!AT$1,FALSE))/100</f>
        <v>6.8522968605313497E-2</v>
      </c>
      <c r="N84" s="44">
        <f>(VLOOKUP($A83,'ADR Raw Data'!$B$6:$BE$49,'ADR Raw Data'!AU$1,FALSE))/100</f>
        <v>6.4269983904261002E-2</v>
      </c>
      <c r="O84" s="44">
        <f>(VLOOKUP($A83,'ADR Raw Data'!$B$6:$BE$49,'ADR Raw Data'!AV$1,FALSE))/100</f>
        <v>7.2233183901451309E-2</v>
      </c>
      <c r="P84" s="44">
        <f>(VLOOKUP($A83,'ADR Raw Data'!$B$6:$BE$49,'ADR Raw Data'!AW$1,FALSE))/100</f>
        <v>6.5421652996988197E-2</v>
      </c>
      <c r="Q84" s="44">
        <f>(VLOOKUP($A83,'ADR Raw Data'!$B$6:$BE$49,'ADR Raw Data'!AX$1,FALSE))/100</f>
        <v>6.1686253960363195E-2</v>
      </c>
      <c r="R84" s="44">
        <f>(VLOOKUP($A83,'ADR Raw Data'!$B$6:$BE$49,'ADR Raw Data'!AY$1,FALSE))/100</f>
        <v>6.6279603066574197E-2</v>
      </c>
      <c r="S84" s="45">
        <f>(VLOOKUP($A83,'ADR Raw Data'!$B$6:$BE$49,'ADR Raw Data'!BA$1,FALSE))/100</f>
        <v>5.2836816489552699E-2</v>
      </c>
      <c r="T84" s="45">
        <f>(VLOOKUP($A83,'ADR Raw Data'!$B$6:$BE$49,'ADR Raw Data'!BB$1,FALSE))/100</f>
        <v>4.3935867573663502E-2</v>
      </c>
      <c r="U84" s="44">
        <f>(VLOOKUP($A83,'ADR Raw Data'!$B$6:$BE$49,'ADR Raw Data'!BC$1,FALSE))/100</f>
        <v>4.8143691937265892E-2</v>
      </c>
      <c r="V84" s="46">
        <f>(VLOOKUP($A83,'ADR Raw Data'!$B$6:$BE$49,'ADR Raw Data'!BE$1,FALSE))/100</f>
        <v>5.5765537603189801E-2</v>
      </c>
      <c r="X84" s="43">
        <f>(VLOOKUP($A83,'RevPAR Raw Data'!$B$6:$BE$49,'RevPAR Raw Data'!AT$1,FALSE))/100</f>
        <v>0.19096716560068303</v>
      </c>
      <c r="Y84" s="44">
        <f>(VLOOKUP($A83,'RevPAR Raw Data'!$B$6:$BE$49,'RevPAR Raw Data'!AU$1,FALSE))/100</f>
        <v>0.18575959571257802</v>
      </c>
      <c r="Z84" s="44">
        <f>(VLOOKUP($A83,'RevPAR Raw Data'!$B$6:$BE$49,'RevPAR Raw Data'!AV$1,FALSE))/100</f>
        <v>0.18043766763535998</v>
      </c>
      <c r="AA84" s="44">
        <f>(VLOOKUP($A83,'RevPAR Raw Data'!$B$6:$BE$49,'RevPAR Raw Data'!AW$1,FALSE))/100</f>
        <v>0.17694792321941399</v>
      </c>
      <c r="AB84" s="44">
        <f>(VLOOKUP($A83,'RevPAR Raw Data'!$B$6:$BE$49,'RevPAR Raw Data'!AX$1,FALSE))/100</f>
        <v>0.174699265649011</v>
      </c>
      <c r="AC84" s="44">
        <f>(VLOOKUP($A83,'RevPAR Raw Data'!$B$6:$BE$49,'RevPAR Raw Data'!AY$1,FALSE))/100</f>
        <v>0.18126136213062999</v>
      </c>
      <c r="AD84" s="45">
        <f>(VLOOKUP($A83,'RevPAR Raw Data'!$B$6:$BE$49,'RevPAR Raw Data'!BA$1,FALSE))/100</f>
        <v>8.8178261253741397E-2</v>
      </c>
      <c r="AE84" s="45">
        <f>(VLOOKUP($A83,'RevPAR Raw Data'!$B$6:$BE$49,'RevPAR Raw Data'!BB$1,FALSE))/100</f>
        <v>5.9292559081784296E-2</v>
      </c>
      <c r="AF84" s="44">
        <f>(VLOOKUP($A83,'RevPAR Raw Data'!$B$6:$BE$49,'RevPAR Raw Data'!BC$1,FALSE))/100</f>
        <v>7.3319894539144601E-2</v>
      </c>
      <c r="AG84" s="46">
        <f>(VLOOKUP($A83,'RevPAR Raw Data'!$B$6:$BE$49,'RevPAR Raw Data'!BE$1,FALSE))/100</f>
        <v>0.14094468158726001</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Data'!AG$3,FALSE))/100</f>
        <v>0.55900732653354401</v>
      </c>
      <c r="C86" s="72">
        <f>(VLOOKUP($A86,'Occupancy Raw Data'!$B$8:$BE$45,'Occupancy Raw Data'!AH$3,FALSE))/100</f>
        <v>0.67483120241344596</v>
      </c>
      <c r="D86" s="72">
        <f>(VLOOKUP($A86,'Occupancy Raw Data'!$B$8:$BE$45,'Occupancy Raw Data'!AI$3,FALSE))/100</f>
        <v>0.73179140928027497</v>
      </c>
      <c r="E86" s="72">
        <f>(VLOOKUP($A86,'Occupancy Raw Data'!$B$8:$BE$45,'Occupancy Raw Data'!AJ$3,FALSE))/100</f>
        <v>0.72737394052578597</v>
      </c>
      <c r="F86" s="72">
        <f>(VLOOKUP($A86,'Occupancy Raw Data'!$B$8:$BE$45,'Occupancy Raw Data'!AK$3,FALSE))/100</f>
        <v>0.74745007901163607</v>
      </c>
      <c r="G86" s="73">
        <f>(VLOOKUP($A86,'Occupancy Raw Data'!$B$8:$BE$45,'Occupancy Raw Data'!AL$3,FALSE))/100</f>
        <v>0.68809079155293706</v>
      </c>
      <c r="H86" s="53">
        <f>(VLOOKUP($A86,'Occupancy Raw Data'!$B$8:$BE$45,'Occupancy Raw Data'!AN$3,FALSE))/100</f>
        <v>0.81234736388449902</v>
      </c>
      <c r="I86" s="53">
        <f>(VLOOKUP($A86,'Occupancy Raw Data'!$B$8:$BE$45,'Occupancy Raw Data'!AO$3,FALSE))/100</f>
        <v>0.80509265910070293</v>
      </c>
      <c r="J86" s="73">
        <f>(VLOOKUP($A86,'Occupancy Raw Data'!$B$8:$BE$45,'Occupancy Raw Data'!AP$3,FALSE))/100</f>
        <v>0.80872001149260098</v>
      </c>
      <c r="K86" s="74">
        <f>(VLOOKUP($A86,'Occupancy Raw Data'!$B$8:$BE$45,'Occupancy Raw Data'!AR$3,FALSE))/100</f>
        <v>0.7225562829642701</v>
      </c>
      <c r="M86" s="75">
        <f>VLOOKUP($A86,'ADR Raw Data'!$B$6:$BE$43,'ADR Raw Data'!AG$1,FALSE)</f>
        <v>81.964903784130996</v>
      </c>
      <c r="N86" s="76">
        <f>VLOOKUP($A86,'ADR Raw Data'!$B$6:$BE$43,'ADR Raw Data'!AH$1,FALSE)</f>
        <v>90.089882533262298</v>
      </c>
      <c r="O86" s="76">
        <f>VLOOKUP($A86,'ADR Raw Data'!$B$6:$BE$43,'ADR Raw Data'!AI$1,FALSE)</f>
        <v>94.584658529642695</v>
      </c>
      <c r="P86" s="76">
        <f>VLOOKUP($A86,'ADR Raw Data'!$B$6:$BE$43,'ADR Raw Data'!AJ$1,FALSE)</f>
        <v>94.513189206537305</v>
      </c>
      <c r="Q86" s="76">
        <f>VLOOKUP($A86,'ADR Raw Data'!$B$6:$BE$43,'ADR Raw Data'!AK$1,FALSE)</f>
        <v>101.621456818181</v>
      </c>
      <c r="R86" s="77">
        <f>VLOOKUP($A86,'ADR Raw Data'!$B$6:$BE$43,'ADR Raw Data'!AL$1,FALSE)</f>
        <v>93.166217824335007</v>
      </c>
      <c r="S86" s="76">
        <f>VLOOKUP($A86,'ADR Raw Data'!$B$6:$BE$43,'ADR Raw Data'!AN$1,FALSE)</f>
        <v>122.763515252663</v>
      </c>
      <c r="T86" s="76">
        <f>VLOOKUP($A86,'ADR Raw Data'!$B$6:$BE$43,'ADR Raw Data'!AO$1,FALSE)</f>
        <v>118.839057688361</v>
      </c>
      <c r="U86" s="77">
        <f>VLOOKUP($A86,'ADR Raw Data'!$B$6:$BE$43,'ADR Raw Data'!AP$1,FALSE)</f>
        <v>120.810087656541</v>
      </c>
      <c r="V86" s="78">
        <f>VLOOKUP($A86,'ADR Raw Data'!$B$6:$BE$43,'ADR Raw Data'!AR$1,FALSE)</f>
        <v>102.00632037037001</v>
      </c>
      <c r="X86" s="75">
        <f>VLOOKUP($A86,'RevPAR Raw Data'!$B$6:$BE$43,'RevPAR Raw Data'!AG$1,FALSE)</f>
        <v>45.818981733946202</v>
      </c>
      <c r="Y86" s="76">
        <f>VLOOKUP($A86,'RevPAR Raw Data'!$B$6:$BE$43,'RevPAR Raw Data'!AH$1,FALSE)</f>
        <v>60.7954637552075</v>
      </c>
      <c r="Z86" s="76">
        <f>VLOOKUP($A86,'RevPAR Raw Data'!$B$6:$BE$43,'RevPAR Raw Data'!AI$1,FALSE)</f>
        <v>69.2162405617009</v>
      </c>
      <c r="AA86" s="76">
        <f>VLOOKUP($A86,'RevPAR Raw Data'!$B$6:$BE$43,'RevPAR Raw Data'!AJ$1,FALSE)</f>
        <v>68.746430864818194</v>
      </c>
      <c r="AB86" s="76">
        <f>VLOOKUP($A86,'RevPAR Raw Data'!$B$6:$BE$43,'RevPAR Raw Data'!AK$1,FALSE)</f>
        <v>75.9569659280275</v>
      </c>
      <c r="AC86" s="77">
        <f>VLOOKUP($A86,'RevPAR Raw Data'!$B$6:$BE$43,'RevPAR Raw Data'!AL$1,FALSE)</f>
        <v>64.106816568740101</v>
      </c>
      <c r="AD86" s="76">
        <f>VLOOKUP($A86,'RevPAR Raw Data'!$B$6:$BE$43,'RevPAR Raw Data'!AN$1,FALSE)</f>
        <v>99.726617996695794</v>
      </c>
      <c r="AE86" s="76">
        <f>VLOOKUP($A86,'RevPAR Raw Data'!$B$6:$BE$43,'RevPAR Raw Data'!AO$1,FALSE)</f>
        <v>95.6764529593449</v>
      </c>
      <c r="AF86" s="77">
        <f>VLOOKUP($A86,'RevPAR Raw Data'!$B$6:$BE$43,'RevPAR Raw Data'!AP$1,FALSE)</f>
        <v>97.701535478020304</v>
      </c>
      <c r="AG86" s="78">
        <f>VLOOKUP($A86,'RevPAR Raw Data'!$B$6:$BE$43,'RevPAR Raw Data'!AR$1,FALSE)</f>
        <v>73.705307685677298</v>
      </c>
    </row>
    <row r="87" spans="1:33" x14ac:dyDescent="0.25">
      <c r="A87" s="55" t="s">
        <v>126</v>
      </c>
      <c r="B87" s="43">
        <f>(VLOOKUP($A86,'Occupancy Raw Data'!$B$8:$BE$51,'Occupancy Raw Data'!AT$3,FALSE))/100</f>
        <v>1.10760059696092E-2</v>
      </c>
      <c r="C87" s="44">
        <f>(VLOOKUP($A86,'Occupancy Raw Data'!$B$8:$BE$51,'Occupancy Raw Data'!AU$3,FALSE))/100</f>
        <v>0.108973930166923</v>
      </c>
      <c r="D87" s="44">
        <f>(VLOOKUP($A86,'Occupancy Raw Data'!$B$8:$BE$51,'Occupancy Raw Data'!AV$3,FALSE))/100</f>
        <v>0.142023887811174</v>
      </c>
      <c r="E87" s="44">
        <f>(VLOOKUP($A86,'Occupancy Raw Data'!$B$8:$BE$51,'Occupancy Raw Data'!AW$3,FALSE))/100</f>
        <v>0.119769354725488</v>
      </c>
      <c r="F87" s="44">
        <f>(VLOOKUP($A86,'Occupancy Raw Data'!$B$8:$BE$51,'Occupancy Raw Data'!AX$3,FALSE))/100</f>
        <v>0.126443969341795</v>
      </c>
      <c r="G87" s="44">
        <f>(VLOOKUP($A86,'Occupancy Raw Data'!$B$8:$BE$51,'Occupancy Raw Data'!AY$3,FALSE))/100</f>
        <v>0.104413835436702</v>
      </c>
      <c r="H87" s="45">
        <f>(VLOOKUP($A86,'Occupancy Raw Data'!$B$8:$BE$51,'Occupancy Raw Data'!BA$3,FALSE))/100</f>
        <v>2.55425996550919E-2</v>
      </c>
      <c r="I87" s="45">
        <f>(VLOOKUP($A86,'Occupancy Raw Data'!$B$8:$BE$51,'Occupancy Raw Data'!BB$3,FALSE))/100</f>
        <v>-4.21285633727232E-2</v>
      </c>
      <c r="J87" s="44">
        <f>(VLOOKUP($A86,'Occupancy Raw Data'!$B$8:$BE$51,'Occupancy Raw Data'!BC$3,FALSE))/100</f>
        <v>-9.2957927269556196E-3</v>
      </c>
      <c r="K87" s="46">
        <f>(VLOOKUP($A86,'Occupancy Raw Data'!$B$8:$BE$51,'Occupancy Raw Data'!BE$3,FALSE))/100</f>
        <v>6.5465272496281909E-2</v>
      </c>
      <c r="M87" s="43">
        <f>(VLOOKUP($A86,'ADR Raw Data'!$B$6:$BE$49,'ADR Raw Data'!AT$1,FALSE))/100</f>
        <v>-4.6132906204252198E-3</v>
      </c>
      <c r="N87" s="44">
        <f>(VLOOKUP($A86,'ADR Raw Data'!$B$6:$BE$49,'ADR Raw Data'!AU$1,FALSE))/100</f>
        <v>5.61682883456689E-2</v>
      </c>
      <c r="O87" s="44">
        <f>(VLOOKUP($A86,'ADR Raw Data'!$B$6:$BE$49,'ADR Raw Data'!AV$1,FALSE))/100</f>
        <v>9.1199039964323103E-2</v>
      </c>
      <c r="P87" s="44">
        <f>(VLOOKUP($A86,'ADR Raw Data'!$B$6:$BE$49,'ADR Raw Data'!AW$1,FALSE))/100</f>
        <v>8.6276140434374704E-2</v>
      </c>
      <c r="Q87" s="44">
        <f>(VLOOKUP($A86,'ADR Raw Data'!$B$6:$BE$49,'ADR Raw Data'!AX$1,FALSE))/100</f>
        <v>0.14037359098934801</v>
      </c>
      <c r="R87" s="44">
        <f>(VLOOKUP($A86,'ADR Raw Data'!$B$6:$BE$49,'ADR Raw Data'!AY$1,FALSE))/100</f>
        <v>8.0500730012898897E-2</v>
      </c>
      <c r="S87" s="45">
        <f>(VLOOKUP($A86,'ADR Raw Data'!$B$6:$BE$49,'ADR Raw Data'!BA$1,FALSE))/100</f>
        <v>8.5402074386013799E-2</v>
      </c>
      <c r="T87" s="45">
        <f>(VLOOKUP($A86,'ADR Raw Data'!$B$6:$BE$49,'ADR Raw Data'!BB$1,FALSE))/100</f>
        <v>1.0486842173362799E-3</v>
      </c>
      <c r="U87" s="44">
        <f>(VLOOKUP($A86,'ADR Raw Data'!$B$6:$BE$49,'ADR Raw Data'!BC$1,FALSE))/100</f>
        <v>4.1533496360462704E-2</v>
      </c>
      <c r="V87" s="46">
        <f>(VLOOKUP($A86,'ADR Raw Data'!$B$6:$BE$49,'ADR Raw Data'!BE$1,FALSE))/100</f>
        <v>5.7667717235948296E-2</v>
      </c>
      <c r="X87" s="43">
        <f>(VLOOKUP($A86,'RevPAR Raw Data'!$B$6:$BE$49,'RevPAR Raw Data'!AT$1,FALSE))/100</f>
        <v>6.4116185147326003E-3</v>
      </c>
      <c r="Y87" s="44">
        <f>(VLOOKUP($A86,'RevPAR Raw Data'!$B$6:$BE$49,'RevPAR Raw Data'!AU$1,FALSE))/100</f>
        <v>0.17126309764436901</v>
      </c>
      <c r="Z87" s="44">
        <f>(VLOOKUP($A86,'RevPAR Raw Data'!$B$6:$BE$49,'RevPAR Raw Data'!AV$1,FALSE))/100</f>
        <v>0.246175369995877</v>
      </c>
      <c r="AA87" s="44">
        <f>(VLOOKUP($A86,'RevPAR Raw Data'!$B$6:$BE$49,'RevPAR Raw Data'!AW$1,FALSE))/100</f>
        <v>0.21637873282789399</v>
      </c>
      <c r="AB87" s="44">
        <f>(VLOOKUP($A86,'RevPAR Raw Data'!$B$6:$BE$49,'RevPAR Raw Data'!AX$1,FALSE))/100</f>
        <v>0.28456695436659801</v>
      </c>
      <c r="AC87" s="44">
        <f>(VLOOKUP($A86,'RevPAR Raw Data'!$B$6:$BE$49,'RevPAR Raw Data'!AY$1,FALSE))/100</f>
        <v>0.19331995542570202</v>
      </c>
      <c r="AD87" s="45">
        <f>(VLOOKUP($A86,'RevPAR Raw Data'!$B$6:$BE$49,'RevPAR Raw Data'!BA$1,FALSE))/100</f>
        <v>0.113126065036862</v>
      </c>
      <c r="AE87" s="45">
        <f>(VLOOKUP($A86,'RevPAR Raw Data'!$B$6:$BE$49,'RevPAR Raw Data'!BB$1,FALSE))/100</f>
        <v>-4.1124058714895002E-2</v>
      </c>
      <c r="AF87" s="44">
        <f>(VLOOKUP($A86,'RevPAR Raw Data'!$B$6:$BE$49,'RevPAR Raw Data'!BC$1,FALSE))/100</f>
        <v>3.1851616860114403E-2</v>
      </c>
      <c r="AG87" s="46">
        <f>(VLOOKUP($A86,'RevPAR Raw Data'!$B$6:$BE$49,'RevPAR Raw Data'!BE$1,FALSE))/100</f>
        <v>0.12690822255532</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Data'!AG$3,FALSE))/100</f>
        <v>0.57955338450802496</v>
      </c>
      <c r="C89" s="72">
        <f>(VLOOKUP($A89,'Occupancy Raw Data'!$B$8:$BE$45,'Occupancy Raw Data'!AH$3,FALSE))/100</f>
        <v>0.69888346127006207</v>
      </c>
      <c r="D89" s="72">
        <f>(VLOOKUP($A89,'Occupancy Raw Data'!$B$8:$BE$45,'Occupancy Raw Data'!AI$3,FALSE))/100</f>
        <v>0.74707780879274199</v>
      </c>
      <c r="E89" s="72">
        <f>(VLOOKUP($A89,'Occupancy Raw Data'!$B$8:$BE$45,'Occupancy Raw Data'!AJ$3,FALSE))/100</f>
        <v>0.7534891835310531</v>
      </c>
      <c r="F89" s="72">
        <f>(VLOOKUP($A89,'Occupancy Raw Data'!$B$8:$BE$45,'Occupancy Raw Data'!AK$3,FALSE))/100</f>
        <v>0.72418004187020202</v>
      </c>
      <c r="G89" s="73">
        <f>(VLOOKUP($A89,'Occupancy Raw Data'!$B$8:$BE$45,'Occupancy Raw Data'!AL$3,FALSE))/100</f>
        <v>0.70063677599441698</v>
      </c>
      <c r="H89" s="53">
        <f>(VLOOKUP($A89,'Occupancy Raw Data'!$B$8:$BE$45,'Occupancy Raw Data'!AN$3,FALSE))/100</f>
        <v>0.81062456385205806</v>
      </c>
      <c r="I89" s="53">
        <f>(VLOOKUP($A89,'Occupancy Raw Data'!$B$8:$BE$45,'Occupancy Raw Data'!AO$3,FALSE))/100</f>
        <v>0.80730983949755697</v>
      </c>
      <c r="J89" s="73">
        <f>(VLOOKUP($A89,'Occupancy Raw Data'!$B$8:$BE$45,'Occupancy Raw Data'!AP$3,FALSE))/100</f>
        <v>0.80896720167480796</v>
      </c>
      <c r="K89" s="74">
        <f>(VLOOKUP($A89,'Occupancy Raw Data'!$B$8:$BE$45,'Occupancy Raw Data'!AR$3,FALSE))/100</f>
        <v>0.73158832618881409</v>
      </c>
      <c r="M89" s="75">
        <f>VLOOKUP($A89,'ADR Raw Data'!$B$6:$BE$43,'ADR Raw Data'!AG$1,FALSE)</f>
        <v>112.223879996989</v>
      </c>
      <c r="N89" s="76">
        <f>VLOOKUP($A89,'ADR Raw Data'!$B$6:$BE$43,'ADR Raw Data'!AH$1,FALSE)</f>
        <v>124.25431846604999</v>
      </c>
      <c r="O89" s="76">
        <f>VLOOKUP($A89,'ADR Raw Data'!$B$6:$BE$43,'ADR Raw Data'!AI$1,FALSE)</f>
        <v>130.85451178118899</v>
      </c>
      <c r="P89" s="76">
        <f>VLOOKUP($A89,'ADR Raw Data'!$B$6:$BE$43,'ADR Raw Data'!AJ$1,FALSE)</f>
        <v>130.62238239175699</v>
      </c>
      <c r="Q89" s="76">
        <f>VLOOKUP($A89,'ADR Raw Data'!$B$6:$BE$43,'ADR Raw Data'!AK$1,FALSE)</f>
        <v>124.803536924837</v>
      </c>
      <c r="R89" s="77">
        <f>VLOOKUP($A89,'ADR Raw Data'!$B$6:$BE$43,'ADR Raw Data'!AL$1,FALSE)</f>
        <v>125.15480701310901</v>
      </c>
      <c r="S89" s="76">
        <f>VLOOKUP($A89,'ADR Raw Data'!$B$6:$BE$43,'ADR Raw Data'!AN$1,FALSE)</f>
        <v>155.55349755192</v>
      </c>
      <c r="T89" s="76">
        <f>VLOOKUP($A89,'ADR Raw Data'!$B$6:$BE$43,'ADR Raw Data'!AO$1,FALSE)</f>
        <v>154.46259558076699</v>
      </c>
      <c r="U89" s="77">
        <f>VLOOKUP($A89,'ADR Raw Data'!$B$6:$BE$43,'ADR Raw Data'!AP$1,FALSE)</f>
        <v>155.00916405272801</v>
      </c>
      <c r="V89" s="78">
        <f>VLOOKUP($A89,'ADR Raw Data'!$B$6:$BE$43,'ADR Raw Data'!AR$1,FALSE)</f>
        <v>134.58680773482499</v>
      </c>
      <c r="X89" s="75">
        <f>VLOOKUP($A89,'RevPAR Raw Data'!$B$6:$BE$43,'RevPAR Raw Data'!AG$1,FALSE)</f>
        <v>65.039729474877802</v>
      </c>
      <c r="Y89" s="76">
        <f>VLOOKUP($A89,'RevPAR Raw Data'!$B$6:$BE$43,'RevPAR Raw Data'!AH$1,FALSE)</f>
        <v>86.839288167306293</v>
      </c>
      <c r="Z89" s="76">
        <f>VLOOKUP($A89,'RevPAR Raw Data'!$B$6:$BE$43,'RevPAR Raw Data'!AI$1,FALSE)</f>
        <v>97.758501932135303</v>
      </c>
      <c r="AA89" s="76">
        <f>VLOOKUP($A89,'RevPAR Raw Data'!$B$6:$BE$43,'RevPAR Raw Data'!AJ$1,FALSE)</f>
        <v>98.422552259246302</v>
      </c>
      <c r="AB89" s="76">
        <f>VLOOKUP($A89,'RevPAR Raw Data'!$B$6:$BE$43,'RevPAR Raw Data'!AK$1,FALSE)</f>
        <v>90.380230595778002</v>
      </c>
      <c r="AC89" s="77">
        <f>VLOOKUP($A89,'RevPAR Raw Data'!$B$6:$BE$43,'RevPAR Raw Data'!AL$1,FALSE)</f>
        <v>87.688060485868803</v>
      </c>
      <c r="AD89" s="76">
        <f>VLOOKUP($A89,'RevPAR Raw Data'!$B$6:$BE$43,'RevPAR Raw Data'!AN$1,FALSE)</f>
        <v>126.09548610868799</v>
      </c>
      <c r="AE89" s="76">
        <f>VLOOKUP($A89,'RevPAR Raw Data'!$B$6:$BE$43,'RevPAR Raw Data'!AO$1,FALSE)</f>
        <v>124.69917324668501</v>
      </c>
      <c r="AF89" s="77">
        <f>VLOOKUP($A89,'RevPAR Raw Data'!$B$6:$BE$43,'RevPAR Raw Data'!AP$1,FALSE)</f>
        <v>125.397329677686</v>
      </c>
      <c r="AG89" s="78">
        <f>VLOOKUP($A89,'RevPAR Raw Data'!$B$6:$BE$43,'RevPAR Raw Data'!AR$1,FALSE)</f>
        <v>98.462137397816704</v>
      </c>
    </row>
    <row r="90" spans="1:33" x14ac:dyDescent="0.25">
      <c r="A90" s="55" t="s">
        <v>126</v>
      </c>
      <c r="B90" s="43">
        <f>(VLOOKUP($A89,'Occupancy Raw Data'!$B$8:$BE$51,'Occupancy Raw Data'!AT$3,FALSE))/100</f>
        <v>4.8666830020792501E-2</v>
      </c>
      <c r="C90" s="44">
        <f>(VLOOKUP($A89,'Occupancy Raw Data'!$B$8:$BE$51,'Occupancy Raw Data'!AU$3,FALSE))/100</f>
        <v>0.13116178167588399</v>
      </c>
      <c r="D90" s="44">
        <f>(VLOOKUP($A89,'Occupancy Raw Data'!$B$8:$BE$51,'Occupancy Raw Data'!AV$3,FALSE))/100</f>
        <v>0.10534115772990599</v>
      </c>
      <c r="E90" s="44">
        <f>(VLOOKUP($A89,'Occupancy Raw Data'!$B$8:$BE$51,'Occupancy Raw Data'!AW$3,FALSE))/100</f>
        <v>8.4453861996855506E-2</v>
      </c>
      <c r="F90" s="44">
        <f>(VLOOKUP($A89,'Occupancy Raw Data'!$B$8:$BE$51,'Occupancy Raw Data'!AX$3,FALSE))/100</f>
        <v>5.1009135963306702E-2</v>
      </c>
      <c r="G90" s="44">
        <f>(VLOOKUP($A89,'Occupancy Raw Data'!$B$8:$BE$51,'Occupancy Raw Data'!AY$3,FALSE))/100</f>
        <v>8.4501259198159803E-2</v>
      </c>
      <c r="H90" s="45">
        <f>(VLOOKUP($A89,'Occupancy Raw Data'!$B$8:$BE$51,'Occupancy Raw Data'!BA$3,FALSE))/100</f>
        <v>6.1938877510605093E-3</v>
      </c>
      <c r="I90" s="45">
        <f>(VLOOKUP($A89,'Occupancy Raw Data'!$B$8:$BE$51,'Occupancy Raw Data'!BB$3,FALSE))/100</f>
        <v>-1.9128569913992199E-2</v>
      </c>
      <c r="J90" s="44">
        <f>(VLOOKUP($A89,'Occupancy Raw Data'!$B$8:$BE$51,'Occupancy Raw Data'!BC$3,FALSE))/100</f>
        <v>-6.6027552935784394E-3</v>
      </c>
      <c r="K90" s="46">
        <f>(VLOOKUP($A89,'Occupancy Raw Data'!$B$8:$BE$51,'Occupancy Raw Data'!BE$3,FALSE))/100</f>
        <v>5.39635634722355E-2</v>
      </c>
      <c r="M90" s="43">
        <f>(VLOOKUP($A89,'ADR Raw Data'!$B$6:$BE$49,'ADR Raw Data'!AT$1,FALSE))/100</f>
        <v>1.5067762165921801E-2</v>
      </c>
      <c r="N90" s="44">
        <f>(VLOOKUP($A89,'ADR Raw Data'!$B$6:$BE$49,'ADR Raw Data'!AU$1,FALSE))/100</f>
        <v>5.7882891742880797E-2</v>
      </c>
      <c r="O90" s="44">
        <f>(VLOOKUP($A89,'ADR Raw Data'!$B$6:$BE$49,'ADR Raw Data'!AV$1,FALSE))/100</f>
        <v>5.67758908271404E-2</v>
      </c>
      <c r="P90" s="44">
        <f>(VLOOKUP($A89,'ADR Raw Data'!$B$6:$BE$49,'ADR Raw Data'!AW$1,FALSE))/100</f>
        <v>5.3023342095178901E-2</v>
      </c>
      <c r="Q90" s="44">
        <f>(VLOOKUP($A89,'ADR Raw Data'!$B$6:$BE$49,'ADR Raw Data'!AX$1,FALSE))/100</f>
        <v>4.2160125192340699E-2</v>
      </c>
      <c r="R90" s="44">
        <f>(VLOOKUP($A89,'ADR Raw Data'!$B$6:$BE$49,'ADR Raw Data'!AY$1,FALSE))/100</f>
        <v>4.7181675071628001E-2</v>
      </c>
      <c r="S90" s="45">
        <f>(VLOOKUP($A89,'ADR Raw Data'!$B$6:$BE$49,'ADR Raw Data'!BA$1,FALSE))/100</f>
        <v>6.6511702341287601E-2</v>
      </c>
      <c r="T90" s="45">
        <f>(VLOOKUP($A89,'ADR Raw Data'!$B$6:$BE$49,'ADR Raw Data'!BB$1,FALSE))/100</f>
        <v>3.14337380776126E-2</v>
      </c>
      <c r="U90" s="44">
        <f>(VLOOKUP($A89,'ADR Raw Data'!$B$6:$BE$49,'ADR Raw Data'!BC$1,FALSE))/100</f>
        <v>4.8600668935846497E-2</v>
      </c>
      <c r="V90" s="46">
        <f>(VLOOKUP($A89,'ADR Raw Data'!$B$6:$BE$49,'ADR Raw Data'!BE$1,FALSE))/100</f>
        <v>4.3269055813930202E-2</v>
      </c>
      <c r="X90" s="43">
        <f>(VLOOKUP($A89,'RevPAR Raw Data'!$B$6:$BE$49,'RevPAR Raw Data'!AT$1,FALSE))/100</f>
        <v>6.4467892406837007E-2</v>
      </c>
      <c r="Y90" s="44">
        <f>(VLOOKUP($A89,'RevPAR Raw Data'!$B$6:$BE$49,'RevPAR Raw Data'!AU$1,FALSE))/100</f>
        <v>0.19663669662831298</v>
      </c>
      <c r="Z90" s="44">
        <f>(VLOOKUP($A89,'RevPAR Raw Data'!$B$6:$BE$49,'RevPAR Raw Data'!AV$1,FALSE))/100</f>
        <v>0.16809788662792399</v>
      </c>
      <c r="AA90" s="44">
        <f>(VLOOKUP($A89,'RevPAR Raw Data'!$B$6:$BE$49,'RevPAR Raw Data'!AW$1,FALSE))/100</f>
        <v>0.141955230107952</v>
      </c>
      <c r="AB90" s="44">
        <f>(VLOOKUP($A89,'RevPAR Raw Data'!$B$6:$BE$49,'RevPAR Raw Data'!AX$1,FALSE))/100</f>
        <v>9.5319812713813595E-2</v>
      </c>
      <c r="AC90" s="44">
        <f>(VLOOKUP($A89,'RevPAR Raw Data'!$B$6:$BE$49,'RevPAR Raw Data'!AY$1,FALSE))/100</f>
        <v>0.135669845224418</v>
      </c>
      <c r="AD90" s="45">
        <f>(VLOOKUP($A89,'RevPAR Raw Data'!$B$6:$BE$49,'RevPAR Raw Data'!BA$1,FALSE))/100</f>
        <v>7.3117556110782009E-2</v>
      </c>
      <c r="AE90" s="45">
        <f>(VLOOKUP($A89,'RevPAR Raw Data'!$B$6:$BE$49,'RevPAR Raw Data'!BB$1,FALSE))/100</f>
        <v>1.1703885707144599E-2</v>
      </c>
      <c r="AF90" s="44">
        <f>(VLOOKUP($A89,'RevPAR Raw Data'!$B$6:$BE$49,'RevPAR Raw Data'!BC$1,FALSE))/100</f>
        <v>4.1677015318180501E-2</v>
      </c>
      <c r="AG90" s="46">
        <f>(VLOOKUP($A89,'RevPAR Raw Data'!$B$6:$BE$49,'RevPAR Raw Data'!BE$1,FALSE))/100</f>
        <v>9.9567571725964504E-2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Data'!AG$3,FALSE))/100</f>
        <v>0.52542372881355903</v>
      </c>
      <c r="C92" s="72">
        <f>(VLOOKUP($A92,'Occupancy Raw Data'!$B$8:$BE$45,'Occupancy Raw Data'!AH$3,FALSE))/100</f>
        <v>0.59459353421217798</v>
      </c>
      <c r="D92" s="72">
        <f>(VLOOKUP($A92,'Occupancy Raw Data'!$B$8:$BE$45,'Occupancy Raw Data'!AI$3,FALSE))/100</f>
        <v>0.64302809165097297</v>
      </c>
      <c r="E92" s="72">
        <f>(VLOOKUP($A92,'Occupancy Raw Data'!$B$8:$BE$45,'Occupancy Raw Data'!AJ$3,FALSE))/100</f>
        <v>0.66109541745134903</v>
      </c>
      <c r="F92" s="72">
        <f>(VLOOKUP($A92,'Occupancy Raw Data'!$B$8:$BE$45,'Occupancy Raw Data'!AK$3,FALSE))/100</f>
        <v>0.65273854362837402</v>
      </c>
      <c r="G92" s="73">
        <f>(VLOOKUP($A92,'Occupancy Raw Data'!$B$8:$BE$45,'Occupancy Raw Data'!AL$3,FALSE))/100</f>
        <v>0.61537586315128601</v>
      </c>
      <c r="H92" s="53">
        <f>(VLOOKUP($A92,'Occupancy Raw Data'!$B$8:$BE$45,'Occupancy Raw Data'!AN$3,FALSE))/100</f>
        <v>0.83029268675455103</v>
      </c>
      <c r="I92" s="53">
        <f>(VLOOKUP($A92,'Occupancy Raw Data'!$B$8:$BE$45,'Occupancy Raw Data'!AO$3,FALSE))/100</f>
        <v>0.85873744507218996</v>
      </c>
      <c r="J92" s="73">
        <f>(VLOOKUP($A92,'Occupancy Raw Data'!$B$8:$BE$45,'Occupancy Raw Data'!AP$3,FALSE))/100</f>
        <v>0.84451506591336989</v>
      </c>
      <c r="K92" s="74">
        <f>(VLOOKUP($A92,'Occupancy Raw Data'!$B$8:$BE$45,'Occupancy Raw Data'!AR$3,FALSE))/100</f>
        <v>0.68084420679759605</v>
      </c>
      <c r="M92" s="75">
        <f>VLOOKUP($A92,'ADR Raw Data'!$B$6:$BE$43,'ADR Raw Data'!AG$1,FALSE)</f>
        <v>127.804596449372</v>
      </c>
      <c r="N92" s="76">
        <f>VLOOKUP($A92,'ADR Raw Data'!$B$6:$BE$43,'ADR Raw Data'!AH$1,FALSE)</f>
        <v>130.21385087759799</v>
      </c>
      <c r="O92" s="76">
        <f>VLOOKUP($A92,'ADR Raw Data'!$B$6:$BE$43,'ADR Raw Data'!AI$1,FALSE)</f>
        <v>134.82992180969501</v>
      </c>
      <c r="P92" s="76">
        <f>VLOOKUP($A92,'ADR Raw Data'!$B$6:$BE$43,'ADR Raw Data'!AJ$1,FALSE)</f>
        <v>137.201439928783</v>
      </c>
      <c r="Q92" s="76">
        <f>VLOOKUP($A92,'ADR Raw Data'!$B$6:$BE$43,'ADR Raw Data'!AK$1,FALSE)</f>
        <v>139.72951912303901</v>
      </c>
      <c r="R92" s="77">
        <f>VLOOKUP($A92,'ADR Raw Data'!$B$6:$BE$43,'ADR Raw Data'!AL$1,FALSE)</f>
        <v>134.28716318004101</v>
      </c>
      <c r="S92" s="76">
        <f>VLOOKUP($A92,'ADR Raw Data'!$B$6:$BE$43,'ADR Raw Data'!AN$1,FALSE)</f>
        <v>207.79497182043701</v>
      </c>
      <c r="T92" s="76">
        <f>VLOOKUP($A92,'ADR Raw Data'!$B$6:$BE$43,'ADR Raw Data'!AO$1,FALSE)</f>
        <v>220.27556112164399</v>
      </c>
      <c r="U92" s="77">
        <f>VLOOKUP($A92,'ADR Raw Data'!$B$6:$BE$43,'ADR Raw Data'!AP$1,FALSE)</f>
        <v>214.140358541231</v>
      </c>
      <c r="V92" s="78">
        <f>VLOOKUP($A92,'ADR Raw Data'!$B$6:$BE$43,'ADR Raw Data'!AR$1,FALSE)</f>
        <v>162.58699861986301</v>
      </c>
      <c r="X92" s="75">
        <f>VLOOKUP($A92,'RevPAR Raw Data'!$B$6:$BE$43,'RevPAR Raw Data'!AG$1,FALSE)</f>
        <v>67.151567625941595</v>
      </c>
      <c r="Y92" s="76">
        <f>VLOOKUP($A92,'RevPAR Raw Data'!$B$6:$BE$43,'RevPAR Raw Data'!AH$1,FALSE)</f>
        <v>77.424313796688594</v>
      </c>
      <c r="Z92" s="76">
        <f>VLOOKUP($A92,'RevPAR Raw Data'!$B$6:$BE$43,'RevPAR Raw Data'!AI$1,FALSE)</f>
        <v>86.699427318738202</v>
      </c>
      <c r="AA92" s="76">
        <f>VLOOKUP($A92,'RevPAR Raw Data'!$B$6:$BE$43,'RevPAR Raw Data'!AJ$1,FALSE)</f>
        <v>90.703243204645304</v>
      </c>
      <c r="AB92" s="76">
        <f>VLOOKUP($A92,'RevPAR Raw Data'!$B$6:$BE$43,'RevPAR Raw Data'!AK$1,FALSE)</f>
        <v>91.206842814265499</v>
      </c>
      <c r="AC92" s="77">
        <f>VLOOKUP($A92,'RevPAR Raw Data'!$B$6:$BE$43,'RevPAR Raw Data'!AL$1,FALSE)</f>
        <v>82.637078952055802</v>
      </c>
      <c r="AD92" s="76">
        <f>VLOOKUP($A92,'RevPAR Raw Data'!$B$6:$BE$43,'RevPAR Raw Data'!AN$1,FALSE)</f>
        <v>172.53064544687601</v>
      </c>
      <c r="AE92" s="76">
        <f>VLOOKUP($A92,'RevPAR Raw Data'!$B$6:$BE$43,'RevPAR Raw Data'!AO$1,FALSE)</f>
        <v>189.15887256944399</v>
      </c>
      <c r="AF92" s="77">
        <f>VLOOKUP($A92,'RevPAR Raw Data'!$B$6:$BE$43,'RevPAR Raw Data'!AP$1,FALSE)</f>
        <v>180.84475900816</v>
      </c>
      <c r="AG92" s="78">
        <f>VLOOKUP($A92,'RevPAR Raw Data'!$B$6:$BE$43,'RevPAR Raw Data'!AR$1,FALSE)</f>
        <v>110.696416110942</v>
      </c>
    </row>
    <row r="93" spans="1:33" x14ac:dyDescent="0.25">
      <c r="A93" s="55" t="s">
        <v>126</v>
      </c>
      <c r="B93" s="43">
        <f>(VLOOKUP($A92,'Occupancy Raw Data'!$B$8:$BE$51,'Occupancy Raw Data'!AT$3,FALSE))/100</f>
        <v>-2.4859339121497799E-2</v>
      </c>
      <c r="C93" s="44">
        <f>(VLOOKUP($A92,'Occupancy Raw Data'!$B$8:$BE$51,'Occupancy Raw Data'!AU$3,FALSE))/100</f>
        <v>-4.1045631793372499E-2</v>
      </c>
      <c r="D93" s="44">
        <f>(VLOOKUP($A92,'Occupancy Raw Data'!$B$8:$BE$51,'Occupancy Raw Data'!AV$3,FALSE))/100</f>
        <v>-2.0909320407067299E-2</v>
      </c>
      <c r="E93" s="44">
        <f>(VLOOKUP($A92,'Occupancy Raw Data'!$B$8:$BE$51,'Occupancy Raw Data'!AW$3,FALSE))/100</f>
        <v>2.97589048312666E-2</v>
      </c>
      <c r="F93" s="44">
        <f>(VLOOKUP($A92,'Occupancy Raw Data'!$B$8:$BE$51,'Occupancy Raw Data'!AX$3,FALSE))/100</f>
        <v>3.89438984100723E-2</v>
      </c>
      <c r="G93" s="44">
        <f>(VLOOKUP($A92,'Occupancy Raw Data'!$B$8:$BE$51,'Occupancy Raw Data'!AY$3,FALSE))/100</f>
        <v>-2.9180949377164999E-3</v>
      </c>
      <c r="H93" s="45">
        <f>(VLOOKUP($A92,'Occupancy Raw Data'!$B$8:$BE$51,'Occupancy Raw Data'!BA$3,FALSE))/100</f>
        <v>2.4786823596044699E-2</v>
      </c>
      <c r="I93" s="45">
        <f>(VLOOKUP($A92,'Occupancy Raw Data'!$B$8:$BE$51,'Occupancy Raw Data'!BB$3,FALSE))/100</f>
        <v>-2.7553393887986402E-2</v>
      </c>
      <c r="J93" s="44">
        <f>(VLOOKUP($A92,'Occupancy Raw Data'!$B$8:$BE$51,'Occupancy Raw Data'!BC$3,FALSE))/100</f>
        <v>-2.5093391874291097E-3</v>
      </c>
      <c r="K93" s="46">
        <f>(VLOOKUP($A92,'Occupancy Raw Data'!$B$8:$BE$51,'Occupancy Raw Data'!BE$3,FALSE))/100</f>
        <v>-2.7732709310281699E-3</v>
      </c>
      <c r="M93" s="43">
        <f>(VLOOKUP($A92,'ADR Raw Data'!$B$6:$BE$49,'ADR Raw Data'!AT$1,FALSE))/100</f>
        <v>-2.11900598542226E-2</v>
      </c>
      <c r="N93" s="44">
        <f>(VLOOKUP($A92,'ADR Raw Data'!$B$6:$BE$49,'ADR Raw Data'!AU$1,FALSE))/100</f>
        <v>-4.48207299358232E-2</v>
      </c>
      <c r="O93" s="44">
        <f>(VLOOKUP($A92,'ADR Raw Data'!$B$6:$BE$49,'ADR Raw Data'!AV$1,FALSE))/100</f>
        <v>-3.8546463040191999E-2</v>
      </c>
      <c r="P93" s="44">
        <f>(VLOOKUP($A92,'ADR Raw Data'!$B$6:$BE$49,'ADR Raw Data'!AW$1,FALSE))/100</f>
        <v>-1.30160441165689E-2</v>
      </c>
      <c r="Q93" s="44">
        <f>(VLOOKUP($A92,'ADR Raw Data'!$B$6:$BE$49,'ADR Raw Data'!AX$1,FALSE))/100</f>
        <v>7.6833518427409202E-3</v>
      </c>
      <c r="R93" s="44">
        <f>(VLOOKUP($A92,'ADR Raw Data'!$B$6:$BE$49,'ADR Raw Data'!AY$1,FALSE))/100</f>
        <v>-2.1140918778416097E-2</v>
      </c>
      <c r="S93" s="45">
        <f>(VLOOKUP($A92,'ADR Raw Data'!$B$6:$BE$49,'ADR Raw Data'!BA$1,FALSE))/100</f>
        <v>2.80738845923451E-2</v>
      </c>
      <c r="T93" s="45">
        <f>(VLOOKUP($A92,'ADR Raw Data'!$B$6:$BE$49,'ADR Raw Data'!BB$1,FALSE))/100</f>
        <v>8.0216300300789602E-3</v>
      </c>
      <c r="U93" s="44">
        <f>(VLOOKUP($A92,'ADR Raw Data'!$B$6:$BE$49,'ADR Raw Data'!BC$1,FALSE))/100</f>
        <v>1.64510986314566E-2</v>
      </c>
      <c r="V93" s="46">
        <f>(VLOOKUP($A92,'ADR Raw Data'!$B$6:$BE$49,'ADR Raw Data'!BE$1,FALSE))/100</f>
        <v>-3.9041005376105596E-3</v>
      </c>
      <c r="X93" s="43">
        <f>(VLOOKUP($A92,'RevPAR Raw Data'!$B$6:$BE$49,'RevPAR Raw Data'!AT$1,FALSE))/100</f>
        <v>-4.5522628091799397E-2</v>
      </c>
      <c r="Y93" s="44">
        <f>(VLOOKUP($A92,'RevPAR Raw Data'!$B$6:$BE$49,'RevPAR Raw Data'!AU$1,FALSE))/100</f>
        <v>-8.4026666551539814E-2</v>
      </c>
      <c r="Z93" s="44">
        <f>(VLOOKUP($A92,'RevPAR Raw Data'!$B$6:$BE$49,'RevPAR Raw Data'!AV$1,FALSE))/100</f>
        <v>-5.8649803100992798E-2</v>
      </c>
      <c r="AA93" s="44">
        <f>(VLOOKUP($A92,'RevPAR Raw Data'!$B$6:$BE$49,'RevPAR Raw Data'!AW$1,FALSE))/100</f>
        <v>1.6355517496553101E-2</v>
      </c>
      <c r="AB93" s="44">
        <f>(VLOOKUP($A92,'RevPAR Raw Data'!$B$6:$BE$49,'RevPAR Raw Data'!AX$1,FALSE))/100</f>
        <v>4.6926469926425698E-2</v>
      </c>
      <c r="AC93" s="44">
        <f>(VLOOKUP($A92,'RevPAR Raw Data'!$B$6:$BE$49,'RevPAR Raw Data'!AY$1,FALSE))/100</f>
        <v>-2.3997322508066601E-2</v>
      </c>
      <c r="AD93" s="45">
        <f>(VLOOKUP($A92,'RevPAR Raw Data'!$B$6:$BE$49,'RevPAR Raw Data'!BA$1,FALSE))/100</f>
        <v>5.3556570613436098E-2</v>
      </c>
      <c r="AE93" s="45">
        <f>(VLOOKUP($A92,'RevPAR Raw Data'!$B$6:$BE$49,'RevPAR Raw Data'!BB$1,FALSE))/100</f>
        <v>-1.9752786989749901E-2</v>
      </c>
      <c r="AF93" s="44">
        <f>(VLOOKUP($A92,'RevPAR Raw Data'!$B$6:$BE$49,'RevPAR Raw Data'!BC$1,FALSE))/100</f>
        <v>1.3900478057555302E-2</v>
      </c>
      <c r="AG93" s="46">
        <f>(VLOOKUP($A92,'RevPAR Raw Data'!$B$6:$BE$49,'RevPAR Raw Data'!BE$1,FALSE))/100</f>
        <v>-6.6665443401059702E-3</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Data'!AG$3,FALSE))/100</f>
        <v>0.43696844993141198</v>
      </c>
      <c r="C95" s="72">
        <f>(VLOOKUP($A95,'Occupancy Raw Data'!$B$8:$BE$45,'Occupancy Raw Data'!AH$3,FALSE))/100</f>
        <v>0.46848422496570596</v>
      </c>
      <c r="D95" s="72">
        <f>(VLOOKUP($A95,'Occupancy Raw Data'!$B$8:$BE$45,'Occupancy Raw Data'!AI$3,FALSE))/100</f>
        <v>0.49310699588477297</v>
      </c>
      <c r="E95" s="72">
        <f>(VLOOKUP($A95,'Occupancy Raw Data'!$B$8:$BE$45,'Occupancy Raw Data'!AJ$3,FALSE))/100</f>
        <v>0.53206447187928607</v>
      </c>
      <c r="F95" s="72">
        <f>(VLOOKUP($A95,'Occupancy Raw Data'!$B$8:$BE$45,'Occupancy Raw Data'!AK$3,FALSE))/100</f>
        <v>0.60366941015089093</v>
      </c>
      <c r="G95" s="73">
        <f>(VLOOKUP($A95,'Occupancy Raw Data'!$B$8:$BE$45,'Occupancy Raw Data'!AL$3,FALSE))/100</f>
        <v>0.50685871056241405</v>
      </c>
      <c r="H95" s="53">
        <f>(VLOOKUP($A95,'Occupancy Raw Data'!$B$8:$BE$45,'Occupancy Raw Data'!AN$3,FALSE))/100</f>
        <v>0.74859396433470493</v>
      </c>
      <c r="I95" s="53">
        <f>(VLOOKUP($A95,'Occupancy Raw Data'!$B$8:$BE$45,'Occupancy Raw Data'!AO$3,FALSE))/100</f>
        <v>0.76484910836762598</v>
      </c>
      <c r="J95" s="73">
        <f>(VLOOKUP($A95,'Occupancy Raw Data'!$B$8:$BE$45,'Occupancy Raw Data'!AP$3,FALSE))/100</f>
        <v>0.75672153635116501</v>
      </c>
      <c r="K95" s="74">
        <f>(VLOOKUP($A95,'Occupancy Raw Data'!$B$8:$BE$45,'Occupancy Raw Data'!AR$3,FALSE))/100</f>
        <v>0.57824808935919991</v>
      </c>
      <c r="M95" s="75">
        <f>VLOOKUP($A95,'ADR Raw Data'!$B$6:$BE$43,'ADR Raw Data'!AG$1,FALSE)</f>
        <v>118.023449223041</v>
      </c>
      <c r="N95" s="76">
        <f>VLOOKUP($A95,'ADR Raw Data'!$B$6:$BE$43,'ADR Raw Data'!AH$1,FALSE)</f>
        <v>114.68956518556401</v>
      </c>
      <c r="O95" s="76">
        <f>VLOOKUP($A95,'ADR Raw Data'!$B$6:$BE$43,'ADR Raw Data'!AI$1,FALSE)</f>
        <v>116.001310244105</v>
      </c>
      <c r="P95" s="76">
        <f>VLOOKUP($A95,'ADR Raw Data'!$B$6:$BE$43,'ADR Raw Data'!AJ$1,FALSE)</f>
        <v>120.132931356751</v>
      </c>
      <c r="Q95" s="76">
        <f>VLOOKUP($A95,'ADR Raw Data'!$B$6:$BE$43,'ADR Raw Data'!AK$1,FALSE)</f>
        <v>134.979401238425</v>
      </c>
      <c r="R95" s="77">
        <f>VLOOKUP($A95,'ADR Raw Data'!$B$6:$BE$43,'ADR Raw Data'!AL$1,FALSE)</f>
        <v>121.49548863328801</v>
      </c>
      <c r="S95" s="76">
        <f>VLOOKUP($A95,'ADR Raw Data'!$B$6:$BE$43,'ADR Raw Data'!AN$1,FALSE)</f>
        <v>182.70155664482999</v>
      </c>
      <c r="T95" s="76">
        <f>VLOOKUP($A95,'ADR Raw Data'!$B$6:$BE$43,'ADR Raw Data'!AO$1,FALSE)</f>
        <v>194.47825718513201</v>
      </c>
      <c r="U95" s="77">
        <f>VLOOKUP($A95,'ADR Raw Data'!$B$6:$BE$43,'ADR Raw Data'!AP$1,FALSE)</f>
        <v>188.65315077494699</v>
      </c>
      <c r="V95" s="78">
        <f>VLOOKUP($A95,'ADR Raw Data'!$B$6:$BE$43,'ADR Raw Data'!AR$1,FALSE)</f>
        <v>146.60564474040899</v>
      </c>
      <c r="X95" s="75">
        <f>VLOOKUP($A95,'RevPAR Raw Data'!$B$6:$BE$43,'RevPAR Raw Data'!AG$1,FALSE)</f>
        <v>51.572523662551397</v>
      </c>
      <c r="Y95" s="76">
        <f>VLOOKUP($A95,'RevPAR Raw Data'!$B$6:$BE$43,'RevPAR Raw Data'!AH$1,FALSE)</f>
        <v>53.7302520576131</v>
      </c>
      <c r="Z95" s="76">
        <f>VLOOKUP($A95,'RevPAR Raw Data'!$B$6:$BE$43,'RevPAR Raw Data'!AI$1,FALSE)</f>
        <v>57.2010576131687</v>
      </c>
      <c r="AA95" s="76">
        <f>VLOOKUP($A95,'RevPAR Raw Data'!$B$6:$BE$43,'RevPAR Raw Data'!AJ$1,FALSE)</f>
        <v>63.9184646776406</v>
      </c>
      <c r="AB95" s="76">
        <f>VLOOKUP($A95,'RevPAR Raw Data'!$B$6:$BE$43,'RevPAR Raw Data'!AK$1,FALSE)</f>
        <v>81.482935528120706</v>
      </c>
      <c r="AC95" s="77">
        <f>VLOOKUP($A95,'RevPAR Raw Data'!$B$6:$BE$43,'RevPAR Raw Data'!AL$1,FALSE)</f>
        <v>61.581046707818899</v>
      </c>
      <c r="AD95" s="76">
        <f>VLOOKUP($A95,'RevPAR Raw Data'!$B$6:$BE$43,'RevPAR Raw Data'!AN$1,FALSE)</f>
        <v>136.76928257887499</v>
      </c>
      <c r="AE95" s="76">
        <f>VLOOKUP($A95,'RevPAR Raw Data'!$B$6:$BE$43,'RevPAR Raw Data'!AO$1,FALSE)</f>
        <v>148.74652160493801</v>
      </c>
      <c r="AF95" s="77">
        <f>VLOOKUP($A95,'RevPAR Raw Data'!$B$6:$BE$43,'RevPAR Raw Data'!AP$1,FALSE)</f>
        <v>142.757902091906</v>
      </c>
      <c r="AG95" s="78">
        <f>VLOOKUP($A95,'RevPAR Raw Data'!$B$6:$BE$43,'RevPAR Raw Data'!AR$1,FALSE)</f>
        <v>84.774433960415394</v>
      </c>
    </row>
    <row r="96" spans="1:33" x14ac:dyDescent="0.25">
      <c r="A96" s="55" t="s">
        <v>126</v>
      </c>
      <c r="B96" s="43">
        <f>(VLOOKUP($A95,'Occupancy Raw Data'!$B$8:$BE$51,'Occupancy Raw Data'!AT$3,FALSE))/100</f>
        <v>3.1026666764823498E-2</v>
      </c>
      <c r="C96" s="44">
        <f>(VLOOKUP($A95,'Occupancy Raw Data'!$B$8:$BE$51,'Occupancy Raw Data'!AU$3,FALSE))/100</f>
        <v>-5.2340418746138005E-2</v>
      </c>
      <c r="D96" s="44">
        <f>(VLOOKUP($A95,'Occupancy Raw Data'!$B$8:$BE$51,'Occupancy Raw Data'!AV$3,FALSE))/100</f>
        <v>-2.1324781370860298E-2</v>
      </c>
      <c r="E96" s="44">
        <f>(VLOOKUP($A95,'Occupancy Raw Data'!$B$8:$BE$51,'Occupancy Raw Data'!AW$3,FALSE))/100</f>
        <v>2.4027180063768402E-2</v>
      </c>
      <c r="F96" s="44">
        <f>(VLOOKUP($A95,'Occupancy Raw Data'!$B$8:$BE$51,'Occupancy Raw Data'!AX$3,FALSE))/100</f>
        <v>7.3262135105211706E-2</v>
      </c>
      <c r="G96" s="44">
        <f>(VLOOKUP($A95,'Occupancy Raw Data'!$B$8:$BE$51,'Occupancy Raw Data'!AY$3,FALSE))/100</f>
        <v>1.19990895799152E-2</v>
      </c>
      <c r="H96" s="45">
        <f>(VLOOKUP($A95,'Occupancy Raw Data'!$B$8:$BE$51,'Occupancy Raw Data'!BA$3,FALSE))/100</f>
        <v>8.4514117317400397E-2</v>
      </c>
      <c r="I96" s="45">
        <f>(VLOOKUP($A95,'Occupancy Raw Data'!$B$8:$BE$51,'Occupancy Raw Data'!BB$3,FALSE))/100</f>
        <v>6.2702552550762403E-2</v>
      </c>
      <c r="J96" s="44">
        <f>(VLOOKUP($A95,'Occupancy Raw Data'!$B$8:$BE$51,'Occupancy Raw Data'!BC$3,FALSE))/100</f>
        <v>7.3380444541579701E-2</v>
      </c>
      <c r="K96" s="46">
        <f>(VLOOKUP($A95,'Occupancy Raw Data'!$B$8:$BE$51,'Occupancy Raw Data'!BE$3,FALSE))/100</f>
        <v>3.3850372328561605E-2</v>
      </c>
      <c r="M96" s="43">
        <f>(VLOOKUP($A95,'ADR Raw Data'!$B$6:$BE$49,'ADR Raw Data'!AT$1,FALSE))/100</f>
        <v>-2.9942902721312899E-2</v>
      </c>
      <c r="N96" s="44">
        <f>(VLOOKUP($A95,'ADR Raw Data'!$B$6:$BE$49,'ADR Raw Data'!AU$1,FALSE))/100</f>
        <v>-8.6093271613398012E-2</v>
      </c>
      <c r="O96" s="44">
        <f>(VLOOKUP($A95,'ADR Raw Data'!$B$6:$BE$49,'ADR Raw Data'!AV$1,FALSE))/100</f>
        <v>-8.0963395488951206E-2</v>
      </c>
      <c r="P96" s="44">
        <f>(VLOOKUP($A95,'ADR Raw Data'!$B$6:$BE$49,'ADR Raw Data'!AW$1,FALSE))/100</f>
        <v>-6.4701030474285492E-2</v>
      </c>
      <c r="Q96" s="44">
        <f>(VLOOKUP($A95,'ADR Raw Data'!$B$6:$BE$49,'ADR Raw Data'!AX$1,FALSE))/100</f>
        <v>-1.6062982687067601E-2</v>
      </c>
      <c r="R96" s="44">
        <f>(VLOOKUP($A95,'ADR Raw Data'!$B$6:$BE$49,'ADR Raw Data'!AY$1,FALSE))/100</f>
        <v>-5.2570324733248602E-2</v>
      </c>
      <c r="S96" s="45">
        <f>(VLOOKUP($A95,'ADR Raw Data'!$B$6:$BE$49,'ADR Raw Data'!BA$1,FALSE))/100</f>
        <v>8.0738204839704786E-2</v>
      </c>
      <c r="T96" s="45">
        <f>(VLOOKUP($A95,'ADR Raw Data'!$B$6:$BE$49,'ADR Raw Data'!BB$1,FALSE))/100</f>
        <v>0.11180117790732499</v>
      </c>
      <c r="U96" s="44">
        <f>(VLOOKUP($A95,'ADR Raw Data'!$B$6:$BE$49,'ADR Raw Data'!BC$1,FALSE))/100</f>
        <v>9.6511464443116188E-2</v>
      </c>
      <c r="V96" s="46">
        <f>(VLOOKUP($A95,'ADR Raw Data'!$B$6:$BE$49,'ADR Raw Data'!BE$1,FALSE))/100</f>
        <v>1.77222291462816E-2</v>
      </c>
      <c r="X96" s="43">
        <f>(VLOOKUP($A95,'RevPAR Raw Data'!$B$6:$BE$49,'RevPAR Raw Data'!AT$1,FALSE))/100</f>
        <v>1.5473557880485E-4</v>
      </c>
      <c r="Y96" s="44">
        <f>(VLOOKUP($A95,'RevPAR Raw Data'!$B$6:$BE$49,'RevPAR Raw Data'!AU$1,FALSE))/100</f>
        <v>-0.13392753247206499</v>
      </c>
      <c r="Z96" s="44">
        <f>(VLOOKUP($A95,'RevPAR Raw Data'!$B$6:$BE$49,'RevPAR Raw Data'!AV$1,FALSE))/100</f>
        <v>-0.10056165015196701</v>
      </c>
      <c r="AA96" s="44">
        <f>(VLOOKUP($A95,'RevPAR Raw Data'!$B$6:$BE$49,'RevPAR Raw Data'!AW$1,FALSE))/100</f>
        <v>-4.2228433720034E-2</v>
      </c>
      <c r="AB96" s="44">
        <f>(VLOOKUP($A95,'RevPAR Raw Data'!$B$6:$BE$49,'RevPAR Raw Data'!AX$1,FALSE))/100</f>
        <v>5.6022344010331404E-2</v>
      </c>
      <c r="AC96" s="44">
        <f>(VLOOKUP($A95,'RevPAR Raw Data'!$B$6:$BE$49,'RevPAR Raw Data'!AY$1,FALSE))/100</f>
        <v>-4.1202031189052801E-2</v>
      </c>
      <c r="AD96" s="45">
        <f>(VLOOKUP($A95,'RevPAR Raw Data'!$B$6:$BE$49,'RevPAR Raw Data'!BA$1,FALSE))/100</f>
        <v>0.172075840272924</v>
      </c>
      <c r="AE96" s="45">
        <f>(VLOOKUP($A95,'RevPAR Raw Data'!$B$6:$BE$49,'RevPAR Raw Data'!BB$1,FALSE))/100</f>
        <v>0.18151394969105802</v>
      </c>
      <c r="AF96" s="44">
        <f>(VLOOKUP($A95,'RevPAR Raw Data'!$B$6:$BE$49,'RevPAR Raw Data'!BC$1,FALSE))/100</f>
        <v>0.17697396314889002</v>
      </c>
      <c r="AG96" s="46">
        <f>(VLOOKUP($A95,'RevPAR Raw Data'!$B$6:$BE$49,'RevPAR Raw Data'!BE$1,FALSE))/100</f>
        <v>5.2172505529936998E-2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Data'!AG$3,FALSE))/100</f>
        <v>0.45100598391753005</v>
      </c>
      <c r="C98" s="72">
        <f>(VLOOKUP($A98,'Occupancy Raw Data'!$B$8:$BE$45,'Occupancy Raw Data'!AH$3,FALSE))/100</f>
        <v>0.57155814133548599</v>
      </c>
      <c r="D98" s="72">
        <f>(VLOOKUP($A98,'Occupancy Raw Data'!$B$8:$BE$45,'Occupancy Raw Data'!AI$3,FALSE))/100</f>
        <v>0.61717859947571496</v>
      </c>
      <c r="E98" s="72">
        <f>(VLOOKUP($A98,'Occupancy Raw Data'!$B$8:$BE$45,'Occupancy Raw Data'!AJ$3,FALSE))/100</f>
        <v>0.66021081971927498</v>
      </c>
      <c r="F98" s="72">
        <f>(VLOOKUP($A98,'Occupancy Raw Data'!$B$8:$BE$45,'Occupancy Raw Data'!AK$3,FALSE))/100</f>
        <v>0.66196396376466893</v>
      </c>
      <c r="G98" s="73">
        <f>(VLOOKUP($A98,'Occupancy Raw Data'!$B$8:$BE$45,'Occupancy Raw Data'!AL$3,FALSE))/100</f>
        <v>0.59238350164253495</v>
      </c>
      <c r="H98" s="53">
        <f>(VLOOKUP($A98,'Occupancy Raw Data'!$B$8:$BE$45,'Occupancy Raw Data'!AN$3,FALSE))/100</f>
        <v>0.71788681663499299</v>
      </c>
      <c r="I98" s="53">
        <f>(VLOOKUP($A98,'Occupancy Raw Data'!$B$8:$BE$45,'Occupancy Raw Data'!AO$3,FALSE))/100</f>
        <v>0.68782317585185793</v>
      </c>
      <c r="J98" s="73">
        <f>(VLOOKUP($A98,'Occupancy Raw Data'!$B$8:$BE$45,'Occupancy Raw Data'!AP$3,FALSE))/100</f>
        <v>0.70285499624342507</v>
      </c>
      <c r="K98" s="74">
        <f>(VLOOKUP($A98,'Occupancy Raw Data'!$B$8:$BE$45,'Occupancy Raw Data'!AR$3,FALSE))/100</f>
        <v>0.62397146562495498</v>
      </c>
      <c r="M98" s="75">
        <f>VLOOKUP($A98,'ADR Raw Data'!$B$6:$BE$43,'ADR Raw Data'!AG$1,FALSE)</f>
        <v>115.002929368485</v>
      </c>
      <c r="N98" s="76">
        <f>VLOOKUP($A98,'ADR Raw Data'!$B$6:$BE$43,'ADR Raw Data'!AH$1,FALSE)</f>
        <v>113.10167105314</v>
      </c>
      <c r="O98" s="76">
        <f>VLOOKUP($A98,'ADR Raw Data'!$B$6:$BE$43,'ADR Raw Data'!AI$1,FALSE)</f>
        <v>116.96322428022199</v>
      </c>
      <c r="P98" s="76">
        <f>VLOOKUP($A98,'ADR Raw Data'!$B$6:$BE$43,'ADR Raw Data'!AJ$1,FALSE)</f>
        <v>129.27397594196501</v>
      </c>
      <c r="Q98" s="76">
        <f>VLOOKUP($A98,'ADR Raw Data'!$B$6:$BE$43,'ADR Raw Data'!AK$1,FALSE)</f>
        <v>153.30538919754301</v>
      </c>
      <c r="R98" s="77">
        <f>VLOOKUP($A98,'ADR Raw Data'!$B$6:$BE$43,'ADR Raw Data'!AL$1,FALSE)</f>
        <v>126.785809813132</v>
      </c>
      <c r="S98" s="76">
        <f>VLOOKUP($A98,'ADR Raw Data'!$B$6:$BE$43,'ADR Raw Data'!AN$1,FALSE)</f>
        <v>189.79584998730201</v>
      </c>
      <c r="T98" s="76">
        <f>VLOOKUP($A98,'ADR Raw Data'!$B$6:$BE$43,'ADR Raw Data'!AO$1,FALSE)</f>
        <v>179.44881653240299</v>
      </c>
      <c r="U98" s="77">
        <f>VLOOKUP($A98,'ADR Raw Data'!$B$6:$BE$43,'ADR Raw Data'!AP$1,FALSE)</f>
        <v>184.73297823592199</v>
      </c>
      <c r="V98" s="78">
        <f>VLOOKUP($A98,'ADR Raw Data'!$B$6:$BE$43,'ADR Raw Data'!AR$1,FALSE)</f>
        <v>145.44980570210501</v>
      </c>
      <c r="X98" s="75">
        <f>VLOOKUP($A98,'RevPAR Raw Data'!$B$6:$BE$43,'RevPAR Raw Data'!AG$1,FALSE)</f>
        <v>51.867009313232003</v>
      </c>
      <c r="Y98" s="76">
        <f>VLOOKUP($A98,'RevPAR Raw Data'!$B$6:$BE$43,'RevPAR Raw Data'!AH$1,FALSE)</f>
        <v>64.644180889070697</v>
      </c>
      <c r="Z98" s="76">
        <f>VLOOKUP($A98,'RevPAR Raw Data'!$B$6:$BE$43,'RevPAR Raw Data'!AI$1,FALSE)</f>
        <v>72.187198951431796</v>
      </c>
      <c r="AA98" s="76">
        <f>VLOOKUP($A98,'RevPAR Raw Data'!$B$6:$BE$43,'RevPAR Raw Data'!AJ$1,FALSE)</f>
        <v>85.348077625015193</v>
      </c>
      <c r="AB98" s="76">
        <f>VLOOKUP($A98,'RevPAR Raw Data'!$B$6:$BE$43,'RevPAR Raw Data'!AK$1,FALSE)</f>
        <v>101.482643099691</v>
      </c>
      <c r="AC98" s="77">
        <f>VLOOKUP($A98,'RevPAR Raw Data'!$B$6:$BE$43,'RevPAR Raw Data'!AL$1,FALSE)</f>
        <v>75.105821975688201</v>
      </c>
      <c r="AD98" s="76">
        <f>VLOOKUP($A98,'RevPAR Raw Data'!$B$6:$BE$43,'RevPAR Raw Data'!AN$1,FALSE)</f>
        <v>136.25193855791699</v>
      </c>
      <c r="AE98" s="76">
        <f>VLOOKUP($A98,'RevPAR Raw Data'!$B$6:$BE$43,'RevPAR Raw Data'!AO$1,FALSE)</f>
        <v>123.429054890175</v>
      </c>
      <c r="AF98" s="77">
        <f>VLOOKUP($A98,'RevPAR Raw Data'!$B$6:$BE$43,'RevPAR Raw Data'!AP$1,FALSE)</f>
        <v>129.84049672404601</v>
      </c>
      <c r="AG98" s="78">
        <f>VLOOKUP($A98,'RevPAR Raw Data'!$B$6:$BE$43,'RevPAR Raw Data'!AR$1,FALSE)</f>
        <v>90.756528438807607</v>
      </c>
    </row>
    <row r="99" spans="1:33" x14ac:dyDescent="0.25">
      <c r="A99" s="55" t="s">
        <v>126</v>
      </c>
      <c r="B99" s="43">
        <f>(VLOOKUP($A98,'Occupancy Raw Data'!$B$8:$BE$51,'Occupancy Raw Data'!AT$3,FALSE))/100</f>
        <v>-1.8174107416188502E-2</v>
      </c>
      <c r="C99" s="44">
        <f>(VLOOKUP($A98,'Occupancy Raw Data'!$B$8:$BE$51,'Occupancy Raw Data'!AU$3,FALSE))/100</f>
        <v>-3.21244776284467E-3</v>
      </c>
      <c r="D99" s="44">
        <f>(VLOOKUP($A98,'Occupancy Raw Data'!$B$8:$BE$51,'Occupancy Raw Data'!AV$3,FALSE))/100</f>
        <v>-5.18211128312248E-3</v>
      </c>
      <c r="E99" s="44">
        <f>(VLOOKUP($A98,'Occupancy Raw Data'!$B$8:$BE$51,'Occupancy Raw Data'!AW$3,FALSE))/100</f>
        <v>-1.9528218207161999E-2</v>
      </c>
      <c r="F99" s="44">
        <f>(VLOOKUP($A98,'Occupancy Raw Data'!$B$8:$BE$51,'Occupancy Raw Data'!AX$3,FALSE))/100</f>
        <v>-1.2275410847573999E-2</v>
      </c>
      <c r="G99" s="44">
        <f>(VLOOKUP($A98,'Occupancy Raw Data'!$B$8:$BE$51,'Occupancy Raw Data'!AY$3,FALSE))/100</f>
        <v>-1.16476041794086E-2</v>
      </c>
      <c r="H99" s="45">
        <f>(VLOOKUP($A98,'Occupancy Raw Data'!$B$8:$BE$51,'Occupancy Raw Data'!BA$3,FALSE))/100</f>
        <v>-3.0882932792940698E-2</v>
      </c>
      <c r="I99" s="45">
        <f>(VLOOKUP($A98,'Occupancy Raw Data'!$B$8:$BE$51,'Occupancy Raw Data'!BB$3,FALSE))/100</f>
        <v>-3.6479640281987601E-2</v>
      </c>
      <c r="J99" s="44">
        <f>(VLOOKUP($A98,'Occupancy Raw Data'!$B$8:$BE$51,'Occupancy Raw Data'!BC$3,FALSE))/100</f>
        <v>-3.3629539223732997E-2</v>
      </c>
      <c r="K99" s="46">
        <f>(VLOOKUP($A98,'Occupancy Raw Data'!$B$8:$BE$51,'Occupancy Raw Data'!BE$3,FALSE))/100</f>
        <v>-1.8847460550279402E-2</v>
      </c>
      <c r="M99" s="43">
        <f>(VLOOKUP($A98,'ADR Raw Data'!$B$6:$BE$49,'ADR Raw Data'!AT$1,FALSE))/100</f>
        <v>1.9480345583853701E-2</v>
      </c>
      <c r="N99" s="44">
        <f>(VLOOKUP($A98,'ADR Raw Data'!$B$6:$BE$49,'ADR Raw Data'!AU$1,FALSE))/100</f>
        <v>5.75760924701345E-3</v>
      </c>
      <c r="O99" s="44">
        <f>(VLOOKUP($A98,'ADR Raw Data'!$B$6:$BE$49,'ADR Raw Data'!AV$1,FALSE))/100</f>
        <v>-1.4905872952649701E-3</v>
      </c>
      <c r="P99" s="44">
        <f>(VLOOKUP($A98,'ADR Raw Data'!$B$6:$BE$49,'ADR Raw Data'!AW$1,FALSE))/100</f>
        <v>-8.3247661941253104E-3</v>
      </c>
      <c r="Q99" s="44">
        <f>(VLOOKUP($A98,'ADR Raw Data'!$B$6:$BE$49,'ADR Raw Data'!AX$1,FALSE))/100</f>
        <v>4.5114564912902694E-2</v>
      </c>
      <c r="R99" s="44">
        <f>(VLOOKUP($A98,'ADR Raw Data'!$B$6:$BE$49,'ADR Raw Data'!AY$1,FALSE))/100</f>
        <v>1.29465443968967E-2</v>
      </c>
      <c r="S99" s="45">
        <f>(VLOOKUP($A98,'ADR Raw Data'!$B$6:$BE$49,'ADR Raw Data'!BA$1,FALSE))/100</f>
        <v>5.0731841571609794E-2</v>
      </c>
      <c r="T99" s="45">
        <f>(VLOOKUP($A98,'ADR Raw Data'!$B$6:$BE$49,'ADR Raw Data'!BB$1,FALSE))/100</f>
        <v>4.1936850600986897E-2</v>
      </c>
      <c r="U99" s="44">
        <f>(VLOOKUP($A98,'ADR Raw Data'!$B$6:$BE$49,'ADR Raw Data'!BC$1,FALSE))/100</f>
        <v>4.6605187572951401E-2</v>
      </c>
      <c r="V99" s="46">
        <f>(VLOOKUP($A98,'ADR Raw Data'!$B$6:$BE$49,'ADR Raw Data'!BE$1,FALSE))/100</f>
        <v>2.45968412104575E-2</v>
      </c>
      <c r="X99" s="43">
        <f>(VLOOKUP($A98,'RevPAR Raw Data'!$B$6:$BE$49,'RevPAR Raw Data'!AT$1,FALSE))/100</f>
        <v>9.5220027451974304E-4</v>
      </c>
      <c r="Y99" s="44">
        <f>(VLOOKUP($A98,'RevPAR Raw Data'!$B$6:$BE$49,'RevPAR Raw Data'!AU$1,FALSE))/100</f>
        <v>2.5266654652238802E-3</v>
      </c>
      <c r="Z99" s="44">
        <f>(VLOOKUP($A98,'RevPAR Raw Data'!$B$6:$BE$49,'RevPAR Raw Data'!AV$1,FALSE))/100</f>
        <v>-6.6649741891461802E-3</v>
      </c>
      <c r="AA99" s="44">
        <f>(VLOOKUP($A98,'RevPAR Raw Data'!$B$6:$BE$49,'RevPAR Raw Data'!AW$1,FALSE))/100</f>
        <v>-2.7690416550524798E-2</v>
      </c>
      <c r="AB99" s="44">
        <f>(VLOOKUP($A98,'RevPAR Raw Data'!$B$6:$BE$49,'RevPAR Raw Data'!AX$1,FALSE))/100</f>
        <v>3.2285354245813198E-2</v>
      </c>
      <c r="AC99" s="44">
        <f>(VLOOKUP($A98,'RevPAR Raw Data'!$B$6:$BE$49,'RevPAR Raw Data'!AY$1,FALSE))/100</f>
        <v>1.1481439928619499E-3</v>
      </c>
      <c r="AD99" s="45">
        <f>(VLOOKUP($A98,'RevPAR Raw Data'!$B$6:$BE$49,'RevPAR Raw Data'!BA$1,FALSE))/100</f>
        <v>1.82821607249509E-2</v>
      </c>
      <c r="AE99" s="45">
        <f>(VLOOKUP($A98,'RevPAR Raw Data'!$B$6:$BE$49,'RevPAR Raw Data'!BB$1,FALSE))/100</f>
        <v>3.92736909451585E-3</v>
      </c>
      <c r="AF99" s="44">
        <f>(VLOOKUP($A98,'RevPAR Raw Data'!$B$6:$BE$49,'RevPAR Raw Data'!BC$1,FALSE))/100</f>
        <v>1.14083373657044E-2</v>
      </c>
      <c r="AG99" s="46">
        <f>(VLOOKUP($A98,'RevPAR Raw Data'!$B$6:$BE$49,'RevPAR Raw Data'!BE$1,FALSE))/100</f>
        <v>5.2857926658025E-3</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Data'!AG$3,FALSE))/100</f>
        <v>0.40344621150992899</v>
      </c>
      <c r="C101" s="72">
        <f>(VLOOKUP($A101,'Occupancy Raw Data'!$B$8:$BE$45,'Occupancy Raw Data'!AH$3,FALSE))/100</f>
        <v>0.52695280980764703</v>
      </c>
      <c r="D101" s="72">
        <f>(VLOOKUP($A101,'Occupancy Raw Data'!$B$8:$BE$45,'Occupancy Raw Data'!AI$3,FALSE))/100</f>
        <v>0.54920742341029094</v>
      </c>
      <c r="E101" s="72">
        <f>(VLOOKUP($A101,'Occupancy Raw Data'!$B$8:$BE$45,'Occupancy Raw Data'!AJ$3,FALSE))/100</f>
        <v>0.57385668549415603</v>
      </c>
      <c r="F101" s="72">
        <f>(VLOOKUP($A101,'Occupancy Raw Data'!$B$8:$BE$45,'Occupancy Raw Data'!AK$3,FALSE))/100</f>
        <v>0.56443426429631105</v>
      </c>
      <c r="G101" s="73">
        <f>(VLOOKUP($A101,'Occupancy Raw Data'!$B$8:$BE$45,'Occupancy Raw Data'!AL$3,FALSE))/100</f>
        <v>0.52357947890366707</v>
      </c>
      <c r="H101" s="53">
        <f>(VLOOKUP($A101,'Occupancy Raw Data'!$B$8:$BE$45,'Occupancy Raw Data'!AN$3,FALSE))/100</f>
        <v>0.63350676378772097</v>
      </c>
      <c r="I101" s="53">
        <f>(VLOOKUP($A101,'Occupancy Raw Data'!$B$8:$BE$45,'Occupancy Raw Data'!AO$3,FALSE))/100</f>
        <v>0.61311134235171605</v>
      </c>
      <c r="J101" s="73">
        <f>(VLOOKUP($A101,'Occupancy Raw Data'!$B$8:$BE$45,'Occupancy Raw Data'!AP$3,FALSE))/100</f>
        <v>0.62330905306971895</v>
      </c>
      <c r="K101" s="74">
        <f>(VLOOKUP($A101,'Occupancy Raw Data'!$B$8:$BE$45,'Occupancy Raw Data'!AR$3,FALSE))/100</f>
        <v>0.55208476624221492</v>
      </c>
      <c r="M101" s="75">
        <f>VLOOKUP($A101,'ADR Raw Data'!$B$6:$BE$43,'ADR Raw Data'!AG$1,FALSE)</f>
        <v>108.640898709677</v>
      </c>
      <c r="N101" s="76">
        <f>VLOOKUP($A101,'ADR Raw Data'!$B$6:$BE$43,'ADR Raw Data'!AH$1,FALSE)</f>
        <v>109.785518399604</v>
      </c>
      <c r="O101" s="76">
        <f>VLOOKUP($A101,'ADR Raw Data'!$B$6:$BE$43,'ADR Raw Data'!AI$1,FALSE)</f>
        <v>111.739222748815</v>
      </c>
      <c r="P101" s="76">
        <f>VLOOKUP($A101,'ADR Raw Data'!$B$6:$BE$43,'ADR Raw Data'!AJ$1,FALSE)</f>
        <v>116.355936862158</v>
      </c>
      <c r="Q101" s="76">
        <f>VLOOKUP($A101,'ADR Raw Data'!$B$6:$BE$43,'ADR Raw Data'!AK$1,FALSE)</f>
        <v>126.858571362693</v>
      </c>
      <c r="R101" s="77">
        <f>VLOOKUP($A101,'ADR Raw Data'!$B$6:$BE$43,'ADR Raw Data'!AL$1,FALSE)</f>
        <v>115.14030851984</v>
      </c>
      <c r="S101" s="76">
        <f>VLOOKUP($A101,'ADR Raw Data'!$B$6:$BE$43,'ADR Raw Data'!AN$1,FALSE)</f>
        <v>161.31362434296901</v>
      </c>
      <c r="T101" s="76">
        <f>VLOOKUP($A101,'ADR Raw Data'!$B$6:$BE$43,'ADR Raw Data'!AO$1,FALSE)</f>
        <v>158.90800025458199</v>
      </c>
      <c r="U101" s="77">
        <f>VLOOKUP($A101,'ADR Raw Data'!$B$6:$BE$43,'ADR Raw Data'!AP$1,FALSE)</f>
        <v>160.13049102671101</v>
      </c>
      <c r="V101" s="78">
        <f>VLOOKUP($A101,'ADR Raw Data'!$B$6:$BE$43,'ADR Raw Data'!AR$1,FALSE)</f>
        <v>129.65864589857</v>
      </c>
      <c r="X101" s="75">
        <f>VLOOKUP($A101,'RevPAR Raw Data'!$B$6:$BE$43,'RevPAR Raw Data'!AG$1,FALSE)</f>
        <v>43.830758999453302</v>
      </c>
      <c r="Y101" s="76">
        <f>VLOOKUP($A101,'RevPAR Raw Data'!$B$6:$BE$43,'RevPAR Raw Data'!AH$1,FALSE)</f>
        <v>57.8517873968609</v>
      </c>
      <c r="Z101" s="76">
        <f>VLOOKUP($A101,'RevPAR Raw Data'!$B$6:$BE$43,'RevPAR Raw Data'!AI$1,FALSE)</f>
        <v>61.368010619745398</v>
      </c>
      <c r="AA101" s="76">
        <f>VLOOKUP($A101,'RevPAR Raw Data'!$B$6:$BE$43,'RevPAR Raw Data'!AJ$1,FALSE)</f>
        <v>66.771632265285405</v>
      </c>
      <c r="AB101" s="76">
        <f>VLOOKUP($A101,'RevPAR Raw Data'!$B$6:$BE$43,'RevPAR Raw Data'!AK$1,FALSE)</f>
        <v>71.603324396782796</v>
      </c>
      <c r="AC101" s="77">
        <f>VLOOKUP($A101,'RevPAR Raw Data'!$B$6:$BE$43,'RevPAR Raw Data'!AL$1,FALSE)</f>
        <v>60.2851027356256</v>
      </c>
      <c r="AD101" s="76">
        <f>VLOOKUP($A101,'RevPAR Raw Data'!$B$6:$BE$43,'RevPAR Raw Data'!AN$1,FALSE)</f>
        <v>102.193272112382</v>
      </c>
      <c r="AE101" s="76">
        <f>VLOOKUP($A101,'RevPAR Raw Data'!$B$6:$BE$43,'RevPAR Raw Data'!AO$1,FALSE)</f>
        <v>97.428297346514</v>
      </c>
      <c r="AF101" s="77">
        <f>VLOOKUP($A101,'RevPAR Raw Data'!$B$6:$BE$43,'RevPAR Raw Data'!AP$1,FALSE)</f>
        <v>99.8107847294484</v>
      </c>
      <c r="AG101" s="78">
        <f>VLOOKUP($A101,'RevPAR Raw Data'!$B$6:$BE$43,'RevPAR Raw Data'!AR$1,FALSE)</f>
        <v>71.582563212194401</v>
      </c>
    </row>
    <row r="102" spans="1:33" x14ac:dyDescent="0.25">
      <c r="A102" s="55" t="s">
        <v>126</v>
      </c>
      <c r="B102" s="43">
        <f>(VLOOKUP($A101,'Occupancy Raw Data'!$B$8:$BE$51,'Occupancy Raw Data'!AT$3,FALSE))/100</f>
        <v>-7.8313357832156094E-2</v>
      </c>
      <c r="C102" s="44">
        <f>(VLOOKUP($A101,'Occupancy Raw Data'!$B$8:$BE$51,'Occupancy Raw Data'!AU$3,FALSE))/100</f>
        <v>-3.7574064321498596E-2</v>
      </c>
      <c r="D102" s="44">
        <f>(VLOOKUP($A101,'Occupancy Raw Data'!$B$8:$BE$51,'Occupancy Raw Data'!AV$3,FALSE))/100</f>
        <v>-4.8502501241649502E-2</v>
      </c>
      <c r="E102" s="44">
        <f>(VLOOKUP($A101,'Occupancy Raw Data'!$B$8:$BE$51,'Occupancy Raw Data'!AW$3,FALSE))/100</f>
        <v>-6.3306402648013599E-2</v>
      </c>
      <c r="F102" s="44">
        <f>(VLOOKUP($A101,'Occupancy Raw Data'!$B$8:$BE$51,'Occupancy Raw Data'!AX$3,FALSE))/100</f>
        <v>-4.7472576955066702E-2</v>
      </c>
      <c r="G102" s="44">
        <f>(VLOOKUP($A101,'Occupancy Raw Data'!$B$8:$BE$51,'Occupancy Raw Data'!AY$3,FALSE))/100</f>
        <v>-5.4109018457267302E-2</v>
      </c>
      <c r="H102" s="45">
        <f>(VLOOKUP($A101,'Occupancy Raw Data'!$B$8:$BE$51,'Occupancy Raw Data'!BA$3,FALSE))/100</f>
        <v>-4.6920602716968796E-2</v>
      </c>
      <c r="I102" s="45">
        <f>(VLOOKUP($A101,'Occupancy Raw Data'!$B$8:$BE$51,'Occupancy Raw Data'!BB$3,FALSE))/100</f>
        <v>-6.9466991854208709E-2</v>
      </c>
      <c r="J102" s="44">
        <f>(VLOOKUP($A101,'Occupancy Raw Data'!$B$8:$BE$51,'Occupancy Raw Data'!BC$3,FALSE))/100</f>
        <v>-5.8144288789542406E-2</v>
      </c>
      <c r="K102" s="46">
        <f>(VLOOKUP($A101,'Occupancy Raw Data'!$B$8:$BE$51,'Occupancy Raw Data'!BE$3,FALSE))/100</f>
        <v>-5.5389556610669299E-2</v>
      </c>
      <c r="M102" s="43">
        <f>(VLOOKUP($A101,'ADR Raw Data'!$B$6:$BE$49,'ADR Raw Data'!AT$1,FALSE))/100</f>
        <v>3.0717306336127802E-2</v>
      </c>
      <c r="N102" s="44">
        <f>(VLOOKUP($A101,'ADR Raw Data'!$B$6:$BE$49,'ADR Raw Data'!AU$1,FALSE))/100</f>
        <v>2.5324381521258599E-2</v>
      </c>
      <c r="O102" s="44">
        <f>(VLOOKUP($A101,'ADR Raw Data'!$B$6:$BE$49,'ADR Raw Data'!AV$1,FALSE))/100</f>
        <v>3.36410529779149E-2</v>
      </c>
      <c r="P102" s="44">
        <f>(VLOOKUP($A101,'ADR Raw Data'!$B$6:$BE$49,'ADR Raw Data'!AW$1,FALSE))/100</f>
        <v>1.7340477542346799E-2</v>
      </c>
      <c r="Q102" s="44">
        <f>(VLOOKUP($A101,'ADR Raw Data'!$B$6:$BE$49,'ADR Raw Data'!AX$1,FALSE))/100</f>
        <v>2.0810282220441102E-2</v>
      </c>
      <c r="R102" s="44">
        <f>(VLOOKUP($A101,'ADR Raw Data'!$B$6:$BE$49,'ADR Raw Data'!AY$1,FALSE))/100</f>
        <v>2.5095345336350498E-2</v>
      </c>
      <c r="S102" s="45">
        <f>(VLOOKUP($A101,'ADR Raw Data'!$B$6:$BE$49,'ADR Raw Data'!BA$1,FALSE))/100</f>
        <v>5.4335614166700796E-2</v>
      </c>
      <c r="T102" s="45">
        <f>(VLOOKUP($A101,'ADR Raw Data'!$B$6:$BE$49,'ADR Raw Data'!BB$1,FALSE))/100</f>
        <v>4.15019514431706E-2</v>
      </c>
      <c r="U102" s="44">
        <f>(VLOOKUP($A101,'ADR Raw Data'!$B$6:$BE$49,'ADR Raw Data'!BC$1,FALSE))/100</f>
        <v>4.8050100231645701E-2</v>
      </c>
      <c r="V102" s="46">
        <f>(VLOOKUP($A101,'ADR Raw Data'!$B$6:$BE$49,'ADR Raw Data'!BE$1,FALSE))/100</f>
        <v>3.3862098309723698E-2</v>
      </c>
      <c r="X102" s="43">
        <f>(VLOOKUP($A101,'RevPAR Raw Data'!$B$6:$BE$49,'RevPAR Raw Data'!AT$1,FALSE))/100</f>
        <v>-5.00016268987694E-2</v>
      </c>
      <c r="Y102" s="44">
        <f>(VLOOKUP($A101,'RevPAR Raw Data'!$B$6:$BE$49,'RevPAR Raw Data'!AU$1,FALSE))/100</f>
        <v>-1.3201222740421901E-2</v>
      </c>
      <c r="Z102" s="44">
        <f>(VLOOKUP($A101,'RevPAR Raw Data'!$B$6:$BE$49,'RevPAR Raw Data'!AV$1,FALSE))/100</f>
        <v>-1.6493123477566301E-2</v>
      </c>
      <c r="AA102" s="44">
        <f>(VLOOKUP($A101,'RevPAR Raw Data'!$B$6:$BE$49,'RevPAR Raw Data'!AW$1,FALSE))/100</f>
        <v>-4.7063688359071404E-2</v>
      </c>
      <c r="AB102" s="44">
        <f>(VLOOKUP($A101,'RevPAR Raw Data'!$B$6:$BE$49,'RevPAR Raw Data'!AX$1,FALSE))/100</f>
        <v>-2.7650212458792098E-2</v>
      </c>
      <c r="AC102" s="44">
        <f>(VLOOKUP($A101,'RevPAR Raw Data'!$B$6:$BE$49,'RevPAR Raw Data'!AY$1,FALSE))/100</f>
        <v>-3.0371557624912802E-2</v>
      </c>
      <c r="AD102" s="45">
        <f>(VLOOKUP($A101,'RevPAR Raw Data'!$B$6:$BE$49,'RevPAR Raw Data'!BA$1,FALSE))/100</f>
        <v>4.8655516840337802E-3</v>
      </c>
      <c r="AE102" s="45">
        <f>(VLOOKUP($A101,'RevPAR Raw Data'!$B$6:$BE$49,'RevPAR Raw Data'!BB$1,FALSE))/100</f>
        <v>-3.0848056133874601E-2</v>
      </c>
      <c r="AF102" s="44">
        <f>(VLOOKUP($A101,'RevPAR Raw Data'!$B$6:$BE$49,'RevPAR Raw Data'!BC$1,FALSE))/100</f>
        <v>-1.2888027462131999E-2</v>
      </c>
      <c r="AG102" s="46">
        <f>(VLOOKUP($A101,'RevPAR Raw Data'!$B$6:$BE$49,'RevPAR Raw Data'!BE$1,FALSE))/100</f>
        <v>-2.3403064912228003E-2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Data'!AG$3,FALSE))/100</f>
        <v>0.46271460235170303</v>
      </c>
      <c r="C104" s="72">
        <f>(VLOOKUP($A104,'Occupancy Raw Data'!$B$8:$BE$54,'Occupancy Raw Data'!AH$3,FALSE))/100</f>
        <v>0.544986663661294</v>
      </c>
      <c r="D104" s="72">
        <f>(VLOOKUP($A104,'Occupancy Raw Data'!$B$8:$BE$54,'Occupancy Raw Data'!AI$3,FALSE))/100</f>
        <v>0.58360569518013394</v>
      </c>
      <c r="E104" s="72">
        <f>(VLOOKUP($A104,'Occupancy Raw Data'!$B$8:$BE$54,'Occupancy Raw Data'!AJ$3,FALSE))/100</f>
        <v>0.64269882414816393</v>
      </c>
      <c r="F104" s="72">
        <f>(VLOOKUP($A104,'Occupancy Raw Data'!$B$8:$BE$54,'Occupancy Raw Data'!AK$3,FALSE))/100</f>
        <v>0.67549494721815195</v>
      </c>
      <c r="G104" s="73">
        <f>(VLOOKUP($A104,'Occupancy Raw Data'!$B$8:$BE$54,'Occupancy Raw Data'!AL$3,FALSE))/100</f>
        <v>0.58190014651189004</v>
      </c>
      <c r="H104" s="53">
        <f>(VLOOKUP($A104,'Occupancy Raw Data'!$B$8:$BE$54,'Occupancy Raw Data'!AN$3,FALSE))/100</f>
        <v>0.74109148076059195</v>
      </c>
      <c r="I104" s="53">
        <f>(VLOOKUP($A104,'Occupancy Raw Data'!$B$8:$BE$54,'Occupancy Raw Data'!AO$3,FALSE))/100</f>
        <v>0.72331187303488509</v>
      </c>
      <c r="J104" s="73">
        <f>(VLOOKUP($A104,'Occupancy Raw Data'!$B$8:$BE$54,'Occupancy Raw Data'!AP$3,FALSE))/100</f>
        <v>0.73220167689773907</v>
      </c>
      <c r="K104" s="74">
        <f>(VLOOKUP($A104,'Occupancy Raw Data'!$B$8:$BE$54,'Occupancy Raw Data'!AR$3,FALSE))/100</f>
        <v>0.62495510033399904</v>
      </c>
      <c r="M104" s="75">
        <f>VLOOKUP($A104,'ADR Raw Data'!$B$6:$BE$54,'ADR Raw Data'!AG$1,FALSE)</f>
        <v>97.657100755053904</v>
      </c>
      <c r="N104" s="76">
        <f>VLOOKUP($A104,'ADR Raw Data'!$B$6:$BE$54,'ADR Raw Data'!AH$1,FALSE)</f>
        <v>99.357010408768105</v>
      </c>
      <c r="O104" s="76">
        <f>VLOOKUP($A104,'ADR Raw Data'!$B$6:$BE$54,'ADR Raw Data'!AI$1,FALSE)</f>
        <v>101.013232056646</v>
      </c>
      <c r="P104" s="76">
        <f>VLOOKUP($A104,'ADR Raw Data'!$B$6:$BE$54,'ADR Raw Data'!AJ$1,FALSE)</f>
        <v>105.243360416179</v>
      </c>
      <c r="Q104" s="76">
        <f>VLOOKUP($A104,'ADR Raw Data'!$B$6:$BE$54,'ADR Raw Data'!AK$1,FALSE)</f>
        <v>117.18447249874799</v>
      </c>
      <c r="R104" s="77">
        <f>VLOOKUP($A104,'ADR Raw Data'!$B$6:$BE$54,'ADR Raw Data'!AL$1,FALSE)</f>
        <v>104.858132295217</v>
      </c>
      <c r="S104" s="76">
        <f>VLOOKUP($A104,'ADR Raw Data'!$B$6:$BE$54,'ADR Raw Data'!AN$1,FALSE)</f>
        <v>142.16364462851601</v>
      </c>
      <c r="T104" s="76">
        <f>VLOOKUP($A104,'ADR Raw Data'!$B$6:$BE$54,'ADR Raw Data'!AO$1,FALSE)</f>
        <v>139.03922324570399</v>
      </c>
      <c r="U104" s="77">
        <f>VLOOKUP($A104,'ADR Raw Data'!$B$6:$BE$54,'ADR Raw Data'!AP$1,FALSE)</f>
        <v>140.62040104286399</v>
      </c>
      <c r="V104" s="78">
        <f>VLOOKUP($A104,'ADR Raw Data'!$B$6:$BE$54,'ADR Raw Data'!AR$1,FALSE)</f>
        <v>116.86049343318599</v>
      </c>
      <c r="X104" s="75">
        <f>VLOOKUP($A104,'RevPAR Raw Data'!$B$6:$BE$54,'RevPAR Raw Data'!AG$1,FALSE)</f>
        <v>45.187366542695003</v>
      </c>
      <c r="Y104" s="76">
        <f>VLOOKUP($A104,'RevPAR Raw Data'!$B$6:$BE$54,'RevPAR Raw Data'!AH$1,FALSE)</f>
        <v>54.148245614034998</v>
      </c>
      <c r="Z104" s="76">
        <f>VLOOKUP($A104,'RevPAR Raw Data'!$B$6:$BE$54,'RevPAR Raw Data'!AI$1,FALSE)</f>
        <v>58.9518975168113</v>
      </c>
      <c r="AA104" s="76">
        <f>VLOOKUP($A104,'RevPAR Raw Data'!$B$6:$BE$54,'RevPAR Raw Data'!AJ$1,FALSE)</f>
        <v>67.639783988880097</v>
      </c>
      <c r="AB104" s="76">
        <f>VLOOKUP($A104,'RevPAR Raw Data'!$B$6:$BE$54,'RevPAR Raw Data'!AK$1,FALSE)</f>
        <v>79.157519065329197</v>
      </c>
      <c r="AC104" s="77">
        <f>VLOOKUP($A104,'RevPAR Raw Data'!$B$6:$BE$54,'RevPAR Raw Data'!AL$1,FALSE)</f>
        <v>61.016962545550101</v>
      </c>
      <c r="AD104" s="76">
        <f>VLOOKUP($A104,'RevPAR Raw Data'!$B$6:$BE$54,'RevPAR Raw Data'!AN$1,FALSE)</f>
        <v>105.35626590807</v>
      </c>
      <c r="AE104" s="76">
        <f>VLOOKUP($A104,'RevPAR Raw Data'!$B$6:$BE$54,'RevPAR Raw Data'!AO$1,FALSE)</f>
        <v>100.568720991166</v>
      </c>
      <c r="AF104" s="77">
        <f>VLOOKUP($A104,'RevPAR Raw Data'!$B$6:$BE$54,'RevPAR Raw Data'!AP$1,FALSE)</f>
        <v>102.96249344961799</v>
      </c>
      <c r="AG104" s="78">
        <f>VLOOKUP($A104,'RevPAR Raw Data'!$B$6:$BE$54,'RevPAR Raw Data'!AR$1,FALSE)</f>
        <v>73.032561398617801</v>
      </c>
    </row>
    <row r="105" spans="1:33" x14ac:dyDescent="0.25">
      <c r="A105" s="55" t="s">
        <v>126</v>
      </c>
      <c r="B105" s="43">
        <f>(VLOOKUP($A104,'Occupancy Raw Data'!$B$8:$BE$54,'Occupancy Raw Data'!AT$3,FALSE))/100</f>
        <v>2.49750359837561E-2</v>
      </c>
      <c r="C105" s="44">
        <f>(VLOOKUP($A104,'Occupancy Raw Data'!$B$8:$BE$54,'Occupancy Raw Data'!AU$3,FALSE))/100</f>
        <v>1.0585808949241599E-2</v>
      </c>
      <c r="D105" s="44">
        <f>(VLOOKUP($A104,'Occupancy Raw Data'!$B$8:$BE$54,'Occupancy Raw Data'!AV$3,FALSE))/100</f>
        <v>1.2890724230832899E-2</v>
      </c>
      <c r="E105" s="44">
        <f>(VLOOKUP($A104,'Occupancy Raw Data'!$B$8:$BE$54,'Occupancy Raw Data'!AW$3,FALSE))/100</f>
        <v>8.8149513574257606E-3</v>
      </c>
      <c r="F105" s="44">
        <f>(VLOOKUP($A104,'Occupancy Raw Data'!$B$8:$BE$54,'Occupancy Raw Data'!AX$3,FALSE))/100</f>
        <v>1.9638348155142399E-2</v>
      </c>
      <c r="G105" s="44">
        <f>(VLOOKUP($A104,'Occupancy Raw Data'!$B$8:$BE$54,'Occupancy Raw Data'!AY$3,FALSE))/100</f>
        <v>1.48974351389235E-2</v>
      </c>
      <c r="H105" s="45">
        <f>(VLOOKUP($A104,'Occupancy Raw Data'!$B$8:$BE$54,'Occupancy Raw Data'!BA$3,FALSE))/100</f>
        <v>-3.35150200984883E-2</v>
      </c>
      <c r="I105" s="45">
        <f>(VLOOKUP($A104,'Occupancy Raw Data'!$B$8:$BE$54,'Occupancy Raw Data'!BB$3,FALSE))/100</f>
        <v>-2.8910011288804199E-2</v>
      </c>
      <c r="J105" s="44">
        <f>(VLOOKUP($A104,'Occupancy Raw Data'!$B$8:$BE$54,'Occupancy Raw Data'!BC$3,FALSE))/100</f>
        <v>-3.1245942217488599E-2</v>
      </c>
      <c r="K105" s="46">
        <f>(VLOOKUP($A104,'Occupancy Raw Data'!$B$8:$BE$54,'Occupancy Raw Data'!BE$3,FALSE))/100</f>
        <v>-1.0301567108173401E-3</v>
      </c>
      <c r="M105" s="43">
        <f>(VLOOKUP($A104,'ADR Raw Data'!$B$6:$BE$52,'ADR Raw Data'!AT$1,FALSE))/100</f>
        <v>4.4443509866920004E-3</v>
      </c>
      <c r="N105" s="44">
        <f>(VLOOKUP($A104,'ADR Raw Data'!$B$6:$BE$52,'ADR Raw Data'!AU$1,FALSE))/100</f>
        <v>-4.8642981077271705E-3</v>
      </c>
      <c r="O105" s="44">
        <f>(VLOOKUP($A104,'ADR Raw Data'!$B$6:$BE$52,'ADR Raw Data'!AV$1,FALSE))/100</f>
        <v>-9.592636666687469E-3</v>
      </c>
      <c r="P105" s="44">
        <f>(VLOOKUP($A104,'ADR Raw Data'!$B$6:$BE$52,'ADR Raw Data'!AW$1,FALSE))/100</f>
        <v>-1.22712129025248E-2</v>
      </c>
      <c r="Q105" s="44">
        <f>(VLOOKUP($A104,'ADR Raw Data'!$B$6:$BE$52,'ADR Raw Data'!AX$1,FALSE))/100</f>
        <v>-2.0999975707131101E-2</v>
      </c>
      <c r="R105" s="44">
        <f>(VLOOKUP($A104,'ADR Raw Data'!$B$6:$BE$52,'ADR Raw Data'!AY$1,FALSE))/100</f>
        <v>-1.03420839440472E-2</v>
      </c>
      <c r="S105" s="45">
        <f>(VLOOKUP($A104,'ADR Raw Data'!$B$6:$BE$52,'ADR Raw Data'!BA$1,FALSE))/100</f>
        <v>-1.86465113988484E-3</v>
      </c>
      <c r="T105" s="45">
        <f>(VLOOKUP($A104,'ADR Raw Data'!$B$6:$BE$52,'ADR Raw Data'!BB$1,FALSE))/100</f>
        <v>2.8658932141192202E-3</v>
      </c>
      <c r="U105" s="44">
        <f>(VLOOKUP($A104,'ADR Raw Data'!$B$6:$BE$52,'ADR Raw Data'!BC$1,FALSE))/100</f>
        <v>4.0801529552147997E-4</v>
      </c>
      <c r="V105" s="46">
        <f>(VLOOKUP($A104,'ADR Raw Data'!$B$6:$BE$52,'ADR Raw Data'!BE$1,FALSE))/100</f>
        <v>-9.0323773628136605E-3</v>
      </c>
      <c r="X105" s="43">
        <f>(VLOOKUP($A104,'RevPAR Raw Data'!$B$6:$BE$52,'RevPAR Raw Data'!AT$1,FALSE))/100</f>
        <v>2.9530384796265199E-2</v>
      </c>
      <c r="Y105" s="44">
        <f>(VLOOKUP($A104,'RevPAR Raw Data'!$B$6:$BE$52,'RevPAR Raw Data'!AU$1,FALSE))/100</f>
        <v>5.6700183110739502E-3</v>
      </c>
      <c r="Z105" s="44">
        <f>(VLOOKUP($A104,'RevPAR Raw Data'!$B$6:$BE$52,'RevPAR Raw Data'!AV$1,FALSE))/100</f>
        <v>3.1744315302286003E-3</v>
      </c>
      <c r="AA105" s="44">
        <f>(VLOOKUP($A104,'RevPAR Raw Data'!$B$6:$BE$52,'RevPAR Raw Data'!AW$1,FALSE))/100</f>
        <v>-3.5644316899314499E-3</v>
      </c>
      <c r="AB105" s="44">
        <f>(VLOOKUP($A104,'RevPAR Raw Data'!$B$6:$BE$52,'RevPAR Raw Data'!AX$1,FALSE))/100</f>
        <v>-1.7740323861749E-3</v>
      </c>
      <c r="AC105" s="44">
        <f>(VLOOKUP($A104,'RevPAR Raw Data'!$B$6:$BE$52,'RevPAR Raw Data'!AY$1,FALSE))/100</f>
        <v>4.4012806701184699E-3</v>
      </c>
      <c r="AD105" s="45">
        <f>(VLOOKUP($A104,'RevPAR Raw Data'!$B$6:$BE$52,'RevPAR Raw Data'!BA$1,FALSE))/100</f>
        <v>-3.5317177417943199E-2</v>
      </c>
      <c r="AE105" s="45">
        <f>(VLOOKUP($A104,'RevPAR Raw Data'!$B$6:$BE$52,'RevPAR Raw Data'!BB$1,FALSE))/100</f>
        <v>-2.6126971079857699E-2</v>
      </c>
      <c r="AF105" s="44">
        <f>(VLOOKUP($A104,'RevPAR Raw Data'!$B$6:$BE$52,'RevPAR Raw Data'!BC$1,FALSE))/100</f>
        <v>-3.0850675744314802E-2</v>
      </c>
      <c r="AG105" s="46">
        <f>(VLOOKUP($A104,'RevPAR Raw Data'!$B$6:$BE$52,'RevPAR Raw Data'!BE$1,FALSE))/100</f>
        <v>-1.0053229309475999E-2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Data'!AG$3,FALSE))/100</f>
        <v>0.43831333446003001</v>
      </c>
      <c r="C107" s="72">
        <f>(VLOOKUP($A107,'Occupancy Raw Data'!$B$8:$BE$45,'Occupancy Raw Data'!AH$3,FALSE))/100</f>
        <v>0.53874429609599406</v>
      </c>
      <c r="D107" s="72">
        <f>(VLOOKUP($A107,'Occupancy Raw Data'!$B$8:$BE$45,'Occupancy Raw Data'!AI$3,FALSE))/100</f>
        <v>0.57292546898766195</v>
      </c>
      <c r="E107" s="72">
        <f>(VLOOKUP($A107,'Occupancy Raw Data'!$B$8:$BE$45,'Occupancy Raw Data'!AJ$3,FALSE))/100</f>
        <v>0.65007605205340502</v>
      </c>
      <c r="F107" s="72">
        <f>(VLOOKUP($A107,'Occupancy Raw Data'!$B$8:$BE$45,'Occupancy Raw Data'!AK$3,FALSE))/100</f>
        <v>0.65299138076728003</v>
      </c>
      <c r="G107" s="73">
        <f>(VLOOKUP($A107,'Occupancy Raw Data'!$B$8:$BE$45,'Occupancy Raw Data'!AL$3,FALSE))/100</f>
        <v>0.57061010647287391</v>
      </c>
      <c r="H107" s="53">
        <f>(VLOOKUP($A107,'Occupancy Raw Data'!$B$8:$BE$45,'Occupancy Raw Data'!AN$3,FALSE))/100</f>
        <v>0.7265032844871141</v>
      </c>
      <c r="I107" s="53">
        <f>(VLOOKUP($A107,'Occupancy Raw Data'!$B$8:$BE$45,'Occupancy Raw Data'!AO$3,FALSE))/100</f>
        <v>0.69281623715681306</v>
      </c>
      <c r="J107" s="73">
        <f>(VLOOKUP($A107,'Occupancy Raw Data'!$B$8:$BE$45,'Occupancy Raw Data'!AP$3,FALSE))/100</f>
        <v>0.70965976082196303</v>
      </c>
      <c r="K107" s="74">
        <f>(VLOOKUP($A107,'Occupancy Raw Data'!$B$8:$BE$45,'Occupancy Raw Data'!AR$3,FALSE))/100</f>
        <v>0.61043440507489299</v>
      </c>
      <c r="M107" s="75">
        <f>VLOOKUP($A107,'ADR Raw Data'!$B$6:$BE$43,'ADR Raw Data'!AG$1,FALSE)</f>
        <v>97.719113167534204</v>
      </c>
      <c r="N107" s="76">
        <f>VLOOKUP($A107,'ADR Raw Data'!$B$6:$BE$43,'ADR Raw Data'!AH$1,FALSE)</f>
        <v>101.483264841973</v>
      </c>
      <c r="O107" s="76">
        <f>VLOOKUP($A107,'ADR Raw Data'!$B$6:$BE$43,'ADR Raw Data'!AI$1,FALSE)</f>
        <v>104.269049410029</v>
      </c>
      <c r="P107" s="76">
        <f>VLOOKUP($A107,'ADR Raw Data'!$B$6:$BE$43,'ADR Raw Data'!AJ$1,FALSE)</f>
        <v>121.376828285454</v>
      </c>
      <c r="Q107" s="76">
        <f>VLOOKUP($A107,'ADR Raw Data'!$B$6:$BE$43,'ADR Raw Data'!AK$1,FALSE)</f>
        <v>146.77348301520499</v>
      </c>
      <c r="R107" s="77">
        <f>VLOOKUP($A107,'ADR Raw Data'!$B$6:$BE$43,'ADR Raw Data'!AL$1,FALSE)</f>
        <v>116.362994402156</v>
      </c>
      <c r="S107" s="76">
        <f>VLOOKUP($A107,'ADR Raw Data'!$B$6:$BE$43,'ADR Raw Data'!AN$1,FALSE)</f>
        <v>160.23647075870801</v>
      </c>
      <c r="T107" s="76">
        <f>VLOOKUP($A107,'ADR Raw Data'!$B$6:$BE$43,'ADR Raw Data'!AO$1,FALSE)</f>
        <v>141.91746854676899</v>
      </c>
      <c r="U107" s="77">
        <f>VLOOKUP($A107,'ADR Raw Data'!$B$6:$BE$43,'ADR Raw Data'!AP$1,FALSE)</f>
        <v>151.29436717498299</v>
      </c>
      <c r="V107" s="78">
        <f>VLOOKUP($A107,'ADR Raw Data'!$B$6:$BE$43,'ADR Raw Data'!AR$1,FALSE)</f>
        <v>127.993672949265</v>
      </c>
      <c r="X107" s="75">
        <f>VLOOKUP($A107,'RevPAR Raw Data'!$B$6:$BE$43,'RevPAR Raw Data'!AG$1,FALSE)</f>
        <v>42.831590332938902</v>
      </c>
      <c r="Y107" s="76">
        <f>VLOOKUP($A107,'RevPAR Raw Data'!$B$6:$BE$43,'RevPAR Raw Data'!AH$1,FALSE)</f>
        <v>54.673530082812199</v>
      </c>
      <c r="Z107" s="76">
        <f>VLOOKUP($A107,'RevPAR Raw Data'!$B$6:$BE$43,'RevPAR Raw Data'!AI$1,FALSE)</f>
        <v>59.738394034138899</v>
      </c>
      <c r="AA107" s="76">
        <f>VLOOKUP($A107,'RevPAR Raw Data'!$B$6:$BE$43,'RevPAR Raw Data'!AJ$1,FALSE)</f>
        <v>78.904169342572203</v>
      </c>
      <c r="AB107" s="76">
        <f>VLOOKUP($A107,'RevPAR Raw Data'!$B$6:$BE$43,'RevPAR Raw Data'!AK$1,FALSE)</f>
        <v>95.841819334121993</v>
      </c>
      <c r="AC107" s="77">
        <f>VLOOKUP($A107,'RevPAR Raw Data'!$B$6:$BE$43,'RevPAR Raw Data'!AL$1,FALSE)</f>
        <v>66.397900625316794</v>
      </c>
      <c r="AD107" s="76">
        <f>VLOOKUP($A107,'RevPAR Raw Data'!$B$6:$BE$43,'RevPAR Raw Data'!AN$1,FALSE)</f>
        <v>116.412322300825</v>
      </c>
      <c r="AE107" s="76">
        <f>VLOOKUP($A107,'RevPAR Raw Data'!$B$6:$BE$43,'RevPAR Raw Data'!AO$1,FALSE)</f>
        <v>98.322726545393195</v>
      </c>
      <c r="AF107" s="77">
        <f>VLOOKUP($A107,'RevPAR Raw Data'!$B$6:$BE$43,'RevPAR Raw Data'!AP$1,FALSE)</f>
        <v>107.367524423109</v>
      </c>
      <c r="AG107" s="78">
        <f>VLOOKUP($A107,'RevPAR Raw Data'!$B$6:$BE$43,'RevPAR Raw Data'!AR$1,FALSE)</f>
        <v>78.131741600135001</v>
      </c>
    </row>
    <row r="108" spans="1:33" x14ac:dyDescent="0.25">
      <c r="A108" s="55" t="s">
        <v>126</v>
      </c>
      <c r="B108" s="43">
        <f>(VLOOKUP($A107,'Occupancy Raw Data'!$B$8:$BE$51,'Occupancy Raw Data'!AT$3,FALSE))/100</f>
        <v>-4.7368378231245602E-2</v>
      </c>
      <c r="C108" s="44">
        <f>(VLOOKUP($A107,'Occupancy Raw Data'!$B$8:$BE$51,'Occupancy Raw Data'!AU$3,FALSE))/100</f>
        <v>-5.2396913540149602E-2</v>
      </c>
      <c r="D108" s="44">
        <f>(VLOOKUP($A107,'Occupancy Raw Data'!$B$8:$BE$51,'Occupancy Raw Data'!AV$3,FALSE))/100</f>
        <v>-5.4428278018696805E-2</v>
      </c>
      <c r="E108" s="44">
        <f>(VLOOKUP($A107,'Occupancy Raw Data'!$B$8:$BE$51,'Occupancy Raw Data'!AW$3,FALSE))/100</f>
        <v>-1.7169501938621302E-2</v>
      </c>
      <c r="F108" s="44">
        <f>(VLOOKUP($A107,'Occupancy Raw Data'!$B$8:$BE$51,'Occupancy Raw Data'!AX$3,FALSE))/100</f>
        <v>-3.9866407031942899E-2</v>
      </c>
      <c r="G108" s="44">
        <f>(VLOOKUP($A107,'Occupancy Raw Data'!$B$8:$BE$51,'Occupancy Raw Data'!AY$3,FALSE))/100</f>
        <v>-4.1485222270754303E-2</v>
      </c>
      <c r="H108" s="45">
        <f>(VLOOKUP($A107,'Occupancy Raw Data'!$B$8:$BE$51,'Occupancy Raw Data'!BA$3,FALSE))/100</f>
        <v>-2.7822554854935202E-2</v>
      </c>
      <c r="I108" s="45">
        <f>(VLOOKUP($A107,'Occupancy Raw Data'!$B$8:$BE$51,'Occupancy Raw Data'!BB$3,FALSE))/100</f>
        <v>-5.1186176169086994E-2</v>
      </c>
      <c r="J108" s="44">
        <f>(VLOOKUP($A107,'Occupancy Raw Data'!$B$8:$BE$51,'Occupancy Raw Data'!BC$3,FALSE))/100</f>
        <v>-3.9369140205562599E-2</v>
      </c>
      <c r="K108" s="46">
        <f>(VLOOKUP($A107,'Occupancy Raw Data'!$B$8:$BE$51,'Occupancy Raw Data'!BE$3,FALSE))/100</f>
        <v>-4.0819606493647902E-2</v>
      </c>
      <c r="M108" s="43">
        <f>(VLOOKUP($A107,'ADR Raw Data'!$B$6:$BE$49,'ADR Raw Data'!AT$1,FALSE))/100</f>
        <v>4.6671212189463497E-2</v>
      </c>
      <c r="N108" s="44">
        <f>(VLOOKUP($A107,'ADR Raw Data'!$B$6:$BE$49,'ADR Raw Data'!AU$1,FALSE))/100</f>
        <v>5.2359755067647999E-2</v>
      </c>
      <c r="O108" s="44">
        <f>(VLOOKUP($A107,'ADR Raw Data'!$B$6:$BE$49,'ADR Raw Data'!AV$1,FALSE))/100</f>
        <v>3.5321529037458596E-2</v>
      </c>
      <c r="P108" s="44">
        <f>(VLOOKUP($A107,'ADR Raw Data'!$B$6:$BE$49,'ADR Raw Data'!AW$1,FALSE))/100</f>
        <v>0.14682299977291099</v>
      </c>
      <c r="Q108" s="44">
        <f>(VLOOKUP($A107,'ADR Raw Data'!$B$6:$BE$49,'ADR Raw Data'!AX$1,FALSE))/100</f>
        <v>0.17526100378051701</v>
      </c>
      <c r="R108" s="44">
        <f>(VLOOKUP($A107,'ADR Raw Data'!$B$6:$BE$49,'ADR Raw Data'!AY$1,FALSE))/100</f>
        <v>0.10353836516860999</v>
      </c>
      <c r="S108" s="45">
        <f>(VLOOKUP($A107,'ADR Raw Data'!$B$6:$BE$49,'ADR Raw Data'!BA$1,FALSE))/100</f>
        <v>4.7263078117771605E-2</v>
      </c>
      <c r="T108" s="45">
        <f>(VLOOKUP($A107,'ADR Raw Data'!$B$6:$BE$49,'ADR Raw Data'!BB$1,FALSE))/100</f>
        <v>-1.8248465179534899E-2</v>
      </c>
      <c r="U108" s="44">
        <f>(VLOOKUP($A107,'ADR Raw Data'!$B$6:$BE$49,'ADR Raw Data'!BC$1,FALSE))/100</f>
        <v>1.6564495481406399E-2</v>
      </c>
      <c r="V108" s="46">
        <f>(VLOOKUP($A107,'ADR Raw Data'!$B$6:$BE$49,'ADR Raw Data'!BE$1,FALSE))/100</f>
        <v>6.7705355788024293E-2</v>
      </c>
      <c r="X108" s="43">
        <f>(VLOOKUP($A107,'RevPAR Raw Data'!$B$6:$BE$49,'RevPAR Raw Data'!AT$1,FALSE))/100</f>
        <v>-2.9079056732833099E-3</v>
      </c>
      <c r="Y108" s="44">
        <f>(VLOOKUP($A107,'RevPAR Raw Data'!$B$6:$BE$49,'RevPAR Raw Data'!AU$1,FALSE))/100</f>
        <v>-2.78064803176453E-3</v>
      </c>
      <c r="Z108" s="44">
        <f>(VLOOKUP($A107,'RevPAR Raw Data'!$B$6:$BE$49,'RevPAR Raw Data'!AV$1,FALSE))/100</f>
        <v>-2.1029238983734499E-2</v>
      </c>
      <c r="AA108" s="44">
        <f>(VLOOKUP($A107,'RevPAR Raw Data'!$B$6:$BE$49,'RevPAR Raw Data'!AW$1,FALSE))/100</f>
        <v>0.12713262005505499</v>
      </c>
      <c r="AB108" s="44">
        <f>(VLOOKUP($A107,'RevPAR Raw Data'!$B$6:$BE$49,'RevPAR Raw Data'!AX$1,FALSE))/100</f>
        <v>0.12840757023503302</v>
      </c>
      <c r="AC108" s="44">
        <f>(VLOOKUP($A107,'RevPAR Raw Data'!$B$6:$BE$49,'RevPAR Raw Data'!AY$1,FALSE))/100</f>
        <v>5.7757830805286001E-2</v>
      </c>
      <c r="AD108" s="45">
        <f>(VLOOKUP($A107,'RevPAR Raw Data'!$B$6:$BE$49,'RevPAR Raw Data'!BA$1,FALSE))/100</f>
        <v>1.81255436792916E-2</v>
      </c>
      <c r="AE108" s="45">
        <f>(VLOOKUP($A107,'RevPAR Raw Data'!$B$6:$BE$49,'RevPAR Raw Data'!BB$1,FALSE))/100</f>
        <v>-6.8500572195126799E-2</v>
      </c>
      <c r="AF108" s="44">
        <f>(VLOOKUP($A107,'RevPAR Raw Data'!$B$6:$BE$49,'RevPAR Raw Data'!BC$1,FALSE))/100</f>
        <v>-2.3456774669197999E-2</v>
      </c>
      <c r="AG108" s="46">
        <f>(VLOOKUP($A107,'RevPAR Raw Data'!$B$6:$BE$49,'RevPAR Raw Data'!BE$1,FALSE))/100</f>
        <v>2.4122043313596801E-2</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Data'!AG$3,FALSE))/100</f>
        <v>0.53674270755422493</v>
      </c>
      <c r="C110" s="72">
        <f>(VLOOKUP($A110,'Occupancy Raw Data'!$B$8:$BE$45,'Occupancy Raw Data'!AH$3,FALSE))/100</f>
        <v>0.63135751682872099</v>
      </c>
      <c r="D110" s="72">
        <f>(VLOOKUP($A110,'Occupancy Raw Data'!$B$8:$BE$45,'Occupancy Raw Data'!AI$3,FALSE))/100</f>
        <v>0.70760097232610308</v>
      </c>
      <c r="E110" s="72">
        <f>(VLOOKUP($A110,'Occupancy Raw Data'!$B$8:$BE$45,'Occupancy Raw Data'!AJ$3,FALSE))/100</f>
        <v>0.74700822737471895</v>
      </c>
      <c r="F110" s="72">
        <f>(VLOOKUP($A110,'Occupancy Raw Data'!$B$8:$BE$45,'Occupancy Raw Data'!AK$3,FALSE))/100</f>
        <v>0.73195587135377704</v>
      </c>
      <c r="G110" s="73">
        <f>(VLOOKUP($A110,'Occupancy Raw Data'!$B$8:$BE$45,'Occupancy Raw Data'!AL$3,FALSE))/100</f>
        <v>0.67093305908750911</v>
      </c>
      <c r="H110" s="53">
        <f>(VLOOKUP($A110,'Occupancy Raw Data'!$B$8:$BE$45,'Occupancy Raw Data'!AN$3,FALSE))/100</f>
        <v>0.81025617053103904</v>
      </c>
      <c r="I110" s="53">
        <f>(VLOOKUP($A110,'Occupancy Raw Data'!$B$8:$BE$45,'Occupancy Raw Data'!AO$3,FALSE))/100</f>
        <v>0.82643044128646193</v>
      </c>
      <c r="J110" s="73">
        <f>(VLOOKUP($A110,'Occupancy Raw Data'!$B$8:$BE$45,'Occupancy Raw Data'!AP$3,FALSE))/100</f>
        <v>0.81834330590874993</v>
      </c>
      <c r="K110" s="74">
        <f>(VLOOKUP($A110,'Occupancy Raw Data'!$B$8:$BE$45,'Occupancy Raw Data'!AR$3,FALSE))/100</f>
        <v>0.71305027246500596</v>
      </c>
      <c r="M110" s="75">
        <f>VLOOKUP($A110,'ADR Raw Data'!$B$6:$BE$43,'ADR Raw Data'!AG$1,FALSE)</f>
        <v>185.25577948092601</v>
      </c>
      <c r="N110" s="76">
        <f>VLOOKUP($A110,'ADR Raw Data'!$B$6:$BE$43,'ADR Raw Data'!AH$1,FALSE)</f>
        <v>145.500259144084</v>
      </c>
      <c r="O110" s="76">
        <f>VLOOKUP($A110,'ADR Raw Data'!$B$6:$BE$43,'ADR Raw Data'!AI$1,FALSE)</f>
        <v>148.78415736275301</v>
      </c>
      <c r="P110" s="76">
        <f>VLOOKUP($A110,'ADR Raw Data'!$B$6:$BE$43,'ADR Raw Data'!AJ$1,FALSE)</f>
        <v>159.14094555694601</v>
      </c>
      <c r="Q110" s="76">
        <f>VLOOKUP($A110,'ADR Raw Data'!$B$6:$BE$43,'ADR Raw Data'!AK$1,FALSE)</f>
        <v>196.14661067824699</v>
      </c>
      <c r="R110" s="77">
        <f>VLOOKUP($A110,'ADR Raw Data'!$B$6:$BE$43,'ADR Raw Data'!AL$1,FALSE)</f>
        <v>166.641794378718</v>
      </c>
      <c r="S110" s="76">
        <f>VLOOKUP($A110,'ADR Raw Data'!$B$6:$BE$43,'ADR Raw Data'!AN$1,FALSE)</f>
        <v>338.06722206196201</v>
      </c>
      <c r="T110" s="76">
        <f>VLOOKUP($A110,'ADR Raw Data'!$B$6:$BE$43,'ADR Raw Data'!AO$1,FALSE)</f>
        <v>351.07008993721303</v>
      </c>
      <c r="U110" s="77">
        <f>VLOOKUP($A110,'ADR Raw Data'!$B$6:$BE$43,'ADR Raw Data'!AP$1,FALSE)</f>
        <v>344.63290528961397</v>
      </c>
      <c r="V110" s="78">
        <f>VLOOKUP($A110,'ADR Raw Data'!$B$6:$BE$43,'ADR Raw Data'!AR$1,FALSE)</f>
        <v>225.00587562631699</v>
      </c>
      <c r="X110" s="75">
        <f>VLOOKUP($A110,'RevPAR Raw Data'!$B$6:$BE$43,'RevPAR Raw Data'!AG$1,FALSE)</f>
        <v>99.434688668661096</v>
      </c>
      <c r="Y110" s="76">
        <f>VLOOKUP($A110,'RevPAR Raw Data'!$B$6:$BE$43,'RevPAR Raw Data'!AH$1,FALSE)</f>
        <v>91.862682311144297</v>
      </c>
      <c r="Z110" s="76">
        <f>VLOOKUP($A110,'RevPAR Raw Data'!$B$6:$BE$43,'RevPAR Raw Data'!AI$1,FALSE)</f>
        <v>105.279814416604</v>
      </c>
      <c r="AA110" s="76">
        <f>VLOOKUP($A110,'RevPAR Raw Data'!$B$6:$BE$43,'RevPAR Raw Data'!AJ$1,FALSE)</f>
        <v>118.879595643231</v>
      </c>
      <c r="AB110" s="76">
        <f>VLOOKUP($A110,'RevPAR Raw Data'!$B$6:$BE$43,'RevPAR Raw Data'!AK$1,FALSE)</f>
        <v>143.57066333208601</v>
      </c>
      <c r="AC110" s="77">
        <f>VLOOKUP($A110,'RevPAR Raw Data'!$B$6:$BE$43,'RevPAR Raw Data'!AL$1,FALSE)</f>
        <v>111.805488874345</v>
      </c>
      <c r="AD110" s="76">
        <f>VLOOKUP($A110,'RevPAR Raw Data'!$B$6:$BE$43,'RevPAR Raw Data'!AN$1,FALSE)</f>
        <v>273.92105272999203</v>
      </c>
      <c r="AE110" s="76">
        <f>VLOOKUP($A110,'RevPAR Raw Data'!$B$6:$BE$43,'RevPAR Raw Data'!AO$1,FALSE)</f>
        <v>290.13500934928902</v>
      </c>
      <c r="AF110" s="77">
        <f>VLOOKUP($A110,'RevPAR Raw Data'!$B$6:$BE$43,'RevPAR Raw Data'!AP$1,FALSE)</f>
        <v>282.02803103963998</v>
      </c>
      <c r="AG110" s="78">
        <f>VLOOKUP($A110,'RevPAR Raw Data'!$B$6:$BE$43,'RevPAR Raw Data'!AR$1,FALSE)</f>
        <v>160.44050092157201</v>
      </c>
    </row>
    <row r="111" spans="1:33" x14ac:dyDescent="0.25">
      <c r="A111" s="55" t="s">
        <v>126</v>
      </c>
      <c r="B111" s="43">
        <f>(VLOOKUP($A110,'Occupancy Raw Data'!$B$8:$BE$51,'Occupancy Raw Data'!AT$3,FALSE))/100</f>
        <v>1.8455330678672201E-2</v>
      </c>
      <c r="C111" s="44">
        <f>(VLOOKUP($A110,'Occupancy Raw Data'!$B$8:$BE$51,'Occupancy Raw Data'!AU$3,FALSE))/100</f>
        <v>4.0398159839053704E-2</v>
      </c>
      <c r="D111" s="44">
        <f>(VLOOKUP($A110,'Occupancy Raw Data'!$B$8:$BE$51,'Occupancy Raw Data'!AV$3,FALSE))/100</f>
        <v>9.4202911266702494E-2</v>
      </c>
      <c r="E111" s="44">
        <f>(VLOOKUP($A110,'Occupancy Raw Data'!$B$8:$BE$51,'Occupancy Raw Data'!AW$3,FALSE))/100</f>
        <v>0.14603334597689299</v>
      </c>
      <c r="F111" s="44">
        <f>(VLOOKUP($A110,'Occupancy Raw Data'!$B$8:$BE$51,'Occupancy Raw Data'!AX$3,FALSE))/100</f>
        <v>5.5110430093055295E-2</v>
      </c>
      <c r="G111" s="44">
        <f>(VLOOKUP($A110,'Occupancy Raw Data'!$B$8:$BE$51,'Occupancy Raw Data'!AY$3,FALSE))/100</f>
        <v>7.30143762170921E-2</v>
      </c>
      <c r="H111" s="45">
        <f>(VLOOKUP($A110,'Occupancy Raw Data'!$B$8:$BE$51,'Occupancy Raw Data'!BA$3,FALSE))/100</f>
        <v>-3.11856892526036E-2</v>
      </c>
      <c r="I111" s="45">
        <f>(VLOOKUP($A110,'Occupancy Raw Data'!$B$8:$BE$51,'Occupancy Raw Data'!BB$3,FALSE))/100</f>
        <v>-2.3845627476786899E-2</v>
      </c>
      <c r="J111" s="44">
        <f>(VLOOKUP($A110,'Occupancy Raw Data'!$B$8:$BE$51,'Occupancy Raw Data'!BC$3,FALSE))/100</f>
        <v>-2.7493239311473003E-2</v>
      </c>
      <c r="K111" s="46">
        <f>(VLOOKUP($A110,'Occupancy Raw Data'!$B$8:$BE$51,'Occupancy Raw Data'!BE$3,FALSE))/100</f>
        <v>3.76037454861083E-2</v>
      </c>
      <c r="M111" s="43">
        <f>(VLOOKUP($A110,'ADR Raw Data'!$B$6:$BE$49,'ADR Raw Data'!AT$1,FALSE))/100</f>
        <v>2.1299694320651898E-2</v>
      </c>
      <c r="N111" s="44">
        <f>(VLOOKUP($A110,'ADR Raw Data'!$B$6:$BE$49,'ADR Raw Data'!AU$1,FALSE))/100</f>
        <v>-2.5872088932927802E-2</v>
      </c>
      <c r="O111" s="44">
        <f>(VLOOKUP($A110,'ADR Raw Data'!$B$6:$BE$49,'ADR Raw Data'!AV$1,FALSE))/100</f>
        <v>-1.6820409952012401E-2</v>
      </c>
      <c r="P111" s="44">
        <f>(VLOOKUP($A110,'ADR Raw Data'!$B$6:$BE$49,'ADR Raw Data'!AW$1,FALSE))/100</f>
        <v>3.8075363334811103E-2</v>
      </c>
      <c r="Q111" s="44">
        <f>(VLOOKUP($A110,'ADR Raw Data'!$B$6:$BE$49,'ADR Raw Data'!AX$1,FALSE))/100</f>
        <v>4.4313543482069104E-2</v>
      </c>
      <c r="R111" s="44">
        <f>(VLOOKUP($A110,'ADR Raw Data'!$B$6:$BE$49,'ADR Raw Data'!AY$1,FALSE))/100</f>
        <v>1.27137986748815E-2</v>
      </c>
      <c r="S111" s="45">
        <f>(VLOOKUP($A110,'ADR Raw Data'!$B$6:$BE$49,'ADR Raw Data'!BA$1,FALSE))/100</f>
        <v>0.123411708998514</v>
      </c>
      <c r="T111" s="45">
        <f>(VLOOKUP($A110,'ADR Raw Data'!$B$6:$BE$49,'ADR Raw Data'!BB$1,FALSE))/100</f>
        <v>0.13855038466009101</v>
      </c>
      <c r="U111" s="44">
        <f>(VLOOKUP($A110,'ADR Raw Data'!$B$6:$BE$49,'ADR Raw Data'!BC$1,FALSE))/100</f>
        <v>0.13119997721558399</v>
      </c>
      <c r="V111" s="46">
        <f>(VLOOKUP($A110,'ADR Raw Data'!$B$6:$BE$49,'ADR Raw Data'!BE$1,FALSE))/100</f>
        <v>5.2934135741038703E-2</v>
      </c>
      <c r="X111" s="43">
        <f>(VLOOKUP($A110,'RevPAR Raw Data'!$B$6:$BE$49,'RevPAR Raw Data'!AT$1,FALSE))/100</f>
        <v>4.0148117901366499E-2</v>
      </c>
      <c r="Y111" s="44">
        <f>(VLOOKUP($A110,'RevPAR Raw Data'!$B$6:$BE$49,'RevPAR Raw Data'!AU$1,FALSE))/100</f>
        <v>1.34808861220433E-2</v>
      </c>
      <c r="Z111" s="44">
        <f>(VLOOKUP($A110,'RevPAR Raw Data'!$B$6:$BE$49,'RevPAR Raw Data'!AV$1,FALSE))/100</f>
        <v>7.5797969728511105E-2</v>
      </c>
      <c r="AA111" s="44">
        <f>(VLOOKUP($A110,'RevPAR Raw Data'!$B$6:$BE$49,'RevPAR Raw Data'!AW$1,FALSE))/100</f>
        <v>0.189668982018773</v>
      </c>
      <c r="AB111" s="44">
        <f>(VLOOKUP($A110,'RevPAR Raw Data'!$B$6:$BE$49,'RevPAR Raw Data'!AX$1,FALSE))/100</f>
        <v>0.10186611201536801</v>
      </c>
      <c r="AC111" s="44">
        <f>(VLOOKUP($A110,'RevPAR Raw Data'!$B$6:$BE$49,'RevPAR Raw Data'!AY$1,FALSE))/100</f>
        <v>8.6656464971569896E-2</v>
      </c>
      <c r="AD111" s="45">
        <f>(VLOOKUP($A110,'RevPAR Raw Data'!$B$6:$BE$49,'RevPAR Raw Data'!BA$1,FALSE))/100</f>
        <v>8.8377340538950105E-2</v>
      </c>
      <c r="AE111" s="45">
        <f>(VLOOKUP($A110,'RevPAR Raw Data'!$B$6:$BE$49,'RevPAR Raw Data'!BB$1,FALSE))/100</f>
        <v>0.111400936323934</v>
      </c>
      <c r="AF111" s="44">
        <f>(VLOOKUP($A110,'RevPAR Raw Data'!$B$6:$BE$49,'RevPAR Raw Data'!BC$1,FALSE))/100</f>
        <v>0.100099625532863</v>
      </c>
      <c r="AG111" s="46">
        <f>(VLOOKUP($A110,'RevPAR Raw Data'!$B$6:$BE$49,'RevPAR Raw Data'!BE$1,FALSE))/100</f>
        <v>9.2528402995080195E-2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5">
      <c r="A113" s="70" t="s">
        <v>53</v>
      </c>
      <c r="B113" s="71">
        <f>(VLOOKUP($A113,'Occupancy Raw Data'!$B$8:$BE$45,'Occupancy Raw Data'!AG$3,FALSE))/100</f>
        <v>0.47144331670393902</v>
      </c>
      <c r="C113" s="72">
        <f>(VLOOKUP($A113,'Occupancy Raw Data'!$B$8:$BE$45,'Occupancy Raw Data'!AH$3,FALSE))/100</f>
        <v>0.62910717357646595</v>
      </c>
      <c r="D113" s="72">
        <f>(VLOOKUP($A113,'Occupancy Raw Data'!$B$8:$BE$45,'Occupancy Raw Data'!AI$3,FALSE))/100</f>
        <v>0.70428350249440896</v>
      </c>
      <c r="E113" s="72">
        <f>(VLOOKUP($A113,'Occupancy Raw Data'!$B$8:$BE$45,'Occupancy Raw Data'!AJ$3,FALSE))/100</f>
        <v>0.73696886289351393</v>
      </c>
      <c r="F113" s="72">
        <f>(VLOOKUP($A113,'Occupancy Raw Data'!$B$8:$BE$45,'Occupancy Raw Data'!AK$3,FALSE))/100</f>
        <v>0.70707896094959499</v>
      </c>
      <c r="G113" s="73">
        <f>(VLOOKUP($A113,'Occupancy Raw Data'!$B$8:$BE$45,'Occupancy Raw Data'!AL$3,FALSE))/100</f>
        <v>0.64977636332358502</v>
      </c>
      <c r="H113" s="53">
        <f>(VLOOKUP($A113,'Occupancy Raw Data'!$B$8:$BE$45,'Occupancy Raw Data'!AN$3,FALSE))/100</f>
        <v>0.72729227593325307</v>
      </c>
      <c r="I113" s="53">
        <f>(VLOOKUP($A113,'Occupancy Raw Data'!$B$8:$BE$45,'Occupancy Raw Data'!AO$3,FALSE))/100</f>
        <v>0.68789781524169902</v>
      </c>
      <c r="J113" s="73">
        <f>(VLOOKUP($A113,'Occupancy Raw Data'!$B$8:$BE$45,'Occupancy Raw Data'!AP$3,FALSE))/100</f>
        <v>0.70759504558747599</v>
      </c>
      <c r="K113" s="74">
        <f>(VLOOKUP($A113,'Occupancy Raw Data'!$B$8:$BE$45,'Occupancy Raw Data'!AR$3,FALSE))/100</f>
        <v>0.66629598682755398</v>
      </c>
      <c r="M113" s="75">
        <f>VLOOKUP($A113,'ADR Raw Data'!$B$6:$BE$43,'ADR Raw Data'!AG$1,FALSE)</f>
        <v>100.420519978106</v>
      </c>
      <c r="N113" s="76">
        <f>VLOOKUP($A113,'ADR Raw Data'!$B$6:$BE$43,'ADR Raw Data'!AH$1,FALSE)</f>
        <v>109.661408258135</v>
      </c>
      <c r="O113" s="76">
        <f>VLOOKUP($A113,'ADR Raw Data'!$B$6:$BE$43,'ADR Raw Data'!AI$1,FALSE)</f>
        <v>117.347399242794</v>
      </c>
      <c r="P113" s="76">
        <f>VLOOKUP($A113,'ADR Raw Data'!$B$6:$BE$43,'ADR Raw Data'!AJ$1,FALSE)</f>
        <v>126.467539682539</v>
      </c>
      <c r="Q113" s="76">
        <f>VLOOKUP($A113,'ADR Raw Data'!$B$6:$BE$43,'ADR Raw Data'!AK$1,FALSE)</f>
        <v>146.056162642175</v>
      </c>
      <c r="R113" s="77">
        <f>VLOOKUP($A113,'ADR Raw Data'!$B$6:$BE$43,'ADR Raw Data'!AL$1,FALSE)</f>
        <v>121.719748487616</v>
      </c>
      <c r="S113" s="76">
        <f>VLOOKUP($A113,'ADR Raw Data'!$B$6:$BE$43,'ADR Raw Data'!AN$1,FALSE)</f>
        <v>154.16100171485999</v>
      </c>
      <c r="T113" s="76">
        <f>VLOOKUP($A113,'ADR Raw Data'!$B$6:$BE$43,'ADR Raw Data'!AO$1,FALSE)</f>
        <v>131.62336417630499</v>
      </c>
      <c r="U113" s="77">
        <f>VLOOKUP($A113,'ADR Raw Data'!$B$6:$BE$43,'ADR Raw Data'!AP$1,FALSE)</f>
        <v>143.20587157357301</v>
      </c>
      <c r="V113" s="78">
        <f>VLOOKUP($A113,'ADR Raw Data'!$B$6:$BE$43,'ADR Raw Data'!AR$1,FALSE)</f>
        <v>128.23914807881999</v>
      </c>
      <c r="X113" s="75">
        <f>VLOOKUP($A113,'RevPAR Raw Data'!$B$6:$BE$43,'RevPAR Raw Data'!AG$1,FALSE)</f>
        <v>47.342583003612503</v>
      </c>
      <c r="Y113" s="76">
        <f>VLOOKUP($A113,'RevPAR Raw Data'!$B$6:$BE$43,'RevPAR Raw Data'!AH$1,FALSE)</f>
        <v>68.988778599690306</v>
      </c>
      <c r="Z113" s="76">
        <f>VLOOKUP($A113,'RevPAR Raw Data'!$B$6:$BE$43,'RevPAR Raw Data'!AI$1,FALSE)</f>
        <v>82.6458373473249</v>
      </c>
      <c r="AA113" s="76">
        <f>VLOOKUP($A113,'RevPAR Raw Data'!$B$6:$BE$43,'RevPAR Raw Data'!AJ$1,FALSE)</f>
        <v>93.202638912781595</v>
      </c>
      <c r="AB113" s="76">
        <f>VLOOKUP($A113,'RevPAR Raw Data'!$B$6:$BE$43,'RevPAR Raw Data'!AK$1,FALSE)</f>
        <v>103.273239721314</v>
      </c>
      <c r="AC113" s="77">
        <f>VLOOKUP($A113,'RevPAR Raw Data'!$B$6:$BE$43,'RevPAR Raw Data'!AL$1,FALSE)</f>
        <v>79.090615516944695</v>
      </c>
      <c r="AD113" s="76">
        <f>VLOOKUP($A113,'RevPAR Raw Data'!$B$6:$BE$43,'RevPAR Raw Data'!AN$1,FALSE)</f>
        <v>112.12010579735001</v>
      </c>
      <c r="AE113" s="76">
        <f>VLOOKUP($A113,'RevPAR Raw Data'!$B$6:$BE$43,'RevPAR Raw Data'!AO$1,FALSE)</f>
        <v>90.543424651642795</v>
      </c>
      <c r="AF113" s="77">
        <f>VLOOKUP($A113,'RevPAR Raw Data'!$B$6:$BE$43,'RevPAR Raw Data'!AP$1,FALSE)</f>
        <v>101.331765224496</v>
      </c>
      <c r="AG113" s="78">
        <f>VLOOKUP($A113,'RevPAR Raw Data'!$B$6:$BE$43,'RevPAR Raw Data'!AR$1,FALSE)</f>
        <v>85.4452297191025</v>
      </c>
    </row>
    <row r="114" spans="1:33" x14ac:dyDescent="0.25">
      <c r="A114" s="55" t="s">
        <v>126</v>
      </c>
      <c r="B114" s="43">
        <f>(VLOOKUP($A113,'Occupancy Raw Data'!$B$8:$BE$51,'Occupancy Raw Data'!AT$3,FALSE))/100</f>
        <v>-1.7368838506153901E-2</v>
      </c>
      <c r="C114" s="44">
        <f>(VLOOKUP($A113,'Occupancy Raw Data'!$B$8:$BE$51,'Occupancy Raw Data'!AU$3,FALSE))/100</f>
        <v>3.4578699569846598E-2</v>
      </c>
      <c r="D114" s="44">
        <f>(VLOOKUP($A113,'Occupancy Raw Data'!$B$8:$BE$51,'Occupancy Raw Data'!AV$3,FALSE))/100</f>
        <v>1.7047804165744501E-2</v>
      </c>
      <c r="E114" s="44">
        <f>(VLOOKUP($A113,'Occupancy Raw Data'!$B$8:$BE$51,'Occupancy Raw Data'!AW$3,FALSE))/100</f>
        <v>-5.7876521117872406E-2</v>
      </c>
      <c r="F114" s="44">
        <f>(VLOOKUP($A113,'Occupancy Raw Data'!$B$8:$BE$51,'Occupancy Raw Data'!AX$3,FALSE))/100</f>
        <v>-8.1664857353177495E-2</v>
      </c>
      <c r="G114" s="44">
        <f>(VLOOKUP($A113,'Occupancy Raw Data'!$B$8:$BE$51,'Occupancy Raw Data'!AY$3,FALSE))/100</f>
        <v>-2.5101977574445898E-2</v>
      </c>
      <c r="H114" s="45">
        <f>(VLOOKUP($A113,'Occupancy Raw Data'!$B$8:$BE$51,'Occupancy Raw Data'!BA$3,FALSE))/100</f>
        <v>-5.3394929707746994E-2</v>
      </c>
      <c r="I114" s="45">
        <f>(VLOOKUP($A113,'Occupancy Raw Data'!$B$8:$BE$51,'Occupancy Raw Data'!BB$3,FALSE))/100</f>
        <v>-2.54636882338625E-2</v>
      </c>
      <c r="J114" s="44">
        <f>(VLOOKUP($A113,'Occupancy Raw Data'!$B$8:$BE$51,'Occupancy Raw Data'!BC$3,FALSE))/100</f>
        <v>-4.0020873170492299E-2</v>
      </c>
      <c r="K114" s="46">
        <f>(VLOOKUP($A113,'Occupancy Raw Data'!$B$8:$BE$51,'Occupancy Raw Data'!BE$3,FALSE))/100</f>
        <v>-2.9677498321549499E-2</v>
      </c>
      <c r="M114" s="43">
        <f>(VLOOKUP($A113,'ADR Raw Data'!$B$6:$BE$49,'ADR Raw Data'!AT$1,FALSE))/100</f>
        <v>-2.7553528437724802E-2</v>
      </c>
      <c r="N114" s="44">
        <f>(VLOOKUP($A113,'ADR Raw Data'!$B$6:$BE$49,'ADR Raw Data'!AU$1,FALSE))/100</f>
        <v>-2.2061709177065999E-3</v>
      </c>
      <c r="O114" s="44">
        <f>(VLOOKUP($A113,'ADR Raw Data'!$B$6:$BE$49,'ADR Raw Data'!AV$1,FALSE))/100</f>
        <v>-3.4479453910483899E-3</v>
      </c>
      <c r="P114" s="44">
        <f>(VLOOKUP($A113,'ADR Raw Data'!$B$6:$BE$49,'ADR Raw Data'!AW$1,FALSE))/100</f>
        <v>-0.124056014248146</v>
      </c>
      <c r="Q114" s="44">
        <f>(VLOOKUP($A113,'ADR Raw Data'!$B$6:$BE$49,'ADR Raw Data'!AX$1,FALSE))/100</f>
        <v>1.3644916939199302E-2</v>
      </c>
      <c r="R114" s="44">
        <f>(VLOOKUP($A113,'ADR Raw Data'!$B$6:$BE$49,'ADR Raw Data'!AY$1,FALSE))/100</f>
        <v>-3.8320469468646201E-2</v>
      </c>
      <c r="S114" s="45">
        <f>(VLOOKUP($A113,'ADR Raw Data'!$B$6:$BE$49,'ADR Raw Data'!BA$1,FALSE))/100</f>
        <v>-1.36244223780045E-2</v>
      </c>
      <c r="T114" s="45">
        <f>(VLOOKUP($A113,'ADR Raw Data'!$B$6:$BE$49,'ADR Raw Data'!BB$1,FALSE))/100</f>
        <v>-3.6712430240254904E-2</v>
      </c>
      <c r="U114" s="44">
        <f>(VLOOKUP($A113,'ADR Raw Data'!$B$6:$BE$49,'ADR Raw Data'!BC$1,FALSE))/100</f>
        <v>-2.50227284081047E-2</v>
      </c>
      <c r="V114" s="46">
        <f>(VLOOKUP($A113,'ADR Raw Data'!$B$6:$BE$49,'ADR Raw Data'!BE$1,FALSE))/100</f>
        <v>-3.4338629929145402E-2</v>
      </c>
      <c r="X114" s="43">
        <f>(VLOOKUP($A113,'RevPAR Raw Data'!$B$6:$BE$49,'RevPAR Raw Data'!AT$1,FALSE))/100</f>
        <v>-4.4443794158169202E-2</v>
      </c>
      <c r="Y114" s="44">
        <f>(VLOOKUP($A113,'RevPAR Raw Data'!$B$6:$BE$49,'RevPAR Raw Data'!AU$1,FALSE))/100</f>
        <v>3.2296242130776899E-2</v>
      </c>
      <c r="Z114" s="44">
        <f>(VLOOKUP($A113,'RevPAR Raw Data'!$B$6:$BE$49,'RevPAR Raw Data'!AV$1,FALSE))/100</f>
        <v>1.35410788768954E-2</v>
      </c>
      <c r="AA114" s="44">
        <f>(VLOOKUP($A113,'RevPAR Raw Data'!$B$6:$BE$49,'RevPAR Raw Data'!AW$1,FALSE))/100</f>
        <v>-0.17475260483758601</v>
      </c>
      <c r="AB114" s="44">
        <f>(VLOOKUP($A113,'RevPAR Raw Data'!$B$6:$BE$49,'RevPAR Raw Data'!AX$1,FALSE))/100</f>
        <v>-6.9134250609413805E-2</v>
      </c>
      <c r="AC114" s="44">
        <f>(VLOOKUP($A113,'RevPAR Raw Data'!$B$6:$BE$49,'RevPAR Raw Data'!AY$1,FALSE))/100</f>
        <v>-6.2460527477847999E-2</v>
      </c>
      <c r="AD114" s="45">
        <f>(VLOOKUP($A113,'RevPAR Raw Data'!$B$6:$BE$49,'RevPAR Raw Data'!BA$1,FALSE))/100</f>
        <v>-6.6291877010569406E-2</v>
      </c>
      <c r="AE114" s="45">
        <f>(VLOOKUP($A113,'RevPAR Raw Data'!$B$6:$BE$49,'RevPAR Raw Data'!BB$1,FALSE))/100</f>
        <v>-6.1241284596172195E-2</v>
      </c>
      <c r="AF114" s="44">
        <f>(VLOOKUP($A113,'RevPAR Raw Data'!$B$6:$BE$49,'RevPAR Raw Data'!BC$1,FALSE))/100</f>
        <v>-6.4042170138596602E-2</v>
      </c>
      <c r="AG114" s="46">
        <f>(VLOOKUP($A113,'RevPAR Raw Data'!$B$6:$BE$49,'RevPAR Raw Data'!BE$1,FALSE))/100</f>
        <v>-6.29970436186085E-2</v>
      </c>
    </row>
    <row r="115" spans="1:33"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5">
      <c r="A116" s="70" t="s">
        <v>49</v>
      </c>
      <c r="B116" s="71">
        <f>(VLOOKUP($A116,'Occupancy Raw Data'!$B$8:$BE$45,'Occupancy Raw Data'!AG$3,FALSE))/100</f>
        <v>0.44528593508500697</v>
      </c>
      <c r="C116" s="72">
        <f>(VLOOKUP($A116,'Occupancy Raw Data'!$B$8:$BE$45,'Occupancy Raw Data'!AH$3,FALSE))/100</f>
        <v>0.60958268933539406</v>
      </c>
      <c r="D116" s="72">
        <f>(VLOOKUP($A116,'Occupancy Raw Data'!$B$8:$BE$45,'Occupancy Raw Data'!AI$3,FALSE))/100</f>
        <v>0.64899536321483697</v>
      </c>
      <c r="E116" s="72">
        <f>(VLOOKUP($A116,'Occupancy Raw Data'!$B$8:$BE$45,'Occupancy Raw Data'!AJ$3,FALSE))/100</f>
        <v>0.69899536321483691</v>
      </c>
      <c r="F116" s="72">
        <f>(VLOOKUP($A116,'Occupancy Raw Data'!$B$8:$BE$45,'Occupancy Raw Data'!AK$3,FALSE))/100</f>
        <v>0.69204018547140611</v>
      </c>
      <c r="G116" s="73">
        <f>(VLOOKUP($A116,'Occupancy Raw Data'!$B$8:$BE$45,'Occupancy Raw Data'!AL$3,FALSE))/100</f>
        <v>0.61897990726429597</v>
      </c>
      <c r="H116" s="53">
        <f>(VLOOKUP($A116,'Occupancy Raw Data'!$B$8:$BE$45,'Occupancy Raw Data'!AN$3,FALSE))/100</f>
        <v>0.75131375579598103</v>
      </c>
      <c r="I116" s="53">
        <f>(VLOOKUP($A116,'Occupancy Raw Data'!$B$8:$BE$45,'Occupancy Raw Data'!AO$3,FALSE))/100</f>
        <v>0.69899536321483691</v>
      </c>
      <c r="J116" s="73">
        <f>(VLOOKUP($A116,'Occupancy Raw Data'!$B$8:$BE$45,'Occupancy Raw Data'!AP$3,FALSE))/100</f>
        <v>0.72515455950540897</v>
      </c>
      <c r="K116" s="74">
        <f>(VLOOKUP($A116,'Occupancy Raw Data'!$B$8:$BE$45,'Occupancy Raw Data'!AR$3,FALSE))/100</f>
        <v>0.64931552219032795</v>
      </c>
      <c r="M116" s="75">
        <f>VLOOKUP($A116,'ADR Raw Data'!$B$6:$BE$43,'ADR Raw Data'!AG$1,FALSE)</f>
        <v>112.088852828878</v>
      </c>
      <c r="N116" s="76">
        <f>VLOOKUP($A116,'ADR Raw Data'!$B$6:$BE$43,'ADR Raw Data'!AH$1,FALSE)</f>
        <v>115.904686866125</v>
      </c>
      <c r="O116" s="76">
        <f>VLOOKUP($A116,'ADR Raw Data'!$B$6:$BE$43,'ADR Raw Data'!AI$1,FALSE)</f>
        <v>120.38963324601001</v>
      </c>
      <c r="P116" s="76">
        <f>VLOOKUP($A116,'ADR Raw Data'!$B$6:$BE$43,'ADR Raw Data'!AJ$1,FALSE)</f>
        <v>157.788518518518</v>
      </c>
      <c r="Q116" s="76">
        <f>VLOOKUP($A116,'ADR Raw Data'!$B$6:$BE$43,'ADR Raw Data'!AK$1,FALSE)</f>
        <v>208.219061976549</v>
      </c>
      <c r="R116" s="77">
        <f>VLOOKUP($A116,'ADR Raw Data'!$B$6:$BE$43,'ADR Raw Data'!AL$1,FALSE)</f>
        <v>146.39790076907701</v>
      </c>
      <c r="S116" s="76">
        <f>VLOOKUP($A116,'ADR Raw Data'!$B$6:$BE$43,'ADR Raw Data'!AN$1,FALSE)</f>
        <v>227.356868957004</v>
      </c>
      <c r="T116" s="76">
        <f>VLOOKUP($A116,'ADR Raw Data'!$B$6:$BE$43,'ADR Raw Data'!AO$1,FALSE)</f>
        <v>176.82735655057999</v>
      </c>
      <c r="U116" s="77">
        <f>VLOOKUP($A116,'ADR Raw Data'!$B$6:$BE$43,'ADR Raw Data'!AP$1,FALSE)</f>
        <v>203.00351254862201</v>
      </c>
      <c r="V116" s="78">
        <f>VLOOKUP($A116,'ADR Raw Data'!$B$6:$BE$43,'ADR Raw Data'!AR$1,FALSE)</f>
        <v>164.45991753804299</v>
      </c>
      <c r="X116" s="75">
        <f>VLOOKUP($A116,'RevPAR Raw Data'!$B$6:$BE$43,'RevPAR Raw Data'!AG$1,FALSE)</f>
        <v>49.9115896445131</v>
      </c>
      <c r="Y116" s="76">
        <f>VLOOKUP($A116,'RevPAR Raw Data'!$B$6:$BE$43,'RevPAR Raw Data'!AH$1,FALSE)</f>
        <v>70.653490726429595</v>
      </c>
      <c r="Z116" s="76">
        <f>VLOOKUP($A116,'RevPAR Raw Data'!$B$6:$BE$43,'RevPAR Raw Data'!AI$1,FALSE)</f>
        <v>78.132313755795906</v>
      </c>
      <c r="AA116" s="76">
        <f>VLOOKUP($A116,'RevPAR Raw Data'!$B$6:$BE$43,'RevPAR Raw Data'!AJ$1,FALSE)</f>
        <v>110.29344281298199</v>
      </c>
      <c r="AB116" s="76">
        <f>VLOOKUP($A116,'RevPAR Raw Data'!$B$6:$BE$43,'RevPAR Raw Data'!AK$1,FALSE)</f>
        <v>144.095958268933</v>
      </c>
      <c r="AC116" s="77">
        <f>VLOOKUP($A116,'RevPAR Raw Data'!$B$6:$BE$43,'RevPAR Raw Data'!AL$1,FALSE)</f>
        <v>90.617359041731007</v>
      </c>
      <c r="AD116" s="76">
        <f>VLOOKUP($A116,'RevPAR Raw Data'!$B$6:$BE$43,'RevPAR Raw Data'!AN$1,FALSE)</f>
        <v>170.81634312210201</v>
      </c>
      <c r="AE116" s="76">
        <f>VLOOKUP($A116,'RevPAR Raw Data'!$B$6:$BE$43,'RevPAR Raw Data'!AO$1,FALSE)</f>
        <v>123.60150231839199</v>
      </c>
      <c r="AF116" s="77">
        <f>VLOOKUP($A116,'RevPAR Raw Data'!$B$6:$BE$43,'RevPAR Raw Data'!AP$1,FALSE)</f>
        <v>147.20892272024699</v>
      </c>
      <c r="AG116" s="78">
        <f>VLOOKUP($A116,'RevPAR Raw Data'!$B$6:$BE$43,'RevPAR Raw Data'!AR$1,FALSE)</f>
        <v>106.786377235592</v>
      </c>
    </row>
    <row r="117" spans="1:33" x14ac:dyDescent="0.25">
      <c r="A117" s="55" t="s">
        <v>126</v>
      </c>
      <c r="B117" s="43">
        <f>(VLOOKUP($A116,'Occupancy Raw Data'!$B$8:$BE$51,'Occupancy Raw Data'!AT$3,FALSE))/100</f>
        <v>6.5399168728811602E-2</v>
      </c>
      <c r="C117" s="44">
        <f>(VLOOKUP($A116,'Occupancy Raw Data'!$B$8:$BE$51,'Occupancy Raw Data'!AU$3,FALSE))/100</f>
        <v>3.2550465450397296E-2</v>
      </c>
      <c r="D117" s="44">
        <f>(VLOOKUP($A116,'Occupancy Raw Data'!$B$8:$BE$51,'Occupancy Raw Data'!AV$3,FALSE))/100</f>
        <v>-9.9994597816340999E-3</v>
      </c>
      <c r="E117" s="44">
        <f>(VLOOKUP($A116,'Occupancy Raw Data'!$B$8:$BE$51,'Occupancy Raw Data'!AW$3,FALSE))/100</f>
        <v>-1.3393672414023401E-2</v>
      </c>
      <c r="F117" s="44">
        <f>(VLOOKUP($A116,'Occupancy Raw Data'!$B$8:$BE$51,'Occupancy Raw Data'!AX$3,FALSE))/100</f>
        <v>-1.9189509960906299E-2</v>
      </c>
      <c r="G117" s="44">
        <f>(VLOOKUP($A116,'Occupancy Raw Data'!$B$8:$BE$51,'Occupancy Raw Data'!AY$3,FALSE))/100</f>
        <v>5.5077984505166495E-3</v>
      </c>
      <c r="H117" s="45">
        <f>(VLOOKUP($A116,'Occupancy Raw Data'!$B$8:$BE$51,'Occupancy Raw Data'!BA$3,FALSE))/100</f>
        <v>-8.4937403554529306E-3</v>
      </c>
      <c r="I117" s="45">
        <f>(VLOOKUP($A116,'Occupancy Raw Data'!$B$8:$BE$51,'Occupancy Raw Data'!BB$3,FALSE))/100</f>
        <v>2.1763116034421201E-2</v>
      </c>
      <c r="J117" s="44">
        <f>(VLOOKUP($A116,'Occupancy Raw Data'!$B$8:$BE$51,'Occupancy Raw Data'!BC$3,FALSE))/100</f>
        <v>5.8620035677553299E-3</v>
      </c>
      <c r="K117" s="46">
        <f>(VLOOKUP($A116,'Occupancy Raw Data'!$B$8:$BE$51,'Occupancy Raw Data'!BE$3,FALSE))/100</f>
        <v>5.6167422499333397E-3</v>
      </c>
      <c r="M117" s="43">
        <f>(VLOOKUP($A116,'ADR Raw Data'!$B$6:$BE$49,'ADR Raw Data'!AT$1,FALSE))/100</f>
        <v>3.86243844543653E-2</v>
      </c>
      <c r="N117" s="44">
        <f>(VLOOKUP($A116,'ADR Raw Data'!$B$6:$BE$49,'ADR Raw Data'!AU$1,FALSE))/100</f>
        <v>1.15132495318623E-2</v>
      </c>
      <c r="O117" s="44">
        <f>(VLOOKUP($A116,'ADR Raw Data'!$B$6:$BE$49,'ADR Raw Data'!AV$1,FALSE))/100</f>
        <v>-1.4596468502237401E-2</v>
      </c>
      <c r="P117" s="44">
        <f>(VLOOKUP($A116,'ADR Raw Data'!$B$6:$BE$49,'ADR Raw Data'!AW$1,FALSE))/100</f>
        <v>6.3201801027066004E-2</v>
      </c>
      <c r="Q117" s="44">
        <f>(VLOOKUP($A116,'ADR Raw Data'!$B$6:$BE$49,'ADR Raw Data'!AX$1,FALSE))/100</f>
        <v>6.2724718780339306E-2</v>
      </c>
      <c r="R117" s="44">
        <f>(VLOOKUP($A116,'ADR Raw Data'!$B$6:$BE$49,'ADR Raw Data'!AY$1,FALSE))/100</f>
        <v>3.2928007249517201E-2</v>
      </c>
      <c r="S117" s="45">
        <f>(VLOOKUP($A116,'ADR Raw Data'!$B$6:$BE$49,'ADR Raw Data'!BA$1,FALSE))/100</f>
        <v>4.35441823098194E-2</v>
      </c>
      <c r="T117" s="45">
        <f>(VLOOKUP($A116,'ADR Raw Data'!$B$6:$BE$49,'ADR Raw Data'!BB$1,FALSE))/100</f>
        <v>6.7092214375449599E-3</v>
      </c>
      <c r="U117" s="44">
        <f>(VLOOKUP($A116,'ADR Raw Data'!$B$6:$BE$49,'ADR Raw Data'!BC$1,FALSE))/100</f>
        <v>2.6111808827528199E-2</v>
      </c>
      <c r="V117" s="46">
        <f>(VLOOKUP($A116,'ADR Raw Data'!$B$6:$BE$49,'ADR Raw Data'!BE$1,FALSE))/100</f>
        <v>3.0250736719783799E-2</v>
      </c>
      <c r="X117" s="43">
        <f>(VLOOKUP($A116,'RevPAR Raw Data'!$B$6:$BE$49,'RevPAR Raw Data'!AT$1,FALSE))/100</f>
        <v>0.106549555819154</v>
      </c>
      <c r="Y117" s="44">
        <f>(VLOOKUP($A116,'RevPAR Raw Data'!$B$6:$BE$49,'RevPAR Raw Data'!AU$1,FALSE))/100</f>
        <v>4.4438476613368298E-2</v>
      </c>
      <c r="Z117" s="44">
        <f>(VLOOKUP($A116,'RevPAR Raw Data'!$B$6:$BE$49,'RevPAR Raw Data'!AV$1,FALSE))/100</f>
        <v>-2.4449971484129498E-2</v>
      </c>
      <c r="AA117" s="44">
        <f>(VLOOKUP($A116,'RevPAR Raw Data'!$B$6:$BE$49,'RevPAR Raw Data'!AW$1,FALSE))/100</f>
        <v>4.8961624394109698E-2</v>
      </c>
      <c r="AB117" s="44">
        <f>(VLOOKUP($A116,'RevPAR Raw Data'!$B$6:$BE$49,'RevPAR Raw Data'!AX$1,FALSE))/100</f>
        <v>4.2331552203602602E-2</v>
      </c>
      <c r="AC117" s="44">
        <f>(VLOOKUP($A116,'RevPAR Raw Data'!$B$6:$BE$49,'RevPAR Raw Data'!AY$1,FALSE))/100</f>
        <v>3.8617166527341297E-2</v>
      </c>
      <c r="AD117" s="45">
        <f>(VLOOKUP($A116,'RevPAR Raw Data'!$B$6:$BE$49,'RevPAR Raw Data'!BA$1,FALSE))/100</f>
        <v>3.4680588975836299E-2</v>
      </c>
      <c r="AE117" s="45">
        <f>(VLOOKUP($A116,'RevPAR Raw Data'!$B$6:$BE$49,'RevPAR Raw Data'!BB$1,FALSE))/100</f>
        <v>2.8618351036612099E-2</v>
      </c>
      <c r="AF117" s="44">
        <f>(VLOOKUP($A116,'RevPAR Raw Data'!$B$6:$BE$49,'RevPAR Raw Data'!BC$1,FALSE))/100</f>
        <v>3.2126879911791001E-2</v>
      </c>
      <c r="AG117" s="46">
        <f>(VLOOKUP($A116,'RevPAR Raw Data'!$B$6:$BE$49,'RevPAR Raw Data'!BE$1,FALSE))/100</f>
        <v>3.6037389560742802E-2</v>
      </c>
    </row>
    <row r="118" spans="1:33"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5">
      <c r="A119" s="70" t="s">
        <v>50</v>
      </c>
      <c r="B119" s="71">
        <f>(VLOOKUP($A119,'Occupancy Raw Data'!$B$8:$BE$45,'Occupancy Raw Data'!AG$3,FALSE))/100</f>
        <v>0.42279777291707998</v>
      </c>
      <c r="C119" s="72">
        <f>(VLOOKUP($A119,'Occupancy Raw Data'!$B$8:$BE$45,'Occupancy Raw Data'!AH$3,FALSE))/100</f>
        <v>0.52415987273811804</v>
      </c>
      <c r="D119" s="72">
        <f>(VLOOKUP($A119,'Occupancy Raw Data'!$B$8:$BE$45,'Occupancy Raw Data'!AI$3,FALSE))/100</f>
        <v>0.58147743090077497</v>
      </c>
      <c r="E119" s="72">
        <f>(VLOOKUP($A119,'Occupancy Raw Data'!$B$8:$BE$45,'Occupancy Raw Data'!AJ$3,FALSE))/100</f>
        <v>0.626814476038973</v>
      </c>
      <c r="F119" s="72">
        <f>(VLOOKUP($A119,'Occupancy Raw Data'!$B$8:$BE$45,'Occupancy Raw Data'!AK$3,FALSE))/100</f>
        <v>0.68025452376217899</v>
      </c>
      <c r="G119" s="73">
        <f>(VLOOKUP($A119,'Occupancy Raw Data'!$B$8:$BE$45,'Occupancy Raw Data'!AL$3,FALSE))/100</f>
        <v>0.56710081527142497</v>
      </c>
      <c r="H119" s="53">
        <f>(VLOOKUP($A119,'Occupancy Raw Data'!$B$8:$BE$45,'Occupancy Raw Data'!AN$3,FALSE))/100</f>
        <v>0.70287333465897706</v>
      </c>
      <c r="I119" s="53">
        <f>(VLOOKUP($A119,'Occupancy Raw Data'!$B$8:$BE$45,'Occupancy Raw Data'!AO$3,FALSE))/100</f>
        <v>0.62243984887651604</v>
      </c>
      <c r="J119" s="73">
        <f>(VLOOKUP($A119,'Occupancy Raw Data'!$B$8:$BE$45,'Occupancy Raw Data'!AP$3,FALSE))/100</f>
        <v>0.66265659176774705</v>
      </c>
      <c r="K119" s="74">
        <f>(VLOOKUP($A119,'Occupancy Raw Data'!$B$8:$BE$45,'Occupancy Raw Data'!AR$3,FALSE))/100</f>
        <v>0.59440246569894595</v>
      </c>
      <c r="M119" s="75">
        <f>VLOOKUP($A119,'ADR Raw Data'!$B$6:$BE$43,'ADR Raw Data'!AG$1,FALSE)</f>
        <v>97.004790123456701</v>
      </c>
      <c r="N119" s="76">
        <f>VLOOKUP($A119,'ADR Raw Data'!$B$6:$BE$43,'ADR Raw Data'!AH$1,FALSE)</f>
        <v>100.257615705614</v>
      </c>
      <c r="O119" s="76">
        <f>VLOOKUP($A119,'ADR Raw Data'!$B$6:$BE$43,'ADR Raw Data'!AI$1,FALSE)</f>
        <v>107.895956228092</v>
      </c>
      <c r="P119" s="76">
        <f>VLOOKUP($A119,'ADR Raw Data'!$B$6:$BE$43,'ADR Raw Data'!AJ$1,FALSE)</f>
        <v>136.209958759616</v>
      </c>
      <c r="Q119" s="76">
        <f>VLOOKUP($A119,'ADR Raw Data'!$B$6:$BE$43,'ADR Raw Data'!AK$1,FALSE)</f>
        <v>179.98393013738601</v>
      </c>
      <c r="R119" s="77">
        <f>VLOOKUP($A119,'ADR Raw Data'!$B$6:$BE$43,'ADR Raw Data'!AL$1,FALSE)</f>
        <v>128.413410298217</v>
      </c>
      <c r="S119" s="76">
        <f>VLOOKUP($A119,'ADR Raw Data'!$B$6:$BE$43,'ADR Raw Data'!AN$1,FALSE)</f>
        <v>196.25060753942901</v>
      </c>
      <c r="T119" s="76">
        <f>VLOOKUP($A119,'ADR Raw Data'!$B$6:$BE$43,'ADR Raw Data'!AO$1,FALSE)</f>
        <v>170.63733887069699</v>
      </c>
      <c r="U119" s="77">
        <f>VLOOKUP($A119,'ADR Raw Data'!$B$6:$BE$43,'ADR Raw Data'!AP$1,FALSE)</f>
        <v>184.22121005251299</v>
      </c>
      <c r="V119" s="78">
        <f>VLOOKUP($A119,'ADR Raw Data'!$B$6:$BE$43,'ADR Raw Data'!AR$1,FALSE)</f>
        <v>146.18944037563099</v>
      </c>
      <c r="X119" s="75">
        <f>VLOOKUP($A119,'RevPAR Raw Data'!$B$6:$BE$43,'RevPAR Raw Data'!AG$1,FALSE)</f>
        <v>41.013409226486303</v>
      </c>
      <c r="Y119" s="76">
        <f>VLOOKUP($A119,'RevPAR Raw Data'!$B$6:$BE$43,'RevPAR Raw Data'!AH$1,FALSE)</f>
        <v>52.5510190892821</v>
      </c>
      <c r="Z119" s="76">
        <f>VLOOKUP($A119,'RevPAR Raw Data'!$B$6:$BE$43,'RevPAR Raw Data'!AI$1,FALSE)</f>
        <v>62.739063432093801</v>
      </c>
      <c r="AA119" s="76">
        <f>VLOOKUP($A119,'RevPAR Raw Data'!$B$6:$BE$43,'RevPAR Raw Data'!AJ$1,FALSE)</f>
        <v>85.378373931198993</v>
      </c>
      <c r="AB119" s="76">
        <f>VLOOKUP($A119,'RevPAR Raw Data'!$B$6:$BE$43,'RevPAR Raw Data'!AK$1,FALSE)</f>
        <v>122.434882680453</v>
      </c>
      <c r="AC119" s="77">
        <f>VLOOKUP($A119,'RevPAR Raw Data'!$B$6:$BE$43,'RevPAR Raw Data'!AL$1,FALSE)</f>
        <v>72.823349671902903</v>
      </c>
      <c r="AD119" s="76">
        <f>VLOOKUP($A119,'RevPAR Raw Data'!$B$6:$BE$43,'RevPAR Raw Data'!AN$1,FALSE)</f>
        <v>137.93931895008899</v>
      </c>
      <c r="AE119" s="76">
        <f>VLOOKUP($A119,'RevPAR Raw Data'!$B$6:$BE$43,'RevPAR Raw Data'!AO$1,FALSE)</f>
        <v>106.211479419367</v>
      </c>
      <c r="AF119" s="77">
        <f>VLOOKUP($A119,'RevPAR Raw Data'!$B$6:$BE$43,'RevPAR Raw Data'!AP$1,FALSE)</f>
        <v>122.075399184728</v>
      </c>
      <c r="AG119" s="78">
        <f>VLOOKUP($A119,'RevPAR Raw Data'!$B$6:$BE$43,'RevPAR Raw Data'!AR$1,FALSE)</f>
        <v>86.895363818424499</v>
      </c>
    </row>
    <row r="120" spans="1:33" x14ac:dyDescent="0.25">
      <c r="A120" s="55" t="s">
        <v>126</v>
      </c>
      <c r="B120" s="43">
        <f>(VLOOKUP($A119,'Occupancy Raw Data'!$B$8:$BE$51,'Occupancy Raw Data'!AT$3,FALSE))/100</f>
        <v>-4.0354585492533498E-2</v>
      </c>
      <c r="C120" s="44">
        <f>(VLOOKUP($A119,'Occupancy Raw Data'!$B$8:$BE$51,'Occupancy Raw Data'!AU$3,FALSE))/100</f>
        <v>-9.2538789892763797E-3</v>
      </c>
      <c r="D120" s="44">
        <f>(VLOOKUP($A119,'Occupancy Raw Data'!$B$8:$BE$51,'Occupancy Raw Data'!AV$3,FALSE))/100</f>
        <v>-9.8601107905021794E-3</v>
      </c>
      <c r="E120" s="44">
        <f>(VLOOKUP($A119,'Occupancy Raw Data'!$B$8:$BE$51,'Occupancy Raw Data'!AW$3,FALSE))/100</f>
        <v>-0.10804668932820601</v>
      </c>
      <c r="F120" s="44">
        <f>(VLOOKUP($A119,'Occupancy Raw Data'!$B$8:$BE$51,'Occupancy Raw Data'!AX$3,FALSE))/100</f>
        <v>3.3886762008009497E-2</v>
      </c>
      <c r="G120" s="44">
        <f>(VLOOKUP($A119,'Occupancy Raw Data'!$B$8:$BE$51,'Occupancy Raw Data'!AY$3,FALSE))/100</f>
        <v>-2.8152105382997502E-2</v>
      </c>
      <c r="H120" s="45">
        <f>(VLOOKUP($A119,'Occupancy Raw Data'!$B$8:$BE$51,'Occupancy Raw Data'!BA$3,FALSE))/100</f>
        <v>-4.2554789803640095E-2</v>
      </c>
      <c r="I120" s="45">
        <f>(VLOOKUP($A119,'Occupancy Raw Data'!$B$8:$BE$51,'Occupancy Raw Data'!BB$3,FALSE))/100</f>
        <v>-5.9892038122824197E-2</v>
      </c>
      <c r="J120" s="44">
        <f>(VLOOKUP($A119,'Occupancy Raw Data'!$B$8:$BE$51,'Occupancy Raw Data'!BC$3,FALSE))/100</f>
        <v>-5.0776267766876895E-2</v>
      </c>
      <c r="K120" s="46">
        <f>(VLOOKUP($A119,'Occupancy Raw Data'!$B$8:$BE$51,'Occupancy Raw Data'!BE$3,FALSE))/100</f>
        <v>-3.54790033724331E-2</v>
      </c>
      <c r="M120" s="43">
        <f>(VLOOKUP($A119,'ADR Raw Data'!$B$6:$BE$49,'ADR Raw Data'!AT$1,FALSE))/100</f>
        <v>-4.1382878060898805E-2</v>
      </c>
      <c r="N120" s="44">
        <f>(VLOOKUP($A119,'ADR Raw Data'!$B$6:$BE$49,'ADR Raw Data'!AU$1,FALSE))/100</f>
        <v>-3.26789239102682E-2</v>
      </c>
      <c r="O120" s="44">
        <f>(VLOOKUP($A119,'ADR Raw Data'!$B$6:$BE$49,'ADR Raw Data'!AV$1,FALSE))/100</f>
        <v>-8.84709303147347E-2</v>
      </c>
      <c r="P120" s="44">
        <f>(VLOOKUP($A119,'ADR Raw Data'!$B$6:$BE$49,'ADR Raw Data'!AW$1,FALSE))/100</f>
        <v>-0.15478083167069401</v>
      </c>
      <c r="Q120" s="44">
        <f>(VLOOKUP($A119,'ADR Raw Data'!$B$6:$BE$49,'ADR Raw Data'!AX$1,FALSE))/100</f>
        <v>8.9885651083787595E-3</v>
      </c>
      <c r="R120" s="44">
        <f>(VLOOKUP($A119,'ADR Raw Data'!$B$6:$BE$49,'ADR Raw Data'!AY$1,FALSE))/100</f>
        <v>-6.2311032484886002E-2</v>
      </c>
      <c r="S120" s="45">
        <f>(VLOOKUP($A119,'ADR Raw Data'!$B$6:$BE$49,'ADR Raw Data'!BA$1,FALSE))/100</f>
        <v>2.86819430472047E-2</v>
      </c>
      <c r="T120" s="45">
        <f>(VLOOKUP($A119,'ADR Raw Data'!$B$6:$BE$49,'ADR Raw Data'!BB$1,FALSE))/100</f>
        <v>1.3385738644019101E-2</v>
      </c>
      <c r="U120" s="44">
        <f>(VLOOKUP($A119,'ADR Raw Data'!$B$6:$BE$49,'ADR Raw Data'!BC$1,FALSE))/100</f>
        <v>2.2549891887535499E-2</v>
      </c>
      <c r="V120" s="46">
        <f>(VLOOKUP($A119,'ADR Raw Data'!$B$6:$BE$49,'ADR Raw Data'!BE$1,FALSE))/100</f>
        <v>-3.1432707389291104E-2</v>
      </c>
      <c r="X120" s="43">
        <f>(VLOOKUP($A119,'RevPAR Raw Data'!$B$6:$BE$49,'RevPAR Raw Data'!AT$1,FALSE))/100</f>
        <v>-8.0067474662796595E-2</v>
      </c>
      <c r="Y120" s="44">
        <f>(VLOOKUP($A119,'RevPAR Raw Data'!$B$6:$BE$49,'RevPAR Raw Data'!AU$1,FALSE))/100</f>
        <v>-4.1630396092179202E-2</v>
      </c>
      <c r="Z120" s="44">
        <f>(VLOOKUP($A119,'RevPAR Raw Data'!$B$6:$BE$49,'RevPAR Raw Data'!AV$1,FALSE))/100</f>
        <v>-9.7458707930594801E-2</v>
      </c>
      <c r="AA120" s="44">
        <f>(VLOOKUP($A119,'RevPAR Raw Data'!$B$6:$BE$49,'RevPAR Raw Data'!AW$1,FALSE))/100</f>
        <v>-0.246103964565415</v>
      </c>
      <c r="AB120" s="44">
        <f>(VLOOKUP($A119,'RevPAR Raw Data'!$B$6:$BE$49,'RevPAR Raw Data'!AX$1,FALSE))/100</f>
        <v>4.3179920483009407E-2</v>
      </c>
      <c r="AC120" s="44">
        <f>(VLOOKUP($A119,'RevPAR Raw Data'!$B$6:$BE$49,'RevPAR Raw Data'!AY$1,FALSE))/100</f>
        <v>-8.8708951114845697E-2</v>
      </c>
      <c r="AD120" s="45">
        <f>(VLOOKUP($A119,'RevPAR Raw Data'!$B$6:$BE$49,'RevPAR Raw Data'!BA$1,FALSE))/100</f>
        <v>-1.50934008139691E-2</v>
      </c>
      <c r="AE120" s="45">
        <f>(VLOOKUP($A119,'RevPAR Raw Data'!$B$6:$BE$49,'RevPAR Raw Data'!BB$1,FALSE))/100</f>
        <v>-4.7307998647974803E-2</v>
      </c>
      <c r="AF120" s="44">
        <f>(VLOOKUP($A119,'RevPAR Raw Data'!$B$6:$BE$49,'RevPAR Raw Data'!BC$1,FALSE))/100</f>
        <v>-2.9371375227937001E-2</v>
      </c>
      <c r="AG120" s="46">
        <f>(VLOOKUP($A119,'RevPAR Raw Data'!$B$6:$BE$49,'RevPAR Raw Data'!BE$1,FALSE))/100</f>
        <v>-6.5796509630254796E-2</v>
      </c>
    </row>
    <row r="121" spans="1:33"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5">
      <c r="A122" s="70" t="s">
        <v>47</v>
      </c>
      <c r="B122" s="71">
        <f>(VLOOKUP($A122,'Occupancy Raw Data'!$B$8:$BE$54,'Occupancy Raw Data'!AG$3,FALSE))/100</f>
        <v>0.46128226477935003</v>
      </c>
      <c r="C122" s="72">
        <f>(VLOOKUP($A122,'Occupancy Raw Data'!$B$8:$BE$54,'Occupancy Raw Data'!AH$3,FALSE))/100</f>
        <v>0.64383846794337996</v>
      </c>
      <c r="D122" s="72">
        <f>(VLOOKUP($A122,'Occupancy Raw Data'!$B$8:$BE$54,'Occupancy Raw Data'!AI$3,FALSE))/100</f>
        <v>0.67957257840688301</v>
      </c>
      <c r="E122" s="72">
        <f>(VLOOKUP($A122,'Occupancy Raw Data'!$B$8:$BE$54,'Occupancy Raw Data'!AJ$3,FALSE))/100</f>
        <v>0.69851512628365198</v>
      </c>
      <c r="F122" s="72">
        <f>(VLOOKUP($A122,'Occupancy Raw Data'!$B$8:$BE$54,'Occupancy Raw Data'!AK$3,FALSE))/100</f>
        <v>0.68248681654177001</v>
      </c>
      <c r="G122" s="73">
        <f>(VLOOKUP($A122,'Occupancy Raw Data'!$B$8:$BE$54,'Occupancy Raw Data'!AL$3,FALSE))/100</f>
        <v>0.63313905079100696</v>
      </c>
      <c r="H122" s="53">
        <f>(VLOOKUP($A122,'Occupancy Raw Data'!$B$8:$BE$54,'Occupancy Raw Data'!AN$3,FALSE))/100</f>
        <v>0.72439633638634404</v>
      </c>
      <c r="I122" s="53">
        <f>(VLOOKUP($A122,'Occupancy Raw Data'!$B$8:$BE$54,'Occupancy Raw Data'!AO$3,FALSE))/100</f>
        <v>0.68845406605606396</v>
      </c>
      <c r="J122" s="73">
        <f>(VLOOKUP($A122,'Occupancy Raw Data'!$B$8:$BE$54,'Occupancy Raw Data'!AP$3,FALSE))/100</f>
        <v>0.706425201221204</v>
      </c>
      <c r="K122" s="74">
        <f>(VLOOKUP($A122,'Occupancy Raw Data'!$B$8:$BE$54,'Occupancy Raw Data'!AR$3,FALSE))/100</f>
        <v>0.65407795091392007</v>
      </c>
      <c r="M122" s="75">
        <f>VLOOKUP($A122,'ADR Raw Data'!$B$6:$BE$54,'ADR Raw Data'!AG$1,FALSE)</f>
        <v>117.204581829121</v>
      </c>
      <c r="N122" s="76">
        <f>VLOOKUP($A122,'ADR Raw Data'!$B$6:$BE$54,'ADR Raw Data'!AH$1,FALSE)</f>
        <v>128.26946545964</v>
      </c>
      <c r="O122" s="76">
        <f>VLOOKUP($A122,'ADR Raw Data'!$B$6:$BE$54,'ADR Raw Data'!AI$1,FALSE)</f>
        <v>129.16076475393001</v>
      </c>
      <c r="P122" s="76">
        <f>VLOOKUP($A122,'ADR Raw Data'!$B$6:$BE$54,'ADR Raw Data'!AJ$1,FALSE)</f>
        <v>133.53267905036199</v>
      </c>
      <c r="Q122" s="76">
        <f>VLOOKUP($A122,'ADR Raw Data'!$B$6:$BE$54,'ADR Raw Data'!AK$1,FALSE)</f>
        <v>144.714056527043</v>
      </c>
      <c r="R122" s="77">
        <f>VLOOKUP($A122,'ADR Raw Data'!$B$6:$BE$54,'ADR Raw Data'!AL$1,FALSE)</f>
        <v>131.55510038576099</v>
      </c>
      <c r="S122" s="76">
        <f>VLOOKUP($A122,'ADR Raw Data'!$B$6:$BE$54,'ADR Raw Data'!AN$1,FALSE)</f>
        <v>163.24971455938601</v>
      </c>
      <c r="T122" s="76">
        <f>VLOOKUP($A122,'ADR Raw Data'!$B$6:$BE$54,'ADR Raw Data'!AO$1,FALSE)</f>
        <v>153.990183430759</v>
      </c>
      <c r="U122" s="77">
        <f>VLOOKUP($A122,'ADR Raw Data'!$B$6:$BE$54,'ADR Raw Data'!AP$1,FALSE)</f>
        <v>158.73772812100901</v>
      </c>
      <c r="V122" s="78">
        <f>VLOOKUP($A122,'ADR Raw Data'!$B$6:$BE$54,'ADR Raw Data'!AR$1,FALSE)</f>
        <v>139.943132179553</v>
      </c>
      <c r="X122" s="75">
        <f>VLOOKUP($A122,'RevPAR Raw Data'!$B$6:$BE$54,'RevPAR Raw Data'!AG$1,FALSE)</f>
        <v>54.064394948653799</v>
      </c>
      <c r="Y122" s="76">
        <f>VLOOKUP($A122,'RevPAR Raw Data'!$B$6:$BE$54,'RevPAR Raw Data'!AH$1,FALSE)</f>
        <v>82.584816125450999</v>
      </c>
      <c r="Z122" s="76">
        <f>VLOOKUP($A122,'RevPAR Raw Data'!$B$6:$BE$54,'RevPAR Raw Data'!AI$1,FALSE)</f>
        <v>87.7741139328337</v>
      </c>
      <c r="AA122" s="76">
        <f>VLOOKUP($A122,'RevPAR Raw Data'!$B$6:$BE$54,'RevPAR Raw Data'!AJ$1,FALSE)</f>
        <v>93.274596169858398</v>
      </c>
      <c r="AB122" s="76">
        <f>VLOOKUP($A122,'RevPAR Raw Data'!$B$6:$BE$54,'RevPAR Raw Data'!AK$1,FALSE)</f>
        <v>98.765435747987695</v>
      </c>
      <c r="AC122" s="77">
        <f>VLOOKUP($A122,'RevPAR Raw Data'!$B$6:$BE$54,'RevPAR Raw Data'!AL$1,FALSE)</f>
        <v>83.292671384956904</v>
      </c>
      <c r="AD122" s="76">
        <f>VLOOKUP($A122,'RevPAR Raw Data'!$B$6:$BE$54,'RevPAR Raw Data'!AN$1,FALSE)</f>
        <v>118.25749514293599</v>
      </c>
      <c r="AE122" s="76">
        <f>VLOOKUP($A122,'RevPAR Raw Data'!$B$6:$BE$54,'RevPAR Raw Data'!AO$1,FALSE)</f>
        <v>106.015167915625</v>
      </c>
      <c r="AF122" s="77">
        <f>VLOOKUP($A122,'RevPAR Raw Data'!$B$6:$BE$54,'RevPAR Raw Data'!AP$1,FALSE)</f>
        <v>112.13633152928099</v>
      </c>
      <c r="AG122" s="78">
        <f>VLOOKUP($A122,'RevPAR Raw Data'!$B$6:$BE$54,'RevPAR Raw Data'!AR$1,FALSE)</f>
        <v>91.533717140478103</v>
      </c>
    </row>
    <row r="123" spans="1:33" x14ac:dyDescent="0.25">
      <c r="A123" s="55" t="s">
        <v>126</v>
      </c>
      <c r="B123" s="43">
        <f>(VLOOKUP($A122,'Occupancy Raw Data'!$B$8:$BE$54,'Occupancy Raw Data'!AT$3,FALSE))/100</f>
        <v>-1.15576925612482E-2</v>
      </c>
      <c r="C123" s="44">
        <f>(VLOOKUP($A122,'Occupancy Raw Data'!$B$8:$BE$54,'Occupancy Raw Data'!AU$3,FALSE))/100</f>
        <v>-2.0031941407061701E-2</v>
      </c>
      <c r="D123" s="44">
        <f>(VLOOKUP($A122,'Occupancy Raw Data'!$B$8:$BE$54,'Occupancy Raw Data'!AV$3,FALSE))/100</f>
        <v>-3.4203005581260999E-2</v>
      </c>
      <c r="E123" s="44">
        <f>(VLOOKUP($A122,'Occupancy Raw Data'!$B$8:$BE$54,'Occupancy Raw Data'!AW$3,FALSE))/100</f>
        <v>-1.5088865485823999E-2</v>
      </c>
      <c r="F123" s="44">
        <f>(VLOOKUP($A122,'Occupancy Raw Data'!$B$8:$BE$54,'Occupancy Raw Data'!AX$3,FALSE))/100</f>
        <v>1.59392794183436E-2</v>
      </c>
      <c r="G123" s="44">
        <f>(VLOOKUP($A122,'Occupancy Raw Data'!$B$8:$BE$54,'Occupancy Raw Data'!AY$3,FALSE))/100</f>
        <v>-1.3282644008451501E-2</v>
      </c>
      <c r="H123" s="45">
        <f>(VLOOKUP($A122,'Occupancy Raw Data'!$B$8:$BE$54,'Occupancy Raw Data'!BA$3,FALSE))/100</f>
        <v>3.3082227990229501E-2</v>
      </c>
      <c r="I123" s="45">
        <f>(VLOOKUP($A122,'Occupancy Raw Data'!$B$8:$BE$54,'Occupancy Raw Data'!BB$3,FALSE))/100</f>
        <v>-1.7590019547533999E-2</v>
      </c>
      <c r="J123" s="44">
        <f>(VLOOKUP($A122,'Occupancy Raw Data'!$B$8:$BE$54,'Occupancy Raw Data'!BC$3,FALSE))/100</f>
        <v>7.7536634825418208E-3</v>
      </c>
      <c r="K123" s="46">
        <f>(VLOOKUP($A122,'Occupancy Raw Data'!$B$8:$BE$54,'Occupancy Raw Data'!BE$3,FALSE))/100</f>
        <v>-6.8855452084534393E-3</v>
      </c>
      <c r="M123" s="43">
        <f>(VLOOKUP($A122,'ADR Raw Data'!$B$6:$BE$52,'ADR Raw Data'!AT$1,FALSE))/100</f>
        <v>2.89319581341618E-2</v>
      </c>
      <c r="N123" s="44">
        <f>(VLOOKUP($A122,'ADR Raw Data'!$B$6:$BE$52,'ADR Raw Data'!AU$1,FALSE))/100</f>
        <v>-3.7206309985041205E-3</v>
      </c>
      <c r="O123" s="44">
        <f>(VLOOKUP($A122,'ADR Raw Data'!$B$6:$BE$52,'ADR Raw Data'!AV$1,FALSE))/100</f>
        <v>-1.3260801375939E-2</v>
      </c>
      <c r="P123" s="44">
        <f>(VLOOKUP($A122,'ADR Raw Data'!$B$6:$BE$52,'ADR Raw Data'!AW$1,FALSE))/100</f>
        <v>2.6942064611197202E-2</v>
      </c>
      <c r="Q123" s="44">
        <f>(VLOOKUP($A122,'ADR Raw Data'!$B$6:$BE$52,'ADR Raw Data'!AX$1,FALSE))/100</f>
        <v>5.1926163498372195E-2</v>
      </c>
      <c r="R123" s="44">
        <f>(VLOOKUP($A122,'ADR Raw Data'!$B$6:$BE$52,'ADR Raw Data'!AY$1,FALSE))/100</f>
        <v>1.8295731906516101E-2</v>
      </c>
      <c r="S123" s="45">
        <f>(VLOOKUP($A122,'ADR Raw Data'!$B$6:$BE$52,'ADR Raw Data'!BA$1,FALSE))/100</f>
        <v>2.0032832350046902E-2</v>
      </c>
      <c r="T123" s="45">
        <f>(VLOOKUP($A122,'ADR Raw Data'!$B$6:$BE$52,'ADR Raw Data'!BB$1,FALSE))/100</f>
        <v>-1.7882667242284499E-2</v>
      </c>
      <c r="U123" s="44">
        <f>(VLOOKUP($A122,'ADR Raw Data'!$B$6:$BE$52,'ADR Raw Data'!BC$1,FALSE))/100</f>
        <v>2.0099150573065798E-3</v>
      </c>
      <c r="V123" s="46">
        <f>(VLOOKUP($A122,'ADR Raw Data'!$B$6:$BE$52,'ADR Raw Data'!BE$1,FALSE))/100</f>
        <v>1.3496182453578601E-2</v>
      </c>
      <c r="X123" s="43">
        <f>(VLOOKUP($A122,'RevPAR Raw Data'!$B$6:$BE$52,'RevPAR Raw Data'!AT$1,FALSE))/100</f>
        <v>1.7039878895603999E-2</v>
      </c>
      <c r="Y123" s="44">
        <f>(VLOOKUP($A122,'RevPAR Raw Data'!$B$6:$BE$52,'RevPAR Raw Data'!AU$1,FALSE))/100</f>
        <v>-2.36780409434065E-2</v>
      </c>
      <c r="Z123" s="44">
        <f>(VLOOKUP($A122,'RevPAR Raw Data'!$B$6:$BE$52,'RevPAR Raw Data'!AV$1,FALSE))/100</f>
        <v>-4.7010247693726796E-2</v>
      </c>
      <c r="AA123" s="44">
        <f>(VLOOKUP($A122,'RevPAR Raw Data'!$B$6:$BE$52,'RevPAR Raw Data'!AW$1,FALSE))/100</f>
        <v>1.14466739365444E-2</v>
      </c>
      <c r="AB123" s="44">
        <f>(VLOOKUP($A122,'RevPAR Raw Data'!$B$6:$BE$52,'RevPAR Raw Data'!AX$1,FALSE))/100</f>
        <v>6.8693108545839099E-2</v>
      </c>
      <c r="AC123" s="44">
        <f>(VLOOKUP($A122,'RevPAR Raw Data'!$B$6:$BE$52,'RevPAR Raw Data'!AY$1,FALSE))/100</f>
        <v>4.7700722042762697E-3</v>
      </c>
      <c r="AD123" s="45">
        <f>(VLOOKUP($A122,'RevPAR Raw Data'!$B$6:$BE$52,'RevPAR Raw Data'!BA$1,FALSE))/100</f>
        <v>5.3777791067370705E-2</v>
      </c>
      <c r="AE123" s="45">
        <f>(VLOOKUP($A122,'RevPAR Raw Data'!$B$6:$BE$52,'RevPAR Raw Data'!BB$1,FALSE))/100</f>
        <v>-3.5158130323464702E-2</v>
      </c>
      <c r="AF123" s="44">
        <f>(VLOOKUP($A122,'RevPAR Raw Data'!$B$6:$BE$52,'RevPAR Raw Data'!BC$1,FALSE))/100</f>
        <v>9.7791627448312601E-3</v>
      </c>
      <c r="AG123" s="46">
        <f>(VLOOKUP($A122,'RevPAR Raw Data'!$B$6:$BE$52,'RevPAR Raw Data'!BE$1,FALSE))/100</f>
        <v>6.5177086706995502E-3</v>
      </c>
    </row>
    <row r="124" spans="1:33"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5">
      <c r="A125" s="70" t="s">
        <v>55</v>
      </c>
      <c r="B125" s="71">
        <f>(VLOOKUP($A125,'Occupancy Raw Data'!$B$8:$BE$45,'Occupancy Raw Data'!AG$3,FALSE))/100</f>
        <v>0.471831471521169</v>
      </c>
      <c r="C125" s="72">
        <f>(VLOOKUP($A125,'Occupancy Raw Data'!$B$8:$BE$45,'Occupancy Raw Data'!AH$3,FALSE))/100</f>
        <v>0.60560612329333796</v>
      </c>
      <c r="D125" s="72">
        <f>(VLOOKUP($A125,'Occupancy Raw Data'!$B$8:$BE$45,'Occupancy Raw Data'!AI$3,FALSE))/100</f>
        <v>0.64618673286443196</v>
      </c>
      <c r="E125" s="72">
        <f>(VLOOKUP($A125,'Occupancy Raw Data'!$B$8:$BE$45,'Occupancy Raw Data'!AJ$3,FALSE))/100</f>
        <v>0.65615087574127695</v>
      </c>
      <c r="F125" s="72">
        <f>(VLOOKUP($A125,'Occupancy Raw Data'!$B$8:$BE$45,'Occupancy Raw Data'!AK$3,FALSE))/100</f>
        <v>0.64608329885533</v>
      </c>
      <c r="G125" s="73">
        <f>(VLOOKUP($A125,'Occupancy Raw Data'!$B$8:$BE$45,'Occupancy Raw Data'!AL$3,FALSE))/100</f>
        <v>0.60517170045510904</v>
      </c>
      <c r="H125" s="53">
        <f>(VLOOKUP($A125,'Occupancy Raw Data'!$B$8:$BE$45,'Occupancy Raw Data'!AN$3,FALSE))/100</f>
        <v>0.71507378292649193</v>
      </c>
      <c r="I125" s="53">
        <f>(VLOOKUP($A125,'Occupancy Raw Data'!$B$8:$BE$45,'Occupancy Raw Data'!AO$3,FALSE))/100</f>
        <v>0.68693973245069595</v>
      </c>
      <c r="J125" s="73">
        <f>(VLOOKUP($A125,'Occupancy Raw Data'!$B$8:$BE$45,'Occupancy Raw Data'!AP$3,FALSE))/100</f>
        <v>0.701006757688594</v>
      </c>
      <c r="K125" s="74">
        <f>(VLOOKUP($A125,'Occupancy Raw Data'!$B$8:$BE$45,'Occupancy Raw Data'!AR$3,FALSE))/100</f>
        <v>0.63255314537896201</v>
      </c>
      <c r="M125" s="75">
        <f>VLOOKUP($A125,'ADR Raw Data'!$B$6:$BE$43,'ADR Raw Data'!AG$1,FALSE)</f>
        <v>98.668866642308998</v>
      </c>
      <c r="N125" s="76">
        <f>VLOOKUP($A125,'ADR Raw Data'!$B$6:$BE$43,'ADR Raw Data'!AH$1,FALSE)</f>
        <v>107.199854824935</v>
      </c>
      <c r="O125" s="76">
        <f>VLOOKUP($A125,'ADR Raw Data'!$B$6:$BE$43,'ADR Raw Data'!AI$1,FALSE)</f>
        <v>110.43081207982</v>
      </c>
      <c r="P125" s="76">
        <f>VLOOKUP($A125,'ADR Raw Data'!$B$6:$BE$43,'ADR Raw Data'!AJ$1,FALSE)</f>
        <v>110.187850874888</v>
      </c>
      <c r="Q125" s="76">
        <f>VLOOKUP($A125,'ADR Raw Data'!$B$6:$BE$43,'ADR Raw Data'!AK$1,FALSE)</f>
        <v>109.025951224718</v>
      </c>
      <c r="R125" s="77">
        <f>VLOOKUP($A125,'ADR Raw Data'!$B$6:$BE$43,'ADR Raw Data'!AL$1,FALSE)</f>
        <v>107.597427816139</v>
      </c>
      <c r="S125" s="76">
        <f>VLOOKUP($A125,'ADR Raw Data'!$B$6:$BE$43,'ADR Raw Data'!AN$1,FALSE)</f>
        <v>120.630418514946</v>
      </c>
      <c r="T125" s="76">
        <f>VLOOKUP($A125,'ADR Raw Data'!$B$6:$BE$43,'ADR Raw Data'!AO$1,FALSE)</f>
        <v>118.238928929933</v>
      </c>
      <c r="U125" s="77">
        <f>VLOOKUP($A125,'ADR Raw Data'!$B$6:$BE$43,'ADR Raw Data'!AP$1,FALSE)</f>
        <v>119.458668601219</v>
      </c>
      <c r="V125" s="78">
        <f>VLOOKUP($A125,'ADR Raw Data'!$B$6:$BE$43,'ADR Raw Data'!AR$1,FALSE)</f>
        <v>111.35309641349799</v>
      </c>
      <c r="X125" s="75">
        <f>VLOOKUP($A125,'RevPAR Raw Data'!$B$6:$BE$43,'RevPAR Raw Data'!AG$1,FALSE)</f>
        <v>46.555076541166699</v>
      </c>
      <c r="Y125" s="76">
        <f>VLOOKUP($A125,'RevPAR Raw Data'!$B$6:$BE$43,'RevPAR Raw Data'!AH$1,FALSE)</f>
        <v>64.920888498138098</v>
      </c>
      <c r="Z125" s="76">
        <f>VLOOKUP($A125,'RevPAR Raw Data'!$B$6:$BE$43,'RevPAR Raw Data'!AI$1,FALSE)</f>
        <v>71.358925665425403</v>
      </c>
      <c r="AA125" s="76">
        <f>VLOOKUP($A125,'RevPAR Raw Data'!$B$6:$BE$43,'RevPAR Raw Data'!AJ$1,FALSE)</f>
        <v>72.299854847607193</v>
      </c>
      <c r="AB125" s="76">
        <f>VLOOKUP($A125,'RevPAR Raw Data'!$B$6:$BE$43,'RevPAR Raw Data'!AK$1,FALSE)</f>
        <v>70.439846228106404</v>
      </c>
      <c r="AC125" s="77">
        <f>VLOOKUP($A125,'RevPAR Raw Data'!$B$6:$BE$43,'RevPAR Raw Data'!AL$1,FALSE)</f>
        <v>65.114918356088793</v>
      </c>
      <c r="AD125" s="76">
        <f>VLOOKUP($A125,'RevPAR Raw Data'!$B$6:$BE$43,'RevPAR Raw Data'!AN$1,FALSE)</f>
        <v>86.259649703489103</v>
      </c>
      <c r="AE125" s="76">
        <f>VLOOKUP($A125,'RevPAR Raw Data'!$B$6:$BE$43,'RevPAR Raw Data'!AO$1,FALSE)</f>
        <v>81.223018204385596</v>
      </c>
      <c r="AF125" s="77">
        <f>VLOOKUP($A125,'RevPAR Raw Data'!$B$6:$BE$43,'RevPAR Raw Data'!AP$1,FALSE)</f>
        <v>83.7413339539373</v>
      </c>
      <c r="AG125" s="78">
        <f>VLOOKUP($A125,'RevPAR Raw Data'!$B$6:$BE$43,'RevPAR Raw Data'!AR$1,FALSE)</f>
        <v>70.436751384045493</v>
      </c>
    </row>
    <row r="126" spans="1:33" x14ac:dyDescent="0.25">
      <c r="A126" s="55" t="s">
        <v>126</v>
      </c>
      <c r="B126" s="43">
        <f>(VLOOKUP($A125,'Occupancy Raw Data'!$B$8:$BE$51,'Occupancy Raw Data'!AT$3,FALSE))/100</f>
        <v>-5.9463709906237804E-2</v>
      </c>
      <c r="C126" s="44">
        <f>(VLOOKUP($A125,'Occupancy Raw Data'!$B$8:$BE$51,'Occupancy Raw Data'!AU$3,FALSE))/100</f>
        <v>-4.4020245519567097E-2</v>
      </c>
      <c r="D126" s="44">
        <f>(VLOOKUP($A125,'Occupancy Raw Data'!$B$8:$BE$51,'Occupancy Raw Data'!AV$3,FALSE))/100</f>
        <v>-3.6027457812837997E-2</v>
      </c>
      <c r="E126" s="44">
        <f>(VLOOKUP($A125,'Occupancy Raw Data'!$B$8:$BE$51,'Occupancy Raw Data'!AW$3,FALSE))/100</f>
        <v>-6.7980376161518299E-3</v>
      </c>
      <c r="F126" s="44">
        <f>(VLOOKUP($A125,'Occupancy Raw Data'!$B$8:$BE$51,'Occupancy Raw Data'!AX$3,FALSE))/100</f>
        <v>-3.6343001223492401E-3</v>
      </c>
      <c r="G126" s="44">
        <f>(VLOOKUP($A125,'Occupancy Raw Data'!$B$8:$BE$51,'Occupancy Raw Data'!AY$3,FALSE))/100</f>
        <v>-2.8520175616510102E-2</v>
      </c>
      <c r="H126" s="45">
        <f>(VLOOKUP($A125,'Occupancy Raw Data'!$B$8:$BE$51,'Occupancy Raw Data'!BA$3,FALSE))/100</f>
        <v>-2.7307833148106399E-2</v>
      </c>
      <c r="I126" s="45">
        <f>(VLOOKUP($A125,'Occupancy Raw Data'!$B$8:$BE$51,'Occupancy Raw Data'!BB$3,FALSE))/100</f>
        <v>-4.1114252864312403E-2</v>
      </c>
      <c r="J126" s="44">
        <f>(VLOOKUP($A125,'Occupancy Raw Data'!$B$8:$BE$51,'Occupancy Raw Data'!BC$3,FALSE))/100</f>
        <v>-3.4121846622123003E-2</v>
      </c>
      <c r="K126" s="46">
        <f>(VLOOKUP($A125,'Occupancy Raw Data'!$B$8:$BE$51,'Occupancy Raw Data'!BE$3,FALSE))/100</f>
        <v>-3.0409762174834598E-2</v>
      </c>
      <c r="M126" s="43">
        <f>(VLOOKUP($A125,'ADR Raw Data'!$B$6:$BE$49,'ADR Raw Data'!AT$1,FALSE))/100</f>
        <v>-4.6787305407708805E-2</v>
      </c>
      <c r="N126" s="44">
        <f>(VLOOKUP($A125,'ADR Raw Data'!$B$6:$BE$49,'ADR Raw Data'!AU$1,FALSE))/100</f>
        <v>-4.5180130906423602E-2</v>
      </c>
      <c r="O126" s="44">
        <f>(VLOOKUP($A125,'ADR Raw Data'!$B$6:$BE$49,'ADR Raw Data'!AV$1,FALSE))/100</f>
        <v>-2.9480600499794202E-2</v>
      </c>
      <c r="P126" s="44">
        <f>(VLOOKUP($A125,'ADR Raw Data'!$B$6:$BE$49,'ADR Raw Data'!AW$1,FALSE))/100</f>
        <v>-2.6306288342780499E-2</v>
      </c>
      <c r="Q126" s="44">
        <f>(VLOOKUP($A125,'ADR Raw Data'!$B$6:$BE$49,'ADR Raw Data'!AX$1,FALSE))/100</f>
        <v>-1.9056506284336101E-2</v>
      </c>
      <c r="R126" s="44">
        <f>(VLOOKUP($A125,'ADR Raw Data'!$B$6:$BE$49,'ADR Raw Data'!AY$1,FALSE))/100</f>
        <v>-3.1886631729730198E-2</v>
      </c>
      <c r="S126" s="45">
        <f>(VLOOKUP($A125,'ADR Raw Data'!$B$6:$BE$49,'ADR Raw Data'!BA$1,FALSE))/100</f>
        <v>-3.9526898475704501E-2</v>
      </c>
      <c r="T126" s="45">
        <f>(VLOOKUP($A125,'ADR Raw Data'!$B$6:$BE$49,'ADR Raw Data'!BB$1,FALSE))/100</f>
        <v>-5.1945746031188997E-2</v>
      </c>
      <c r="U126" s="44">
        <f>(VLOOKUP($A125,'ADR Raw Data'!$B$6:$BE$49,'ADR Raw Data'!BC$1,FALSE))/100</f>
        <v>-4.5566062571705597E-2</v>
      </c>
      <c r="V126" s="46">
        <f>(VLOOKUP($A125,'ADR Raw Data'!$B$6:$BE$49,'ADR Raw Data'!BE$1,FALSE))/100</f>
        <v>-3.6811831865851602E-2</v>
      </c>
      <c r="X126" s="43">
        <f>(VLOOKUP($A125,'RevPAR Raw Data'!$B$6:$BE$49,'RevPAR Raw Data'!AT$1,FALSE))/100</f>
        <v>-0.10346886855788799</v>
      </c>
      <c r="Y126" s="44">
        <f>(VLOOKUP($A125,'RevPAR Raw Data'!$B$6:$BE$49,'RevPAR Raw Data'!AU$1,FALSE))/100</f>
        <v>-8.7211535970883686E-2</v>
      </c>
      <c r="Z126" s="44">
        <f>(VLOOKUP($A125,'RevPAR Raw Data'!$B$6:$BE$49,'RevPAR Raw Data'!AV$1,FALSE))/100</f>
        <v>-6.4445947221828795E-2</v>
      </c>
      <c r="AA126" s="44">
        <f>(VLOOKUP($A125,'RevPAR Raw Data'!$B$6:$BE$49,'RevPAR Raw Data'!AW$1,FALSE))/100</f>
        <v>-3.2925494821236703E-2</v>
      </c>
      <c r="AB126" s="44">
        <f>(VLOOKUP($A125,'RevPAR Raw Data'!$B$6:$BE$49,'RevPAR Raw Data'!AX$1,FALSE))/100</f>
        <v>-2.2621549343564598E-2</v>
      </c>
      <c r="AC126" s="44">
        <f>(VLOOKUP($A125,'RevPAR Raw Data'!$B$6:$BE$49,'RevPAR Raw Data'!AY$1,FALSE))/100</f>
        <v>-5.9497395009489404E-2</v>
      </c>
      <c r="AD126" s="45">
        <f>(VLOOKUP($A125,'RevPAR Raw Data'!$B$6:$BE$49,'RevPAR Raw Data'!BA$1,FALSE))/100</f>
        <v>-6.5755337675374295E-2</v>
      </c>
      <c r="AE126" s="45">
        <f>(VLOOKUP($A125,'RevPAR Raw Data'!$B$6:$BE$49,'RevPAR Raw Data'!BB$1,FALSE))/100</f>
        <v>-9.0924288357949801E-2</v>
      </c>
      <c r="AF126" s="44">
        <f>(VLOOKUP($A125,'RevPAR Raw Data'!$B$6:$BE$49,'RevPAR Raw Data'!BC$1,FALSE))/100</f>
        <v>-7.8133110995582802E-2</v>
      </c>
      <c r="AG126" s="46">
        <f>(VLOOKUP($A125,'RevPAR Raw Data'!$B$6:$BE$49,'RevPAR Raw Data'!BE$1,FALSE))/100</f>
        <v>-6.6102154988425699E-2</v>
      </c>
    </row>
    <row r="127" spans="1:33"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5">
      <c r="A128" s="88" t="s">
        <v>56</v>
      </c>
      <c r="B128" s="71">
        <f>(VLOOKUP($A128,'Occupancy Raw Data'!$B$8:$BE$45,'Occupancy Raw Data'!AG$3,FALSE))/100</f>
        <v>0.53395930492225507</v>
      </c>
      <c r="C128" s="72">
        <f>(VLOOKUP($A128,'Occupancy Raw Data'!$B$8:$BE$45,'Occupancy Raw Data'!AH$3,FALSE))/100</f>
        <v>0.67372269597099999</v>
      </c>
      <c r="D128" s="72">
        <f>(VLOOKUP($A128,'Occupancy Raw Data'!$B$8:$BE$45,'Occupancy Raw Data'!AI$3,FALSE))/100</f>
        <v>0.72976931146587409</v>
      </c>
      <c r="E128" s="72">
        <f>(VLOOKUP($A128,'Occupancy Raw Data'!$B$8:$BE$45,'Occupancy Raw Data'!AJ$3,FALSE))/100</f>
        <v>0.72646634190928194</v>
      </c>
      <c r="F128" s="72">
        <f>(VLOOKUP($A128,'Occupancy Raw Data'!$B$8:$BE$45,'Occupancy Raw Data'!AK$3,FALSE))/100</f>
        <v>0.67351496203662298</v>
      </c>
      <c r="G128" s="73">
        <f>(VLOOKUP($A128,'Occupancy Raw Data'!$B$8:$BE$45,'Occupancy Raw Data'!AL$3,FALSE))/100</f>
        <v>0.66748652326100699</v>
      </c>
      <c r="H128" s="53">
        <f>(VLOOKUP($A128,'Occupancy Raw Data'!$B$8:$BE$45,'Occupancy Raw Data'!AN$3,FALSE))/100</f>
        <v>0.765831846287919</v>
      </c>
      <c r="I128" s="53">
        <f>(VLOOKUP($A128,'Occupancy Raw Data'!$B$8:$BE$45,'Occupancy Raw Data'!AO$3,FALSE))/100</f>
        <v>0.80429099057973996</v>
      </c>
      <c r="J128" s="73">
        <f>(VLOOKUP($A128,'Occupancy Raw Data'!$B$8:$BE$45,'Occupancy Raw Data'!AP$3,FALSE))/100</f>
        <v>0.78506141843382904</v>
      </c>
      <c r="K128" s="74">
        <f>(VLOOKUP($A128,'Occupancy Raw Data'!$B$8:$BE$45,'Occupancy Raw Data'!AR$3,FALSE))/100</f>
        <v>0.70110700559658501</v>
      </c>
      <c r="M128" s="75">
        <f>VLOOKUP($A128,'ADR Raw Data'!$B$6:$BE$43,'ADR Raw Data'!AG$1,FALSE)</f>
        <v>106.94354554544</v>
      </c>
      <c r="N128" s="76">
        <f>VLOOKUP($A128,'ADR Raw Data'!$B$6:$BE$43,'ADR Raw Data'!AH$1,FALSE)</f>
        <v>114.550597881721</v>
      </c>
      <c r="O128" s="76">
        <f>VLOOKUP($A128,'ADR Raw Data'!$B$6:$BE$43,'ADR Raw Data'!AI$1,FALSE)</f>
        <v>119.371879748078</v>
      </c>
      <c r="P128" s="76">
        <f>VLOOKUP($A128,'ADR Raw Data'!$B$6:$BE$43,'ADR Raw Data'!AJ$1,FALSE)</f>
        <v>117.62613952989599</v>
      </c>
      <c r="Q128" s="76">
        <f>VLOOKUP($A128,'ADR Raw Data'!$B$6:$BE$43,'ADR Raw Data'!AK$1,FALSE)</f>
        <v>114.050804405958</v>
      </c>
      <c r="R128" s="77">
        <f>VLOOKUP($A128,'ADR Raw Data'!$B$6:$BE$43,'ADR Raw Data'!AL$1,FALSE)</f>
        <v>114.956366756297</v>
      </c>
      <c r="S128" s="76">
        <f>VLOOKUP($A128,'ADR Raw Data'!$B$6:$BE$43,'ADR Raw Data'!AN$1,FALSE)</f>
        <v>134.451699145183</v>
      </c>
      <c r="T128" s="76">
        <f>VLOOKUP($A128,'ADR Raw Data'!$B$6:$BE$43,'ADR Raw Data'!AO$1,FALSE)</f>
        <v>139.497394771941</v>
      </c>
      <c r="U128" s="77">
        <f>VLOOKUP($A128,'ADR Raw Data'!$B$6:$BE$43,'ADR Raw Data'!AP$1,FALSE)</f>
        <v>137.03634248551199</v>
      </c>
      <c r="V128" s="78">
        <f>VLOOKUP($A128,'ADR Raw Data'!$B$6:$BE$43,'ADR Raw Data'!AR$1,FALSE)</f>
        <v>122.026168890257</v>
      </c>
      <c r="X128" s="75">
        <f>VLOOKUP($A128,'RevPAR Raw Data'!$B$6:$BE$43,'RevPAR Raw Data'!AG$1,FALSE)</f>
        <v>57.103501245364903</v>
      </c>
      <c r="Y128" s="76">
        <f>VLOOKUP($A128,'RevPAR Raw Data'!$B$6:$BE$43,'RevPAR Raw Data'!AH$1,FALSE)</f>
        <v>77.175337629963494</v>
      </c>
      <c r="Z128" s="76">
        <f>VLOOKUP($A128,'RevPAR Raw Data'!$B$6:$BE$43,'RevPAR Raw Data'!AI$1,FALSE)</f>
        <v>87.113934492142405</v>
      </c>
      <c r="AA128" s="76">
        <f>VLOOKUP($A128,'RevPAR Raw Data'!$B$6:$BE$43,'RevPAR Raw Data'!AJ$1,FALSE)</f>
        <v>85.451431297194503</v>
      </c>
      <c r="AB128" s="76">
        <f>VLOOKUP($A128,'RevPAR Raw Data'!$B$6:$BE$43,'RevPAR Raw Data'!AK$1,FALSE)</f>
        <v>76.814923199725698</v>
      </c>
      <c r="AC128" s="77">
        <f>VLOOKUP($A128,'RevPAR Raw Data'!$B$6:$BE$43,'RevPAR Raw Data'!AL$1,FALSE)</f>
        <v>76.731825572878193</v>
      </c>
      <c r="AD128" s="76">
        <f>VLOOKUP($A128,'RevPAR Raw Data'!$B$6:$BE$43,'RevPAR Raw Data'!AN$1,FALSE)</f>
        <v>102.967392992903</v>
      </c>
      <c r="AE128" s="76">
        <f>VLOOKUP($A128,'RevPAR Raw Data'!$B$6:$BE$43,'RevPAR Raw Data'!AO$1,FALSE)</f>
        <v>112.19649782441699</v>
      </c>
      <c r="AF128" s="77">
        <f>VLOOKUP($A128,'RevPAR Raw Data'!$B$6:$BE$43,'RevPAR Raw Data'!AP$1,FALSE)</f>
        <v>107.58194540866</v>
      </c>
      <c r="AG128" s="78">
        <f>VLOOKUP($A128,'RevPAR Raw Data'!$B$6:$BE$43,'RevPAR Raw Data'!AR$1,FALSE)</f>
        <v>85.553401875071302</v>
      </c>
    </row>
    <row r="129" spans="1:33" x14ac:dyDescent="0.25">
      <c r="A129" s="55" t="s">
        <v>126</v>
      </c>
      <c r="B129" s="43">
        <f>(VLOOKUP($A128,'Occupancy Raw Data'!$B$8:$BE$51,'Occupancy Raw Data'!AT$3,FALSE))/100</f>
        <v>3.8663948883144596E-2</v>
      </c>
      <c r="C129" s="44">
        <f>(VLOOKUP($A128,'Occupancy Raw Data'!$B$8:$BE$51,'Occupancy Raw Data'!AU$3,FALSE))/100</f>
        <v>1.8055180826732499E-2</v>
      </c>
      <c r="D129" s="44">
        <f>(VLOOKUP($A128,'Occupancy Raw Data'!$B$8:$BE$51,'Occupancy Raw Data'!AV$3,FALSE))/100</f>
        <v>6.3668252611049107E-3</v>
      </c>
      <c r="E129" s="44">
        <f>(VLOOKUP($A128,'Occupancy Raw Data'!$B$8:$BE$51,'Occupancy Raw Data'!AW$3,FALSE))/100</f>
        <v>9.2731286046797493E-3</v>
      </c>
      <c r="F129" s="44">
        <f>(VLOOKUP($A128,'Occupancy Raw Data'!$B$8:$BE$51,'Occupancy Raw Data'!AX$3,FALSE))/100</f>
        <v>-1.2097633572466699E-3</v>
      </c>
      <c r="G129" s="44">
        <f>(VLOOKUP($A128,'Occupancy Raw Data'!$B$8:$BE$51,'Occupancy Raw Data'!AY$3,FALSE))/100</f>
        <v>1.28314609197541E-2</v>
      </c>
      <c r="H129" s="45">
        <f>(VLOOKUP($A128,'Occupancy Raw Data'!$B$8:$BE$51,'Occupancy Raw Data'!BA$3,FALSE))/100</f>
        <v>4.6825399358909701E-3</v>
      </c>
      <c r="I129" s="45">
        <f>(VLOOKUP($A128,'Occupancy Raw Data'!$B$8:$BE$51,'Occupancy Raw Data'!BB$3,FALSE))/100</f>
        <v>1.1625084625335399E-3</v>
      </c>
      <c r="J129" s="44">
        <f>(VLOOKUP($A128,'Occupancy Raw Data'!$B$8:$BE$51,'Occupancy Raw Data'!BC$3,FALSE))/100</f>
        <v>2.8763271080192898E-3</v>
      </c>
      <c r="K129" s="46">
        <f>(VLOOKUP($A128,'Occupancy Raw Data'!$B$8:$BE$51,'Occupancy Raw Data'!BE$3,FALSE))/100</f>
        <v>9.6279907792008301E-3</v>
      </c>
      <c r="M129" s="43">
        <f>(VLOOKUP($A128,'ADR Raw Data'!$B$6:$BE$49,'ADR Raw Data'!AT$1,FALSE))/100</f>
        <v>4.4609672122052996E-2</v>
      </c>
      <c r="N129" s="44">
        <f>(VLOOKUP($A128,'ADR Raw Data'!$B$6:$BE$49,'ADR Raw Data'!AU$1,FALSE))/100</f>
        <v>1.9552426068079401E-2</v>
      </c>
      <c r="O129" s="44">
        <f>(VLOOKUP($A128,'ADR Raw Data'!$B$6:$BE$49,'ADR Raw Data'!AV$1,FALSE))/100</f>
        <v>1.2678653036486401E-2</v>
      </c>
      <c r="P129" s="44">
        <f>(VLOOKUP($A128,'ADR Raw Data'!$B$6:$BE$49,'ADR Raw Data'!AW$1,FALSE))/100</f>
        <v>1.01419557815504E-2</v>
      </c>
      <c r="Q129" s="44">
        <f>(VLOOKUP($A128,'ADR Raw Data'!$B$6:$BE$49,'ADR Raw Data'!AX$1,FALSE))/100</f>
        <v>1.6590163048213501E-2</v>
      </c>
      <c r="R129" s="44">
        <f>(VLOOKUP($A128,'ADR Raw Data'!$B$6:$BE$49,'ADR Raw Data'!AY$1,FALSE))/100</f>
        <v>1.8460191841391999E-2</v>
      </c>
      <c r="S129" s="45">
        <f>(VLOOKUP($A128,'ADR Raw Data'!$B$6:$BE$49,'ADR Raw Data'!BA$1,FALSE))/100</f>
        <v>4.0833385312401799E-2</v>
      </c>
      <c r="T129" s="45">
        <f>(VLOOKUP($A128,'ADR Raw Data'!$B$6:$BE$49,'ADR Raw Data'!BB$1,FALSE))/100</f>
        <v>4.8823014062966894E-2</v>
      </c>
      <c r="U129" s="44">
        <f>(VLOOKUP($A128,'ADR Raw Data'!$B$6:$BE$49,'ADR Raw Data'!BC$1,FALSE))/100</f>
        <v>4.4957563421005604E-2</v>
      </c>
      <c r="V129" s="46">
        <f>(VLOOKUP($A128,'ADR Raw Data'!$B$6:$BE$49,'ADR Raw Data'!BE$1,FALSE))/100</f>
        <v>2.7496528476074401E-2</v>
      </c>
      <c r="X129" s="43">
        <f>(VLOOKUP($A128,'RevPAR Raw Data'!$B$6:$BE$49,'RevPAR Raw Data'!AT$1,FALSE))/100</f>
        <v>8.4998407087818501E-2</v>
      </c>
      <c r="Y129" s="44">
        <f>(VLOOKUP($A128,'RevPAR Raw Data'!$B$6:$BE$49,'RevPAR Raw Data'!AU$1,FALSE))/100</f>
        <v>3.7960629483072501E-2</v>
      </c>
      <c r="Z129" s="44">
        <f>(VLOOKUP($A128,'RevPAR Raw Data'!$B$6:$BE$49,'RevPAR Raw Data'!AV$1,FALSE))/100</f>
        <v>1.9126201066020799E-2</v>
      </c>
      <c r="AA129" s="44">
        <f>(VLOOKUP($A128,'RevPAR Raw Data'!$B$6:$BE$49,'RevPAR Raw Data'!AW$1,FALSE))/100</f>
        <v>1.95091320464955E-2</v>
      </c>
      <c r="AB129" s="44">
        <f>(VLOOKUP($A128,'RevPAR Raw Data'!$B$6:$BE$49,'RevPAR Raw Data'!AX$1,FALSE))/100</f>
        <v>1.5360329519620399E-2</v>
      </c>
      <c r="AC129" s="44">
        <f>(VLOOKUP($A128,'RevPAR Raw Data'!$B$6:$BE$49,'RevPAR Raw Data'!AY$1,FALSE))/100</f>
        <v>3.1528523991330201E-2</v>
      </c>
      <c r="AD129" s="45">
        <f>(VLOOKUP($A128,'RevPAR Raw Data'!$B$6:$BE$49,'RevPAR Raw Data'!BA$1,FALSE))/100</f>
        <v>4.5707129205735803E-2</v>
      </c>
      <c r="AE129" s="45">
        <f>(VLOOKUP($A128,'RevPAR Raw Data'!$B$6:$BE$49,'RevPAR Raw Data'!BB$1,FALSE))/100</f>
        <v>5.0042279692514999E-2</v>
      </c>
      <c r="AF129" s="44">
        <f>(VLOOKUP($A128,'RevPAR Raw Data'!$B$6:$BE$49,'RevPAR Raw Data'!BC$1,FALSE))/100</f>
        <v>4.7963203187403297E-2</v>
      </c>
      <c r="AG129" s="46">
        <f>(VLOOKUP($A128,'RevPAR Raw Data'!$B$6:$BE$49,'RevPAR Raw Data'!BE$1,FALSE))/100</f>
        <v>3.7389255577902902E-2</v>
      </c>
    </row>
    <row r="130" spans="1:33" x14ac:dyDescent="0.25">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5">
      <c r="A131" s="70" t="s">
        <v>58</v>
      </c>
      <c r="B131" s="71">
        <f>(VLOOKUP($A131,'Occupancy Raw Data'!$B$8:$BE$45,'Occupancy Raw Data'!AG$3,FALSE))/100</f>
        <v>0.50990182802979001</v>
      </c>
      <c r="C131" s="72">
        <f>(VLOOKUP($A131,'Occupancy Raw Data'!$B$8:$BE$45,'Occupancy Raw Data'!AH$3,FALSE))/100</f>
        <v>0.68669600541638398</v>
      </c>
      <c r="D131" s="72">
        <f>(VLOOKUP($A131,'Occupancy Raw Data'!$B$8:$BE$45,'Occupancy Raw Data'!AI$3,FALSE))/100</f>
        <v>0.80187880839539605</v>
      </c>
      <c r="E131" s="72">
        <f>(VLOOKUP($A131,'Occupancy Raw Data'!$B$8:$BE$45,'Occupancy Raw Data'!AJ$3,FALSE))/100</f>
        <v>0.77064996614759596</v>
      </c>
      <c r="F131" s="72">
        <f>(VLOOKUP($A131,'Occupancy Raw Data'!$B$8:$BE$45,'Occupancy Raw Data'!AK$3,FALSE))/100</f>
        <v>0.68728842247799504</v>
      </c>
      <c r="G131" s="73">
        <f>(VLOOKUP($A131,'Occupancy Raw Data'!$B$8:$BE$45,'Occupancy Raw Data'!AL$3,FALSE))/100</f>
        <v>0.69128300609343196</v>
      </c>
      <c r="H131" s="53">
        <f>(VLOOKUP($A131,'Occupancy Raw Data'!$B$8:$BE$45,'Occupancy Raw Data'!AN$3,FALSE))/100</f>
        <v>0.81711238997968805</v>
      </c>
      <c r="I131" s="53">
        <f>(VLOOKUP($A131,'Occupancy Raw Data'!$B$8:$BE$45,'Occupancy Raw Data'!AO$3,FALSE))/100</f>
        <v>0.84910291130670201</v>
      </c>
      <c r="J131" s="73">
        <f>(VLOOKUP($A131,'Occupancy Raw Data'!$B$8:$BE$45,'Occupancy Raw Data'!AP$3,FALSE))/100</f>
        <v>0.83310765064319492</v>
      </c>
      <c r="K131" s="74">
        <f>(VLOOKUP($A131,'Occupancy Raw Data'!$B$8:$BE$45,'Occupancy Raw Data'!AR$3,FALSE))/100</f>
        <v>0.73180433310764992</v>
      </c>
      <c r="M131" s="75">
        <f>VLOOKUP($A131,'ADR Raw Data'!$B$6:$BE$43,'ADR Raw Data'!AG$1,FALSE)</f>
        <v>176.25691286307</v>
      </c>
      <c r="N131" s="76">
        <f>VLOOKUP($A131,'ADR Raw Data'!$B$6:$BE$43,'ADR Raw Data'!AH$1,FALSE)</f>
        <v>181.407556075918</v>
      </c>
      <c r="O131" s="76">
        <f>VLOOKUP($A131,'ADR Raw Data'!$B$6:$BE$43,'ADR Raw Data'!AI$1,FALSE)</f>
        <v>189.85230184696499</v>
      </c>
      <c r="P131" s="76">
        <f>VLOOKUP($A131,'ADR Raw Data'!$B$6:$BE$43,'ADR Raw Data'!AJ$1,FALSE)</f>
        <v>187.41961453986301</v>
      </c>
      <c r="Q131" s="76">
        <f>VLOOKUP($A131,'ADR Raw Data'!$B$6:$BE$43,'ADR Raw Data'!AK$1,FALSE)</f>
        <v>186.69625292451599</v>
      </c>
      <c r="R131" s="77">
        <f>VLOOKUP($A131,'ADR Raw Data'!$B$6:$BE$43,'ADR Raw Data'!AL$1,FALSE)</f>
        <v>184.99896305183501</v>
      </c>
      <c r="S131" s="76">
        <f>VLOOKUP($A131,'ADR Raw Data'!$B$6:$BE$43,'ADR Raw Data'!AN$1,FALSE)</f>
        <v>227.068500258933</v>
      </c>
      <c r="T131" s="76">
        <f>VLOOKUP($A131,'ADR Raw Data'!$B$6:$BE$43,'ADR Raw Data'!AO$1,FALSE)</f>
        <v>237.19606598225801</v>
      </c>
      <c r="U131" s="77">
        <f>VLOOKUP($A131,'ADR Raw Data'!$B$6:$BE$43,'ADR Raw Data'!AP$1,FALSE)</f>
        <v>232.229505282405</v>
      </c>
      <c r="V131" s="78">
        <f>VLOOKUP($A131,'ADR Raw Data'!$B$6:$BE$43,'ADR Raw Data'!AR$1,FALSE)</f>
        <v>200.36143253647001</v>
      </c>
      <c r="X131" s="75">
        <f>VLOOKUP($A131,'RevPAR Raw Data'!$B$6:$BE$43,'RevPAR Raw Data'!AG$1,FALSE)</f>
        <v>89.873722071767006</v>
      </c>
      <c r="Y131" s="76">
        <f>VLOOKUP($A131,'RevPAR Raw Data'!$B$6:$BE$43,'RevPAR Raw Data'!AH$1,FALSE)</f>
        <v>124.571844109681</v>
      </c>
      <c r="Z131" s="76">
        <f>VLOOKUP($A131,'RevPAR Raw Data'!$B$6:$BE$43,'RevPAR Raw Data'!AI$1,FALSE)</f>
        <v>152.238537576167</v>
      </c>
      <c r="AA131" s="76">
        <f>VLOOKUP($A131,'RevPAR Raw Data'!$B$6:$BE$43,'RevPAR Raw Data'!AJ$1,FALSE)</f>
        <v>144.43491960054101</v>
      </c>
      <c r="AB131" s="76">
        <f>VLOOKUP($A131,'RevPAR Raw Data'!$B$6:$BE$43,'RevPAR Raw Data'!AK$1,FALSE)</f>
        <v>128.31417315504399</v>
      </c>
      <c r="AC131" s="77">
        <f>VLOOKUP($A131,'RevPAR Raw Data'!$B$6:$BE$43,'RevPAR Raw Data'!AL$1,FALSE)</f>
        <v>127.88663930264001</v>
      </c>
      <c r="AD131" s="76">
        <f>VLOOKUP($A131,'RevPAR Raw Data'!$B$6:$BE$43,'RevPAR Raw Data'!AN$1,FALSE)</f>
        <v>185.54048493568001</v>
      </c>
      <c r="AE131" s="76">
        <f>VLOOKUP($A131,'RevPAR Raw Data'!$B$6:$BE$43,'RevPAR Raw Data'!AO$1,FALSE)</f>
        <v>201.403870176032</v>
      </c>
      <c r="AF131" s="77">
        <f>VLOOKUP($A131,'RevPAR Raw Data'!$B$6:$BE$43,'RevPAR Raw Data'!AP$1,FALSE)</f>
        <v>193.47217755585601</v>
      </c>
      <c r="AG131" s="78">
        <f>VLOOKUP($A131,'RevPAR Raw Data'!$B$6:$BE$43,'RevPAR Raw Data'!AR$1,FALSE)</f>
        <v>146.62536451784501</v>
      </c>
    </row>
    <row r="132" spans="1:33" x14ac:dyDescent="0.25">
      <c r="A132" s="55" t="s">
        <v>126</v>
      </c>
      <c r="B132" s="43">
        <f>(VLOOKUP($A131,'Occupancy Raw Data'!$B$8:$BE$51,'Occupancy Raw Data'!AT$3,FALSE))/100</f>
        <v>0.20499999999999902</v>
      </c>
      <c r="C132" s="44">
        <f>(VLOOKUP($A131,'Occupancy Raw Data'!$B$8:$BE$51,'Occupancy Raw Data'!AU$3,FALSE))/100</f>
        <v>1.9987429289754798E-2</v>
      </c>
      <c r="D132" s="44">
        <f>(VLOOKUP($A131,'Occupancy Raw Data'!$B$8:$BE$51,'Occupancy Raw Data'!AV$3,FALSE))/100</f>
        <v>-5.7712486883525708E-3</v>
      </c>
      <c r="E132" s="44">
        <f>(VLOOKUP($A131,'Occupancy Raw Data'!$B$8:$BE$51,'Occupancy Raw Data'!AW$3,FALSE))/100</f>
        <v>-1.4822027480255301E-2</v>
      </c>
      <c r="F132" s="44">
        <f>(VLOOKUP($A131,'Occupancy Raw Data'!$B$8:$BE$51,'Occupancy Raw Data'!AX$3,FALSE))/100</f>
        <v>-1.0117016089712301E-2</v>
      </c>
      <c r="G132" s="44">
        <f>(VLOOKUP($A131,'Occupancy Raw Data'!$B$8:$BE$51,'Occupancy Raw Data'!AY$3,FALSE))/100</f>
        <v>2.2763698287088002E-2</v>
      </c>
      <c r="H132" s="45">
        <f>(VLOOKUP($A131,'Occupancy Raw Data'!$B$8:$BE$51,'Occupancy Raw Data'!BA$3,FALSE))/100</f>
        <v>1.27976502674918E-2</v>
      </c>
      <c r="I132" s="45">
        <f>(VLOOKUP($A131,'Occupancy Raw Data'!$B$8:$BE$51,'Occupancy Raw Data'!BB$3,FALSE))/100</f>
        <v>-1.99302441454907E-4</v>
      </c>
      <c r="J132" s="44">
        <f>(VLOOKUP($A131,'Occupancy Raw Data'!$B$8:$BE$51,'Occupancy Raw Data'!BC$3,FALSE))/100</f>
        <v>6.1324611610793101E-3</v>
      </c>
      <c r="K132" s="46">
        <f>(VLOOKUP($A131,'Occupancy Raw Data'!$B$8:$BE$51,'Occupancy Raw Data'!BE$3,FALSE))/100</f>
        <v>1.72941176470588E-2</v>
      </c>
      <c r="M132" s="43">
        <f>(VLOOKUP($A131,'ADR Raw Data'!$B$6:$BE$49,'ADR Raw Data'!AT$1,FALSE))/100</f>
        <v>3.4834970950902905E-2</v>
      </c>
      <c r="N132" s="44">
        <f>(VLOOKUP($A131,'ADR Raw Data'!$B$6:$BE$49,'ADR Raw Data'!AU$1,FALSE))/100</f>
        <v>-2.3675503542875201E-4</v>
      </c>
      <c r="O132" s="44">
        <f>(VLOOKUP($A131,'ADR Raw Data'!$B$6:$BE$49,'ADR Raw Data'!AV$1,FALSE))/100</f>
        <v>-1.3373560208603601E-2</v>
      </c>
      <c r="P132" s="44">
        <f>(VLOOKUP($A131,'ADR Raw Data'!$B$6:$BE$49,'ADR Raw Data'!AW$1,FALSE))/100</f>
        <v>-2.2597250300197498E-2</v>
      </c>
      <c r="Q132" s="44">
        <f>(VLOOKUP($A131,'ADR Raw Data'!$B$6:$BE$49,'ADR Raw Data'!AX$1,FALSE))/100</f>
        <v>-1.3617899482342899E-2</v>
      </c>
      <c r="R132" s="44">
        <f>(VLOOKUP($A131,'ADR Raw Data'!$B$6:$BE$49,'ADR Raw Data'!AY$1,FALSE))/100</f>
        <v>-8.9438624883124099E-3</v>
      </c>
      <c r="S132" s="45">
        <f>(VLOOKUP($A131,'ADR Raw Data'!$B$6:$BE$49,'ADR Raw Data'!BA$1,FALSE))/100</f>
        <v>5.7897051902024897E-2</v>
      </c>
      <c r="T132" s="45">
        <f>(VLOOKUP($A131,'ADR Raw Data'!$B$6:$BE$49,'ADR Raw Data'!BB$1,FALSE))/100</f>
        <v>9.09087319010254E-2</v>
      </c>
      <c r="U132" s="44">
        <f>(VLOOKUP($A131,'ADR Raw Data'!$B$6:$BE$49,'ADR Raw Data'!BC$1,FALSE))/100</f>
        <v>7.4781500312344998E-2</v>
      </c>
      <c r="V132" s="46">
        <f>(VLOOKUP($A131,'ADR Raw Data'!$B$6:$BE$49,'ADR Raw Data'!BE$1,FALSE))/100</f>
        <v>2.0490629279038098E-2</v>
      </c>
      <c r="X132" s="43">
        <f>(VLOOKUP($A131,'RevPAR Raw Data'!$B$6:$BE$49,'RevPAR Raw Data'!AT$1,FALSE))/100</f>
        <v>0.24697613999583801</v>
      </c>
      <c r="Y132" s="44">
        <f>(VLOOKUP($A131,'RevPAR Raw Data'!$B$6:$BE$49,'RevPAR Raw Data'!AU$1,FALSE))/100</f>
        <v>1.9745942129796402E-2</v>
      </c>
      <c r="Z132" s="44">
        <f>(VLOOKUP($A131,'RevPAR Raw Data'!$B$6:$BE$49,'RevPAR Raw Data'!AV$1,FALSE))/100</f>
        <v>-1.9067626755143601E-2</v>
      </c>
      <c r="AA132" s="44">
        <f>(VLOOKUP($A131,'RevPAR Raw Data'!$B$6:$BE$49,'RevPAR Raw Data'!AW$1,FALSE))/100</f>
        <v>-3.7084340715525105E-2</v>
      </c>
      <c r="AB132" s="44">
        <f>(VLOOKUP($A131,'RevPAR Raw Data'!$B$6:$BE$49,'RevPAR Raw Data'!AX$1,FALSE))/100</f>
        <v>-2.3597143063884302E-2</v>
      </c>
      <c r="AC132" s="44">
        <f>(VLOOKUP($A131,'RevPAR Raw Data'!$B$6:$BE$49,'RevPAR Raw Data'!AY$1,FALSE))/100</f>
        <v>1.3616240411570399E-2</v>
      </c>
      <c r="AD132" s="45">
        <f>(VLOOKUP($A131,'RevPAR Raw Data'!$B$6:$BE$49,'RevPAR Raw Data'!BA$1,FALSE))/100</f>
        <v>7.1435648391277709E-2</v>
      </c>
      <c r="AE132" s="45">
        <f>(VLOOKUP($A131,'RevPAR Raw Data'!$B$6:$BE$49,'RevPAR Raw Data'!BB$1,FALSE))/100</f>
        <v>9.0691311127353014E-2</v>
      </c>
      <c r="AF132" s="44">
        <f>(VLOOKUP($A131,'RevPAR Raw Data'!$B$6:$BE$49,'RevPAR Raw Data'!BC$1,FALSE))/100</f>
        <v>8.1372556119656991E-2</v>
      </c>
      <c r="AG132" s="46">
        <f>(VLOOKUP($A131,'RevPAR Raw Data'!$B$6:$BE$49,'RevPAR Raw Data'!BE$1,FALSE))/100</f>
        <v>3.8139114279510902E-2</v>
      </c>
    </row>
    <row r="133" spans="1:33"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5">
      <c r="A134" s="70" t="s">
        <v>60</v>
      </c>
      <c r="B134" s="71">
        <f>(VLOOKUP($A134,'Occupancy Raw Data'!$B$8:$BE$45,'Occupancy Raw Data'!AG$3,FALSE))/100</f>
        <v>0.49551928533303297</v>
      </c>
      <c r="C134" s="72">
        <f>(VLOOKUP($A134,'Occupancy Raw Data'!$B$8:$BE$45,'Occupancy Raw Data'!AH$3,FALSE))/100</f>
        <v>0.65716212040340394</v>
      </c>
      <c r="D134" s="72">
        <f>(VLOOKUP($A134,'Occupancy Raw Data'!$B$8:$BE$45,'Occupancy Raw Data'!AI$3,FALSE))/100</f>
        <v>0.7287130938000389</v>
      </c>
      <c r="E134" s="72">
        <f>(VLOOKUP($A134,'Occupancy Raw Data'!$B$8:$BE$45,'Occupancy Raw Data'!AJ$3,FALSE))/100</f>
        <v>0.72399359496586702</v>
      </c>
      <c r="F134" s="72">
        <f>(VLOOKUP($A134,'Occupancy Raw Data'!$B$8:$BE$45,'Occupancy Raw Data'!AK$3,FALSE))/100</f>
        <v>0.64336882321543898</v>
      </c>
      <c r="G134" s="73">
        <f>(VLOOKUP($A134,'Occupancy Raw Data'!$B$8:$BE$45,'Occupancy Raw Data'!AL$3,FALSE))/100</f>
        <v>0.6497513835435571</v>
      </c>
      <c r="H134" s="53">
        <f>(VLOOKUP($A134,'Occupancy Raw Data'!$B$8:$BE$45,'Occupancy Raw Data'!AN$3,FALSE))/100</f>
        <v>0.77433628318584002</v>
      </c>
      <c r="I134" s="53">
        <f>(VLOOKUP($A134,'Occupancy Raw Data'!$B$8:$BE$45,'Occupancy Raw Data'!AO$3,FALSE))/100</f>
        <v>0.83191441693738</v>
      </c>
      <c r="J134" s="73">
        <f>(VLOOKUP($A134,'Occupancy Raw Data'!$B$8:$BE$45,'Occupancy Raw Data'!AP$3,FALSE))/100</f>
        <v>0.80312535006161001</v>
      </c>
      <c r="K134" s="74">
        <f>(VLOOKUP($A134,'Occupancy Raw Data'!$B$8:$BE$45,'Occupancy Raw Data'!AR$3,FALSE))/100</f>
        <v>0.69367003340002598</v>
      </c>
      <c r="M134" s="75">
        <f>VLOOKUP($A134,'ADR Raw Data'!$B$6:$BE$43,'ADR Raw Data'!AG$1,FALSE)</f>
        <v>101.06157265151001</v>
      </c>
      <c r="N134" s="76">
        <f>VLOOKUP($A134,'ADR Raw Data'!$B$6:$BE$43,'ADR Raw Data'!AH$1,FALSE)</f>
        <v>110.69554311118701</v>
      </c>
      <c r="O134" s="76">
        <f>VLOOKUP($A134,'ADR Raw Data'!$B$6:$BE$43,'ADR Raw Data'!AI$1,FALSE)</f>
        <v>116.182650732459</v>
      </c>
      <c r="P134" s="76">
        <f>VLOOKUP($A134,'ADR Raw Data'!$B$6:$BE$43,'ADR Raw Data'!AJ$1,FALSE)</f>
        <v>114.350138910445</v>
      </c>
      <c r="Q134" s="76">
        <f>VLOOKUP($A134,'ADR Raw Data'!$B$6:$BE$43,'ADR Raw Data'!AK$1,FALSE)</f>
        <v>108.05068552964801</v>
      </c>
      <c r="R134" s="77">
        <f>VLOOKUP($A134,'ADR Raw Data'!$B$6:$BE$43,'ADR Raw Data'!AL$1,FALSE)</f>
        <v>110.74756117807701</v>
      </c>
      <c r="S134" s="76">
        <f>VLOOKUP($A134,'ADR Raw Data'!$B$6:$BE$43,'ADR Raw Data'!AN$1,FALSE)</f>
        <v>134.12771030741399</v>
      </c>
      <c r="T134" s="76">
        <f>VLOOKUP($A134,'ADR Raw Data'!$B$6:$BE$43,'ADR Raw Data'!AO$1,FALSE)</f>
        <v>139.99873897529099</v>
      </c>
      <c r="U134" s="77">
        <f>VLOOKUP($A134,'ADR Raw Data'!$B$6:$BE$43,'ADR Raw Data'!AP$1,FALSE)</f>
        <v>137.168451949229</v>
      </c>
      <c r="V134" s="78">
        <f>VLOOKUP($A134,'ADR Raw Data'!$B$6:$BE$43,'ADR Raw Data'!AR$1,FALSE)</f>
        <v>119.50697789620899</v>
      </c>
      <c r="X134" s="75">
        <f>VLOOKUP($A134,'RevPAR Raw Data'!$B$6:$BE$43,'RevPAR Raw Data'!AG$1,FALSE)</f>
        <v>50.077958254909099</v>
      </c>
      <c r="Y134" s="76">
        <f>VLOOKUP($A134,'RevPAR Raw Data'!$B$6:$BE$43,'RevPAR Raw Data'!AH$1,FALSE)</f>
        <v>72.744917830154193</v>
      </c>
      <c r="Z134" s="76">
        <f>VLOOKUP($A134,'RevPAR Raw Data'!$B$6:$BE$43,'RevPAR Raw Data'!AI$1,FALSE)</f>
        <v>84.663818861139902</v>
      </c>
      <c r="AA134" s="76">
        <f>VLOOKUP($A134,'RevPAR Raw Data'!$B$6:$BE$43,'RevPAR Raw Data'!AJ$1,FALSE)</f>
        <v>82.788768154619703</v>
      </c>
      <c r="AB134" s="76">
        <f>VLOOKUP($A134,'RevPAR Raw Data'!$B$6:$BE$43,'RevPAR Raw Data'!AK$1,FALSE)</f>
        <v>69.516442396831096</v>
      </c>
      <c r="AC134" s="77">
        <f>VLOOKUP($A134,'RevPAR Raw Data'!$B$6:$BE$43,'RevPAR Raw Data'!AL$1,FALSE)</f>
        <v>71.958381099530797</v>
      </c>
      <c r="AD134" s="76">
        <f>VLOOKUP($A134,'RevPAR Raw Data'!$B$6:$BE$43,'RevPAR Raw Data'!AN$1,FALSE)</f>
        <v>103.85995267167</v>
      </c>
      <c r="AE134" s="76">
        <f>VLOOKUP($A134,'RevPAR Raw Data'!$B$6:$BE$43,'RevPAR Raw Data'!AO$1,FALSE)</f>
        <v>116.46696930659699</v>
      </c>
      <c r="AF134" s="77">
        <f>VLOOKUP($A134,'RevPAR Raw Data'!$B$6:$BE$43,'RevPAR Raw Data'!AP$1,FALSE)</f>
        <v>110.16346098913399</v>
      </c>
      <c r="AG134" s="78">
        <f>VLOOKUP($A134,'RevPAR Raw Data'!$B$6:$BE$43,'RevPAR Raw Data'!AR$1,FALSE)</f>
        <v>82.898409348799703</v>
      </c>
    </row>
    <row r="135" spans="1:33" x14ac:dyDescent="0.25">
      <c r="A135" s="55" t="s">
        <v>126</v>
      </c>
      <c r="B135" s="43">
        <f>(VLOOKUP($A134,'Occupancy Raw Data'!$B$8:$BE$51,'Occupancy Raw Data'!AT$3,FALSE))/100</f>
        <v>3.0448153187180301E-2</v>
      </c>
      <c r="C135" s="44">
        <f>(VLOOKUP($A134,'Occupancy Raw Data'!$B$8:$BE$51,'Occupancy Raw Data'!AU$3,FALSE))/100</f>
        <v>3.2463114823609696E-2</v>
      </c>
      <c r="D135" s="44">
        <f>(VLOOKUP($A134,'Occupancy Raw Data'!$B$8:$BE$51,'Occupancy Raw Data'!AV$3,FALSE))/100</f>
        <v>2.7473366700448101E-2</v>
      </c>
      <c r="E135" s="44">
        <f>(VLOOKUP($A134,'Occupancy Raw Data'!$B$8:$BE$51,'Occupancy Raw Data'!AW$3,FALSE))/100</f>
        <v>4.1651130890703006E-2</v>
      </c>
      <c r="F135" s="44">
        <f>(VLOOKUP($A134,'Occupancy Raw Data'!$B$8:$BE$51,'Occupancy Raw Data'!AX$3,FALSE))/100</f>
        <v>1.1111834977993999E-2</v>
      </c>
      <c r="G135" s="44">
        <f>(VLOOKUP($A134,'Occupancy Raw Data'!$B$8:$BE$51,'Occupancy Raw Data'!AY$3,FALSE))/100</f>
        <v>2.8755793337955301E-2</v>
      </c>
      <c r="H135" s="45">
        <f>(VLOOKUP($A134,'Occupancy Raw Data'!$B$8:$BE$51,'Occupancy Raw Data'!BA$3,FALSE))/100</f>
        <v>1.66082656361753E-2</v>
      </c>
      <c r="I135" s="45">
        <f>(VLOOKUP($A134,'Occupancy Raw Data'!$B$8:$BE$51,'Occupancy Raw Data'!BB$3,FALSE))/100</f>
        <v>-2.4473984129762499E-3</v>
      </c>
      <c r="J135" s="44">
        <f>(VLOOKUP($A134,'Occupancy Raw Data'!$B$8:$BE$51,'Occupancy Raw Data'!BC$3,FALSE))/100</f>
        <v>6.6489011550854701E-3</v>
      </c>
      <c r="K135" s="46">
        <f>(VLOOKUP($A134,'Occupancy Raw Data'!$B$8:$BE$51,'Occupancy Raw Data'!BE$3,FALSE))/100</f>
        <v>2.1478753444671001E-2</v>
      </c>
      <c r="M135" s="43">
        <f>(VLOOKUP($A134,'ADR Raw Data'!$B$6:$BE$49,'ADR Raw Data'!AT$1,FALSE))/100</f>
        <v>2.5001085522241298E-2</v>
      </c>
      <c r="N135" s="44">
        <f>(VLOOKUP($A134,'ADR Raw Data'!$B$6:$BE$49,'ADR Raw Data'!AU$1,FALSE))/100</f>
        <v>2.4624991908425601E-2</v>
      </c>
      <c r="O135" s="44">
        <f>(VLOOKUP($A134,'ADR Raw Data'!$B$6:$BE$49,'ADR Raw Data'!AV$1,FALSE))/100</f>
        <v>2.9197835180243201E-2</v>
      </c>
      <c r="P135" s="44">
        <f>(VLOOKUP($A134,'ADR Raw Data'!$B$6:$BE$49,'ADR Raw Data'!AW$1,FALSE))/100</f>
        <v>2.8872397594709401E-2</v>
      </c>
      <c r="Q135" s="44">
        <f>(VLOOKUP($A134,'ADR Raw Data'!$B$6:$BE$49,'ADR Raw Data'!AX$1,FALSE))/100</f>
        <v>2.4933180094677501E-2</v>
      </c>
      <c r="R135" s="44">
        <f>(VLOOKUP($A134,'ADR Raw Data'!$B$6:$BE$49,'ADR Raw Data'!AY$1,FALSE))/100</f>
        <v>2.69180827850862E-2</v>
      </c>
      <c r="S135" s="45">
        <f>(VLOOKUP($A134,'ADR Raw Data'!$B$6:$BE$49,'ADR Raw Data'!BA$1,FALSE))/100</f>
        <v>4.9691014456291101E-2</v>
      </c>
      <c r="T135" s="45">
        <f>(VLOOKUP($A134,'ADR Raw Data'!$B$6:$BE$49,'ADR Raw Data'!BB$1,FALSE))/100</f>
        <v>5.0093569527379395E-2</v>
      </c>
      <c r="U135" s="44">
        <f>(VLOOKUP($A134,'ADR Raw Data'!$B$6:$BE$49,'ADR Raw Data'!BC$1,FALSE))/100</f>
        <v>4.9693481583995301E-2</v>
      </c>
      <c r="V135" s="46">
        <f>(VLOOKUP($A134,'ADR Raw Data'!$B$6:$BE$49,'ADR Raw Data'!BE$1,FALSE))/100</f>
        <v>3.46206354597949E-2</v>
      </c>
      <c r="X135" s="43">
        <f>(VLOOKUP($A134,'RevPAR Raw Data'!$B$6:$BE$49,'RevPAR Raw Data'!AT$1,FALSE))/100</f>
        <v>5.6210475591248699E-2</v>
      </c>
      <c r="Y135" s="44">
        <f>(VLOOKUP($A134,'RevPAR Raw Data'!$B$6:$BE$49,'RevPAR Raw Data'!AU$1,FALSE))/100</f>
        <v>5.7887510671888999E-2</v>
      </c>
      <c r="Z135" s="44">
        <f>(VLOOKUP($A134,'RevPAR Raw Data'!$B$6:$BE$49,'RevPAR Raw Data'!AV$1,FALSE))/100</f>
        <v>5.74733647134575E-2</v>
      </c>
      <c r="AA135" s="44">
        <f>(VLOOKUP($A134,'RevPAR Raw Data'!$B$6:$BE$49,'RevPAR Raw Data'!AW$1,FALSE))/100</f>
        <v>7.1726096496758096E-2</v>
      </c>
      <c r="AB135" s="44">
        <f>(VLOOKUP($A134,'RevPAR Raw Data'!$B$6:$BE$49,'RevPAR Raw Data'!AX$1,FALSE))/100</f>
        <v>3.63220684553602E-2</v>
      </c>
      <c r="AC135" s="44">
        <f>(VLOOKUP($A134,'RevPAR Raw Data'!$B$6:$BE$49,'RevPAR Raw Data'!AY$1,FALSE))/100</f>
        <v>5.6447926948663497E-2</v>
      </c>
      <c r="AD135" s="45">
        <f>(VLOOKUP($A134,'RevPAR Raw Data'!$B$6:$BE$49,'RevPAR Raw Data'!BA$1,FALSE))/100</f>
        <v>6.7124561660287602E-2</v>
      </c>
      <c r="AE135" s="45">
        <f>(VLOOKUP($A134,'RevPAR Raw Data'!$B$6:$BE$49,'RevPAR Raw Data'!BB$1,FALSE))/100</f>
        <v>4.7523572191841501E-2</v>
      </c>
      <c r="AF135" s="44">
        <f>(VLOOKUP($A134,'RevPAR Raw Data'!$B$6:$BE$49,'RevPAR Raw Data'!BC$1,FALSE))/100</f>
        <v>5.6672789786184799E-2</v>
      </c>
      <c r="AG135" s="46">
        <f>(VLOOKUP($A134,'RevPAR Raw Data'!$B$6:$BE$49,'RevPAR Raw Data'!BE$1,FALSE))/100</f>
        <v>5.6842996997604797E-2</v>
      </c>
    </row>
    <row r="136" spans="1:33"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5">
      <c r="A137" s="70" t="s">
        <v>59</v>
      </c>
      <c r="B137" s="71">
        <f>(VLOOKUP($A137,'Occupancy Raw Data'!$B$8:$BE$54,'Occupancy Raw Data'!AG$3,FALSE))/100</f>
        <v>0.580003415300546</v>
      </c>
      <c r="C137" s="72">
        <f>(VLOOKUP($A137,'Occupancy Raw Data'!$B$8:$BE$54,'Occupancy Raw Data'!AH$3,FALSE))/100</f>
        <v>0.72131147540983609</v>
      </c>
      <c r="D137" s="72">
        <f>(VLOOKUP($A137,'Occupancy Raw Data'!$B$8:$BE$54,'Occupancy Raw Data'!AI$3,FALSE))/100</f>
        <v>0.76349043715846898</v>
      </c>
      <c r="E137" s="72">
        <f>(VLOOKUP($A137,'Occupancy Raw Data'!$B$8:$BE$54,'Occupancy Raw Data'!AJ$3,FALSE))/100</f>
        <v>0.76758879781420708</v>
      </c>
      <c r="F137" s="72">
        <f>(VLOOKUP($A137,'Occupancy Raw Data'!$B$8:$BE$54,'Occupancy Raw Data'!AK$3,FALSE))/100</f>
        <v>0.71985997267759505</v>
      </c>
      <c r="G137" s="73">
        <f>(VLOOKUP($A137,'Occupancy Raw Data'!$B$8:$BE$54,'Occupancy Raw Data'!AL$3,FALSE))/100</f>
        <v>0.71045081967213097</v>
      </c>
      <c r="H137" s="53">
        <f>(VLOOKUP($A137,'Occupancy Raw Data'!$B$8:$BE$54,'Occupancy Raw Data'!AN$3,FALSE))/100</f>
        <v>0.77740778688524503</v>
      </c>
      <c r="I137" s="53">
        <f>(VLOOKUP($A137,'Occupancy Raw Data'!$B$8:$BE$54,'Occupancy Raw Data'!AO$3,FALSE))/100</f>
        <v>0.79670423497267706</v>
      </c>
      <c r="J137" s="73">
        <f>(VLOOKUP($A137,'Occupancy Raw Data'!$B$8:$BE$54,'Occupancy Raw Data'!AP$3,FALSE))/100</f>
        <v>0.78705601092896105</v>
      </c>
      <c r="K137" s="74">
        <f>(VLOOKUP($A137,'Occupancy Raw Data'!$B$8:$BE$54,'Occupancy Raw Data'!AR$3,FALSE))/100</f>
        <v>0.73233801717408198</v>
      </c>
      <c r="M137" s="75">
        <f>VLOOKUP($A137,'ADR Raw Data'!$B$6:$BE$54,'ADR Raw Data'!AG$1,FALSE)</f>
        <v>101.664516413955</v>
      </c>
      <c r="N137" s="76">
        <f>VLOOKUP($A137,'ADR Raw Data'!$B$6:$BE$54,'ADR Raw Data'!AH$1,FALSE)</f>
        <v>108.552575757575</v>
      </c>
      <c r="O137" s="76">
        <f>VLOOKUP($A137,'ADR Raw Data'!$B$6:$BE$54,'ADR Raw Data'!AI$1,FALSE)</f>
        <v>111.80103556251299</v>
      </c>
      <c r="P137" s="76">
        <f>VLOOKUP($A137,'ADR Raw Data'!$B$6:$BE$54,'ADR Raw Data'!AJ$1,FALSE)</f>
        <v>109.989150166852</v>
      </c>
      <c r="Q137" s="76">
        <f>VLOOKUP($A137,'ADR Raw Data'!$B$6:$BE$54,'ADR Raw Data'!AK$1,FALSE)</f>
        <v>107.61478353694601</v>
      </c>
      <c r="R137" s="77">
        <f>VLOOKUP($A137,'ADR Raw Data'!$B$6:$BE$54,'ADR Raw Data'!AL$1,FALSE)</f>
        <v>108.24648543409199</v>
      </c>
      <c r="S137" s="76">
        <f>VLOOKUP($A137,'ADR Raw Data'!$B$6:$BE$54,'ADR Raw Data'!AN$1,FALSE)</f>
        <v>113.90257660626</v>
      </c>
      <c r="T137" s="76">
        <f>VLOOKUP($A137,'ADR Raw Data'!$B$6:$BE$54,'ADR Raw Data'!AO$1,FALSE)</f>
        <v>118.01009430929101</v>
      </c>
      <c r="U137" s="77">
        <f>VLOOKUP($A137,'ADR Raw Data'!$B$6:$BE$54,'ADR Raw Data'!AP$1,FALSE)</f>
        <v>115.981511716207</v>
      </c>
      <c r="V137" s="78">
        <f>VLOOKUP($A137,'ADR Raw Data'!$B$6:$BE$54,'ADR Raw Data'!AR$1,FALSE)</f>
        <v>110.62161775483</v>
      </c>
      <c r="X137" s="75">
        <f>VLOOKUP($A137,'RevPAR Raw Data'!$B$6:$BE$54,'RevPAR Raw Data'!AG$1,FALSE)</f>
        <v>58.965766734972597</v>
      </c>
      <c r="Y137" s="76">
        <f>VLOOKUP($A137,'RevPAR Raw Data'!$B$6:$BE$54,'RevPAR Raw Data'!AH$1,FALSE)</f>
        <v>78.300218579234894</v>
      </c>
      <c r="Z137" s="76">
        <f>VLOOKUP($A137,'RevPAR Raw Data'!$B$6:$BE$54,'RevPAR Raw Data'!AI$1,FALSE)</f>
        <v>85.359021516393398</v>
      </c>
      <c r="AA137" s="76">
        <f>VLOOKUP($A137,'RevPAR Raw Data'!$B$6:$BE$54,'RevPAR Raw Data'!AJ$1,FALSE)</f>
        <v>84.426439549180301</v>
      </c>
      <c r="AB137" s="76">
        <f>VLOOKUP($A137,'RevPAR Raw Data'!$B$6:$BE$54,'RevPAR Raw Data'!AK$1,FALSE)</f>
        <v>77.467575136611998</v>
      </c>
      <c r="AC137" s="77">
        <f>VLOOKUP($A137,'RevPAR Raw Data'!$B$6:$BE$54,'RevPAR Raw Data'!AL$1,FALSE)</f>
        <v>76.903804303278605</v>
      </c>
      <c r="AD137" s="76">
        <f>VLOOKUP($A137,'RevPAR Raw Data'!$B$6:$BE$54,'RevPAR Raw Data'!AN$1,FALSE)</f>
        <v>88.548749999999998</v>
      </c>
      <c r="AE137" s="76">
        <f>VLOOKUP($A137,'RevPAR Raw Data'!$B$6:$BE$54,'RevPAR Raw Data'!AO$1,FALSE)</f>
        <v>94.019141905737698</v>
      </c>
      <c r="AF137" s="77">
        <f>VLOOKUP($A137,'RevPAR Raw Data'!$B$6:$BE$54,'RevPAR Raw Data'!AP$1,FALSE)</f>
        <v>91.283945952868805</v>
      </c>
      <c r="AG137" s="78">
        <f>VLOOKUP($A137,'RevPAR Raw Data'!$B$6:$BE$54,'RevPAR Raw Data'!AR$1,FALSE)</f>
        <v>81.012416203161493</v>
      </c>
    </row>
    <row r="138" spans="1:33" x14ac:dyDescent="0.25">
      <c r="A138" s="55" t="s">
        <v>126</v>
      </c>
      <c r="B138" s="43">
        <f>(VLOOKUP($A137,'Occupancy Raw Data'!$B$8:$BE$54,'Occupancy Raw Data'!AT$3,FALSE))/100</f>
        <v>7.2686010557544103E-2</v>
      </c>
      <c r="C138" s="44">
        <f>(VLOOKUP($A137,'Occupancy Raw Data'!$B$8:$BE$54,'Occupancy Raw Data'!AU$3,FALSE))/100</f>
        <v>4.9566055930568904E-2</v>
      </c>
      <c r="D138" s="44">
        <f>(VLOOKUP($A137,'Occupancy Raw Data'!$B$8:$BE$54,'Occupancy Raw Data'!AV$3,FALSE))/100</f>
        <v>3.7820646688246098E-2</v>
      </c>
      <c r="E138" s="44">
        <f>(VLOOKUP($A137,'Occupancy Raw Data'!$B$8:$BE$54,'Occupancy Raw Data'!AW$3,FALSE))/100</f>
        <v>2.3702545694135001E-2</v>
      </c>
      <c r="F138" s="44">
        <f>(VLOOKUP($A137,'Occupancy Raw Data'!$B$8:$BE$54,'Occupancy Raw Data'!AX$3,FALSE))/100</f>
        <v>8.4896309207041793E-3</v>
      </c>
      <c r="G138" s="44">
        <f>(VLOOKUP($A137,'Occupancy Raw Data'!$B$8:$BE$54,'Occupancy Raw Data'!AY$3,FALSE))/100</f>
        <v>3.6478837771630898E-2</v>
      </c>
      <c r="H138" s="45">
        <f>(VLOOKUP($A137,'Occupancy Raw Data'!$B$8:$BE$54,'Occupancy Raw Data'!BA$3,FALSE))/100</f>
        <v>6.93875430905824E-3</v>
      </c>
      <c r="I138" s="45">
        <f>(VLOOKUP($A137,'Occupancy Raw Data'!$B$8:$BE$54,'Occupancy Raw Data'!BB$3,FALSE))/100</f>
        <v>3.0455631512577102E-3</v>
      </c>
      <c r="J138" s="44">
        <f>(VLOOKUP($A137,'Occupancy Raw Data'!$B$8:$BE$54,'Occupancy Raw Data'!BC$3,FALSE))/100</f>
        <v>4.9645263902885501E-3</v>
      </c>
      <c r="K138" s="46">
        <f>(VLOOKUP($A137,'Occupancy Raw Data'!$B$8:$BE$54,'Occupancy Raw Data'!BE$3,FALSE))/100</f>
        <v>2.6593723136320403E-2</v>
      </c>
      <c r="M138" s="43">
        <f>(VLOOKUP($A137,'ADR Raw Data'!$B$6:$BE$52,'ADR Raw Data'!AT$1,FALSE))/100</f>
        <v>6.1042179889975998E-2</v>
      </c>
      <c r="N138" s="44">
        <f>(VLOOKUP($A137,'ADR Raw Data'!$B$6:$BE$52,'ADR Raw Data'!AU$1,FALSE))/100</f>
        <v>4.8120982065241999E-2</v>
      </c>
      <c r="O138" s="44">
        <f>(VLOOKUP($A137,'ADR Raw Data'!$B$6:$BE$52,'ADR Raw Data'!AV$1,FALSE))/100</f>
        <v>5.41562898561853E-2</v>
      </c>
      <c r="P138" s="44">
        <f>(VLOOKUP($A137,'ADR Raw Data'!$B$6:$BE$52,'ADR Raw Data'!AW$1,FALSE))/100</f>
        <v>4.1999292664323402E-2</v>
      </c>
      <c r="Q138" s="44">
        <f>(VLOOKUP($A137,'ADR Raw Data'!$B$6:$BE$52,'ADR Raw Data'!AX$1,FALSE))/100</f>
        <v>4.7531706949142397E-2</v>
      </c>
      <c r="R138" s="44">
        <f>(VLOOKUP($A137,'ADR Raw Data'!$B$6:$BE$52,'ADR Raw Data'!AY$1,FALSE))/100</f>
        <v>4.9508228025983897E-2</v>
      </c>
      <c r="S138" s="45">
        <f>(VLOOKUP($A137,'ADR Raw Data'!$B$6:$BE$52,'ADR Raw Data'!BA$1,FALSE))/100</f>
        <v>2.8123515217532803E-2</v>
      </c>
      <c r="T138" s="45">
        <f>(VLOOKUP($A137,'ADR Raw Data'!$B$6:$BE$52,'ADR Raw Data'!BB$1,FALSE))/100</f>
        <v>4.8416884004616599E-2</v>
      </c>
      <c r="U138" s="44">
        <f>(VLOOKUP($A137,'ADR Raw Data'!$B$6:$BE$52,'ADR Raw Data'!BC$1,FALSE))/100</f>
        <v>3.8459163840595001E-2</v>
      </c>
      <c r="V138" s="46">
        <f>(VLOOKUP($A137,'ADR Raw Data'!$B$6:$BE$52,'ADR Raw Data'!BE$1,FALSE))/100</f>
        <v>4.5367297488000495E-2</v>
      </c>
      <c r="X138" s="43">
        <f>(VLOOKUP($A137,'RevPAR Raw Data'!$B$6:$BE$52,'RevPAR Raw Data'!AT$1,FALSE))/100</f>
        <v>0.138165102979458</v>
      </c>
      <c r="Y138" s="44">
        <f>(VLOOKUP($A137,'RevPAR Raw Data'!$B$6:$BE$52,'RevPAR Raw Data'!AU$1,FALSE))/100</f>
        <v>0.10007220528429001</v>
      </c>
      <c r="Z138" s="44">
        <f>(VLOOKUP($A137,'RevPAR Raw Data'!$B$6:$BE$52,'RevPAR Raw Data'!AV$1,FALSE))/100</f>
        <v>9.4025162449028504E-2</v>
      </c>
      <c r="AA138" s="44">
        <f>(VLOOKUP($A137,'RevPAR Raw Data'!$B$6:$BE$52,'RevPAR Raw Data'!AW$1,FALSE))/100</f>
        <v>6.6697328511955908E-2</v>
      </c>
      <c r="AB138" s="44">
        <f>(VLOOKUP($A137,'RevPAR Raw Data'!$B$6:$BE$52,'RevPAR Raw Data'!AX$1,FALSE))/100</f>
        <v>5.6424864518875906E-2</v>
      </c>
      <c r="AC138" s="44">
        <f>(VLOOKUP($A137,'RevPAR Raw Data'!$B$6:$BE$52,'RevPAR Raw Data'!AY$1,FALSE))/100</f>
        <v>8.77930684161356E-2</v>
      </c>
      <c r="AD138" s="45">
        <f>(VLOOKUP($A137,'RevPAR Raw Data'!$B$6:$BE$52,'RevPAR Raw Data'!BA$1,FALSE))/100</f>
        <v>3.5257411688992504E-2</v>
      </c>
      <c r="AE138" s="45">
        <f>(VLOOKUP($A137,'RevPAR Raw Data'!$B$6:$BE$52,'RevPAR Raw Data'!BB$1,FALSE))/100</f>
        <v>5.1609903833697499E-2</v>
      </c>
      <c r="AF138" s="44">
        <f>(VLOOKUP($A137,'RevPAR Raw Data'!$B$6:$BE$52,'RevPAR Raw Data'!BC$1,FALSE))/100</f>
        <v>4.3614621764718704E-2</v>
      </c>
      <c r="AG138" s="46">
        <f>(VLOOKUP($A137,'RevPAR Raw Data'!$B$6:$BE$52,'RevPAR Raw Data'!BE$1,FALSE))/100</f>
        <v>7.3167505973159908E-2</v>
      </c>
    </row>
    <row r="139" spans="1:33"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5">
      <c r="A140" s="70" t="s">
        <v>61</v>
      </c>
      <c r="B140" s="71">
        <f>(VLOOKUP($A140,'Occupancy Raw Data'!$B$8:$BE$45,'Occupancy Raw Data'!AG$3,FALSE))/100</f>
        <v>0.54204740148486497</v>
      </c>
      <c r="C140" s="72">
        <f>(VLOOKUP($A140,'Occupancy Raw Data'!$B$8:$BE$45,'Occupancy Raw Data'!AH$3,FALSE))/100</f>
        <v>0.62806967447173001</v>
      </c>
      <c r="D140" s="72">
        <f>(VLOOKUP($A140,'Occupancy Raw Data'!$B$8:$BE$45,'Occupancy Raw Data'!AI$3,FALSE))/100</f>
        <v>0.65726727584237499</v>
      </c>
      <c r="E140" s="72">
        <f>(VLOOKUP($A140,'Occupancy Raw Data'!$B$8:$BE$45,'Occupancy Raw Data'!AJ$3,FALSE))/100</f>
        <v>0.65505425471159295</v>
      </c>
      <c r="F140" s="72">
        <f>(VLOOKUP($A140,'Occupancy Raw Data'!$B$8:$BE$45,'Occupancy Raw Data'!AK$3,FALSE))/100</f>
        <v>0.65084237578526494</v>
      </c>
      <c r="G140" s="73">
        <f>(VLOOKUP($A140,'Occupancy Raw Data'!$B$8:$BE$45,'Occupancy Raw Data'!AL$3,FALSE))/100</f>
        <v>0.62665619645916604</v>
      </c>
      <c r="H140" s="53">
        <f>(VLOOKUP($A140,'Occupancy Raw Data'!$B$8:$BE$45,'Occupancy Raw Data'!AN$3,FALSE))/100</f>
        <v>0.75099942889777194</v>
      </c>
      <c r="I140" s="53">
        <f>(VLOOKUP($A140,'Occupancy Raw Data'!$B$8:$BE$45,'Occupancy Raw Data'!AO$3,FALSE))/100</f>
        <v>0.79418903483723502</v>
      </c>
      <c r="J140" s="73">
        <f>(VLOOKUP($A140,'Occupancy Raw Data'!$B$8:$BE$45,'Occupancy Raw Data'!AP$3,FALSE))/100</f>
        <v>0.77259423186750398</v>
      </c>
      <c r="K140" s="74">
        <f>(VLOOKUP($A140,'Occupancy Raw Data'!$B$8:$BE$45,'Occupancy Raw Data'!AR$3,FALSE))/100</f>
        <v>0.66835277800440496</v>
      </c>
      <c r="M140" s="75">
        <f>VLOOKUP($A140,'ADR Raw Data'!$B$6:$BE$43,'ADR Raw Data'!AG$1,FALSE)</f>
        <v>92.074555063874598</v>
      </c>
      <c r="N140" s="76">
        <f>VLOOKUP($A140,'ADR Raw Data'!$B$6:$BE$43,'ADR Raw Data'!AH$1,FALSE)</f>
        <v>95.161808388270003</v>
      </c>
      <c r="O140" s="76">
        <f>VLOOKUP($A140,'ADR Raw Data'!$B$6:$BE$43,'ADR Raw Data'!AI$1,FALSE)</f>
        <v>96.401333344194597</v>
      </c>
      <c r="P140" s="76">
        <f>VLOOKUP($A140,'ADR Raw Data'!$B$6:$BE$43,'ADR Raw Data'!AJ$1,FALSE)</f>
        <v>95.281056833042697</v>
      </c>
      <c r="Q140" s="76">
        <f>VLOOKUP($A140,'ADR Raw Data'!$B$6:$BE$43,'ADR Raw Data'!AK$1,FALSE)</f>
        <v>95.187377602281401</v>
      </c>
      <c r="R140" s="77">
        <f>VLOOKUP($A140,'ADR Raw Data'!$B$6:$BE$43,'ADR Raw Data'!AL$1,FALSE)</f>
        <v>94.917980041466294</v>
      </c>
      <c r="S140" s="76">
        <f>VLOOKUP($A140,'ADR Raw Data'!$B$6:$BE$43,'ADR Raw Data'!AN$1,FALSE)</f>
        <v>113.423149885931</v>
      </c>
      <c r="T140" s="76">
        <f>VLOOKUP($A140,'ADR Raw Data'!$B$6:$BE$43,'ADR Raw Data'!AO$1,FALSE)</f>
        <v>116.505874525842</v>
      </c>
      <c r="U140" s="77">
        <f>VLOOKUP($A140,'ADR Raw Data'!$B$6:$BE$43,'ADR Raw Data'!AP$1,FALSE)</f>
        <v>115.00759486717401</v>
      </c>
      <c r="V140" s="78">
        <f>VLOOKUP($A140,'ADR Raw Data'!$B$6:$BE$43,'ADR Raw Data'!AR$1,FALSE)</f>
        <v>101.55310749664299</v>
      </c>
      <c r="X140" s="75">
        <f>VLOOKUP($A140,'RevPAR Raw Data'!$B$6:$BE$43,'RevPAR Raw Data'!AG$1,FALSE)</f>
        <v>49.908773315248403</v>
      </c>
      <c r="Y140" s="76">
        <f>VLOOKUP($A140,'RevPAR Raw Data'!$B$6:$BE$43,'RevPAR Raw Data'!AH$1,FALSE)</f>
        <v>59.768246016561903</v>
      </c>
      <c r="Z140" s="76">
        <f>VLOOKUP($A140,'RevPAR Raw Data'!$B$6:$BE$43,'RevPAR Raw Data'!AI$1,FALSE)</f>
        <v>63.3614417547115</v>
      </c>
      <c r="AA140" s="76">
        <f>VLOOKUP($A140,'RevPAR Raw Data'!$B$6:$BE$43,'RevPAR Raw Data'!AJ$1,FALSE)</f>
        <v>62.414261671901698</v>
      </c>
      <c r="AB140" s="76">
        <f>VLOOKUP($A140,'RevPAR Raw Data'!$B$6:$BE$43,'RevPAR Raw Data'!AK$1,FALSE)</f>
        <v>61.951978983438003</v>
      </c>
      <c r="AC140" s="77">
        <f>VLOOKUP($A140,'RevPAR Raw Data'!$B$6:$BE$43,'RevPAR Raw Data'!AL$1,FALSE)</f>
        <v>59.4809403483723</v>
      </c>
      <c r="AD140" s="76">
        <f>VLOOKUP($A140,'RevPAR Raw Data'!$B$6:$BE$43,'RevPAR Raw Data'!AN$1,FALSE)</f>
        <v>85.180720788120993</v>
      </c>
      <c r="AE140" s="76">
        <f>VLOOKUP($A140,'RevPAR Raw Data'!$B$6:$BE$43,'RevPAR Raw Data'!AO$1,FALSE)</f>
        <v>92.527688042547098</v>
      </c>
      <c r="AF140" s="77">
        <f>VLOOKUP($A140,'RevPAR Raw Data'!$B$6:$BE$43,'RevPAR Raw Data'!AP$1,FALSE)</f>
        <v>88.854204415333996</v>
      </c>
      <c r="AG140" s="78">
        <f>VLOOKUP($A140,'RevPAR Raw Data'!$B$6:$BE$43,'RevPAR Raw Data'!AR$1,FALSE)</f>
        <v>67.873301510361401</v>
      </c>
    </row>
    <row r="141" spans="1:33" x14ac:dyDescent="0.25">
      <c r="A141" s="55" t="s">
        <v>126</v>
      </c>
      <c r="B141" s="43">
        <f>(VLOOKUP($A140,'Occupancy Raw Data'!$B$8:$BE$51,'Occupancy Raw Data'!AT$3,FALSE))/100</f>
        <v>7.1121684815088806E-2</v>
      </c>
      <c r="C141" s="44">
        <f>(VLOOKUP($A140,'Occupancy Raw Data'!$B$8:$BE$51,'Occupancy Raw Data'!AU$3,FALSE))/100</f>
        <v>5.5505980709435798E-2</v>
      </c>
      <c r="D141" s="44">
        <f>(VLOOKUP($A140,'Occupancy Raw Data'!$B$8:$BE$51,'Occupancy Raw Data'!AV$3,FALSE))/100</f>
        <v>1.4449470389662E-2</v>
      </c>
      <c r="E141" s="44">
        <f>(VLOOKUP($A140,'Occupancy Raw Data'!$B$8:$BE$51,'Occupancy Raw Data'!AW$3,FALSE))/100</f>
        <v>-6.23200182318151E-3</v>
      </c>
      <c r="F141" s="44">
        <f>(VLOOKUP($A140,'Occupancy Raw Data'!$B$8:$BE$51,'Occupancy Raw Data'!AX$3,FALSE))/100</f>
        <v>-1.6411392889731102E-2</v>
      </c>
      <c r="G141" s="44">
        <f>(VLOOKUP($A140,'Occupancy Raw Data'!$B$8:$BE$51,'Occupancy Raw Data'!AY$3,FALSE))/100</f>
        <v>2.0661589442474201E-2</v>
      </c>
      <c r="H141" s="45">
        <f>(VLOOKUP($A140,'Occupancy Raw Data'!$B$8:$BE$51,'Occupancy Raw Data'!BA$3,FALSE))/100</f>
        <v>1.5126094431513899E-2</v>
      </c>
      <c r="I141" s="45">
        <f>(VLOOKUP($A140,'Occupancy Raw Data'!$B$8:$BE$51,'Occupancy Raw Data'!BB$3,FALSE))/100</f>
        <v>3.2526687374788602E-2</v>
      </c>
      <c r="J141" s="44">
        <f>(VLOOKUP($A140,'Occupancy Raw Data'!$B$8:$BE$51,'Occupancy Raw Data'!BC$3,FALSE))/100</f>
        <v>2.3995679754871001E-2</v>
      </c>
      <c r="K141" s="46">
        <f>(VLOOKUP($A140,'Occupancy Raw Data'!$B$8:$BE$51,'Occupancy Raw Data'!BE$3,FALSE))/100</f>
        <v>2.1770571290893402E-2</v>
      </c>
      <c r="M141" s="43">
        <f>(VLOOKUP($A140,'ADR Raw Data'!$B$6:$BE$49,'ADR Raw Data'!AT$1,FALSE))/100</f>
        <v>6.9291754638077699E-2</v>
      </c>
      <c r="N141" s="44">
        <f>(VLOOKUP($A140,'ADR Raw Data'!$B$6:$BE$49,'ADR Raw Data'!AU$1,FALSE))/100</f>
        <v>5.9919617595758298E-2</v>
      </c>
      <c r="O141" s="44">
        <f>(VLOOKUP($A140,'ADR Raw Data'!$B$6:$BE$49,'ADR Raw Data'!AV$1,FALSE))/100</f>
        <v>2.5102376123218501E-2</v>
      </c>
      <c r="P141" s="44">
        <f>(VLOOKUP($A140,'ADR Raw Data'!$B$6:$BE$49,'ADR Raw Data'!AW$1,FALSE))/100</f>
        <v>1.73163267823702E-2</v>
      </c>
      <c r="Q141" s="44">
        <f>(VLOOKUP($A140,'ADR Raw Data'!$B$6:$BE$49,'ADR Raw Data'!AX$1,FALSE))/100</f>
        <v>2.3817329811855501E-2</v>
      </c>
      <c r="R141" s="44">
        <f>(VLOOKUP($A140,'ADR Raw Data'!$B$6:$BE$49,'ADR Raw Data'!AY$1,FALSE))/100</f>
        <v>3.6274207650010604E-2</v>
      </c>
      <c r="S141" s="45">
        <f>(VLOOKUP($A140,'ADR Raw Data'!$B$6:$BE$49,'ADR Raw Data'!BA$1,FALSE))/100</f>
        <v>3.4142786878983304E-2</v>
      </c>
      <c r="T141" s="45">
        <f>(VLOOKUP($A140,'ADR Raw Data'!$B$6:$BE$49,'ADR Raw Data'!BB$1,FALSE))/100</f>
        <v>3.6989880405510697E-2</v>
      </c>
      <c r="U141" s="44">
        <f>(VLOOKUP($A140,'ADR Raw Data'!$B$6:$BE$49,'ADR Raw Data'!BC$1,FALSE))/100</f>
        <v>3.5729046728213899E-2</v>
      </c>
      <c r="V141" s="46">
        <f>(VLOOKUP($A140,'ADR Raw Data'!$B$6:$BE$49,'ADR Raw Data'!BE$1,FALSE))/100</f>
        <v>3.6228797381806899E-2</v>
      </c>
      <c r="X141" s="43">
        <f>(VLOOKUP($A140,'RevPAR Raw Data'!$B$6:$BE$49,'RevPAR Raw Data'!AT$1,FALSE))/100</f>
        <v>0.14534158578681999</v>
      </c>
      <c r="Y141" s="44">
        <f>(VLOOKUP($A140,'RevPAR Raw Data'!$B$6:$BE$49,'RevPAR Raw Data'!AU$1,FALSE))/100</f>
        <v>0.118751495443581</v>
      </c>
      <c r="Z141" s="44">
        <f>(VLOOKUP($A140,'RevPAR Raw Data'!$B$6:$BE$49,'RevPAR Raw Data'!AV$1,FALSE))/100</f>
        <v>3.9914562553383201E-2</v>
      </c>
      <c r="AA141" s="44">
        <f>(VLOOKUP($A140,'RevPAR Raw Data'!$B$6:$BE$49,'RevPAR Raw Data'!AW$1,FALSE))/100</f>
        <v>1.09764095791102E-2</v>
      </c>
      <c r="AB141" s="44">
        <f>(VLOOKUP($A140,'RevPAR Raw Data'!$B$6:$BE$49,'RevPAR Raw Data'!AX$1,FALSE))/100</f>
        <v>7.0150613649977702E-3</v>
      </c>
      <c r="AC141" s="44">
        <f>(VLOOKUP($A140,'RevPAR Raw Data'!$B$6:$BE$49,'RevPAR Raw Data'!AY$1,FALSE))/100</f>
        <v>5.7685279878300397E-2</v>
      </c>
      <c r="AD141" s="45">
        <f>(VLOOKUP($A140,'RevPAR Raw Data'!$B$6:$BE$49,'RevPAR Raw Data'!BA$1,FALSE))/100</f>
        <v>4.9785328328983802E-2</v>
      </c>
      <c r="AE141" s="45">
        <f>(VLOOKUP($A140,'RevPAR Raw Data'!$B$6:$BE$49,'RevPAR Raw Data'!BB$1,FALSE))/100</f>
        <v>7.0719726056280199E-2</v>
      </c>
      <c r="AF141" s="44">
        <f>(VLOOKUP($A140,'RevPAR Raw Data'!$B$6:$BE$49,'RevPAR Raw Data'!BC$1,FALSE))/100</f>
        <v>6.0582069246322007E-2</v>
      </c>
      <c r="AG141" s="46">
        <f>(VLOOKUP($A140,'RevPAR Raw Data'!$B$6:$BE$49,'RevPAR Raw Data'!BE$1,FALSE))/100</f>
        <v>5.87880902888843E-2</v>
      </c>
    </row>
    <row r="142" spans="1:33" x14ac:dyDescent="0.25">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5">
      <c r="A143" s="70" t="s">
        <v>57</v>
      </c>
      <c r="B143" s="71">
        <f>(VLOOKUP($A143,'Occupancy Raw Data'!$B$8:$BE$45,'Occupancy Raw Data'!AG$3,FALSE))/100</f>
        <v>0.57716902868994102</v>
      </c>
      <c r="C143" s="72">
        <f>(VLOOKUP($A143,'Occupancy Raw Data'!$B$8:$BE$45,'Occupancy Raw Data'!AH$3,FALSE))/100</f>
        <v>0.696119944694089</v>
      </c>
      <c r="D143" s="72">
        <f>(VLOOKUP($A143,'Occupancy Raw Data'!$B$8:$BE$45,'Occupancy Raw Data'!AI$3,FALSE))/100</f>
        <v>0.72139647424818509</v>
      </c>
      <c r="E143" s="72">
        <f>(VLOOKUP($A143,'Occupancy Raw Data'!$B$8:$BE$45,'Occupancy Raw Data'!AJ$3,FALSE))/100</f>
        <v>0.73012443829934304</v>
      </c>
      <c r="F143" s="72">
        <f>(VLOOKUP($A143,'Occupancy Raw Data'!$B$8:$BE$45,'Occupancy Raw Data'!AK$3,FALSE))/100</f>
        <v>0.70311959903214605</v>
      </c>
      <c r="G143" s="73">
        <f>(VLOOKUP($A143,'Occupancy Raw Data'!$B$8:$BE$45,'Occupancy Raw Data'!AL$3,FALSE))/100</f>
        <v>0.68558589699274097</v>
      </c>
      <c r="H143" s="53">
        <f>(VLOOKUP($A143,'Occupancy Raw Data'!$B$8:$BE$45,'Occupancy Raw Data'!AN$3,FALSE))/100</f>
        <v>0.72964915312824008</v>
      </c>
      <c r="I143" s="53">
        <f>(VLOOKUP($A143,'Occupancy Raw Data'!$B$8:$BE$45,'Occupancy Raw Data'!AO$3,FALSE))/100</f>
        <v>0.74874697545800206</v>
      </c>
      <c r="J143" s="73">
        <f>(VLOOKUP($A143,'Occupancy Raw Data'!$B$8:$BE$45,'Occupancy Raw Data'!AP$3,FALSE))/100</f>
        <v>0.73919806429312107</v>
      </c>
      <c r="K143" s="74">
        <f>(VLOOKUP($A143,'Occupancy Raw Data'!$B$8:$BE$45,'Occupancy Raw Data'!AR$3,FALSE))/100</f>
        <v>0.700903659078564</v>
      </c>
      <c r="M143" s="75">
        <f>VLOOKUP($A143,'ADR Raw Data'!$B$6:$BE$43,'ADR Raw Data'!AG$1,FALSE)</f>
        <v>94.583893756550296</v>
      </c>
      <c r="N143" s="76">
        <f>VLOOKUP($A143,'ADR Raw Data'!$B$6:$BE$43,'ADR Raw Data'!AH$1,FALSE)</f>
        <v>100.20994853205799</v>
      </c>
      <c r="O143" s="76">
        <f>VLOOKUP($A143,'ADR Raw Data'!$B$6:$BE$43,'ADR Raw Data'!AI$1,FALSE)</f>
        <v>101.051019106372</v>
      </c>
      <c r="P143" s="76">
        <f>VLOOKUP($A143,'ADR Raw Data'!$B$6:$BE$43,'ADR Raw Data'!AJ$1,FALSE)</f>
        <v>101.209091223813</v>
      </c>
      <c r="Q143" s="76">
        <f>VLOOKUP($A143,'ADR Raw Data'!$B$6:$BE$43,'ADR Raw Data'!AK$1,FALSE)</f>
        <v>100.144394352608</v>
      </c>
      <c r="R143" s="77">
        <f>VLOOKUP($A143,'ADR Raw Data'!$B$6:$BE$43,'ADR Raw Data'!AL$1,FALSE)</f>
        <v>99.639040302006606</v>
      </c>
      <c r="S143" s="76">
        <f>VLOOKUP($A143,'ADR Raw Data'!$B$6:$BE$43,'ADR Raw Data'!AN$1,FALSE)</f>
        <v>106.208860010659</v>
      </c>
      <c r="T143" s="76">
        <f>VLOOKUP($A143,'ADR Raw Data'!$B$6:$BE$43,'ADR Raw Data'!AO$1,FALSE)</f>
        <v>108.403561555773</v>
      </c>
      <c r="U143" s="77">
        <f>VLOOKUP($A143,'ADR Raw Data'!$B$6:$BE$43,'ADR Raw Data'!AP$1,FALSE)</f>
        <v>107.320386287117</v>
      </c>
      <c r="V143" s="78">
        <f>VLOOKUP($A143,'ADR Raw Data'!$B$6:$BE$43,'ADR Raw Data'!AR$1,FALSE)</f>
        <v>101.95361806573101</v>
      </c>
      <c r="X143" s="75">
        <f>VLOOKUP($A143,'RevPAR Raw Data'!$B$6:$BE$43,'RevPAR Raw Data'!AG$1,FALSE)</f>
        <v>54.590894089180701</v>
      </c>
      <c r="Y143" s="76">
        <f>VLOOKUP($A143,'RevPAR Raw Data'!$B$6:$BE$43,'RevPAR Raw Data'!AH$1,FALSE)</f>
        <v>69.758143829934298</v>
      </c>
      <c r="Z143" s="76">
        <f>VLOOKUP($A143,'RevPAR Raw Data'!$B$6:$BE$43,'RevPAR Raw Data'!AI$1,FALSE)</f>
        <v>72.897848902523293</v>
      </c>
      <c r="AA143" s="76">
        <f>VLOOKUP($A143,'RevPAR Raw Data'!$B$6:$BE$43,'RevPAR Raw Data'!AJ$1,FALSE)</f>
        <v>73.895230880573706</v>
      </c>
      <c r="AB143" s="76">
        <f>VLOOKUP($A143,'RevPAR Raw Data'!$B$6:$BE$43,'RevPAR Raw Data'!AK$1,FALSE)</f>
        <v>70.413486402523304</v>
      </c>
      <c r="AC143" s="77">
        <f>VLOOKUP($A143,'RevPAR Raw Data'!$B$6:$BE$43,'RevPAR Raw Data'!AL$1,FALSE)</f>
        <v>68.311120820947096</v>
      </c>
      <c r="AD143" s="76">
        <f>VLOOKUP($A143,'RevPAR Raw Data'!$B$6:$BE$43,'RevPAR Raw Data'!AN$1,FALSE)</f>
        <v>77.495204761493198</v>
      </c>
      <c r="AE143" s="76">
        <f>VLOOKUP($A143,'RevPAR Raw Data'!$B$6:$BE$43,'RevPAR Raw Data'!AO$1,FALSE)</f>
        <v>81.1668388437608</v>
      </c>
      <c r="AF143" s="77">
        <f>VLOOKUP($A143,'RevPAR Raw Data'!$B$6:$BE$43,'RevPAR Raw Data'!AP$1,FALSE)</f>
        <v>79.331021802627006</v>
      </c>
      <c r="AG143" s="78">
        <f>VLOOKUP($A143,'RevPAR Raw Data'!$B$6:$BE$43,'RevPAR Raw Data'!AR$1,FALSE)</f>
        <v>71.459663958569905</v>
      </c>
    </row>
    <row r="144" spans="1:33" ht="16" thickBot="1" x14ac:dyDescent="0.3">
      <c r="A144" s="59" t="s">
        <v>126</v>
      </c>
      <c r="B144" s="49">
        <f>(VLOOKUP($A143,'Occupancy Raw Data'!$B$8:$BE$51,'Occupancy Raw Data'!AT$3,FALSE))/100</f>
        <v>-5.7022149712279299E-2</v>
      </c>
      <c r="C144" s="50">
        <f>(VLOOKUP($A143,'Occupancy Raw Data'!$B$8:$BE$51,'Occupancy Raw Data'!AU$3,FALSE))/100</f>
        <v>-4.4800390128438006E-2</v>
      </c>
      <c r="D144" s="50">
        <f>(VLOOKUP($A143,'Occupancy Raw Data'!$B$8:$BE$51,'Occupancy Raw Data'!AV$3,FALSE))/100</f>
        <v>-4.0701046806118198E-2</v>
      </c>
      <c r="E144" s="50">
        <f>(VLOOKUP($A143,'Occupancy Raw Data'!$B$8:$BE$51,'Occupancy Raw Data'!AW$3,FALSE))/100</f>
        <v>-2.7428774912346E-2</v>
      </c>
      <c r="F144" s="50">
        <f>(VLOOKUP($A143,'Occupancy Raw Data'!$B$8:$BE$51,'Occupancy Raw Data'!AX$3,FALSE))/100</f>
        <v>-1.5230805421722799E-2</v>
      </c>
      <c r="G144" s="50">
        <f>(VLOOKUP($A143,'Occupancy Raw Data'!$B$8:$BE$51,'Occupancy Raw Data'!AY$3,FALSE))/100</f>
        <v>-3.6440117981053399E-2</v>
      </c>
      <c r="H144" s="51">
        <f>(VLOOKUP($A143,'Occupancy Raw Data'!$B$8:$BE$51,'Occupancy Raw Data'!BA$3,FALSE))/100</f>
        <v>-2.47286698406371E-2</v>
      </c>
      <c r="I144" s="51">
        <f>(VLOOKUP($A143,'Occupancy Raw Data'!$B$8:$BE$51,'Occupancy Raw Data'!BB$3,FALSE))/100</f>
        <v>-7.6336848378067397E-3</v>
      </c>
      <c r="J144" s="50">
        <f>(VLOOKUP($A143,'Occupancy Raw Data'!$B$8:$BE$51,'Occupancy Raw Data'!BC$3,FALSE))/100</f>
        <v>-1.6145018607210598E-2</v>
      </c>
      <c r="K144" s="52">
        <f>(VLOOKUP($A143,'Occupancy Raw Data'!$B$8:$BE$51,'Occupancy Raw Data'!BE$3,FALSE))/100</f>
        <v>-3.0463187709021101E-2</v>
      </c>
      <c r="M144" s="49">
        <f>(VLOOKUP($A143,'ADR Raw Data'!$B$6:$BE$49,'ADR Raw Data'!AT$1,FALSE))/100</f>
        <v>1.8713079992366499E-2</v>
      </c>
      <c r="N144" s="50">
        <f>(VLOOKUP($A143,'ADR Raw Data'!$B$6:$BE$49,'ADR Raw Data'!AU$1,FALSE))/100</f>
        <v>9.3637978066831787E-3</v>
      </c>
      <c r="O144" s="50">
        <f>(VLOOKUP($A143,'ADR Raw Data'!$B$6:$BE$49,'ADR Raw Data'!AV$1,FALSE))/100</f>
        <v>6.6611678658744901E-3</v>
      </c>
      <c r="P144" s="50">
        <f>(VLOOKUP($A143,'ADR Raw Data'!$B$6:$BE$49,'ADR Raw Data'!AW$1,FALSE))/100</f>
        <v>1.8061376237218599E-2</v>
      </c>
      <c r="Q144" s="50">
        <f>(VLOOKUP($A143,'ADR Raw Data'!$B$6:$BE$49,'ADR Raw Data'!AX$1,FALSE))/100</f>
        <v>3.3765608276860697E-2</v>
      </c>
      <c r="R144" s="50">
        <f>(VLOOKUP($A143,'ADR Raw Data'!$B$6:$BE$49,'ADR Raw Data'!AY$1,FALSE))/100</f>
        <v>1.72423917682318E-2</v>
      </c>
      <c r="S144" s="51">
        <f>(VLOOKUP($A143,'ADR Raw Data'!$B$6:$BE$49,'ADR Raw Data'!BA$1,FALSE))/100</f>
        <v>3.6157806621262299E-2</v>
      </c>
      <c r="T144" s="51">
        <f>(VLOOKUP($A143,'ADR Raw Data'!$B$6:$BE$49,'ADR Raw Data'!BB$1,FALSE))/100</f>
        <v>3.9485367744490102E-2</v>
      </c>
      <c r="U144" s="50">
        <f>(VLOOKUP($A143,'ADR Raw Data'!$B$6:$BE$49,'ADR Raw Data'!BC$1,FALSE))/100</f>
        <v>3.7935172612591501E-2</v>
      </c>
      <c r="V144" s="52">
        <f>(VLOOKUP($A143,'ADR Raw Data'!$B$6:$BE$49,'ADR Raw Data'!BE$1,FALSE))/100</f>
        <v>2.3907272021081498E-2</v>
      </c>
      <c r="X144" s="49">
        <f>(VLOOKUP($A143,'RevPAR Raw Data'!$B$6:$BE$49,'RevPAR Raw Data'!AT$1,FALSE))/100</f>
        <v>-3.9376129768815299E-2</v>
      </c>
      <c r="Y144" s="50">
        <f>(VLOOKUP($A143,'RevPAR Raw Data'!$B$6:$BE$49,'RevPAR Raw Data'!AU$1,FALSE))/100</f>
        <v>-3.5856094116578002E-2</v>
      </c>
      <c r="Z144" s="50">
        <f>(VLOOKUP($A143,'RevPAR Raw Data'!$B$6:$BE$49,'RevPAR Raw Data'!AV$1,FALSE))/100</f>
        <v>-3.4310995445336098E-2</v>
      </c>
      <c r="AA144" s="50">
        <f>(VLOOKUP($A143,'RevPAR Raw Data'!$B$6:$BE$49,'RevPAR Raw Data'!AW$1,FALSE))/100</f>
        <v>-9.8628000985452602E-3</v>
      </c>
      <c r="AB144" s="50">
        <f>(VLOOKUP($A143,'RevPAR Raw Data'!$B$6:$BE$49,'RevPAR Raw Data'!AX$1,FALSE))/100</f>
        <v>1.8020525445526802E-2</v>
      </c>
      <c r="AC144" s="50">
        <f>(VLOOKUP($A143,'RevPAR Raw Data'!$B$6:$BE$49,'RevPAR Raw Data'!AY$1,FALSE))/100</f>
        <v>-1.9826041003131501E-2</v>
      </c>
      <c r="AD144" s="51">
        <f>(VLOOKUP($A143,'RevPAR Raw Data'!$B$6:$BE$49,'RevPAR Raw Data'!BA$1,FALSE))/100</f>
        <v>1.0535002318526301E-2</v>
      </c>
      <c r="AE144" s="51">
        <f>(VLOOKUP($A143,'RevPAR Raw Data'!$B$6:$BE$49,'RevPAR Raw Data'!BB$1,FALSE))/100</f>
        <v>3.1550264053617098E-2</v>
      </c>
      <c r="AF144" s="50">
        <f>(VLOOKUP($A143,'RevPAR Raw Data'!$B$6:$BE$49,'RevPAR Raw Data'!BC$1,FALSE))/100</f>
        <v>2.1177689937682799E-2</v>
      </c>
      <c r="AG144" s="52">
        <f>(VLOOKUP($A143,'RevPAR Raw Data'!$B$6:$BE$49,'RevPAR Raw Data'!BE$1,FALSE))/100</f>
        <v>-7.2842074031284499E-3</v>
      </c>
    </row>
    <row r="145" spans="1:33" ht="14.25" customHeight="1" x14ac:dyDescent="0.25">
      <c r="A145" s="250" t="s">
        <v>125</v>
      </c>
      <c r="B145" s="251"/>
      <c r="C145" s="251"/>
      <c r="D145" s="251"/>
      <c r="E145" s="251"/>
      <c r="F145" s="251"/>
      <c r="G145" s="251"/>
      <c r="H145" s="251"/>
      <c r="I145" s="251"/>
      <c r="J145" s="251"/>
      <c r="K145" s="251"/>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5">
      <c r="A146" s="250"/>
      <c r="B146" s="251"/>
      <c r="C146" s="251"/>
      <c r="D146" s="251"/>
      <c r="E146" s="251"/>
      <c r="F146" s="251"/>
      <c r="G146" s="251"/>
      <c r="H146" s="251"/>
      <c r="I146" s="251"/>
      <c r="J146" s="251"/>
      <c r="K146" s="251"/>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6" thickBot="1" x14ac:dyDescent="0.3">
      <c r="A147" s="252"/>
      <c r="B147" s="253"/>
      <c r="C147" s="253"/>
      <c r="D147" s="253"/>
      <c r="E147" s="253"/>
      <c r="F147" s="253"/>
      <c r="G147" s="253"/>
      <c r="H147" s="253"/>
      <c r="I147" s="253"/>
      <c r="J147" s="253"/>
      <c r="K147" s="253"/>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zoomScale="50" zoomScaleNormal="67" workbookViewId="0">
      <selection activeCell="S17" sqref="S17"/>
    </sheetView>
  </sheetViews>
  <sheetFormatPr defaultRowHeight="12.5" x14ac:dyDescent="0.25"/>
  <cols>
    <col min="1" max="1" width="28" customWidth="1"/>
    <col min="2" max="2" width="19.54296875" customWidth="1"/>
    <col min="3" max="3" width="11.1796875" customWidth="1"/>
    <col min="4" max="4" width="10" customWidth="1"/>
    <col min="5" max="5" width="5.453125" customWidth="1"/>
    <col min="6" max="6" width="4.453125" customWidth="1"/>
  </cols>
  <sheetData>
    <row r="1" spans="1:57" ht="36" x14ac:dyDescent="0.25">
      <c r="A1" s="42" t="s">
        <v>75</v>
      </c>
      <c r="B1" s="42" t="s">
        <v>135</v>
      </c>
    </row>
    <row r="2" spans="1:57" ht="72" x14ac:dyDescent="0.25">
      <c r="A2" s="42" t="s">
        <v>76</v>
      </c>
      <c r="B2" s="42" t="s">
        <v>136</v>
      </c>
    </row>
    <row r="3" spans="1:57" x14ac:dyDescent="0.25">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4" x14ac:dyDescent="0.3">
      <c r="C4" s="2"/>
      <c r="D4" s="278" t="s">
        <v>77</v>
      </c>
      <c r="E4" s="279"/>
      <c r="G4" s="272" t="s">
        <v>78</v>
      </c>
      <c r="H4" s="273"/>
      <c r="I4" s="273"/>
      <c r="J4" s="273"/>
      <c r="K4" s="273"/>
      <c r="L4" s="273"/>
      <c r="M4" s="273"/>
      <c r="N4" s="273"/>
      <c r="O4" s="273"/>
      <c r="P4" s="273"/>
      <c r="Q4" s="273"/>
      <c r="R4" s="273"/>
      <c r="T4" s="272" t="s">
        <v>79</v>
      </c>
      <c r="U4" s="273"/>
      <c r="V4" s="273"/>
      <c r="W4" s="273"/>
      <c r="X4" s="273"/>
      <c r="Y4" s="273"/>
      <c r="Z4" s="273"/>
      <c r="AA4" s="273"/>
      <c r="AB4" s="273"/>
      <c r="AC4" s="273"/>
      <c r="AD4" s="273"/>
      <c r="AE4" s="273"/>
      <c r="AF4" s="3"/>
      <c r="AG4" s="272" t="s">
        <v>80</v>
      </c>
      <c r="AH4" s="273"/>
      <c r="AI4" s="273"/>
      <c r="AJ4" s="273"/>
      <c r="AK4" s="273"/>
      <c r="AL4" s="273"/>
      <c r="AM4" s="273"/>
      <c r="AN4" s="273"/>
      <c r="AO4" s="273"/>
      <c r="AP4" s="273"/>
      <c r="AQ4" s="273"/>
      <c r="AR4" s="273"/>
      <c r="AT4" s="272" t="s">
        <v>81</v>
      </c>
      <c r="AU4" s="273"/>
      <c r="AV4" s="273"/>
      <c r="AW4" s="273"/>
      <c r="AX4" s="273"/>
      <c r="AY4" s="273"/>
      <c r="AZ4" s="273"/>
      <c r="BA4" s="273"/>
      <c r="BB4" s="273"/>
      <c r="BC4" s="273"/>
      <c r="BD4" s="273"/>
      <c r="BE4" s="273"/>
    </row>
    <row r="5" spans="1:57" ht="13" x14ac:dyDescent="0.25">
      <c r="A5" s="31"/>
      <c r="B5" s="31"/>
      <c r="C5" s="2"/>
      <c r="D5" s="280" t="s">
        <v>82</v>
      </c>
      <c r="E5" s="282" t="s">
        <v>83</v>
      </c>
      <c r="F5" s="4"/>
      <c r="G5" s="270" t="s">
        <v>63</v>
      </c>
      <c r="H5" s="266" t="s">
        <v>64</v>
      </c>
      <c r="I5" s="266" t="s">
        <v>84</v>
      </c>
      <c r="J5" s="266" t="s">
        <v>66</v>
      </c>
      <c r="K5" s="266" t="s">
        <v>85</v>
      </c>
      <c r="L5" s="268" t="s">
        <v>86</v>
      </c>
      <c r="M5" s="4"/>
      <c r="N5" s="270" t="s">
        <v>68</v>
      </c>
      <c r="O5" s="266" t="s">
        <v>69</v>
      </c>
      <c r="P5" s="268" t="s">
        <v>87</v>
      </c>
      <c r="Q5" s="2"/>
      <c r="R5" s="274" t="s">
        <v>88</v>
      </c>
      <c r="S5" s="2"/>
      <c r="T5" s="270" t="s">
        <v>63</v>
      </c>
      <c r="U5" s="266" t="s">
        <v>64</v>
      </c>
      <c r="V5" s="266" t="s">
        <v>84</v>
      </c>
      <c r="W5" s="266" t="s">
        <v>66</v>
      </c>
      <c r="X5" s="266" t="s">
        <v>85</v>
      </c>
      <c r="Y5" s="268" t="s">
        <v>86</v>
      </c>
      <c r="Z5" s="2"/>
      <c r="AA5" s="270" t="s">
        <v>68</v>
      </c>
      <c r="AB5" s="266" t="s">
        <v>69</v>
      </c>
      <c r="AC5" s="268" t="s">
        <v>87</v>
      </c>
      <c r="AD5" s="1"/>
      <c r="AE5" s="276" t="s">
        <v>88</v>
      </c>
      <c r="AF5" s="36"/>
      <c r="AG5" s="270" t="s">
        <v>63</v>
      </c>
      <c r="AH5" s="266" t="s">
        <v>64</v>
      </c>
      <c r="AI5" s="266" t="s">
        <v>84</v>
      </c>
      <c r="AJ5" s="266" t="s">
        <v>66</v>
      </c>
      <c r="AK5" s="266" t="s">
        <v>85</v>
      </c>
      <c r="AL5" s="268" t="s">
        <v>86</v>
      </c>
      <c r="AM5" s="4"/>
      <c r="AN5" s="270" t="s">
        <v>68</v>
      </c>
      <c r="AO5" s="266" t="s">
        <v>69</v>
      </c>
      <c r="AP5" s="268" t="s">
        <v>87</v>
      </c>
      <c r="AQ5" s="2"/>
      <c r="AR5" s="274" t="s">
        <v>88</v>
      </c>
      <c r="AS5" s="2"/>
      <c r="AT5" s="270" t="s">
        <v>63</v>
      </c>
      <c r="AU5" s="266" t="s">
        <v>64</v>
      </c>
      <c r="AV5" s="266" t="s">
        <v>84</v>
      </c>
      <c r="AW5" s="266" t="s">
        <v>66</v>
      </c>
      <c r="AX5" s="266" t="s">
        <v>85</v>
      </c>
      <c r="AY5" s="268" t="s">
        <v>86</v>
      </c>
      <c r="AZ5" s="2"/>
      <c r="BA5" s="270" t="s">
        <v>68</v>
      </c>
      <c r="BB5" s="266" t="s">
        <v>69</v>
      </c>
      <c r="BC5" s="268" t="s">
        <v>87</v>
      </c>
      <c r="BD5" s="1"/>
      <c r="BE5" s="276" t="s">
        <v>88</v>
      </c>
    </row>
    <row r="6" spans="1:57" ht="13" x14ac:dyDescent="0.25">
      <c r="A6" s="31"/>
      <c r="B6" s="31"/>
      <c r="C6" s="2"/>
      <c r="D6" s="281"/>
      <c r="E6" s="283"/>
      <c r="F6" s="4"/>
      <c r="G6" s="271"/>
      <c r="H6" s="267"/>
      <c r="I6" s="267"/>
      <c r="J6" s="267"/>
      <c r="K6" s="267"/>
      <c r="L6" s="269"/>
      <c r="M6" s="4"/>
      <c r="N6" s="271"/>
      <c r="O6" s="267"/>
      <c r="P6" s="269"/>
      <c r="Q6" s="2"/>
      <c r="R6" s="275"/>
      <c r="S6" s="2"/>
      <c r="T6" s="271"/>
      <c r="U6" s="267"/>
      <c r="V6" s="267"/>
      <c r="W6" s="267"/>
      <c r="X6" s="267"/>
      <c r="Y6" s="269"/>
      <c r="Z6" s="2"/>
      <c r="AA6" s="271"/>
      <c r="AB6" s="267"/>
      <c r="AC6" s="269"/>
      <c r="AD6" s="1"/>
      <c r="AE6" s="277"/>
      <c r="AF6" s="37"/>
      <c r="AG6" s="271"/>
      <c r="AH6" s="267"/>
      <c r="AI6" s="267"/>
      <c r="AJ6" s="267"/>
      <c r="AK6" s="267"/>
      <c r="AL6" s="269"/>
      <c r="AM6" s="4"/>
      <c r="AN6" s="271"/>
      <c r="AO6" s="267"/>
      <c r="AP6" s="269"/>
      <c r="AQ6" s="2"/>
      <c r="AR6" s="275"/>
      <c r="AS6" s="2"/>
      <c r="AT6" s="271"/>
      <c r="AU6" s="267"/>
      <c r="AV6" s="267"/>
      <c r="AW6" s="267"/>
      <c r="AX6" s="267"/>
      <c r="AY6" s="269"/>
      <c r="AZ6" s="2"/>
      <c r="BA6" s="271"/>
      <c r="BB6" s="267"/>
      <c r="BC6" s="269"/>
      <c r="BD6" s="1"/>
      <c r="BE6" s="277"/>
    </row>
    <row r="7" spans="1:57" ht="14" x14ac:dyDescent="0.3">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ht="13" x14ac:dyDescent="0.3">
      <c r="A8" s="18" t="s">
        <v>13</v>
      </c>
      <c r="B8" s="2" t="str">
        <f>TRIM(A8)</f>
        <v>United States</v>
      </c>
      <c r="C8" s="8"/>
      <c r="D8" s="22" t="s">
        <v>89</v>
      </c>
      <c r="E8" s="25" t="s">
        <v>90</v>
      </c>
      <c r="F8" s="2"/>
      <c r="G8" s="209">
        <v>56.8129739546265</v>
      </c>
      <c r="H8" s="210">
        <v>67.147759890506507</v>
      </c>
      <c r="I8" s="210">
        <v>70.510389455166504</v>
      </c>
      <c r="J8" s="210">
        <v>68.051578668230505</v>
      </c>
      <c r="K8" s="210">
        <v>62.714889639295002</v>
      </c>
      <c r="L8" s="211">
        <v>65.047557905782298</v>
      </c>
      <c r="M8" s="207"/>
      <c r="N8" s="217">
        <v>71.435082456879002</v>
      </c>
      <c r="O8" s="218">
        <v>78.882093149909096</v>
      </c>
      <c r="P8" s="219">
        <v>75.158601834071902</v>
      </c>
      <c r="Q8" s="207"/>
      <c r="R8" s="225">
        <v>67.936712137434398</v>
      </c>
      <c r="S8" s="208"/>
      <c r="T8" s="209">
        <v>0.79734181377351598</v>
      </c>
      <c r="U8" s="210">
        <v>2.11192123732287</v>
      </c>
      <c r="V8" s="210">
        <v>2.53870798612405</v>
      </c>
      <c r="W8" s="210">
        <v>2.7512894860347599</v>
      </c>
      <c r="X8" s="210">
        <v>1.2487333072842901</v>
      </c>
      <c r="Y8" s="211">
        <v>1.9369592364283099</v>
      </c>
      <c r="Z8" s="207"/>
      <c r="AA8" s="217">
        <v>-0.799158811662948</v>
      </c>
      <c r="AB8" s="218">
        <v>-2.4115026793705598</v>
      </c>
      <c r="AC8" s="219">
        <v>-1.65183002865123</v>
      </c>
      <c r="AD8" s="207"/>
      <c r="AE8" s="225">
        <v>0.77451394662584505</v>
      </c>
      <c r="AF8" s="28"/>
      <c r="AG8" s="209">
        <v>52.383422455864597</v>
      </c>
      <c r="AH8" s="210">
        <v>64.217203319397299</v>
      </c>
      <c r="AI8" s="210">
        <v>69.103596785544198</v>
      </c>
      <c r="AJ8" s="210">
        <v>68.836600561111098</v>
      </c>
      <c r="AK8" s="210">
        <v>65.765832080764596</v>
      </c>
      <c r="AL8" s="211">
        <v>64.061439369391096</v>
      </c>
      <c r="AM8" s="207"/>
      <c r="AN8" s="217">
        <v>72.514273555900402</v>
      </c>
      <c r="AO8" s="218">
        <v>75.097422410801997</v>
      </c>
      <c r="AP8" s="219">
        <v>73.805839521566</v>
      </c>
      <c r="AQ8" s="207"/>
      <c r="AR8" s="225">
        <v>66.849297688980798</v>
      </c>
      <c r="AS8" s="208"/>
      <c r="AT8" s="209">
        <v>0.530302615176104</v>
      </c>
      <c r="AU8" s="210">
        <v>1.71673589293675</v>
      </c>
      <c r="AV8" s="210">
        <v>1.9541844714996399</v>
      </c>
      <c r="AW8" s="210">
        <v>1.9011377462615</v>
      </c>
      <c r="AX8" s="210">
        <v>1.0291378399112601</v>
      </c>
      <c r="AY8" s="211">
        <v>1.46855057254897</v>
      </c>
      <c r="AZ8" s="207"/>
      <c r="BA8" s="217">
        <v>4.5465177380263698E-2</v>
      </c>
      <c r="BB8" s="218">
        <v>-0.56384775568504297</v>
      </c>
      <c r="BC8" s="219">
        <v>-0.265471547952361</v>
      </c>
      <c r="BD8" s="207"/>
      <c r="BE8" s="225">
        <v>0.91575709799719496</v>
      </c>
    </row>
    <row r="9" spans="1:57" x14ac:dyDescent="0.25">
      <c r="A9" s="19" t="s">
        <v>91</v>
      </c>
      <c r="B9" s="2" t="str">
        <f>TRIM(A9)</f>
        <v>Virginia</v>
      </c>
      <c r="C9" s="9"/>
      <c r="D9" s="23" t="s">
        <v>89</v>
      </c>
      <c r="E9" s="26" t="s">
        <v>90</v>
      </c>
      <c r="F9" s="2"/>
      <c r="G9" s="212">
        <v>59.426099089395798</v>
      </c>
      <c r="H9" s="207">
        <v>70.825173798100394</v>
      </c>
      <c r="I9" s="207">
        <v>74.917996670909602</v>
      </c>
      <c r="J9" s="207">
        <v>74.5104278860276</v>
      </c>
      <c r="K9" s="207">
        <v>65.515152256927394</v>
      </c>
      <c r="L9" s="213">
        <v>69.038969940272196</v>
      </c>
      <c r="M9" s="207"/>
      <c r="N9" s="220">
        <v>72.857510036228305</v>
      </c>
      <c r="O9" s="228">
        <v>79.564036032507502</v>
      </c>
      <c r="P9" s="221">
        <v>76.210773034367904</v>
      </c>
      <c r="Q9" s="207"/>
      <c r="R9" s="226">
        <v>71.088056538585207</v>
      </c>
      <c r="S9" s="208"/>
      <c r="T9" s="212">
        <v>5.7773876112768203</v>
      </c>
      <c r="U9" s="207">
        <v>2.9863062458327398</v>
      </c>
      <c r="V9" s="207">
        <v>3.3403709804909698</v>
      </c>
      <c r="W9" s="207">
        <v>6.00319991467161</v>
      </c>
      <c r="X9" s="207">
        <v>4.0650174541103796</v>
      </c>
      <c r="Y9" s="213">
        <v>4.3847174679222602</v>
      </c>
      <c r="Z9" s="207"/>
      <c r="AA9" s="220">
        <v>-0.43639137602058897</v>
      </c>
      <c r="AB9" s="228">
        <v>-4.5820599898299896</v>
      </c>
      <c r="AC9" s="221">
        <v>-2.6443759512249101</v>
      </c>
      <c r="AD9" s="207"/>
      <c r="AE9" s="226">
        <v>2.1261454888776101</v>
      </c>
      <c r="AF9" s="29"/>
      <c r="AG9" s="212">
        <v>54.442295451206903</v>
      </c>
      <c r="AH9" s="207">
        <v>68.265558439014796</v>
      </c>
      <c r="AI9" s="207">
        <v>74.014285364539901</v>
      </c>
      <c r="AJ9" s="207">
        <v>75.614962297409704</v>
      </c>
      <c r="AK9" s="207">
        <v>71.729177887675604</v>
      </c>
      <c r="AL9" s="213">
        <v>68.813255887969405</v>
      </c>
      <c r="AM9" s="207"/>
      <c r="AN9" s="220">
        <v>76.609315333398598</v>
      </c>
      <c r="AO9" s="228">
        <v>77.093532752374401</v>
      </c>
      <c r="AP9" s="221">
        <v>76.851424042886507</v>
      </c>
      <c r="AQ9" s="207"/>
      <c r="AR9" s="226">
        <v>71.110116320549395</v>
      </c>
      <c r="AS9" s="208"/>
      <c r="AT9" s="212">
        <v>3.0242588909368999</v>
      </c>
      <c r="AU9" s="207">
        <v>3.24086796212148</v>
      </c>
      <c r="AV9" s="207">
        <v>3.0999342533749998</v>
      </c>
      <c r="AW9" s="207">
        <v>3.6172506839235399</v>
      </c>
      <c r="AX9" s="207">
        <v>2.9399151184988401</v>
      </c>
      <c r="AY9" s="213">
        <v>3.19528419168924</v>
      </c>
      <c r="AZ9" s="207"/>
      <c r="BA9" s="220">
        <v>0.885514765632331</v>
      </c>
      <c r="BB9" s="228">
        <v>-1.0434397640706301</v>
      </c>
      <c r="BC9" s="221">
        <v>-9.13100774834677E-2</v>
      </c>
      <c r="BD9" s="207"/>
      <c r="BE9" s="226">
        <v>2.15619831273969</v>
      </c>
    </row>
    <row r="10" spans="1:57" x14ac:dyDescent="0.25">
      <c r="A10" s="20" t="s">
        <v>40</v>
      </c>
      <c r="B10" s="2" t="str">
        <f t="shared" ref="B10:B45" si="0">TRIM(A10)</f>
        <v>Norfolk/Virginia Beach, VA</v>
      </c>
      <c r="C10" s="2"/>
      <c r="D10" s="23" t="s">
        <v>89</v>
      </c>
      <c r="E10" s="26" t="s">
        <v>90</v>
      </c>
      <c r="F10" s="2"/>
      <c r="G10" s="212">
        <v>59.052795031055901</v>
      </c>
      <c r="H10" s="207">
        <v>66.107660455486496</v>
      </c>
      <c r="I10" s="207">
        <v>68.698240165631404</v>
      </c>
      <c r="J10" s="207">
        <v>68.178053830227697</v>
      </c>
      <c r="K10" s="207">
        <v>64.184782608695599</v>
      </c>
      <c r="L10" s="213">
        <v>65.244306418219395</v>
      </c>
      <c r="M10" s="207"/>
      <c r="N10" s="220">
        <v>79.521221532091005</v>
      </c>
      <c r="O10" s="228">
        <v>85.219979296066199</v>
      </c>
      <c r="P10" s="221">
        <v>82.370600414078595</v>
      </c>
      <c r="Q10" s="207"/>
      <c r="R10" s="226">
        <v>70.137533274179205</v>
      </c>
      <c r="S10" s="208"/>
      <c r="T10" s="212">
        <v>8.8301230044718793</v>
      </c>
      <c r="U10" s="207">
        <v>2.3057683879645099</v>
      </c>
      <c r="V10" s="207">
        <v>4.6232756982960099</v>
      </c>
      <c r="W10" s="207">
        <v>5.9004865603840804</v>
      </c>
      <c r="X10" s="207">
        <v>6.8301566780869001</v>
      </c>
      <c r="Y10" s="213">
        <v>5.5725749293210898</v>
      </c>
      <c r="Z10" s="207"/>
      <c r="AA10" s="220">
        <v>3.2639413566258</v>
      </c>
      <c r="AB10" s="228">
        <v>-4.6461842146075103</v>
      </c>
      <c r="AC10" s="221">
        <v>-0.98504458546630003</v>
      </c>
      <c r="AD10" s="207"/>
      <c r="AE10" s="226">
        <v>3.2774588203300099</v>
      </c>
      <c r="AF10" s="29"/>
      <c r="AG10" s="212">
        <v>54.112318840579697</v>
      </c>
      <c r="AH10" s="207">
        <v>62.771739130434703</v>
      </c>
      <c r="AI10" s="207">
        <v>67.003752587991698</v>
      </c>
      <c r="AJ10" s="207">
        <v>68.357272256728706</v>
      </c>
      <c r="AK10" s="207">
        <v>69.043090062111801</v>
      </c>
      <c r="AL10" s="213">
        <v>64.257634575569298</v>
      </c>
      <c r="AM10" s="207"/>
      <c r="AN10" s="220">
        <v>80.980201863353997</v>
      </c>
      <c r="AO10" s="228">
        <v>82.133799171842597</v>
      </c>
      <c r="AP10" s="221">
        <v>81.557000517598297</v>
      </c>
      <c r="AQ10" s="207"/>
      <c r="AR10" s="226">
        <v>69.200310559006198</v>
      </c>
      <c r="AS10" s="208"/>
      <c r="AT10" s="212">
        <v>3.0123903881473</v>
      </c>
      <c r="AU10" s="207">
        <v>4.21799516908212</v>
      </c>
      <c r="AV10" s="207">
        <v>5.4934208236236799</v>
      </c>
      <c r="AW10" s="207">
        <v>7.18961852033509</v>
      </c>
      <c r="AX10" s="207">
        <v>7.74261040542173</v>
      </c>
      <c r="AY10" s="213">
        <v>5.6422031841504898</v>
      </c>
      <c r="AZ10" s="207"/>
      <c r="BA10" s="220">
        <v>3.6622249708574599</v>
      </c>
      <c r="BB10" s="228">
        <v>-0.42414889884778301</v>
      </c>
      <c r="BC10" s="221">
        <v>1.5635148119259901</v>
      </c>
      <c r="BD10" s="207"/>
      <c r="BE10" s="226">
        <v>4.2310044056810296</v>
      </c>
    </row>
    <row r="11" spans="1:57" x14ac:dyDescent="0.25">
      <c r="A11" s="20" t="s">
        <v>92</v>
      </c>
      <c r="B11" s="2" t="s">
        <v>56</v>
      </c>
      <c r="C11" s="2"/>
      <c r="D11" s="23" t="s">
        <v>89</v>
      </c>
      <c r="E11" s="26" t="s">
        <v>90</v>
      </c>
      <c r="F11" s="2"/>
      <c r="G11" s="212">
        <v>54.214217537452697</v>
      </c>
      <c r="H11" s="207">
        <v>67.693073826617393</v>
      </c>
      <c r="I11" s="207">
        <v>72.731045358343295</v>
      </c>
      <c r="J11" s="207">
        <v>72.772544300120302</v>
      </c>
      <c r="K11" s="207">
        <v>61.542930655268201</v>
      </c>
      <c r="L11" s="213">
        <v>65.790762335560402</v>
      </c>
      <c r="M11" s="207"/>
      <c r="N11" s="220">
        <v>77.188031705191506</v>
      </c>
      <c r="O11" s="228">
        <v>87.093829107357706</v>
      </c>
      <c r="P11" s="221">
        <v>82.140930406274606</v>
      </c>
      <c r="Q11" s="207"/>
      <c r="R11" s="226">
        <v>70.462238927192999</v>
      </c>
      <c r="S11" s="208"/>
      <c r="T11" s="212">
        <v>5.0097246941044302</v>
      </c>
      <c r="U11" s="207">
        <v>1.40169392823617</v>
      </c>
      <c r="V11" s="207">
        <v>1.10143511789402</v>
      </c>
      <c r="W11" s="207">
        <v>6.6716535437207103</v>
      </c>
      <c r="X11" s="207">
        <v>6.2334556142217696</v>
      </c>
      <c r="Y11" s="213">
        <v>3.9425108936080999</v>
      </c>
      <c r="Z11" s="207"/>
      <c r="AA11" s="220">
        <v>2.78719033419017</v>
      </c>
      <c r="AB11" s="228">
        <v>0.42783580415264</v>
      </c>
      <c r="AC11" s="221">
        <v>1.5227445211367301</v>
      </c>
      <c r="AD11" s="207"/>
      <c r="AE11" s="226">
        <v>3.1238494477583898</v>
      </c>
      <c r="AF11" s="29"/>
      <c r="AG11" s="212">
        <v>53.395930492225503</v>
      </c>
      <c r="AH11" s="207">
        <v>67.372269597100001</v>
      </c>
      <c r="AI11" s="207">
        <v>72.976931146587404</v>
      </c>
      <c r="AJ11" s="207">
        <v>72.646634190928197</v>
      </c>
      <c r="AK11" s="207">
        <v>67.351496203662293</v>
      </c>
      <c r="AL11" s="213">
        <v>66.748652326100697</v>
      </c>
      <c r="AM11" s="207"/>
      <c r="AN11" s="220">
        <v>76.583184628791898</v>
      </c>
      <c r="AO11" s="228">
        <v>80.429099057974</v>
      </c>
      <c r="AP11" s="221">
        <v>78.506141843382906</v>
      </c>
      <c r="AQ11" s="207"/>
      <c r="AR11" s="226">
        <v>70.110700559658497</v>
      </c>
      <c r="AS11" s="208"/>
      <c r="AT11" s="212">
        <v>3.8663948883144599</v>
      </c>
      <c r="AU11" s="207">
        <v>1.80551808267325</v>
      </c>
      <c r="AV11" s="207">
        <v>0.63668252611049103</v>
      </c>
      <c r="AW11" s="207">
        <v>0.92731286046797501</v>
      </c>
      <c r="AX11" s="207">
        <v>-0.120976335724667</v>
      </c>
      <c r="AY11" s="213">
        <v>1.2831460919754101</v>
      </c>
      <c r="AZ11" s="207"/>
      <c r="BA11" s="220">
        <v>0.46825399358909697</v>
      </c>
      <c r="BB11" s="228">
        <v>0.116250846253354</v>
      </c>
      <c r="BC11" s="221">
        <v>0.28763271080192898</v>
      </c>
      <c r="BD11" s="207"/>
      <c r="BE11" s="226">
        <v>0.96279907792008301</v>
      </c>
    </row>
    <row r="12" spans="1:57" x14ac:dyDescent="0.25">
      <c r="A12" s="20" t="s">
        <v>93</v>
      </c>
      <c r="B12" s="2" t="str">
        <f t="shared" si="0"/>
        <v>Virginia Area</v>
      </c>
      <c r="C12" s="2"/>
      <c r="D12" s="23" t="s">
        <v>89</v>
      </c>
      <c r="E12" s="26" t="s">
        <v>90</v>
      </c>
      <c r="F12" s="2"/>
      <c r="G12" s="212">
        <v>49.266363194413699</v>
      </c>
      <c r="H12" s="207">
        <v>58.894241393026</v>
      </c>
      <c r="I12" s="207">
        <v>62.381225968975102</v>
      </c>
      <c r="J12" s="207">
        <v>62.827595350687197</v>
      </c>
      <c r="K12" s="207">
        <v>58.832368409422301</v>
      </c>
      <c r="L12" s="213">
        <v>58.440358863304901</v>
      </c>
      <c r="M12" s="207"/>
      <c r="N12" s="220">
        <v>66.036151500419805</v>
      </c>
      <c r="O12" s="228">
        <v>71.176028638352406</v>
      </c>
      <c r="P12" s="221">
        <v>68.606090069386099</v>
      </c>
      <c r="Q12" s="207"/>
      <c r="R12" s="226">
        <v>61.344853493613797</v>
      </c>
      <c r="S12" s="208"/>
      <c r="T12" s="212">
        <v>-2.9655973472550801</v>
      </c>
      <c r="U12" s="207">
        <v>-2.2678439064965401</v>
      </c>
      <c r="V12" s="207">
        <v>0.36825024200911299</v>
      </c>
      <c r="W12" s="207">
        <v>1.3898781968540601</v>
      </c>
      <c r="X12" s="207">
        <v>-3.5250339727453102</v>
      </c>
      <c r="Y12" s="213">
        <v>-1.32774468616103</v>
      </c>
      <c r="Z12" s="207"/>
      <c r="AA12" s="220">
        <v>-1.88682198830541</v>
      </c>
      <c r="AB12" s="228">
        <v>-3.4124646191284298</v>
      </c>
      <c r="AC12" s="221">
        <v>-2.6841852864498499</v>
      </c>
      <c r="AD12" s="207"/>
      <c r="AE12" s="226">
        <v>-1.7653954593001</v>
      </c>
      <c r="AF12" s="29"/>
      <c r="AG12" s="212">
        <v>45.100598391753003</v>
      </c>
      <c r="AH12" s="207">
        <v>57.155814133548603</v>
      </c>
      <c r="AI12" s="207">
        <v>61.717859947571498</v>
      </c>
      <c r="AJ12" s="207">
        <v>66.021081971927501</v>
      </c>
      <c r="AK12" s="207">
        <v>66.196396376466893</v>
      </c>
      <c r="AL12" s="213">
        <v>59.238350164253497</v>
      </c>
      <c r="AM12" s="207"/>
      <c r="AN12" s="220">
        <v>71.788681663499304</v>
      </c>
      <c r="AO12" s="228">
        <v>68.782317585185794</v>
      </c>
      <c r="AP12" s="221">
        <v>70.285499624342506</v>
      </c>
      <c r="AQ12" s="207"/>
      <c r="AR12" s="226">
        <v>62.3971465624955</v>
      </c>
      <c r="AS12" s="208"/>
      <c r="AT12" s="212">
        <v>-1.8174107416188501</v>
      </c>
      <c r="AU12" s="207">
        <v>-0.32124477628446702</v>
      </c>
      <c r="AV12" s="207">
        <v>-0.51821112831224803</v>
      </c>
      <c r="AW12" s="207">
        <v>-1.9528218207162</v>
      </c>
      <c r="AX12" s="207">
        <v>-1.2275410847574</v>
      </c>
      <c r="AY12" s="213">
        <v>-1.1647604179408599</v>
      </c>
      <c r="AZ12" s="207"/>
      <c r="BA12" s="220">
        <v>-3.0882932792940698</v>
      </c>
      <c r="BB12" s="228">
        <v>-3.6479640281987602</v>
      </c>
      <c r="BC12" s="221">
        <v>-3.3629539223733</v>
      </c>
      <c r="BD12" s="207"/>
      <c r="BE12" s="226">
        <v>-1.88474605502794</v>
      </c>
    </row>
    <row r="13" spans="1:57" x14ac:dyDescent="0.25">
      <c r="A13" s="33" t="s">
        <v>94</v>
      </c>
      <c r="B13" s="2" t="s">
        <v>33</v>
      </c>
      <c r="C13" s="2"/>
      <c r="D13" s="23" t="s">
        <v>89</v>
      </c>
      <c r="E13" s="26" t="s">
        <v>90</v>
      </c>
      <c r="F13" s="2"/>
      <c r="G13" s="212">
        <v>71.052286266653795</v>
      </c>
      <c r="H13" s="207">
        <v>84.878360291480405</v>
      </c>
      <c r="I13" s="207">
        <v>91.352689545371007</v>
      </c>
      <c r="J13" s="207">
        <v>87.172937461181107</v>
      </c>
      <c r="K13" s="207">
        <v>68.736714109506295</v>
      </c>
      <c r="L13" s="213">
        <v>80.638597534838496</v>
      </c>
      <c r="M13" s="207"/>
      <c r="N13" s="220">
        <v>70.977929019446606</v>
      </c>
      <c r="O13" s="228">
        <v>80.051262761015806</v>
      </c>
      <c r="P13" s="221">
        <v>75.514595890231206</v>
      </c>
      <c r="Q13" s="207"/>
      <c r="R13" s="226">
        <v>79.174597064950703</v>
      </c>
      <c r="S13" s="208"/>
      <c r="T13" s="212">
        <v>8.9157889126695498</v>
      </c>
      <c r="U13" s="207">
        <v>4.1253426739690804</v>
      </c>
      <c r="V13" s="207">
        <v>6.0519984594758496</v>
      </c>
      <c r="W13" s="207">
        <v>11.5483318100946</v>
      </c>
      <c r="X13" s="207">
        <v>3.2810075515361499</v>
      </c>
      <c r="Y13" s="213">
        <v>6.7799791202649304</v>
      </c>
      <c r="Z13" s="207"/>
      <c r="AA13" s="220">
        <v>-4.7036600169803302</v>
      </c>
      <c r="AB13" s="228">
        <v>-6.9189420424299302</v>
      </c>
      <c r="AC13" s="221">
        <v>-5.8908139045667003</v>
      </c>
      <c r="AD13" s="207"/>
      <c r="AE13" s="226">
        <v>3.00086801318142</v>
      </c>
      <c r="AF13" s="29"/>
      <c r="AG13" s="212">
        <v>61.303988562884399</v>
      </c>
      <c r="AH13" s="207">
        <v>79.721417048122404</v>
      </c>
      <c r="AI13" s="207">
        <v>88.687292194491704</v>
      </c>
      <c r="AJ13" s="207">
        <v>88.023652341188296</v>
      </c>
      <c r="AK13" s="207">
        <v>78.018624579198104</v>
      </c>
      <c r="AL13" s="213">
        <v>79.151005882494303</v>
      </c>
      <c r="AM13" s="207"/>
      <c r="AN13" s="220">
        <v>76.911098961180898</v>
      </c>
      <c r="AO13" s="228">
        <v>79.268890103881901</v>
      </c>
      <c r="AP13" s="221">
        <v>78.089994532531406</v>
      </c>
      <c r="AQ13" s="207"/>
      <c r="AR13" s="226">
        <v>78.847958723153695</v>
      </c>
      <c r="AS13" s="208"/>
      <c r="AT13" s="212">
        <v>1.80302932351713</v>
      </c>
      <c r="AU13" s="207">
        <v>0.46903208224500698</v>
      </c>
      <c r="AV13" s="207">
        <v>2.8425678965147201</v>
      </c>
      <c r="AW13" s="207">
        <v>6.3742426494268596</v>
      </c>
      <c r="AX13" s="207">
        <v>5.4567268046856503</v>
      </c>
      <c r="AY13" s="213">
        <v>3.4562402098912699</v>
      </c>
      <c r="AZ13" s="207"/>
      <c r="BA13" s="220">
        <v>3.8195341844969799</v>
      </c>
      <c r="BB13" s="228">
        <v>0.93513511421852302</v>
      </c>
      <c r="BC13" s="221">
        <v>2.3352548429487601</v>
      </c>
      <c r="BD13" s="207"/>
      <c r="BE13" s="226">
        <v>3.1366895437925999</v>
      </c>
    </row>
    <row r="14" spans="1:57" x14ac:dyDescent="0.25">
      <c r="A14" s="20" t="s">
        <v>95</v>
      </c>
      <c r="B14" s="2" t="str">
        <f t="shared" si="0"/>
        <v>Arlington, VA</v>
      </c>
      <c r="C14" s="2"/>
      <c r="D14" s="23" t="s">
        <v>89</v>
      </c>
      <c r="E14" s="26" t="s">
        <v>90</v>
      </c>
      <c r="F14" s="2"/>
      <c r="G14" s="212">
        <v>80.612134928332694</v>
      </c>
      <c r="H14" s="207">
        <v>92.025002694255804</v>
      </c>
      <c r="I14" s="207">
        <v>97.402737363940005</v>
      </c>
      <c r="J14" s="207">
        <v>95.538312318137699</v>
      </c>
      <c r="K14" s="207">
        <v>75.449940726371295</v>
      </c>
      <c r="L14" s="213">
        <v>88.205625606207505</v>
      </c>
      <c r="M14" s="207"/>
      <c r="N14" s="220">
        <v>72.615583575816302</v>
      </c>
      <c r="O14" s="228">
        <v>81.776053454035903</v>
      </c>
      <c r="P14" s="221">
        <v>77.195818514926103</v>
      </c>
      <c r="Q14" s="207"/>
      <c r="R14" s="226">
        <v>85.059966437270006</v>
      </c>
      <c r="S14" s="208"/>
      <c r="T14" s="212">
        <v>14.8722922728742</v>
      </c>
      <c r="U14" s="207">
        <v>6.2786006948674196</v>
      </c>
      <c r="V14" s="207">
        <v>5.0284559473049599</v>
      </c>
      <c r="W14" s="207">
        <v>10.4574182739759</v>
      </c>
      <c r="X14" s="207">
        <v>9.68003366921584</v>
      </c>
      <c r="Y14" s="213">
        <v>8.9529815782794095</v>
      </c>
      <c r="Z14" s="207"/>
      <c r="AA14" s="220">
        <v>-8.7652832566227001</v>
      </c>
      <c r="AB14" s="228">
        <v>-9.4164109363043007</v>
      </c>
      <c r="AC14" s="221">
        <v>-9.1113252301086902</v>
      </c>
      <c r="AD14" s="207"/>
      <c r="AE14" s="226">
        <v>3.6131573363398402</v>
      </c>
      <c r="AF14" s="29"/>
      <c r="AG14" s="212">
        <v>68.237940916517104</v>
      </c>
      <c r="AH14" s="207">
        <v>90.106328842702894</v>
      </c>
      <c r="AI14" s="207">
        <v>97.027077697726099</v>
      </c>
      <c r="AJ14" s="207">
        <v>96.346787369097598</v>
      </c>
      <c r="AK14" s="207">
        <v>83.006133326191105</v>
      </c>
      <c r="AL14" s="213">
        <v>86.944853630447</v>
      </c>
      <c r="AM14" s="207"/>
      <c r="AN14" s="220">
        <v>76.1181161763121</v>
      </c>
      <c r="AO14" s="228">
        <v>76.9210044185795</v>
      </c>
      <c r="AP14" s="221">
        <v>76.519560297445807</v>
      </c>
      <c r="AQ14" s="207"/>
      <c r="AR14" s="226">
        <v>83.978813185802295</v>
      </c>
      <c r="AS14" s="208"/>
      <c r="AT14" s="212">
        <v>6.1778320921040999</v>
      </c>
      <c r="AU14" s="207">
        <v>2.86373692581954</v>
      </c>
      <c r="AV14" s="207">
        <v>1.9172079458131099</v>
      </c>
      <c r="AW14" s="207">
        <v>3.9164802469467599</v>
      </c>
      <c r="AX14" s="207">
        <v>0.236619683800768</v>
      </c>
      <c r="AY14" s="213">
        <v>2.8706733087774499</v>
      </c>
      <c r="AZ14" s="207"/>
      <c r="BA14" s="220">
        <v>-2.0628752705649802</v>
      </c>
      <c r="BB14" s="228">
        <v>-2.7847138199352099</v>
      </c>
      <c r="BC14" s="221">
        <v>-2.4270229557896199</v>
      </c>
      <c r="BD14" s="207"/>
      <c r="BE14" s="226">
        <v>1.4519021376238599</v>
      </c>
    </row>
    <row r="15" spans="1:57" x14ac:dyDescent="0.25">
      <c r="A15" s="20" t="s">
        <v>37</v>
      </c>
      <c r="B15" s="2" t="str">
        <f t="shared" si="0"/>
        <v>Suburban Virginia Area</v>
      </c>
      <c r="C15" s="2"/>
      <c r="D15" s="23" t="s">
        <v>89</v>
      </c>
      <c r="E15" s="26" t="s">
        <v>90</v>
      </c>
      <c r="F15" s="2"/>
      <c r="G15" s="212">
        <v>64.4694010416666</v>
      </c>
      <c r="H15" s="207">
        <v>83.1868489583333</v>
      </c>
      <c r="I15" s="207">
        <v>86.474609375</v>
      </c>
      <c r="J15" s="207">
        <v>85.400390625</v>
      </c>
      <c r="K15" s="207">
        <v>67.9361979166666</v>
      </c>
      <c r="L15" s="213">
        <v>77.4934895833333</v>
      </c>
      <c r="M15" s="207"/>
      <c r="N15" s="220">
        <v>71.142578125</v>
      </c>
      <c r="O15" s="228">
        <v>81.1360677083333</v>
      </c>
      <c r="P15" s="221">
        <v>76.1393229166666</v>
      </c>
      <c r="Q15" s="207"/>
      <c r="R15" s="226">
        <v>77.106584821428498</v>
      </c>
      <c r="S15" s="208"/>
      <c r="T15" s="212">
        <v>8.4371065428253402</v>
      </c>
      <c r="U15" s="207">
        <v>10.355800279361199</v>
      </c>
      <c r="V15" s="207">
        <v>5.8451990927419297</v>
      </c>
      <c r="W15" s="207">
        <v>3.2682079034293299</v>
      </c>
      <c r="X15" s="207">
        <v>-0.498145990669703</v>
      </c>
      <c r="Y15" s="213">
        <v>5.4313232961968998</v>
      </c>
      <c r="Z15" s="207"/>
      <c r="AA15" s="220">
        <v>-2.7935563038190501</v>
      </c>
      <c r="AB15" s="228">
        <v>-4.7905805550886704</v>
      </c>
      <c r="AC15" s="221">
        <v>-3.86790871180806</v>
      </c>
      <c r="AD15" s="207"/>
      <c r="AE15" s="226">
        <v>2.6303811852200498</v>
      </c>
      <c r="AF15" s="29"/>
      <c r="AG15" s="212">
        <v>57.192282644089801</v>
      </c>
      <c r="AH15" s="207">
        <v>77.926571149462703</v>
      </c>
      <c r="AI15" s="207">
        <v>84.626343210680503</v>
      </c>
      <c r="AJ15" s="207">
        <v>86.291110387495905</v>
      </c>
      <c r="AK15" s="207">
        <v>75</v>
      </c>
      <c r="AL15" s="213">
        <v>76.207261478345799</v>
      </c>
      <c r="AM15" s="207"/>
      <c r="AN15" s="220">
        <v>75.4191080729166</v>
      </c>
      <c r="AO15" s="228">
        <v>78.7109375</v>
      </c>
      <c r="AP15" s="221">
        <v>77.0650227864583</v>
      </c>
      <c r="AQ15" s="207"/>
      <c r="AR15" s="226">
        <v>76.452393134564304</v>
      </c>
      <c r="AS15" s="208"/>
      <c r="AT15" s="212">
        <v>4.9527349572679498</v>
      </c>
      <c r="AU15" s="207">
        <v>6.20858344627535</v>
      </c>
      <c r="AV15" s="207">
        <v>5.6251569463780804</v>
      </c>
      <c r="AW15" s="207">
        <v>7.2265229305288798</v>
      </c>
      <c r="AX15" s="207">
        <v>1.46155123733599</v>
      </c>
      <c r="AY15" s="213">
        <v>5.1484817497746098</v>
      </c>
      <c r="AZ15" s="207"/>
      <c r="BA15" s="220">
        <v>0.30158511319210102</v>
      </c>
      <c r="BB15" s="228">
        <v>0.463853160094019</v>
      </c>
      <c r="BC15" s="221">
        <v>0.38438640741468699</v>
      </c>
      <c r="BD15" s="207"/>
      <c r="BE15" s="226">
        <v>3.7307428448759299</v>
      </c>
    </row>
    <row r="16" spans="1:57" x14ac:dyDescent="0.25">
      <c r="A16" s="20" t="s">
        <v>96</v>
      </c>
      <c r="B16" s="2" t="str">
        <f t="shared" si="0"/>
        <v>Alexandria, VA</v>
      </c>
      <c r="C16" s="2"/>
      <c r="D16" s="23" t="s">
        <v>89</v>
      </c>
      <c r="E16" s="26" t="s">
        <v>90</v>
      </c>
      <c r="F16" s="2"/>
      <c r="G16" s="212">
        <v>72.072803153257496</v>
      </c>
      <c r="H16" s="207">
        <v>90.0881057268722</v>
      </c>
      <c r="I16" s="207">
        <v>94.458613494087601</v>
      </c>
      <c r="J16" s="207">
        <v>92.534198933456906</v>
      </c>
      <c r="K16" s="207">
        <v>70.832367261766706</v>
      </c>
      <c r="L16" s="213">
        <v>83.997217713888205</v>
      </c>
      <c r="M16" s="207"/>
      <c r="N16" s="220">
        <v>72.478553211221794</v>
      </c>
      <c r="O16" s="228">
        <v>80.535590076512804</v>
      </c>
      <c r="P16" s="221">
        <v>76.507071643867306</v>
      </c>
      <c r="Q16" s="207"/>
      <c r="R16" s="226">
        <v>81.857175979596505</v>
      </c>
      <c r="S16" s="208"/>
      <c r="T16" s="212">
        <v>18.202145419317699</v>
      </c>
      <c r="U16" s="207">
        <v>13.7606995687837</v>
      </c>
      <c r="V16" s="207">
        <v>7.2084698873389401</v>
      </c>
      <c r="W16" s="207">
        <v>16.388240857668801</v>
      </c>
      <c r="X16" s="207">
        <v>7.1579358399081201</v>
      </c>
      <c r="Y16" s="213">
        <v>12.3323383562181</v>
      </c>
      <c r="Z16" s="207"/>
      <c r="AA16" s="220">
        <v>-1.10080667466201</v>
      </c>
      <c r="AB16" s="228">
        <v>-5.70747980969597</v>
      </c>
      <c r="AC16" s="221">
        <v>-3.5801288871808299</v>
      </c>
      <c r="AD16" s="207"/>
      <c r="AE16" s="226">
        <v>7.5907621242344296</v>
      </c>
      <c r="AF16" s="29"/>
      <c r="AG16" s="212">
        <v>62.401460700208602</v>
      </c>
      <c r="AH16" s="207">
        <v>81.761534894504905</v>
      </c>
      <c r="AI16" s="207">
        <v>92.096568513795503</v>
      </c>
      <c r="AJ16" s="207">
        <v>91.980639925805704</v>
      </c>
      <c r="AK16" s="207">
        <v>80.332715047530698</v>
      </c>
      <c r="AL16" s="213">
        <v>81.7145838163691</v>
      </c>
      <c r="AM16" s="207"/>
      <c r="AN16" s="220">
        <v>77.880825411546397</v>
      </c>
      <c r="AO16" s="228">
        <v>80.355900765128595</v>
      </c>
      <c r="AP16" s="221">
        <v>79.118363088337503</v>
      </c>
      <c r="AQ16" s="207"/>
      <c r="AR16" s="226">
        <v>80.972806465502899</v>
      </c>
      <c r="AS16" s="208"/>
      <c r="AT16" s="212">
        <v>5.5395018760518298</v>
      </c>
      <c r="AU16" s="207">
        <v>5.1826487657352898</v>
      </c>
      <c r="AV16" s="207">
        <v>4.4353728406371902</v>
      </c>
      <c r="AW16" s="207">
        <v>8.7684496106495899</v>
      </c>
      <c r="AX16" s="207">
        <v>7.4976883037932902</v>
      </c>
      <c r="AY16" s="213">
        <v>6.3049351787521699</v>
      </c>
      <c r="AZ16" s="207"/>
      <c r="BA16" s="220">
        <v>7.0091622378600498</v>
      </c>
      <c r="BB16" s="228">
        <v>3.2791391254173399</v>
      </c>
      <c r="BC16" s="221">
        <v>5.0819152391685298</v>
      </c>
      <c r="BD16" s="207"/>
      <c r="BE16" s="226">
        <v>5.9604929981755399</v>
      </c>
    </row>
    <row r="17" spans="1:57" x14ac:dyDescent="0.25">
      <c r="A17" s="20" t="s">
        <v>36</v>
      </c>
      <c r="B17" s="2" t="str">
        <f t="shared" si="0"/>
        <v>Fairfax/Tysons Corner, VA</v>
      </c>
      <c r="C17" s="2"/>
      <c r="D17" s="23" t="s">
        <v>89</v>
      </c>
      <c r="E17" s="26" t="s">
        <v>90</v>
      </c>
      <c r="F17" s="2"/>
      <c r="G17" s="212">
        <v>72.587541892985001</v>
      </c>
      <c r="H17" s="207">
        <v>85.658153241650197</v>
      </c>
      <c r="I17" s="207">
        <v>92.291690743094804</v>
      </c>
      <c r="J17" s="207">
        <v>89.749219923725803</v>
      </c>
      <c r="K17" s="207">
        <v>70.750028891713796</v>
      </c>
      <c r="L17" s="213">
        <v>82.207326938633898</v>
      </c>
      <c r="M17" s="207"/>
      <c r="N17" s="220">
        <v>69.0049693747833</v>
      </c>
      <c r="O17" s="228">
        <v>76.563041719634796</v>
      </c>
      <c r="P17" s="221">
        <v>72.784005547209006</v>
      </c>
      <c r="Q17" s="207"/>
      <c r="R17" s="226">
        <v>79.514949398226804</v>
      </c>
      <c r="S17" s="208"/>
      <c r="T17" s="212">
        <v>10.8542181433109</v>
      </c>
      <c r="U17" s="207">
        <v>2.7161862527716099</v>
      </c>
      <c r="V17" s="207">
        <v>2.7402547279042802</v>
      </c>
      <c r="W17" s="207">
        <v>7.5027685492801703</v>
      </c>
      <c r="X17" s="207">
        <v>8.9130048034157596</v>
      </c>
      <c r="Y17" s="213">
        <v>6.1701492537313403</v>
      </c>
      <c r="Z17" s="207"/>
      <c r="AA17" s="220">
        <v>-4.4945617402431202</v>
      </c>
      <c r="AB17" s="228">
        <v>-9.3831213240322793</v>
      </c>
      <c r="AC17" s="221">
        <v>-7.1296910712969099</v>
      </c>
      <c r="AD17" s="207"/>
      <c r="AE17" s="226">
        <v>2.3372925652848302</v>
      </c>
      <c r="AF17" s="29"/>
      <c r="AG17" s="212">
        <v>62.565006356177001</v>
      </c>
      <c r="AH17" s="207">
        <v>84.251126776840394</v>
      </c>
      <c r="AI17" s="207">
        <v>92.597942909973398</v>
      </c>
      <c r="AJ17" s="207">
        <v>91.788974921992306</v>
      </c>
      <c r="AK17" s="207">
        <v>79.319311221541597</v>
      </c>
      <c r="AL17" s="213">
        <v>82.104472437304906</v>
      </c>
      <c r="AM17" s="207"/>
      <c r="AN17" s="220">
        <v>75.473824107246003</v>
      </c>
      <c r="AO17" s="228">
        <v>79.013059054663103</v>
      </c>
      <c r="AP17" s="221">
        <v>77.243441580954496</v>
      </c>
      <c r="AQ17" s="207"/>
      <c r="AR17" s="226">
        <v>80.715606478347695</v>
      </c>
      <c r="AS17" s="208"/>
      <c r="AT17" s="212">
        <v>4.8515954098678096</v>
      </c>
      <c r="AU17" s="207">
        <v>5.8629202062005303</v>
      </c>
      <c r="AV17" s="207">
        <v>3.5240156335798898</v>
      </c>
      <c r="AW17" s="207">
        <v>4.8999537740209904</v>
      </c>
      <c r="AX17" s="207">
        <v>4.4672754946727498</v>
      </c>
      <c r="AY17" s="213">
        <v>4.6904011081311996</v>
      </c>
      <c r="AZ17" s="207"/>
      <c r="BA17" s="220">
        <v>1.7131954989681799</v>
      </c>
      <c r="BB17" s="228">
        <v>0.644021639127074</v>
      </c>
      <c r="BC17" s="221">
        <v>1.1635386711064</v>
      </c>
      <c r="BD17" s="207"/>
      <c r="BE17" s="226">
        <v>3.7018771874005698</v>
      </c>
    </row>
    <row r="18" spans="1:57" x14ac:dyDescent="0.25">
      <c r="A18" s="20" t="s">
        <v>38</v>
      </c>
      <c r="B18" s="2" t="str">
        <f t="shared" si="0"/>
        <v>I-95 Fredericksburg, VA</v>
      </c>
      <c r="C18" s="2"/>
      <c r="D18" s="23" t="s">
        <v>89</v>
      </c>
      <c r="E18" s="26" t="s">
        <v>90</v>
      </c>
      <c r="F18" s="2"/>
      <c r="G18" s="212">
        <v>63.970003408703498</v>
      </c>
      <c r="H18" s="207">
        <v>75.514146119759104</v>
      </c>
      <c r="I18" s="207">
        <v>80.843086012952995</v>
      </c>
      <c r="J18" s="207">
        <v>79.684126803772202</v>
      </c>
      <c r="K18" s="207">
        <v>73.400749914782395</v>
      </c>
      <c r="L18" s="213">
        <v>74.682422451994</v>
      </c>
      <c r="M18" s="207"/>
      <c r="N18" s="220">
        <v>77.116236791273707</v>
      </c>
      <c r="O18" s="228">
        <v>81.093057607090103</v>
      </c>
      <c r="P18" s="221">
        <v>79.104647199181898</v>
      </c>
      <c r="Q18" s="207"/>
      <c r="R18" s="226">
        <v>75.945915236904796</v>
      </c>
      <c r="S18" s="208"/>
      <c r="T18" s="212">
        <v>6.8097529089671998</v>
      </c>
      <c r="U18" s="207">
        <v>15.4162851504037</v>
      </c>
      <c r="V18" s="207">
        <v>14.3586629855597</v>
      </c>
      <c r="W18" s="207">
        <v>10.771824460529</v>
      </c>
      <c r="X18" s="207">
        <v>13.937221588168899</v>
      </c>
      <c r="Y18" s="213">
        <v>12.3485826913113</v>
      </c>
      <c r="Z18" s="207"/>
      <c r="AA18" s="220">
        <v>7.8798501405980197</v>
      </c>
      <c r="AB18" s="228">
        <v>1.5642638857159299</v>
      </c>
      <c r="AC18" s="221">
        <v>4.5475933044585704</v>
      </c>
      <c r="AD18" s="207"/>
      <c r="AE18" s="226">
        <v>9.9079947288824695</v>
      </c>
      <c r="AF18" s="29"/>
      <c r="AG18" s="212">
        <v>59.765935689126202</v>
      </c>
      <c r="AH18" s="207">
        <v>72.150891944097197</v>
      </c>
      <c r="AI18" s="207">
        <v>77.826383365526596</v>
      </c>
      <c r="AJ18" s="207">
        <v>79.976707192364501</v>
      </c>
      <c r="AK18" s="207">
        <v>76.610612430405595</v>
      </c>
      <c r="AL18" s="213">
        <v>73.266106124304002</v>
      </c>
      <c r="AM18" s="207"/>
      <c r="AN18" s="220">
        <v>82.010566981024795</v>
      </c>
      <c r="AO18" s="228">
        <v>82.254857402567794</v>
      </c>
      <c r="AP18" s="221">
        <v>82.132712191796301</v>
      </c>
      <c r="AQ18" s="207"/>
      <c r="AR18" s="226">
        <v>75.799422143587506</v>
      </c>
      <c r="AS18" s="208"/>
      <c r="AT18" s="212">
        <v>9.3968145557763005</v>
      </c>
      <c r="AU18" s="207">
        <v>13.6666301067422</v>
      </c>
      <c r="AV18" s="207">
        <v>11.697959975397399</v>
      </c>
      <c r="AW18" s="207">
        <v>10.592326736650801</v>
      </c>
      <c r="AX18" s="207">
        <v>10.0244248939672</v>
      </c>
      <c r="AY18" s="213">
        <v>11.099779901354299</v>
      </c>
      <c r="AZ18" s="207"/>
      <c r="BA18" s="220">
        <v>7.7966257061891504</v>
      </c>
      <c r="BB18" s="228">
        <v>1.92681290401153</v>
      </c>
      <c r="BC18" s="221">
        <v>4.7752150195783898</v>
      </c>
      <c r="BD18" s="207"/>
      <c r="BE18" s="226">
        <v>9.0616752455877805</v>
      </c>
    </row>
    <row r="19" spans="1:57" x14ac:dyDescent="0.25">
      <c r="A19" s="20" t="s">
        <v>97</v>
      </c>
      <c r="B19" s="2" t="str">
        <f t="shared" si="0"/>
        <v>Dulles Airport Area, VA</v>
      </c>
      <c r="C19" s="2"/>
      <c r="D19" s="23" t="s">
        <v>89</v>
      </c>
      <c r="E19" s="26" t="s">
        <v>90</v>
      </c>
      <c r="F19" s="2"/>
      <c r="G19" s="212">
        <v>71.463954002653594</v>
      </c>
      <c r="H19" s="207">
        <v>90.5263157894736</v>
      </c>
      <c r="I19" s="207">
        <v>96.806722689075599</v>
      </c>
      <c r="J19" s="207">
        <v>96.090225563909698</v>
      </c>
      <c r="K19" s="207">
        <v>82.344095532950007</v>
      </c>
      <c r="L19" s="213">
        <v>87.446262715612505</v>
      </c>
      <c r="M19" s="207"/>
      <c r="N19" s="220">
        <v>70.835913312693407</v>
      </c>
      <c r="O19" s="228">
        <v>78.4962406015037</v>
      </c>
      <c r="P19" s="221">
        <v>74.666076957098596</v>
      </c>
      <c r="Q19" s="207"/>
      <c r="R19" s="226">
        <v>83.794781070322799</v>
      </c>
      <c r="S19" s="208"/>
      <c r="T19" s="212">
        <v>6.7565022416317602</v>
      </c>
      <c r="U19" s="207">
        <v>2.2760999059462801</v>
      </c>
      <c r="V19" s="207">
        <v>1.7873447764633901</v>
      </c>
      <c r="W19" s="207">
        <v>4.7737194726604697</v>
      </c>
      <c r="X19" s="207">
        <v>5.4390639354166304</v>
      </c>
      <c r="Y19" s="213">
        <v>4.0115242505927204</v>
      </c>
      <c r="Z19" s="207"/>
      <c r="AA19" s="220">
        <v>-6.7112853181228598</v>
      </c>
      <c r="AB19" s="228">
        <v>-12.4318587201674</v>
      </c>
      <c r="AC19" s="221">
        <v>-9.8083845828834306</v>
      </c>
      <c r="AD19" s="207"/>
      <c r="AE19" s="226">
        <v>0.106362628403111</v>
      </c>
      <c r="AF19" s="29"/>
      <c r="AG19" s="212">
        <v>67.414860681114504</v>
      </c>
      <c r="AH19" s="207">
        <v>87.454666076956997</v>
      </c>
      <c r="AI19" s="207">
        <v>97.007961079168496</v>
      </c>
      <c r="AJ19" s="207">
        <v>96.671826625386899</v>
      </c>
      <c r="AK19" s="207">
        <v>87.2998673153471</v>
      </c>
      <c r="AL19" s="213">
        <v>87.169836355594796</v>
      </c>
      <c r="AM19" s="207"/>
      <c r="AN19" s="220">
        <v>79.243697478991507</v>
      </c>
      <c r="AO19" s="228">
        <v>79.719150818222005</v>
      </c>
      <c r="AP19" s="221">
        <v>79.481424148606806</v>
      </c>
      <c r="AQ19" s="207"/>
      <c r="AR19" s="226">
        <v>84.973147153598205</v>
      </c>
      <c r="AS19" s="208"/>
      <c r="AT19" s="212">
        <v>7.37709890586068</v>
      </c>
      <c r="AU19" s="207">
        <v>3.3811595820877098</v>
      </c>
      <c r="AV19" s="207">
        <v>5.0039365449566402</v>
      </c>
      <c r="AW19" s="207">
        <v>4.8553129145008702</v>
      </c>
      <c r="AX19" s="207">
        <v>4.1634374137039902</v>
      </c>
      <c r="AY19" s="213">
        <v>4.8297339570439801</v>
      </c>
      <c r="AZ19" s="207"/>
      <c r="BA19" s="220">
        <v>1.66778774644017</v>
      </c>
      <c r="BB19" s="228">
        <v>-0.45694854518383898</v>
      </c>
      <c r="BC19" s="221">
        <v>0.59102419978205201</v>
      </c>
      <c r="BD19" s="207"/>
      <c r="BE19" s="226">
        <v>3.6623561903149802</v>
      </c>
    </row>
    <row r="20" spans="1:57" x14ac:dyDescent="0.25">
      <c r="A20" s="20" t="s">
        <v>45</v>
      </c>
      <c r="B20" s="2" t="str">
        <f t="shared" si="0"/>
        <v>Williamsburg, VA</v>
      </c>
      <c r="C20" s="2"/>
      <c r="D20" s="23" t="s">
        <v>89</v>
      </c>
      <c r="E20" s="26" t="s">
        <v>90</v>
      </c>
      <c r="F20" s="2"/>
      <c r="G20" s="212">
        <v>46.982167352537701</v>
      </c>
      <c r="H20" s="207">
        <v>51.138545953360698</v>
      </c>
      <c r="I20" s="207">
        <v>49.492455418381297</v>
      </c>
      <c r="J20" s="207">
        <v>50.987654320987602</v>
      </c>
      <c r="K20" s="207">
        <v>51.893004115226297</v>
      </c>
      <c r="L20" s="213">
        <v>50.098765432098702</v>
      </c>
      <c r="M20" s="207"/>
      <c r="N20" s="220">
        <v>77.270233196159097</v>
      </c>
      <c r="O20" s="228">
        <v>83.3333333333333</v>
      </c>
      <c r="P20" s="221">
        <v>80.301783264746206</v>
      </c>
      <c r="Q20" s="207"/>
      <c r="R20" s="226">
        <v>58.728199098569398</v>
      </c>
      <c r="S20" s="208"/>
      <c r="T20" s="212">
        <v>6.3932066391715896</v>
      </c>
      <c r="U20" s="207">
        <v>-4.2877565871777996</v>
      </c>
      <c r="V20" s="207">
        <v>-5.89591195564911</v>
      </c>
      <c r="W20" s="207">
        <v>-3.8944441624508599</v>
      </c>
      <c r="X20" s="207">
        <v>7.1356192041150202</v>
      </c>
      <c r="Y20" s="213">
        <v>-0.46826551770054498</v>
      </c>
      <c r="Z20" s="207"/>
      <c r="AA20" s="220">
        <v>9.5967625188561403</v>
      </c>
      <c r="AB20" s="228">
        <v>-2.6794980658552601</v>
      </c>
      <c r="AC20" s="221">
        <v>2.86406636148492</v>
      </c>
      <c r="AD20" s="207"/>
      <c r="AE20" s="226">
        <v>0.80755059817445596</v>
      </c>
      <c r="AF20" s="29"/>
      <c r="AG20" s="212">
        <v>43.696844993141198</v>
      </c>
      <c r="AH20" s="207">
        <v>46.848422496570599</v>
      </c>
      <c r="AI20" s="207">
        <v>49.310699588477299</v>
      </c>
      <c r="AJ20" s="207">
        <v>53.206447187928603</v>
      </c>
      <c r="AK20" s="207">
        <v>60.366941015089097</v>
      </c>
      <c r="AL20" s="213">
        <v>50.685871056241403</v>
      </c>
      <c r="AM20" s="207"/>
      <c r="AN20" s="220">
        <v>74.859396433470494</v>
      </c>
      <c r="AO20" s="228">
        <v>76.484910836762594</v>
      </c>
      <c r="AP20" s="221">
        <v>75.672153635116501</v>
      </c>
      <c r="AQ20" s="207"/>
      <c r="AR20" s="226">
        <v>57.824808935919997</v>
      </c>
      <c r="AS20" s="208"/>
      <c r="AT20" s="212">
        <v>3.1026666764823498</v>
      </c>
      <c r="AU20" s="207">
        <v>-5.2340418746138004</v>
      </c>
      <c r="AV20" s="207">
        <v>-2.13247813708603</v>
      </c>
      <c r="AW20" s="207">
        <v>2.4027180063768401</v>
      </c>
      <c r="AX20" s="207">
        <v>7.3262135105211703</v>
      </c>
      <c r="AY20" s="213">
        <v>1.1999089579915201</v>
      </c>
      <c r="AZ20" s="207"/>
      <c r="BA20" s="220">
        <v>8.4514117317400395</v>
      </c>
      <c r="BB20" s="228">
        <v>6.2702552550762398</v>
      </c>
      <c r="BC20" s="221">
        <v>7.3380444541579699</v>
      </c>
      <c r="BD20" s="207"/>
      <c r="BE20" s="226">
        <v>3.3850372328561602</v>
      </c>
    </row>
    <row r="21" spans="1:57" x14ac:dyDescent="0.25">
      <c r="A21" s="20" t="s">
        <v>98</v>
      </c>
      <c r="B21" s="2" t="str">
        <f t="shared" si="0"/>
        <v>Virginia Beach, VA</v>
      </c>
      <c r="C21" s="2"/>
      <c r="D21" s="23" t="s">
        <v>89</v>
      </c>
      <c r="E21" s="26" t="s">
        <v>90</v>
      </c>
      <c r="F21" s="2"/>
      <c r="G21" s="212">
        <v>61.731010671688601</v>
      </c>
      <c r="H21" s="207">
        <v>66.439108600125493</v>
      </c>
      <c r="I21" s="207">
        <v>69.836785938480801</v>
      </c>
      <c r="J21" s="207">
        <v>67.545511613308193</v>
      </c>
      <c r="K21" s="207">
        <v>63.677024482109204</v>
      </c>
      <c r="L21" s="213">
        <v>65.845888261142406</v>
      </c>
      <c r="M21" s="207"/>
      <c r="N21" s="220">
        <v>82.062146892655306</v>
      </c>
      <c r="O21" s="228">
        <v>87.335216572504706</v>
      </c>
      <c r="P21" s="221">
        <v>84.698681732579999</v>
      </c>
      <c r="Q21" s="207"/>
      <c r="R21" s="226">
        <v>71.232400681553202</v>
      </c>
      <c r="S21" s="208"/>
      <c r="T21" s="212">
        <v>9.9319368125962004</v>
      </c>
      <c r="U21" s="207">
        <v>-2.9653510021330498</v>
      </c>
      <c r="V21" s="207">
        <v>0.58730676005066396</v>
      </c>
      <c r="W21" s="207">
        <v>2.4968593795206599</v>
      </c>
      <c r="X21" s="207">
        <v>-1.96956675382769</v>
      </c>
      <c r="Y21" s="213">
        <v>1.32980046532997</v>
      </c>
      <c r="Z21" s="207"/>
      <c r="AA21" s="220">
        <v>1.21319173673554</v>
      </c>
      <c r="AB21" s="228">
        <v>-6.1207841633889304</v>
      </c>
      <c r="AC21" s="221">
        <v>-2.7054997360205602</v>
      </c>
      <c r="AD21" s="207"/>
      <c r="AE21" s="226">
        <v>-7.8123380467484405E-2</v>
      </c>
      <c r="AF21" s="29"/>
      <c r="AG21" s="212">
        <v>52.542372881355902</v>
      </c>
      <c r="AH21" s="207">
        <v>59.459353421217799</v>
      </c>
      <c r="AI21" s="207">
        <v>64.302809165097301</v>
      </c>
      <c r="AJ21" s="207">
        <v>66.109541745134905</v>
      </c>
      <c r="AK21" s="207">
        <v>65.273854362837398</v>
      </c>
      <c r="AL21" s="213">
        <v>61.5375863151286</v>
      </c>
      <c r="AM21" s="207"/>
      <c r="AN21" s="220">
        <v>83.0292686754551</v>
      </c>
      <c r="AO21" s="228">
        <v>85.873744507219001</v>
      </c>
      <c r="AP21" s="221">
        <v>84.451506591336994</v>
      </c>
      <c r="AQ21" s="207"/>
      <c r="AR21" s="226">
        <v>68.084420679759603</v>
      </c>
      <c r="AS21" s="208"/>
      <c r="AT21" s="212">
        <v>-2.4859339121497799</v>
      </c>
      <c r="AU21" s="207">
        <v>-4.1045631793372497</v>
      </c>
      <c r="AV21" s="207">
        <v>-2.09093204070673</v>
      </c>
      <c r="AW21" s="207">
        <v>2.9758904831266602</v>
      </c>
      <c r="AX21" s="207">
        <v>3.89438984100723</v>
      </c>
      <c r="AY21" s="213">
        <v>-0.29180949377165</v>
      </c>
      <c r="AZ21" s="207"/>
      <c r="BA21" s="220">
        <v>2.4786823596044698</v>
      </c>
      <c r="BB21" s="228">
        <v>-2.7553393887986402</v>
      </c>
      <c r="BC21" s="221">
        <v>-0.25093391874291099</v>
      </c>
      <c r="BD21" s="207"/>
      <c r="BE21" s="226">
        <v>-0.277327093102817</v>
      </c>
    </row>
    <row r="22" spans="1:57" x14ac:dyDescent="0.25">
      <c r="A22" s="33" t="s">
        <v>99</v>
      </c>
      <c r="B22" s="2" t="str">
        <f t="shared" si="0"/>
        <v>Norfolk/Portsmouth, VA</v>
      </c>
      <c r="C22" s="2"/>
      <c r="D22" s="23" t="s">
        <v>89</v>
      </c>
      <c r="E22" s="26" t="s">
        <v>90</v>
      </c>
      <c r="F22" s="2"/>
      <c r="G22" s="212">
        <v>61.078157711095599</v>
      </c>
      <c r="H22" s="207">
        <v>67.8122819260293</v>
      </c>
      <c r="I22" s="207">
        <v>73.709002093510094</v>
      </c>
      <c r="J22" s="207">
        <v>77.372644801116493</v>
      </c>
      <c r="K22" s="207">
        <v>67.184228890439599</v>
      </c>
      <c r="L22" s="213">
        <v>69.4312630844382</v>
      </c>
      <c r="M22" s="207"/>
      <c r="N22" s="220">
        <v>78.105373342637805</v>
      </c>
      <c r="O22" s="228">
        <v>83.217027215631504</v>
      </c>
      <c r="P22" s="221">
        <v>80.661200279134604</v>
      </c>
      <c r="Q22" s="207"/>
      <c r="R22" s="226">
        <v>72.639816568637201</v>
      </c>
      <c r="S22" s="208"/>
      <c r="T22" s="212">
        <v>4.00294046084257</v>
      </c>
      <c r="U22" s="207">
        <v>1.41198780325382</v>
      </c>
      <c r="V22" s="207">
        <v>8.7845870351752104</v>
      </c>
      <c r="W22" s="207">
        <v>14.3115807907252</v>
      </c>
      <c r="X22" s="207">
        <v>13.3708673478144</v>
      </c>
      <c r="Y22" s="213">
        <v>8.3852070235986496</v>
      </c>
      <c r="Z22" s="207"/>
      <c r="AA22" s="220">
        <v>1.88287280910744</v>
      </c>
      <c r="AB22" s="228">
        <v>-5.1693345928411798</v>
      </c>
      <c r="AC22" s="221">
        <v>-1.8810999415326</v>
      </c>
      <c r="AD22" s="207"/>
      <c r="AE22" s="226">
        <v>4.9028696775236904</v>
      </c>
      <c r="AF22" s="29"/>
      <c r="AG22" s="212">
        <v>57.9553384508025</v>
      </c>
      <c r="AH22" s="207">
        <v>69.888346127006201</v>
      </c>
      <c r="AI22" s="207">
        <v>74.707780879274196</v>
      </c>
      <c r="AJ22" s="207">
        <v>75.348918353105304</v>
      </c>
      <c r="AK22" s="207">
        <v>72.418004187020202</v>
      </c>
      <c r="AL22" s="213">
        <v>70.063677599441704</v>
      </c>
      <c r="AM22" s="207"/>
      <c r="AN22" s="220">
        <v>81.062456385205806</v>
      </c>
      <c r="AO22" s="228">
        <v>80.730983949755696</v>
      </c>
      <c r="AP22" s="221">
        <v>80.896720167480794</v>
      </c>
      <c r="AQ22" s="207"/>
      <c r="AR22" s="226">
        <v>73.158832618881405</v>
      </c>
      <c r="AS22" s="208"/>
      <c r="AT22" s="212">
        <v>4.8666830020792498</v>
      </c>
      <c r="AU22" s="207">
        <v>13.1161781675884</v>
      </c>
      <c r="AV22" s="207">
        <v>10.534115772990599</v>
      </c>
      <c r="AW22" s="207">
        <v>8.4453861996855508</v>
      </c>
      <c r="AX22" s="207">
        <v>5.1009135963306704</v>
      </c>
      <c r="AY22" s="213">
        <v>8.4501259198159797</v>
      </c>
      <c r="AZ22" s="207"/>
      <c r="BA22" s="220">
        <v>0.61938877510605095</v>
      </c>
      <c r="BB22" s="228">
        <v>-1.9128569913992199</v>
      </c>
      <c r="BC22" s="221">
        <v>-0.66027552935784395</v>
      </c>
      <c r="BD22" s="207"/>
      <c r="BE22" s="226">
        <v>5.3963563472235503</v>
      </c>
    </row>
    <row r="23" spans="1:57" x14ac:dyDescent="0.25">
      <c r="A23" s="34" t="s">
        <v>42</v>
      </c>
      <c r="B23" s="2" t="str">
        <f t="shared" si="0"/>
        <v>Newport News/Hampton, VA</v>
      </c>
      <c r="C23" s="2"/>
      <c r="D23" s="23" t="s">
        <v>89</v>
      </c>
      <c r="E23" s="26" t="s">
        <v>90</v>
      </c>
      <c r="F23" s="2"/>
      <c r="G23" s="212">
        <v>58.698462864530903</v>
      </c>
      <c r="H23" s="207">
        <v>70.033041229708303</v>
      </c>
      <c r="I23" s="207">
        <v>73.207872432121803</v>
      </c>
      <c r="J23" s="207">
        <v>71.196667145524998</v>
      </c>
      <c r="K23" s="207">
        <v>67.892544174687501</v>
      </c>
      <c r="L23" s="213">
        <v>68.2057175693147</v>
      </c>
      <c r="M23" s="207"/>
      <c r="N23" s="220">
        <v>77.158454245079696</v>
      </c>
      <c r="O23" s="228">
        <v>83.565579658095103</v>
      </c>
      <c r="P23" s="221">
        <v>80.362016951587407</v>
      </c>
      <c r="Q23" s="207"/>
      <c r="R23" s="226">
        <v>71.678945964249706</v>
      </c>
      <c r="S23" s="208"/>
      <c r="T23" s="212">
        <v>3.23292447808962</v>
      </c>
      <c r="U23" s="207">
        <v>9.30419838380306</v>
      </c>
      <c r="V23" s="207">
        <v>9.7881982829605896</v>
      </c>
      <c r="W23" s="207">
        <v>6.7720389894726596</v>
      </c>
      <c r="X23" s="207">
        <v>12.1094923339123</v>
      </c>
      <c r="Y23" s="213">
        <v>8.3135740735782502</v>
      </c>
      <c r="Z23" s="207"/>
      <c r="AA23" s="220">
        <v>1.2759161383950099</v>
      </c>
      <c r="AB23" s="228">
        <v>-6.2307081539232003</v>
      </c>
      <c r="AC23" s="221">
        <v>-2.7710202537168702</v>
      </c>
      <c r="AD23" s="207"/>
      <c r="AE23" s="226">
        <v>4.49746310066873</v>
      </c>
      <c r="AF23" s="29"/>
      <c r="AG23" s="212">
        <v>55.900732653354403</v>
      </c>
      <c r="AH23" s="207">
        <v>67.483120241344594</v>
      </c>
      <c r="AI23" s="207">
        <v>73.179140928027493</v>
      </c>
      <c r="AJ23" s="207">
        <v>72.737394052578594</v>
      </c>
      <c r="AK23" s="207">
        <v>74.745007901163603</v>
      </c>
      <c r="AL23" s="213">
        <v>68.809079155293702</v>
      </c>
      <c r="AM23" s="207"/>
      <c r="AN23" s="220">
        <v>81.234736388449903</v>
      </c>
      <c r="AO23" s="228">
        <v>80.509265910070297</v>
      </c>
      <c r="AP23" s="221">
        <v>80.8720011492601</v>
      </c>
      <c r="AQ23" s="207"/>
      <c r="AR23" s="226">
        <v>72.255628296427005</v>
      </c>
      <c r="AS23" s="208"/>
      <c r="AT23" s="212">
        <v>1.1076005969609199</v>
      </c>
      <c r="AU23" s="207">
        <v>10.8973930166923</v>
      </c>
      <c r="AV23" s="207">
        <v>14.202388781117399</v>
      </c>
      <c r="AW23" s="207">
        <v>11.976935472548799</v>
      </c>
      <c r="AX23" s="207">
        <v>12.6443969341795</v>
      </c>
      <c r="AY23" s="213">
        <v>10.4413835436702</v>
      </c>
      <c r="AZ23" s="207"/>
      <c r="BA23" s="220">
        <v>2.55425996550919</v>
      </c>
      <c r="BB23" s="228">
        <v>-4.2128563372723198</v>
      </c>
      <c r="BC23" s="221">
        <v>-0.92957927269556195</v>
      </c>
      <c r="BD23" s="207"/>
      <c r="BE23" s="226">
        <v>6.5465272496281903</v>
      </c>
    </row>
    <row r="24" spans="1:57" x14ac:dyDescent="0.25">
      <c r="A24" s="35" t="s">
        <v>100</v>
      </c>
      <c r="B24" s="2" t="str">
        <f t="shared" si="0"/>
        <v>Chesapeake/Suffolk, VA</v>
      </c>
      <c r="C24" s="2"/>
      <c r="D24" s="24" t="s">
        <v>89</v>
      </c>
      <c r="E24" s="27" t="s">
        <v>90</v>
      </c>
      <c r="F24" s="2"/>
      <c r="G24" s="214">
        <v>66.615930999492605</v>
      </c>
      <c r="H24" s="215">
        <v>77.574835109081604</v>
      </c>
      <c r="I24" s="215">
        <v>79.756468797564594</v>
      </c>
      <c r="J24" s="215">
        <v>78.268222560460003</v>
      </c>
      <c r="K24" s="215">
        <v>73.160832064941602</v>
      </c>
      <c r="L24" s="216">
        <v>75.075257906308096</v>
      </c>
      <c r="M24" s="207"/>
      <c r="N24" s="222">
        <v>80.974124809741198</v>
      </c>
      <c r="O24" s="223">
        <v>86.876374090985905</v>
      </c>
      <c r="P24" s="224">
        <v>83.925249450363594</v>
      </c>
      <c r="Q24" s="207"/>
      <c r="R24" s="227">
        <v>77.603826918895393</v>
      </c>
      <c r="S24" s="208"/>
      <c r="T24" s="214">
        <v>16.905771357322902</v>
      </c>
      <c r="U24" s="215">
        <v>10.0943239713488</v>
      </c>
      <c r="V24" s="215">
        <v>9.8490847922177807</v>
      </c>
      <c r="W24" s="215">
        <v>10.2140592150594</v>
      </c>
      <c r="X24" s="215">
        <v>10.695842181867601</v>
      </c>
      <c r="Y24" s="216">
        <v>11.335843113104501</v>
      </c>
      <c r="Z24" s="207"/>
      <c r="AA24" s="222">
        <v>2.9107200178281998</v>
      </c>
      <c r="AB24" s="223">
        <v>-1.99741101787529</v>
      </c>
      <c r="AC24" s="224">
        <v>0.31053531823705599</v>
      </c>
      <c r="AD24" s="207"/>
      <c r="AE24" s="227">
        <v>7.6789159757535703</v>
      </c>
      <c r="AF24" s="30"/>
      <c r="AG24" s="214">
        <v>64.506172839506107</v>
      </c>
      <c r="AH24" s="215">
        <v>77.097074243192907</v>
      </c>
      <c r="AI24" s="215">
        <v>79.900219854557704</v>
      </c>
      <c r="AJ24" s="215">
        <v>79.946727549467198</v>
      </c>
      <c r="AK24" s="215">
        <v>77.879249112125805</v>
      </c>
      <c r="AL24" s="216">
        <v>75.865888719769899</v>
      </c>
      <c r="AM24" s="207"/>
      <c r="AN24" s="222">
        <v>83.730762726196502</v>
      </c>
      <c r="AO24" s="223">
        <v>84.309994926433205</v>
      </c>
      <c r="AP24" s="224">
        <v>84.020378826314797</v>
      </c>
      <c r="AQ24" s="207"/>
      <c r="AR24" s="227">
        <v>78.195743035925602</v>
      </c>
      <c r="AS24" s="38"/>
      <c r="AT24" s="214">
        <v>11.459201214475399</v>
      </c>
      <c r="AU24" s="215">
        <v>11.4153000315422</v>
      </c>
      <c r="AV24" s="215">
        <v>10.0915067131381</v>
      </c>
      <c r="AW24" s="215">
        <v>10.4678058596526</v>
      </c>
      <c r="AX24" s="215">
        <v>10.644671273371101</v>
      </c>
      <c r="AY24" s="216">
        <v>10.783452926734499</v>
      </c>
      <c r="AZ24" s="207"/>
      <c r="BA24" s="222">
        <v>3.3567827616464601</v>
      </c>
      <c r="BB24" s="223">
        <v>1.4710378276218301</v>
      </c>
      <c r="BC24" s="224">
        <v>2.40198007158215</v>
      </c>
      <c r="BD24" s="207"/>
      <c r="BE24" s="227">
        <v>8.0679981444976505</v>
      </c>
    </row>
    <row r="25" spans="1:57" ht="13" x14ac:dyDescent="0.3">
      <c r="A25" s="34" t="s">
        <v>58</v>
      </c>
      <c r="B25" s="2" t="s">
        <v>58</v>
      </c>
      <c r="C25" s="8"/>
      <c r="D25" s="22" t="s">
        <v>89</v>
      </c>
      <c r="E25" s="25" t="s">
        <v>90</v>
      </c>
      <c r="F25" s="2"/>
      <c r="G25" s="209">
        <v>42.5186188219363</v>
      </c>
      <c r="H25" s="210">
        <v>66.113744075829302</v>
      </c>
      <c r="I25" s="210">
        <v>82.566012186865194</v>
      </c>
      <c r="J25" s="210">
        <v>83.547731888964094</v>
      </c>
      <c r="K25" s="210">
        <v>61.408259986459001</v>
      </c>
      <c r="L25" s="211">
        <v>67.230873392010807</v>
      </c>
      <c r="M25" s="207"/>
      <c r="N25" s="217">
        <v>78.571428571428498</v>
      </c>
      <c r="O25" s="218">
        <v>91.740013540961399</v>
      </c>
      <c r="P25" s="219">
        <v>85.155721056194906</v>
      </c>
      <c r="Q25" s="207"/>
      <c r="R25" s="225">
        <v>72.352258438920501</v>
      </c>
      <c r="S25" s="208"/>
      <c r="T25" s="209">
        <v>3.1198686371100099</v>
      </c>
      <c r="U25" s="210">
        <v>-6.2859884836852196</v>
      </c>
      <c r="V25" s="210">
        <v>1.54038301415487</v>
      </c>
      <c r="W25" s="210">
        <v>13.1072410632447</v>
      </c>
      <c r="X25" s="210">
        <v>30.222541277817601</v>
      </c>
      <c r="Y25" s="211">
        <v>7.0158422243776197</v>
      </c>
      <c r="Z25" s="207"/>
      <c r="AA25" s="217">
        <v>2.4271844660194102</v>
      </c>
      <c r="AB25" s="218">
        <v>0.40755835494627601</v>
      </c>
      <c r="AC25" s="219">
        <v>1.3293051359516601</v>
      </c>
      <c r="AD25" s="207"/>
      <c r="AE25" s="225">
        <v>5.0336983993260302</v>
      </c>
      <c r="AG25" s="209">
        <v>50.990182802979</v>
      </c>
      <c r="AH25" s="210">
        <v>68.669600541638403</v>
      </c>
      <c r="AI25" s="210">
        <v>80.187880839539602</v>
      </c>
      <c r="AJ25" s="210">
        <v>77.064996614759593</v>
      </c>
      <c r="AK25" s="210">
        <v>68.728842247799506</v>
      </c>
      <c r="AL25" s="211">
        <v>69.128300609343199</v>
      </c>
      <c r="AM25" s="207"/>
      <c r="AN25" s="217">
        <v>81.711238997968806</v>
      </c>
      <c r="AO25" s="218">
        <v>84.910291130670203</v>
      </c>
      <c r="AP25" s="219">
        <v>83.310765064319497</v>
      </c>
      <c r="AQ25" s="207"/>
      <c r="AR25" s="225">
        <v>73.180433310764997</v>
      </c>
      <c r="AS25" s="208"/>
      <c r="AT25" s="209">
        <v>20.499999999999901</v>
      </c>
      <c r="AU25" s="210">
        <v>1.9987429289754799</v>
      </c>
      <c r="AV25" s="210">
        <v>-0.57712486883525704</v>
      </c>
      <c r="AW25" s="210">
        <v>-1.48220274802553</v>
      </c>
      <c r="AX25" s="210">
        <v>-1.0117016089712301</v>
      </c>
      <c r="AY25" s="211">
        <v>2.2763698287088001</v>
      </c>
      <c r="AZ25" s="207"/>
      <c r="BA25" s="217">
        <v>1.27976502674918</v>
      </c>
      <c r="BB25" s="218">
        <v>-1.9930244145490699E-2</v>
      </c>
      <c r="BC25" s="219">
        <v>0.61324611610793101</v>
      </c>
      <c r="BD25" s="207"/>
      <c r="BE25" s="225">
        <v>1.72941176470588</v>
      </c>
    </row>
    <row r="26" spans="1:57" x14ac:dyDescent="0.25">
      <c r="A26" s="34" t="s">
        <v>101</v>
      </c>
      <c r="B26" s="2" t="str">
        <f t="shared" si="0"/>
        <v>Richmond North/Glen Allen, VA</v>
      </c>
      <c r="C26" s="9"/>
      <c r="D26" s="23" t="s">
        <v>89</v>
      </c>
      <c r="E26" s="26" t="s">
        <v>90</v>
      </c>
      <c r="F26" s="2"/>
      <c r="G26" s="212">
        <v>52.156379522796001</v>
      </c>
      <c r="H26" s="207">
        <v>67.133415481124601</v>
      </c>
      <c r="I26" s="207">
        <v>72.880026884731706</v>
      </c>
      <c r="J26" s="207">
        <v>70.975691721743004</v>
      </c>
      <c r="K26" s="207">
        <v>57.678951495463203</v>
      </c>
      <c r="L26" s="213">
        <v>64.164893021171693</v>
      </c>
      <c r="M26" s="207"/>
      <c r="N26" s="220">
        <v>80.026884731712698</v>
      </c>
      <c r="O26" s="228">
        <v>89.470146745827194</v>
      </c>
      <c r="P26" s="221">
        <v>84.748515738769996</v>
      </c>
      <c r="Q26" s="207"/>
      <c r="R26" s="226">
        <v>70.045928083342602</v>
      </c>
      <c r="S26" s="208"/>
      <c r="T26" s="212">
        <v>3.3277807747405799</v>
      </c>
      <c r="U26" s="207">
        <v>5.0369539252744904</v>
      </c>
      <c r="V26" s="207">
        <v>4.7657906695326098</v>
      </c>
      <c r="W26" s="207">
        <v>7.4009989261759701</v>
      </c>
      <c r="X26" s="207">
        <v>3.61267395729277</v>
      </c>
      <c r="Y26" s="213">
        <v>4.9447222810395601</v>
      </c>
      <c r="Z26" s="207"/>
      <c r="AA26" s="220">
        <v>4.5609371787249602</v>
      </c>
      <c r="AB26" s="228">
        <v>-0.85063412041262498</v>
      </c>
      <c r="AC26" s="221">
        <v>1.63285263239041</v>
      </c>
      <c r="AD26" s="207"/>
      <c r="AE26" s="226">
        <v>3.7757181932388302</v>
      </c>
      <c r="AG26" s="212">
        <v>49.551928533303297</v>
      </c>
      <c r="AH26" s="207">
        <v>65.716212040340395</v>
      </c>
      <c r="AI26" s="207">
        <v>72.871309380003893</v>
      </c>
      <c r="AJ26" s="207">
        <v>72.399359496586698</v>
      </c>
      <c r="AK26" s="207">
        <v>64.336882321543897</v>
      </c>
      <c r="AL26" s="213">
        <v>64.975138354355707</v>
      </c>
      <c r="AM26" s="207"/>
      <c r="AN26" s="220">
        <v>77.433628318583999</v>
      </c>
      <c r="AO26" s="228">
        <v>83.191441693738</v>
      </c>
      <c r="AP26" s="221">
        <v>80.312535006160999</v>
      </c>
      <c r="AQ26" s="207"/>
      <c r="AR26" s="226">
        <v>69.367003340002597</v>
      </c>
      <c r="AS26" s="208"/>
      <c r="AT26" s="212">
        <v>3.04481531871803</v>
      </c>
      <c r="AU26" s="207">
        <v>3.2463114823609698</v>
      </c>
      <c r="AV26" s="207">
        <v>2.7473366700448101</v>
      </c>
      <c r="AW26" s="207">
        <v>4.1651130890703003</v>
      </c>
      <c r="AX26" s="207">
        <v>1.1111834977994</v>
      </c>
      <c r="AY26" s="213">
        <v>2.87557933379553</v>
      </c>
      <c r="AZ26" s="207"/>
      <c r="BA26" s="220">
        <v>1.6608265636175299</v>
      </c>
      <c r="BB26" s="228">
        <v>-0.24473984129762499</v>
      </c>
      <c r="BC26" s="221">
        <v>0.66489011550854704</v>
      </c>
      <c r="BD26" s="207"/>
      <c r="BE26" s="226">
        <v>2.1478753444671002</v>
      </c>
    </row>
    <row r="27" spans="1:57" x14ac:dyDescent="0.25">
      <c r="A27" s="20" t="s">
        <v>61</v>
      </c>
      <c r="B27" s="2" t="str">
        <f t="shared" si="0"/>
        <v>Richmond West/Midlothian, VA</v>
      </c>
      <c r="C27" s="2"/>
      <c r="D27" s="23" t="s">
        <v>89</v>
      </c>
      <c r="E27" s="26" t="s">
        <v>90</v>
      </c>
      <c r="F27" s="2"/>
      <c r="G27" s="212">
        <v>54.683038263849198</v>
      </c>
      <c r="H27" s="207">
        <v>60.194174757281502</v>
      </c>
      <c r="I27" s="207">
        <v>62.764134780125602</v>
      </c>
      <c r="J27" s="207">
        <v>62.478583666476197</v>
      </c>
      <c r="K27" s="207">
        <v>59.880068532267202</v>
      </c>
      <c r="L27" s="213">
        <v>60</v>
      </c>
      <c r="M27" s="207"/>
      <c r="N27" s="220">
        <v>76.727584237578498</v>
      </c>
      <c r="O27" s="228">
        <v>86.950314106224994</v>
      </c>
      <c r="P27" s="221">
        <v>81.838949171901703</v>
      </c>
      <c r="Q27" s="207"/>
      <c r="R27" s="226">
        <v>66.239699763400495</v>
      </c>
      <c r="S27" s="208"/>
      <c r="T27" s="212">
        <v>3.35565637369778</v>
      </c>
      <c r="U27" s="207">
        <v>-6.6071804296578103</v>
      </c>
      <c r="V27" s="207">
        <v>-10.7874453773578</v>
      </c>
      <c r="W27" s="207">
        <v>-6.61488218917816</v>
      </c>
      <c r="X27" s="207">
        <v>-4.6485336308698999</v>
      </c>
      <c r="Y27" s="213">
        <v>-5.4872025145936201</v>
      </c>
      <c r="Z27" s="207"/>
      <c r="AA27" s="220">
        <v>-1.2979957809220799</v>
      </c>
      <c r="AB27" s="228">
        <v>1.5723282999125301</v>
      </c>
      <c r="AC27" s="221">
        <v>0.20629448343155601</v>
      </c>
      <c r="AD27" s="207"/>
      <c r="AE27" s="226">
        <v>-3.5527976643899799</v>
      </c>
      <c r="AG27" s="212">
        <v>54.204740148486501</v>
      </c>
      <c r="AH27" s="207">
        <v>62.806967447173001</v>
      </c>
      <c r="AI27" s="207">
        <v>65.726727584237494</v>
      </c>
      <c r="AJ27" s="207">
        <v>65.505425471159299</v>
      </c>
      <c r="AK27" s="207">
        <v>65.084237578526498</v>
      </c>
      <c r="AL27" s="213">
        <v>62.6656196459166</v>
      </c>
      <c r="AM27" s="207"/>
      <c r="AN27" s="220">
        <v>75.099942889777196</v>
      </c>
      <c r="AO27" s="228">
        <v>79.418903483723497</v>
      </c>
      <c r="AP27" s="221">
        <v>77.259423186750396</v>
      </c>
      <c r="AQ27" s="207"/>
      <c r="AR27" s="226">
        <v>66.835277800440494</v>
      </c>
      <c r="AS27" s="208"/>
      <c r="AT27" s="212">
        <v>7.1121684815088804</v>
      </c>
      <c r="AU27" s="207">
        <v>5.5505980709435798</v>
      </c>
      <c r="AV27" s="207">
        <v>1.4449470389662</v>
      </c>
      <c r="AW27" s="207">
        <v>-0.623200182318151</v>
      </c>
      <c r="AX27" s="207">
        <v>-1.64113928897311</v>
      </c>
      <c r="AY27" s="213">
        <v>2.06615894424742</v>
      </c>
      <c r="AZ27" s="207"/>
      <c r="BA27" s="220">
        <v>1.5126094431513899</v>
      </c>
      <c r="BB27" s="228">
        <v>3.2526687374788601</v>
      </c>
      <c r="BC27" s="221">
        <v>2.3995679754871002</v>
      </c>
      <c r="BD27" s="207"/>
      <c r="BE27" s="226">
        <v>2.1770571290893401</v>
      </c>
    </row>
    <row r="28" spans="1:57" x14ac:dyDescent="0.25">
      <c r="A28" s="20" t="s">
        <v>57</v>
      </c>
      <c r="B28" s="2" t="str">
        <f t="shared" si="0"/>
        <v>Petersburg/Chester, VA</v>
      </c>
      <c r="C28" s="2"/>
      <c r="D28" s="23" t="s">
        <v>89</v>
      </c>
      <c r="E28" s="26" t="s">
        <v>90</v>
      </c>
      <c r="F28" s="2"/>
      <c r="G28" s="212">
        <v>61.4241272035948</v>
      </c>
      <c r="H28" s="207">
        <v>71.517455928102294</v>
      </c>
      <c r="I28" s="207">
        <v>72.018665744901398</v>
      </c>
      <c r="J28" s="207">
        <v>72.934669892844695</v>
      </c>
      <c r="K28" s="207">
        <v>65.952298651918397</v>
      </c>
      <c r="L28" s="213">
        <v>68.769443484272301</v>
      </c>
      <c r="M28" s="207"/>
      <c r="N28" s="220">
        <v>70.808848945731</v>
      </c>
      <c r="O28" s="228">
        <v>79.934324230902106</v>
      </c>
      <c r="P28" s="221">
        <v>75.371586588316603</v>
      </c>
      <c r="Q28" s="207"/>
      <c r="R28" s="226">
        <v>70.655770085427804</v>
      </c>
      <c r="S28" s="208"/>
      <c r="T28" s="212">
        <v>8.7718919230325998</v>
      </c>
      <c r="U28" s="207">
        <v>3.9142522032255802</v>
      </c>
      <c r="V28" s="207">
        <v>2.21879032470531</v>
      </c>
      <c r="W28" s="207">
        <v>9.6308358058448604</v>
      </c>
      <c r="X28" s="207">
        <v>9.7469573399463503</v>
      </c>
      <c r="Y28" s="213">
        <v>6.6616537648229501</v>
      </c>
      <c r="Z28" s="207"/>
      <c r="AA28" s="220">
        <v>3.1120845382710001</v>
      </c>
      <c r="AB28" s="228">
        <v>2.1716926259651799</v>
      </c>
      <c r="AC28" s="221">
        <v>2.6112790804517201</v>
      </c>
      <c r="AD28" s="207"/>
      <c r="AE28" s="226">
        <v>5.39369044727</v>
      </c>
      <c r="AG28" s="212">
        <v>57.716902868994097</v>
      </c>
      <c r="AH28" s="207">
        <v>69.611994469408899</v>
      </c>
      <c r="AI28" s="207">
        <v>72.139647424818506</v>
      </c>
      <c r="AJ28" s="207">
        <v>73.012443829934298</v>
      </c>
      <c r="AK28" s="207">
        <v>70.3119599032146</v>
      </c>
      <c r="AL28" s="213">
        <v>68.558589699274094</v>
      </c>
      <c r="AM28" s="207"/>
      <c r="AN28" s="220">
        <v>72.964915312824004</v>
      </c>
      <c r="AO28" s="228">
        <v>74.874697545800203</v>
      </c>
      <c r="AP28" s="221">
        <v>73.919806429312104</v>
      </c>
      <c r="AQ28" s="207"/>
      <c r="AR28" s="226">
        <v>70.090365907856395</v>
      </c>
      <c r="AS28" s="208"/>
      <c r="AT28" s="212">
        <v>-5.7022149712279298</v>
      </c>
      <c r="AU28" s="207">
        <v>-4.4800390128438004</v>
      </c>
      <c r="AV28" s="207">
        <v>-4.07010468061182</v>
      </c>
      <c r="AW28" s="207">
        <v>-2.7428774912346001</v>
      </c>
      <c r="AX28" s="207">
        <v>-1.5230805421722799</v>
      </c>
      <c r="AY28" s="213">
        <v>-3.6440117981053399</v>
      </c>
      <c r="AZ28" s="207"/>
      <c r="BA28" s="220">
        <v>-2.4728669840637099</v>
      </c>
      <c r="BB28" s="228">
        <v>-0.76336848378067401</v>
      </c>
      <c r="BC28" s="221">
        <v>-1.6145018607210599</v>
      </c>
      <c r="BD28" s="207"/>
      <c r="BE28" s="226">
        <v>-3.04631877090211</v>
      </c>
    </row>
    <row r="29" spans="1:57" x14ac:dyDescent="0.25">
      <c r="A29" s="20" t="s">
        <v>102</v>
      </c>
      <c r="B29" s="41" t="s">
        <v>48</v>
      </c>
      <c r="C29" s="2"/>
      <c r="D29" s="23" t="s">
        <v>89</v>
      </c>
      <c r="E29" s="26" t="s">
        <v>90</v>
      </c>
      <c r="F29" s="2"/>
      <c r="G29" s="212">
        <v>43.413111342351698</v>
      </c>
      <c r="H29" s="207">
        <v>54.4224765868886</v>
      </c>
      <c r="I29" s="207">
        <v>55.848074921956197</v>
      </c>
      <c r="J29" s="207">
        <v>57.408949011446403</v>
      </c>
      <c r="K29" s="207">
        <v>53.048907388137302</v>
      </c>
      <c r="L29" s="213">
        <v>52.828303850155997</v>
      </c>
      <c r="M29" s="207"/>
      <c r="N29" s="220">
        <v>58.751300728407898</v>
      </c>
      <c r="O29" s="228">
        <v>64.994797086368294</v>
      </c>
      <c r="P29" s="221">
        <v>61.873048907388103</v>
      </c>
      <c r="Q29" s="207"/>
      <c r="R29" s="226">
        <v>55.412516723650903</v>
      </c>
      <c r="S29" s="208"/>
      <c r="T29" s="212">
        <v>-8.0121133216690197</v>
      </c>
      <c r="U29" s="207">
        <v>-3.1544122965572701</v>
      </c>
      <c r="V29" s="207">
        <v>-0.72707181855784797</v>
      </c>
      <c r="W29" s="207">
        <v>1.82302045157018</v>
      </c>
      <c r="X29" s="207">
        <v>-2.8290219960240002</v>
      </c>
      <c r="Y29" s="213">
        <v>-2.3943225221550901</v>
      </c>
      <c r="Z29" s="207"/>
      <c r="AA29" s="220">
        <v>-7.6751644772972796</v>
      </c>
      <c r="AB29" s="228">
        <v>-8.0475655840955103</v>
      </c>
      <c r="AC29" s="221">
        <v>-7.8711349012471103</v>
      </c>
      <c r="AD29" s="207"/>
      <c r="AE29" s="226">
        <v>-4.2109817194050798</v>
      </c>
      <c r="AG29" s="212">
        <v>40.3446211509929</v>
      </c>
      <c r="AH29" s="207">
        <v>52.6952809807647</v>
      </c>
      <c r="AI29" s="207">
        <v>54.920742341029097</v>
      </c>
      <c r="AJ29" s="207">
        <v>57.385668549415598</v>
      </c>
      <c r="AK29" s="207">
        <v>56.443426429631103</v>
      </c>
      <c r="AL29" s="213">
        <v>52.357947890366702</v>
      </c>
      <c r="AM29" s="207"/>
      <c r="AN29" s="220">
        <v>63.3506763787721</v>
      </c>
      <c r="AO29" s="228">
        <v>61.3111342351716</v>
      </c>
      <c r="AP29" s="221">
        <v>62.3309053069719</v>
      </c>
      <c r="AQ29" s="207"/>
      <c r="AR29" s="226">
        <v>55.208476624221497</v>
      </c>
      <c r="AS29" s="208"/>
      <c r="AT29" s="212">
        <v>-7.8313357832156099</v>
      </c>
      <c r="AU29" s="207">
        <v>-3.7574064321498599</v>
      </c>
      <c r="AV29" s="207">
        <v>-4.8502501241649503</v>
      </c>
      <c r="AW29" s="207">
        <v>-6.3306402648013602</v>
      </c>
      <c r="AX29" s="207">
        <v>-4.7472576955066703</v>
      </c>
      <c r="AY29" s="213">
        <v>-5.4109018457267304</v>
      </c>
      <c r="AZ29" s="207"/>
      <c r="BA29" s="220">
        <v>-4.6920602716968798</v>
      </c>
      <c r="BB29" s="228">
        <v>-6.9466991854208704</v>
      </c>
      <c r="BC29" s="221">
        <v>-5.8144288789542404</v>
      </c>
      <c r="BD29" s="207"/>
      <c r="BE29" s="226">
        <v>-5.5389556610669297</v>
      </c>
    </row>
    <row r="30" spans="1:57" x14ac:dyDescent="0.25">
      <c r="A30" s="20" t="s">
        <v>53</v>
      </c>
      <c r="B30" s="2" t="str">
        <f t="shared" si="0"/>
        <v>Roanoke, VA</v>
      </c>
      <c r="C30" s="2"/>
      <c r="D30" s="23" t="s">
        <v>89</v>
      </c>
      <c r="E30" s="26" t="s">
        <v>90</v>
      </c>
      <c r="F30" s="2"/>
      <c r="G30" s="212">
        <v>50.387063478410397</v>
      </c>
      <c r="H30" s="207">
        <v>62.5322552898675</v>
      </c>
      <c r="I30" s="207">
        <v>68.948907620849795</v>
      </c>
      <c r="J30" s="207">
        <v>67.091002924479596</v>
      </c>
      <c r="K30" s="207">
        <v>59.418544641321098</v>
      </c>
      <c r="L30" s="213">
        <v>61.6755547909857</v>
      </c>
      <c r="M30" s="207"/>
      <c r="N30" s="220">
        <v>59.315327713744999</v>
      </c>
      <c r="O30" s="228">
        <v>64.080509203509294</v>
      </c>
      <c r="P30" s="221">
        <v>61.6979184586272</v>
      </c>
      <c r="Q30" s="207"/>
      <c r="R30" s="226">
        <v>61.6819444103118</v>
      </c>
      <c r="S30" s="208"/>
      <c r="T30" s="212">
        <v>-0.234676210818489</v>
      </c>
      <c r="U30" s="207">
        <v>-4.5506842488536901</v>
      </c>
      <c r="V30" s="207">
        <v>0.63826832178416104</v>
      </c>
      <c r="W30" s="207">
        <v>-0.107769813710621</v>
      </c>
      <c r="X30" s="207">
        <v>-14.5990983826803</v>
      </c>
      <c r="Y30" s="213">
        <v>-4.0129479964697596</v>
      </c>
      <c r="Z30" s="207"/>
      <c r="AA30" s="220">
        <v>-10.550962460572199</v>
      </c>
      <c r="AB30" s="228">
        <v>-9.7622207393998597</v>
      </c>
      <c r="AC30" s="221">
        <v>-10.1430909827459</v>
      </c>
      <c r="AD30" s="207"/>
      <c r="AE30" s="226">
        <v>-5.8485998806043904</v>
      </c>
      <c r="AG30" s="212">
        <v>47.144331670393903</v>
      </c>
      <c r="AH30" s="207">
        <v>62.910717357646597</v>
      </c>
      <c r="AI30" s="207">
        <v>70.428350249440896</v>
      </c>
      <c r="AJ30" s="207">
        <v>73.696886289351397</v>
      </c>
      <c r="AK30" s="207">
        <v>70.707896094959494</v>
      </c>
      <c r="AL30" s="213">
        <v>64.9776363323585</v>
      </c>
      <c r="AM30" s="207"/>
      <c r="AN30" s="220">
        <v>72.729227593325305</v>
      </c>
      <c r="AO30" s="228">
        <v>68.789781524169896</v>
      </c>
      <c r="AP30" s="221">
        <v>70.759504558747594</v>
      </c>
      <c r="AQ30" s="207"/>
      <c r="AR30" s="226">
        <v>66.6295986827554</v>
      </c>
      <c r="AS30" s="208"/>
      <c r="AT30" s="212">
        <v>-1.7368838506153901</v>
      </c>
      <c r="AU30" s="207">
        <v>3.45786995698466</v>
      </c>
      <c r="AV30" s="207">
        <v>1.70478041657445</v>
      </c>
      <c r="AW30" s="207">
        <v>-5.7876521117872404</v>
      </c>
      <c r="AX30" s="207">
        <v>-8.1664857353177496</v>
      </c>
      <c r="AY30" s="213">
        <v>-2.5101977574445899</v>
      </c>
      <c r="AZ30" s="207"/>
      <c r="BA30" s="220">
        <v>-5.3394929707746996</v>
      </c>
      <c r="BB30" s="228">
        <v>-2.54636882338625</v>
      </c>
      <c r="BC30" s="221">
        <v>-4.0020873170492299</v>
      </c>
      <c r="BD30" s="207"/>
      <c r="BE30" s="226">
        <v>-2.9677498321549498</v>
      </c>
    </row>
    <row r="31" spans="1:57" x14ac:dyDescent="0.25">
      <c r="A31" s="20" t="s">
        <v>54</v>
      </c>
      <c r="B31" s="2" t="str">
        <f t="shared" si="0"/>
        <v>Charlottesville, VA</v>
      </c>
      <c r="C31" s="2"/>
      <c r="D31" s="23" t="s">
        <v>89</v>
      </c>
      <c r="E31" s="26" t="s">
        <v>90</v>
      </c>
      <c r="F31" s="2"/>
      <c r="G31" s="212">
        <v>66.847419596110598</v>
      </c>
      <c r="H31" s="207">
        <v>66.772625280478593</v>
      </c>
      <c r="I31" s="207">
        <v>73.317127898279693</v>
      </c>
      <c r="J31" s="207">
        <v>74.008975317875795</v>
      </c>
      <c r="K31" s="207">
        <v>64.192221391174201</v>
      </c>
      <c r="L31" s="213">
        <v>69.027673896783796</v>
      </c>
      <c r="M31" s="207"/>
      <c r="N31" s="220">
        <v>81.937172774869097</v>
      </c>
      <c r="O31" s="228">
        <v>95.063575168287201</v>
      </c>
      <c r="P31" s="221">
        <v>88.500373971578099</v>
      </c>
      <c r="Q31" s="207"/>
      <c r="R31" s="226">
        <v>74.591302489582205</v>
      </c>
      <c r="S31" s="208"/>
      <c r="T31" s="212">
        <v>1.20805840886514</v>
      </c>
      <c r="U31" s="207">
        <v>8.8342885368920303</v>
      </c>
      <c r="V31" s="207">
        <v>10.5466303984934</v>
      </c>
      <c r="W31" s="207">
        <v>16.520421097275499</v>
      </c>
      <c r="X31" s="207">
        <v>4.0335716860755397</v>
      </c>
      <c r="Y31" s="213">
        <v>8.2129528763818804</v>
      </c>
      <c r="Z31" s="207"/>
      <c r="AA31" s="220">
        <v>13.0464193352657</v>
      </c>
      <c r="AB31" s="228">
        <v>6.6166566532200299</v>
      </c>
      <c r="AC31" s="221">
        <v>9.4997392930232696</v>
      </c>
      <c r="AD31" s="207"/>
      <c r="AE31" s="226">
        <v>8.6457606358053596</v>
      </c>
      <c r="AG31" s="212">
        <v>53.674270755422498</v>
      </c>
      <c r="AH31" s="207">
        <v>63.135751682872097</v>
      </c>
      <c r="AI31" s="207">
        <v>70.760097232610306</v>
      </c>
      <c r="AJ31" s="207">
        <v>74.700822737471896</v>
      </c>
      <c r="AK31" s="207">
        <v>73.195587135377707</v>
      </c>
      <c r="AL31" s="213">
        <v>67.093305908750906</v>
      </c>
      <c r="AM31" s="207"/>
      <c r="AN31" s="220">
        <v>81.0256170531039</v>
      </c>
      <c r="AO31" s="228">
        <v>82.643044128646196</v>
      </c>
      <c r="AP31" s="221">
        <v>81.834330590874998</v>
      </c>
      <c r="AQ31" s="207"/>
      <c r="AR31" s="226">
        <v>71.3050272465006</v>
      </c>
      <c r="AS31" s="208"/>
      <c r="AT31" s="212">
        <v>1.8455330678672199</v>
      </c>
      <c r="AU31" s="207">
        <v>4.0398159839053704</v>
      </c>
      <c r="AV31" s="207">
        <v>9.42029112667025</v>
      </c>
      <c r="AW31" s="207">
        <v>14.603334597689299</v>
      </c>
      <c r="AX31" s="207">
        <v>5.5110430093055296</v>
      </c>
      <c r="AY31" s="213">
        <v>7.3014376217092103</v>
      </c>
      <c r="AZ31" s="207"/>
      <c r="BA31" s="220">
        <v>-3.1185689252603601</v>
      </c>
      <c r="BB31" s="228">
        <v>-2.3845627476786899</v>
      </c>
      <c r="BC31" s="221">
        <v>-2.7493239311473001</v>
      </c>
      <c r="BD31" s="207"/>
      <c r="BE31" s="226">
        <v>3.7603745486108302</v>
      </c>
    </row>
    <row r="32" spans="1:57" x14ac:dyDescent="0.25">
      <c r="A32" s="20" t="s">
        <v>103</v>
      </c>
      <c r="B32" t="s">
        <v>55</v>
      </c>
      <c r="C32" s="2"/>
      <c r="D32" s="23" t="s">
        <v>89</v>
      </c>
      <c r="E32" s="26" t="s">
        <v>90</v>
      </c>
      <c r="F32" s="2"/>
      <c r="G32" s="212">
        <v>48.379533857398897</v>
      </c>
      <c r="H32" s="207">
        <v>61.481175010343399</v>
      </c>
      <c r="I32" s="207">
        <v>65.949524203558099</v>
      </c>
      <c r="J32" s="207">
        <v>66.156392221762502</v>
      </c>
      <c r="K32" s="207">
        <v>65.080678527099707</v>
      </c>
      <c r="L32" s="213">
        <v>61.409460764032502</v>
      </c>
      <c r="M32" s="207"/>
      <c r="N32" s="220">
        <v>71.024686250172294</v>
      </c>
      <c r="O32" s="228">
        <v>71.231554268376698</v>
      </c>
      <c r="P32" s="221">
        <v>71.128120259274496</v>
      </c>
      <c r="Q32" s="207"/>
      <c r="R32" s="226">
        <v>64.186220619815899</v>
      </c>
      <c r="S32" s="208"/>
      <c r="T32" s="212">
        <v>-7.4278681968713904</v>
      </c>
      <c r="U32" s="207">
        <v>-2.9892338609637998</v>
      </c>
      <c r="V32" s="207">
        <v>-2.2150992590056102</v>
      </c>
      <c r="W32" s="207">
        <v>2.4922359308313902</v>
      </c>
      <c r="X32" s="207">
        <v>2.5788047551678099</v>
      </c>
      <c r="Y32" s="213">
        <v>-1.29407122195929</v>
      </c>
      <c r="Z32" s="207"/>
      <c r="AA32" s="220">
        <v>1.1529899226728499</v>
      </c>
      <c r="AB32" s="228">
        <v>-3.2094375952279601</v>
      </c>
      <c r="AC32" s="221">
        <v>-1.07946531397846</v>
      </c>
      <c r="AD32" s="207"/>
      <c r="AE32" s="226">
        <v>-1.22622458032197</v>
      </c>
      <c r="AG32" s="212">
        <v>47.183147152116902</v>
      </c>
      <c r="AH32" s="207">
        <v>60.5606123293338</v>
      </c>
      <c r="AI32" s="207">
        <v>64.618673286443197</v>
      </c>
      <c r="AJ32" s="207">
        <v>65.615087574127699</v>
      </c>
      <c r="AK32" s="207">
        <v>64.608329885532996</v>
      </c>
      <c r="AL32" s="213">
        <v>60.517170045510902</v>
      </c>
      <c r="AM32" s="207"/>
      <c r="AN32" s="220">
        <v>71.507378292649193</v>
      </c>
      <c r="AO32" s="228">
        <v>68.6939732450696</v>
      </c>
      <c r="AP32" s="221">
        <v>70.100675768859404</v>
      </c>
      <c r="AQ32" s="207"/>
      <c r="AR32" s="226">
        <v>63.255314537896197</v>
      </c>
      <c r="AS32" s="208"/>
      <c r="AT32" s="212">
        <v>-5.9463709906237803</v>
      </c>
      <c r="AU32" s="207">
        <v>-4.4020245519567096</v>
      </c>
      <c r="AV32" s="207">
        <v>-3.6027457812838</v>
      </c>
      <c r="AW32" s="207">
        <v>-0.67980376161518297</v>
      </c>
      <c r="AX32" s="207">
        <v>-0.36343001223492399</v>
      </c>
      <c r="AY32" s="213">
        <v>-2.8520175616510102</v>
      </c>
      <c r="AZ32" s="207"/>
      <c r="BA32" s="220">
        <v>-2.73078331481064</v>
      </c>
      <c r="BB32" s="228">
        <v>-4.1114252864312402</v>
      </c>
      <c r="BC32" s="221">
        <v>-3.4121846622123</v>
      </c>
      <c r="BD32" s="207"/>
      <c r="BE32" s="226">
        <v>-3.0409762174834598</v>
      </c>
    </row>
    <row r="33" spans="1:57" x14ac:dyDescent="0.25">
      <c r="A33" s="20" t="s">
        <v>51</v>
      </c>
      <c r="B33" s="2" t="str">
        <f t="shared" si="0"/>
        <v>Staunton &amp; Harrisonburg, VA</v>
      </c>
      <c r="C33" s="2"/>
      <c r="D33" s="23" t="s">
        <v>89</v>
      </c>
      <c r="E33" s="26" t="s">
        <v>90</v>
      </c>
      <c r="F33" s="2"/>
      <c r="G33" s="212">
        <v>44.669024759979699</v>
      </c>
      <c r="H33" s="207">
        <v>54.269833249115699</v>
      </c>
      <c r="I33" s="207">
        <v>56.476334849250399</v>
      </c>
      <c r="J33" s="207">
        <v>54.960417719386797</v>
      </c>
      <c r="K33" s="207">
        <v>56.072090281286798</v>
      </c>
      <c r="L33" s="213">
        <v>53.2895401718039</v>
      </c>
      <c r="M33" s="207"/>
      <c r="N33" s="220">
        <v>70.271180731008897</v>
      </c>
      <c r="O33" s="228">
        <v>78.507663803267604</v>
      </c>
      <c r="P33" s="221">
        <v>74.389422267138201</v>
      </c>
      <c r="Q33" s="207"/>
      <c r="R33" s="226">
        <v>59.318077913327997</v>
      </c>
      <c r="S33" s="208"/>
      <c r="T33" s="212">
        <v>-9.8437788394912999</v>
      </c>
      <c r="U33" s="207">
        <v>-5.7106899583283601</v>
      </c>
      <c r="V33" s="207">
        <v>-5.4050281536962403</v>
      </c>
      <c r="W33" s="207">
        <v>-6.4954888562687296</v>
      </c>
      <c r="X33" s="207">
        <v>-3.89079350530253</v>
      </c>
      <c r="Y33" s="213">
        <v>-6.1561665792499198</v>
      </c>
      <c r="Z33" s="207"/>
      <c r="AA33" s="220">
        <v>9.6551921537802698</v>
      </c>
      <c r="AB33" s="228">
        <v>3.4135433546491001</v>
      </c>
      <c r="AC33" s="221">
        <v>6.2706032387689703</v>
      </c>
      <c r="AD33" s="207"/>
      <c r="AE33" s="226">
        <v>-2.0522784116097399</v>
      </c>
      <c r="AG33" s="212">
        <v>43.831333446003001</v>
      </c>
      <c r="AH33" s="207">
        <v>53.874429609599403</v>
      </c>
      <c r="AI33" s="207">
        <v>57.292546898766197</v>
      </c>
      <c r="AJ33" s="207">
        <v>65.007605205340496</v>
      </c>
      <c r="AK33" s="207">
        <v>65.299138076727999</v>
      </c>
      <c r="AL33" s="213">
        <v>57.061010647287397</v>
      </c>
      <c r="AM33" s="207"/>
      <c r="AN33" s="220">
        <v>72.650328448711406</v>
      </c>
      <c r="AO33" s="228">
        <v>69.281623715681306</v>
      </c>
      <c r="AP33" s="221">
        <v>70.965976082196306</v>
      </c>
      <c r="AQ33" s="207"/>
      <c r="AR33" s="226">
        <v>61.043440507489301</v>
      </c>
      <c r="AS33" s="208"/>
      <c r="AT33" s="212">
        <v>-4.73683782312456</v>
      </c>
      <c r="AU33" s="207">
        <v>-5.2396913540149601</v>
      </c>
      <c r="AV33" s="207">
        <v>-5.4428278018696803</v>
      </c>
      <c r="AW33" s="207">
        <v>-1.7169501938621301</v>
      </c>
      <c r="AX33" s="207">
        <v>-3.9866407031942899</v>
      </c>
      <c r="AY33" s="213">
        <v>-4.1485222270754303</v>
      </c>
      <c r="AZ33" s="207"/>
      <c r="BA33" s="220">
        <v>-2.7822554854935202</v>
      </c>
      <c r="BB33" s="228">
        <v>-5.1186176169086997</v>
      </c>
      <c r="BC33" s="221">
        <v>-3.9369140205562601</v>
      </c>
      <c r="BD33" s="207"/>
      <c r="BE33" s="226">
        <v>-4.08196064936479</v>
      </c>
    </row>
    <row r="34" spans="1:57" x14ac:dyDescent="0.25">
      <c r="A34" s="20" t="s">
        <v>50</v>
      </c>
      <c r="B34" s="2" t="str">
        <f t="shared" si="0"/>
        <v>Blacksburg &amp; Wytheville, VA</v>
      </c>
      <c r="C34" s="2"/>
      <c r="D34" s="23" t="s">
        <v>89</v>
      </c>
      <c r="E34" s="26" t="s">
        <v>90</v>
      </c>
      <c r="F34" s="2"/>
      <c r="G34" s="212">
        <v>48.498707496520097</v>
      </c>
      <c r="H34" s="207">
        <v>57.804732551203003</v>
      </c>
      <c r="I34" s="207">
        <v>59.494929409425303</v>
      </c>
      <c r="J34" s="207">
        <v>62.756015112348301</v>
      </c>
      <c r="K34" s="207">
        <v>58.997812686418698</v>
      </c>
      <c r="L34" s="213">
        <v>57.510439451183103</v>
      </c>
      <c r="M34" s="207"/>
      <c r="N34" s="220">
        <v>56.810499105189798</v>
      </c>
      <c r="O34" s="228">
        <v>53.728375422549199</v>
      </c>
      <c r="P34" s="221">
        <v>55.269437263869499</v>
      </c>
      <c r="Q34" s="207"/>
      <c r="R34" s="226">
        <v>56.8701531119506</v>
      </c>
      <c r="S34" s="208"/>
      <c r="T34" s="212">
        <v>5.0028785011995902</v>
      </c>
      <c r="U34" s="207">
        <v>1.62973900314347</v>
      </c>
      <c r="V34" s="207">
        <v>5.1982382353533501</v>
      </c>
      <c r="W34" s="207">
        <v>4.3758211764586497</v>
      </c>
      <c r="X34" s="207">
        <v>-0.87727709276032895</v>
      </c>
      <c r="Y34" s="213">
        <v>2.9671958684695898</v>
      </c>
      <c r="Z34" s="207"/>
      <c r="AA34" s="220">
        <v>-14.2567870430649</v>
      </c>
      <c r="AB34" s="228">
        <v>-11.8804878117767</v>
      </c>
      <c r="AC34" s="221">
        <v>-13.1179866980769</v>
      </c>
      <c r="AD34" s="207"/>
      <c r="AE34" s="226">
        <v>-2.0673050559015298</v>
      </c>
      <c r="AG34" s="212">
        <v>42.279777291708001</v>
      </c>
      <c r="AH34" s="207">
        <v>52.415987273811801</v>
      </c>
      <c r="AI34" s="207">
        <v>58.147743090077498</v>
      </c>
      <c r="AJ34" s="207">
        <v>62.681447603897297</v>
      </c>
      <c r="AK34" s="207">
        <v>68.025452376217899</v>
      </c>
      <c r="AL34" s="213">
        <v>56.710081527142499</v>
      </c>
      <c r="AM34" s="207"/>
      <c r="AN34" s="220">
        <v>70.287333465897703</v>
      </c>
      <c r="AO34" s="228">
        <v>62.2439848876516</v>
      </c>
      <c r="AP34" s="221">
        <v>66.265659176774705</v>
      </c>
      <c r="AQ34" s="207"/>
      <c r="AR34" s="226">
        <v>59.440246569894597</v>
      </c>
      <c r="AS34" s="208"/>
      <c r="AT34" s="212">
        <v>-4.0354585492533497</v>
      </c>
      <c r="AU34" s="207">
        <v>-0.92538789892763795</v>
      </c>
      <c r="AV34" s="207">
        <v>-0.98601107905021801</v>
      </c>
      <c r="AW34" s="207">
        <v>-10.804668932820601</v>
      </c>
      <c r="AX34" s="207">
        <v>3.3886762008009499</v>
      </c>
      <c r="AY34" s="213">
        <v>-2.8152105382997501</v>
      </c>
      <c r="AZ34" s="207"/>
      <c r="BA34" s="220">
        <v>-4.2554789803640096</v>
      </c>
      <c r="BB34" s="228">
        <v>-5.9892038122824198</v>
      </c>
      <c r="BC34" s="221">
        <v>-5.0776267766876897</v>
      </c>
      <c r="BD34" s="207"/>
      <c r="BE34" s="226">
        <v>-3.54790033724331</v>
      </c>
    </row>
    <row r="35" spans="1:57" x14ac:dyDescent="0.25">
      <c r="A35" s="20" t="s">
        <v>49</v>
      </c>
      <c r="B35" s="2" t="str">
        <f t="shared" si="0"/>
        <v>Lynchburg, VA</v>
      </c>
      <c r="C35" s="2"/>
      <c r="D35" s="23" t="s">
        <v>89</v>
      </c>
      <c r="E35" s="26" t="s">
        <v>90</v>
      </c>
      <c r="F35" s="2"/>
      <c r="G35" s="212">
        <v>42.658423493044801</v>
      </c>
      <c r="H35" s="207">
        <v>58.485316846986002</v>
      </c>
      <c r="I35" s="207">
        <v>63.925811437403397</v>
      </c>
      <c r="J35" s="207">
        <v>63.802163833075703</v>
      </c>
      <c r="K35" s="207">
        <v>58.299845440494501</v>
      </c>
      <c r="L35" s="213">
        <v>57.4343122102009</v>
      </c>
      <c r="M35" s="207"/>
      <c r="N35" s="220">
        <v>68.098918083462095</v>
      </c>
      <c r="O35" s="228">
        <v>70.231839258114306</v>
      </c>
      <c r="P35" s="221">
        <v>69.165378670788201</v>
      </c>
      <c r="Q35" s="207"/>
      <c r="R35" s="226">
        <v>60.786045484654402</v>
      </c>
      <c r="S35" s="208"/>
      <c r="T35" s="212">
        <v>-5.6663892521697701</v>
      </c>
      <c r="U35" s="207">
        <v>-8.2332902248998501</v>
      </c>
      <c r="V35" s="207">
        <v>-6.8171372962717598</v>
      </c>
      <c r="W35" s="207">
        <v>-6.8330593497577796</v>
      </c>
      <c r="X35" s="207">
        <v>-10.0904947705565</v>
      </c>
      <c r="Y35" s="213">
        <v>-7.62680713502853</v>
      </c>
      <c r="Z35" s="207"/>
      <c r="AA35" s="220">
        <v>3.52537730702791</v>
      </c>
      <c r="AB35" s="228">
        <v>4.6989293672115098</v>
      </c>
      <c r="AC35" s="221">
        <v>4.1178942630113902</v>
      </c>
      <c r="AD35" s="207"/>
      <c r="AE35" s="226">
        <v>-4.11098671945064</v>
      </c>
      <c r="AG35" s="212">
        <v>44.528593508500698</v>
      </c>
      <c r="AH35" s="207">
        <v>60.958268933539401</v>
      </c>
      <c r="AI35" s="207">
        <v>64.899536321483694</v>
      </c>
      <c r="AJ35" s="207">
        <v>69.899536321483694</v>
      </c>
      <c r="AK35" s="207">
        <v>69.204018547140606</v>
      </c>
      <c r="AL35" s="213">
        <v>61.897990726429597</v>
      </c>
      <c r="AM35" s="207"/>
      <c r="AN35" s="220">
        <v>75.1313755795981</v>
      </c>
      <c r="AO35" s="228">
        <v>69.899536321483694</v>
      </c>
      <c r="AP35" s="221">
        <v>72.515455950540897</v>
      </c>
      <c r="AQ35" s="207"/>
      <c r="AR35" s="226">
        <v>64.931552219032795</v>
      </c>
      <c r="AS35" s="208"/>
      <c r="AT35" s="212">
        <v>6.5399168728811601</v>
      </c>
      <c r="AU35" s="207">
        <v>3.2550465450397299</v>
      </c>
      <c r="AV35" s="207">
        <v>-0.99994597816341002</v>
      </c>
      <c r="AW35" s="207">
        <v>-1.3393672414023401</v>
      </c>
      <c r="AX35" s="207">
        <v>-1.9189509960906299</v>
      </c>
      <c r="AY35" s="213">
        <v>0.550779845051665</v>
      </c>
      <c r="AZ35" s="207"/>
      <c r="BA35" s="220">
        <v>-0.849374035545293</v>
      </c>
      <c r="BB35" s="228">
        <v>2.1763116034421199</v>
      </c>
      <c r="BC35" s="221">
        <v>0.58620035677553295</v>
      </c>
      <c r="BD35" s="207"/>
      <c r="BE35" s="226">
        <v>0.56167422499333397</v>
      </c>
    </row>
    <row r="36" spans="1:57" x14ac:dyDescent="0.25">
      <c r="A36" s="20" t="s">
        <v>23</v>
      </c>
      <c r="B36" s="2" t="str">
        <f t="shared" si="0"/>
        <v>Central Virginia</v>
      </c>
      <c r="C36" s="2"/>
      <c r="D36" s="23" t="s">
        <v>89</v>
      </c>
      <c r="E36" s="26" t="s">
        <v>90</v>
      </c>
      <c r="F36" s="2"/>
      <c r="G36" s="212">
        <v>54.963758546820401</v>
      </c>
      <c r="H36" s="207">
        <v>66.602106992986407</v>
      </c>
      <c r="I36" s="207">
        <v>71.708190274965503</v>
      </c>
      <c r="J36" s="207">
        <v>71.875458520409595</v>
      </c>
      <c r="K36" s="207">
        <v>61.786542242568302</v>
      </c>
      <c r="L36" s="213">
        <v>65.387211315550005</v>
      </c>
      <c r="M36" s="207"/>
      <c r="N36" s="220">
        <v>76.470933474190801</v>
      </c>
      <c r="O36" s="228">
        <v>85.978812688910395</v>
      </c>
      <c r="P36" s="221">
        <v>81.224873081550598</v>
      </c>
      <c r="Q36" s="207"/>
      <c r="R36" s="226">
        <v>69.912257534407303</v>
      </c>
      <c r="S36" s="208"/>
      <c r="T36" s="212">
        <v>3.6576238131854901</v>
      </c>
      <c r="U36" s="207">
        <v>2.2114919757363198</v>
      </c>
      <c r="V36" s="207">
        <v>2.3347272988966798</v>
      </c>
      <c r="W36" s="207">
        <v>7.0452390144036503</v>
      </c>
      <c r="X36" s="207">
        <v>4.3908535157583</v>
      </c>
      <c r="Y36" s="213">
        <v>3.9244888636931199</v>
      </c>
      <c r="Z36" s="207"/>
      <c r="AA36" s="220">
        <v>4.5316251255129902</v>
      </c>
      <c r="AB36" s="228">
        <v>1.9218833097694501</v>
      </c>
      <c r="AC36" s="221">
        <v>3.1339565850511399</v>
      </c>
      <c r="AD36" s="207"/>
      <c r="AE36" s="226">
        <v>3.6604932387984901</v>
      </c>
      <c r="AG36" s="212">
        <v>52.344765303200496</v>
      </c>
      <c r="AH36" s="207">
        <v>65.930233411895998</v>
      </c>
      <c r="AI36" s="207">
        <v>71.511119921877807</v>
      </c>
      <c r="AJ36" s="207">
        <v>72.573551546656603</v>
      </c>
      <c r="AK36" s="207">
        <v>68.522067299573393</v>
      </c>
      <c r="AL36" s="213">
        <v>66.176347496640801</v>
      </c>
      <c r="AM36" s="207"/>
      <c r="AN36" s="220">
        <v>77.099656659917201</v>
      </c>
      <c r="AO36" s="228">
        <v>79.370983361211302</v>
      </c>
      <c r="AP36" s="221">
        <v>78.235320010564294</v>
      </c>
      <c r="AQ36" s="207"/>
      <c r="AR36" s="226">
        <v>69.6237734650026</v>
      </c>
      <c r="AS36" s="208"/>
      <c r="AT36" s="212">
        <v>3.8346002826302001</v>
      </c>
      <c r="AU36" s="207">
        <v>2.6211908880707901</v>
      </c>
      <c r="AV36" s="207">
        <v>2.0006934241376402</v>
      </c>
      <c r="AW36" s="207">
        <v>2.9716941742281699</v>
      </c>
      <c r="AX36" s="207">
        <v>1.0256141158938601</v>
      </c>
      <c r="AY36" s="213">
        <v>2.4157388564208002</v>
      </c>
      <c r="AZ36" s="207"/>
      <c r="BA36" s="220">
        <v>0.198323840427405</v>
      </c>
      <c r="BB36" s="228">
        <v>0.29066780288902899</v>
      </c>
      <c r="BC36" s="221">
        <v>0.24514479162668901</v>
      </c>
      <c r="BD36" s="207"/>
      <c r="BE36" s="226">
        <v>1.7064049250398401</v>
      </c>
    </row>
    <row r="37" spans="1:57" x14ac:dyDescent="0.25">
      <c r="A37" s="20" t="s">
        <v>24</v>
      </c>
      <c r="B37" s="2" t="str">
        <f t="shared" si="0"/>
        <v>Chesapeake Bay</v>
      </c>
      <c r="C37" s="2"/>
      <c r="D37" s="23" t="s">
        <v>89</v>
      </c>
      <c r="E37" s="26" t="s">
        <v>90</v>
      </c>
      <c r="F37" s="2"/>
      <c r="G37" s="212">
        <v>40.031274433150799</v>
      </c>
      <c r="H37" s="207">
        <v>56.841282251759097</v>
      </c>
      <c r="I37" s="207">
        <v>62.861610633307201</v>
      </c>
      <c r="J37" s="207">
        <v>62.548866301798199</v>
      </c>
      <c r="K37" s="207">
        <v>50.430023455824802</v>
      </c>
      <c r="L37" s="213">
        <v>54.542611415168103</v>
      </c>
      <c r="M37" s="207"/>
      <c r="N37" s="220">
        <v>68.803752931978096</v>
      </c>
      <c r="O37" s="228">
        <v>76.075058639562101</v>
      </c>
      <c r="P37" s="221">
        <v>72.439405785770106</v>
      </c>
      <c r="Q37" s="207"/>
      <c r="R37" s="226">
        <v>59.6559812353401</v>
      </c>
      <c r="S37" s="208"/>
      <c r="T37" s="212">
        <v>-20</v>
      </c>
      <c r="U37" s="207">
        <v>-12.0918984280532</v>
      </c>
      <c r="V37" s="207">
        <v>-3.3653846153846101</v>
      </c>
      <c r="W37" s="207">
        <v>-4.6483909415971301</v>
      </c>
      <c r="X37" s="207">
        <v>-14.3426294820717</v>
      </c>
      <c r="Y37" s="213">
        <v>-10.357234644050299</v>
      </c>
      <c r="Z37" s="207"/>
      <c r="AA37" s="220">
        <v>-3.9301310043668098</v>
      </c>
      <c r="AB37" s="228">
        <v>-8.2075471698113205</v>
      </c>
      <c r="AC37" s="221">
        <v>-6.2246963562752997</v>
      </c>
      <c r="AD37" s="207"/>
      <c r="AE37" s="226">
        <v>-8.9653996931992506</v>
      </c>
      <c r="AG37" s="212">
        <v>41.634089132134399</v>
      </c>
      <c r="AH37" s="207">
        <v>55.609851446442498</v>
      </c>
      <c r="AI37" s="207">
        <v>60.516028146989797</v>
      </c>
      <c r="AJ37" s="207">
        <v>60.711493354182899</v>
      </c>
      <c r="AK37" s="207">
        <v>56.020328381547998</v>
      </c>
      <c r="AL37" s="213">
        <v>54.8983580922595</v>
      </c>
      <c r="AM37" s="207"/>
      <c r="AN37" s="220">
        <v>65.265832681782598</v>
      </c>
      <c r="AO37" s="228">
        <v>68.569194683346296</v>
      </c>
      <c r="AP37" s="221">
        <v>66.917513682564504</v>
      </c>
      <c r="AQ37" s="207"/>
      <c r="AR37" s="226">
        <v>58.332402546632402</v>
      </c>
      <c r="AS37" s="208"/>
      <c r="AT37" s="212">
        <v>-11.25</v>
      </c>
      <c r="AU37" s="207">
        <v>-11.177021542304001</v>
      </c>
      <c r="AV37" s="207">
        <v>-8.91438658428949</v>
      </c>
      <c r="AW37" s="207">
        <v>-10.5157015269374</v>
      </c>
      <c r="AX37" s="207">
        <v>-11.2693498452012</v>
      </c>
      <c r="AY37" s="213">
        <v>-10.571228427688901</v>
      </c>
      <c r="AZ37" s="207"/>
      <c r="BA37" s="220">
        <v>-7.0175438596491198</v>
      </c>
      <c r="BB37" s="228">
        <v>-7.5869336143308699</v>
      </c>
      <c r="BC37" s="221">
        <v>-7.3101394341410497</v>
      </c>
      <c r="BD37" s="207"/>
      <c r="BE37" s="226">
        <v>-9.5279341706366303</v>
      </c>
    </row>
    <row r="38" spans="1:57" x14ac:dyDescent="0.25">
      <c r="A38" s="20" t="s">
        <v>25</v>
      </c>
      <c r="B38" s="2" t="str">
        <f t="shared" si="0"/>
        <v>Coastal Virginia - Eastern Shore</v>
      </c>
      <c r="C38" s="2"/>
      <c r="D38" s="23" t="s">
        <v>89</v>
      </c>
      <c r="E38" s="26" t="s">
        <v>90</v>
      </c>
      <c r="F38" s="2"/>
      <c r="G38" s="212">
        <v>50.362080315997297</v>
      </c>
      <c r="H38" s="207">
        <v>59.6445029624753</v>
      </c>
      <c r="I38" s="207">
        <v>60.500329163923602</v>
      </c>
      <c r="J38" s="207">
        <v>61.751152073732698</v>
      </c>
      <c r="K38" s="207">
        <v>55.957867017774802</v>
      </c>
      <c r="L38" s="213">
        <v>57.643186306780699</v>
      </c>
      <c r="M38" s="207"/>
      <c r="N38" s="220">
        <v>57.472021066491102</v>
      </c>
      <c r="O38" s="228">
        <v>65.371955233706302</v>
      </c>
      <c r="P38" s="221">
        <v>61.421988150098699</v>
      </c>
      <c r="Q38" s="207"/>
      <c r="R38" s="226">
        <v>58.722843976300098</v>
      </c>
      <c r="S38" s="208"/>
      <c r="T38" s="212">
        <v>-2.6717557251908302</v>
      </c>
      <c r="U38" s="207">
        <v>-7.0769230769230704</v>
      </c>
      <c r="V38" s="207">
        <v>-7.6381909547738598</v>
      </c>
      <c r="W38" s="207">
        <v>0.213675213675213</v>
      </c>
      <c r="X38" s="207">
        <v>-3.7372593431483501</v>
      </c>
      <c r="Y38" s="213">
        <v>-4.3060109289617401</v>
      </c>
      <c r="Z38" s="207"/>
      <c r="AA38" s="220">
        <v>-11.280487804878</v>
      </c>
      <c r="AB38" s="228">
        <v>-13.501742160278701</v>
      </c>
      <c r="AC38" s="221">
        <v>-12.4765478424015</v>
      </c>
      <c r="AD38" s="207"/>
      <c r="AE38" s="226">
        <v>-6.9032354256746604</v>
      </c>
      <c r="AG38" s="212">
        <v>42.493806771263401</v>
      </c>
      <c r="AH38" s="207">
        <v>56.317093311312902</v>
      </c>
      <c r="AI38" s="207">
        <v>58.9430222956234</v>
      </c>
      <c r="AJ38" s="207">
        <v>60.627580511973498</v>
      </c>
      <c r="AK38" s="207">
        <v>58.678777869529299</v>
      </c>
      <c r="AL38" s="213">
        <v>55.412056151940497</v>
      </c>
      <c r="AM38" s="207"/>
      <c r="AN38" s="220">
        <v>65.322580645161196</v>
      </c>
      <c r="AO38" s="228">
        <v>65.042791310072403</v>
      </c>
      <c r="AP38" s="221">
        <v>65.182685977616799</v>
      </c>
      <c r="AQ38" s="207"/>
      <c r="AR38" s="226">
        <v>58.210573455582498</v>
      </c>
      <c r="AS38" s="208"/>
      <c r="AT38" s="212">
        <v>-6.0606060606060597</v>
      </c>
      <c r="AU38" s="207">
        <v>-3.9977477477477401</v>
      </c>
      <c r="AV38" s="207">
        <v>-6.5706806282722496</v>
      </c>
      <c r="AW38" s="207">
        <v>-8.6815920398009894</v>
      </c>
      <c r="AX38" s="207">
        <v>-7.4663238164391004</v>
      </c>
      <c r="AY38" s="213">
        <v>-6.6523769362104703</v>
      </c>
      <c r="AZ38" s="207"/>
      <c r="BA38" s="220">
        <v>-7.5471698113207504</v>
      </c>
      <c r="BB38" s="228">
        <v>-9.3370038999770504</v>
      </c>
      <c r="BC38" s="221">
        <v>-8.4489135460009201</v>
      </c>
      <c r="BD38" s="207"/>
      <c r="BE38" s="226">
        <v>-7.2337279605583698</v>
      </c>
    </row>
    <row r="39" spans="1:57" x14ac:dyDescent="0.25">
      <c r="A39" s="20" t="s">
        <v>26</v>
      </c>
      <c r="B39" s="2" t="str">
        <f t="shared" si="0"/>
        <v>Coastal Virginia - Hampton Roads</v>
      </c>
      <c r="C39" s="2"/>
      <c r="D39" s="23" t="s">
        <v>89</v>
      </c>
      <c r="E39" s="26" t="s">
        <v>90</v>
      </c>
      <c r="F39" s="2"/>
      <c r="G39" s="212">
        <v>59.0623951261068</v>
      </c>
      <c r="H39" s="207">
        <v>66.153806438288896</v>
      </c>
      <c r="I39" s="207">
        <v>68.704339520355205</v>
      </c>
      <c r="J39" s="207">
        <v>68.136407052688597</v>
      </c>
      <c r="K39" s="207">
        <v>65.017941502955793</v>
      </c>
      <c r="L39" s="213">
        <v>65.414977928078997</v>
      </c>
      <c r="M39" s="207"/>
      <c r="N39" s="220">
        <v>79.363399333970094</v>
      </c>
      <c r="O39" s="228">
        <v>85.0556315667191</v>
      </c>
      <c r="P39" s="221">
        <v>82.209515450344597</v>
      </c>
      <c r="Q39" s="207"/>
      <c r="R39" s="226">
        <v>70.213417220154895</v>
      </c>
      <c r="S39" s="208"/>
      <c r="T39" s="212">
        <v>9.0552425605155609</v>
      </c>
      <c r="U39" s="207">
        <v>2.58705202369848</v>
      </c>
      <c r="V39" s="207">
        <v>4.88029527305161</v>
      </c>
      <c r="W39" s="207">
        <v>6.1235813597186501</v>
      </c>
      <c r="X39" s="207">
        <v>8.5215238426504705</v>
      </c>
      <c r="Y39" s="213">
        <v>6.1006821370945703</v>
      </c>
      <c r="Z39" s="207"/>
      <c r="AA39" s="220">
        <v>3.3195480940380602</v>
      </c>
      <c r="AB39" s="228">
        <v>-4.5457024150044303</v>
      </c>
      <c r="AC39" s="221">
        <v>-0.90443602412191304</v>
      </c>
      <c r="AD39" s="207"/>
      <c r="AE39" s="226">
        <v>3.64957270309282</v>
      </c>
      <c r="AG39" s="212">
        <v>54.124609546428402</v>
      </c>
      <c r="AH39" s="207">
        <v>62.8094586570978</v>
      </c>
      <c r="AI39" s="207">
        <v>67.025711851717901</v>
      </c>
      <c r="AJ39" s="207">
        <v>68.377132973642702</v>
      </c>
      <c r="AK39" s="207">
        <v>69.241293853421695</v>
      </c>
      <c r="AL39" s="213">
        <v>64.315641376461699</v>
      </c>
      <c r="AM39" s="207"/>
      <c r="AN39" s="220">
        <v>80.894880863257299</v>
      </c>
      <c r="AO39" s="228">
        <v>82.029455042982093</v>
      </c>
      <c r="AP39" s="221">
        <v>81.462167953119703</v>
      </c>
      <c r="AQ39" s="207"/>
      <c r="AR39" s="226">
        <v>69.214648969792606</v>
      </c>
      <c r="AS39" s="208"/>
      <c r="AT39" s="212">
        <v>3.12789646384023</v>
      </c>
      <c r="AU39" s="207">
        <v>4.4026091888187002</v>
      </c>
      <c r="AV39" s="207">
        <v>5.6537546791922901</v>
      </c>
      <c r="AW39" s="207">
        <v>7.3587937551250704</v>
      </c>
      <c r="AX39" s="207">
        <v>8.2674833618849402</v>
      </c>
      <c r="AY39" s="213">
        <v>5.8776890933771799</v>
      </c>
      <c r="AZ39" s="207"/>
      <c r="BA39" s="220">
        <v>3.7356264272462201</v>
      </c>
      <c r="BB39" s="228">
        <v>-0.31216119400167802</v>
      </c>
      <c r="BC39" s="221">
        <v>1.65737402557865</v>
      </c>
      <c r="BD39" s="207"/>
      <c r="BE39" s="226">
        <v>4.4182807950041401</v>
      </c>
    </row>
    <row r="40" spans="1:57" x14ac:dyDescent="0.25">
      <c r="A40" s="19" t="s">
        <v>27</v>
      </c>
      <c r="B40" s="2" t="str">
        <f t="shared" si="0"/>
        <v>Northern Virginia</v>
      </c>
      <c r="C40" s="2"/>
      <c r="D40" s="23" t="s">
        <v>89</v>
      </c>
      <c r="E40" s="26" t="s">
        <v>90</v>
      </c>
      <c r="F40" s="2"/>
      <c r="G40" s="212">
        <v>70.989114114114102</v>
      </c>
      <c r="H40" s="207">
        <v>86.171171171171096</v>
      </c>
      <c r="I40" s="207">
        <v>91.510885885885799</v>
      </c>
      <c r="J40" s="207">
        <v>90.061936936936902</v>
      </c>
      <c r="K40" s="207">
        <v>73.892642642642599</v>
      </c>
      <c r="L40" s="213">
        <v>82.525150150150097</v>
      </c>
      <c r="M40" s="207"/>
      <c r="N40" s="220">
        <v>71.953828828828804</v>
      </c>
      <c r="O40" s="228">
        <v>79.558933933933901</v>
      </c>
      <c r="P40" s="221">
        <v>75.756381381381303</v>
      </c>
      <c r="Q40" s="207"/>
      <c r="R40" s="226">
        <v>80.591216216216196</v>
      </c>
      <c r="S40" s="208"/>
      <c r="T40" s="212">
        <v>10.781255959085399</v>
      </c>
      <c r="U40" s="207">
        <v>7.6580614584860802</v>
      </c>
      <c r="V40" s="207">
        <v>5.6623829009204103</v>
      </c>
      <c r="W40" s="207">
        <v>8.9341139700851908</v>
      </c>
      <c r="X40" s="207">
        <v>7.6783522096237</v>
      </c>
      <c r="Y40" s="213">
        <v>8.0093107015537495</v>
      </c>
      <c r="Z40" s="207"/>
      <c r="AA40" s="220">
        <v>-3.1766960191382698</v>
      </c>
      <c r="AB40" s="228">
        <v>-7.3317247043823901</v>
      </c>
      <c r="AC40" s="221">
        <v>-5.4038795647990998</v>
      </c>
      <c r="AD40" s="207"/>
      <c r="AE40" s="226">
        <v>4.0469713271448899</v>
      </c>
      <c r="AG40" s="212">
        <v>63.240098812654303</v>
      </c>
      <c r="AH40" s="207">
        <v>82.444816320025495</v>
      </c>
      <c r="AI40" s="207">
        <v>90.414516272681595</v>
      </c>
      <c r="AJ40" s="207">
        <v>90.654047896949805</v>
      </c>
      <c r="AK40" s="207">
        <v>80.547313355177096</v>
      </c>
      <c r="AL40" s="213">
        <v>81.460158531497697</v>
      </c>
      <c r="AM40" s="207"/>
      <c r="AN40" s="220">
        <v>77.592905405405403</v>
      </c>
      <c r="AO40" s="228">
        <v>79.244087837837796</v>
      </c>
      <c r="AP40" s="221">
        <v>78.4184966216216</v>
      </c>
      <c r="AQ40" s="207"/>
      <c r="AR40" s="226">
        <v>80.591732226765899</v>
      </c>
      <c r="AS40" s="208"/>
      <c r="AT40" s="212">
        <v>6.4376371129454499</v>
      </c>
      <c r="AU40" s="207">
        <v>5.7265701075585902</v>
      </c>
      <c r="AV40" s="207">
        <v>5.0531845127566699</v>
      </c>
      <c r="AW40" s="207">
        <v>6.46425777580356</v>
      </c>
      <c r="AX40" s="207">
        <v>4.6163925712788298</v>
      </c>
      <c r="AY40" s="213">
        <v>5.6270634552944898</v>
      </c>
      <c r="AZ40" s="207"/>
      <c r="BA40" s="220">
        <v>2.6284540192246699</v>
      </c>
      <c r="BB40" s="228">
        <v>0.32072123757017401</v>
      </c>
      <c r="BC40" s="221">
        <v>1.4493221270687899</v>
      </c>
      <c r="BD40" s="207"/>
      <c r="BE40" s="226">
        <v>4.4322663922533199</v>
      </c>
    </row>
    <row r="41" spans="1:57" x14ac:dyDescent="0.25">
      <c r="A41" s="21" t="s">
        <v>28</v>
      </c>
      <c r="B41" s="2" t="str">
        <f t="shared" si="0"/>
        <v>Shenandoah Valley</v>
      </c>
      <c r="C41" s="2"/>
      <c r="D41" s="24" t="s">
        <v>89</v>
      </c>
      <c r="E41" s="27" t="s">
        <v>90</v>
      </c>
      <c r="F41" s="2"/>
      <c r="G41" s="214">
        <v>47.717184527584003</v>
      </c>
      <c r="H41" s="215">
        <v>55.596068484464098</v>
      </c>
      <c r="I41" s="215">
        <v>58.298985415345498</v>
      </c>
      <c r="J41" s="215">
        <v>58.758719086873803</v>
      </c>
      <c r="K41" s="215">
        <v>58.4416613823715</v>
      </c>
      <c r="L41" s="216">
        <v>55.7625237793278</v>
      </c>
      <c r="M41" s="207"/>
      <c r="N41" s="222">
        <v>69.570386810399398</v>
      </c>
      <c r="O41" s="223">
        <v>76.379201014584595</v>
      </c>
      <c r="P41" s="224">
        <v>72.974793912492004</v>
      </c>
      <c r="Q41" s="207"/>
      <c r="R41" s="227">
        <v>60.680315245946097</v>
      </c>
      <c r="S41" s="208"/>
      <c r="T41" s="214">
        <v>-6.1643241086469898</v>
      </c>
      <c r="U41" s="215">
        <v>-4.8754663881863696</v>
      </c>
      <c r="V41" s="215">
        <v>-2.7219041248748099</v>
      </c>
      <c r="W41" s="215">
        <v>-1.84849282222434</v>
      </c>
      <c r="X41" s="215">
        <v>-3.5931586992622799</v>
      </c>
      <c r="Y41" s="216">
        <v>-3.7624099546352601</v>
      </c>
      <c r="Z41" s="207"/>
      <c r="AA41" s="222">
        <v>2.86738483780141E-3</v>
      </c>
      <c r="AB41" s="223">
        <v>-1.6556950061871401</v>
      </c>
      <c r="AC41" s="224">
        <v>-0.87201787906355499</v>
      </c>
      <c r="AD41" s="207"/>
      <c r="AE41" s="227">
        <v>-2.7884629943419799</v>
      </c>
      <c r="AG41" s="214">
        <v>45.122994014357502</v>
      </c>
      <c r="AH41" s="215">
        <v>54.204864080179703</v>
      </c>
      <c r="AI41" s="215">
        <v>57.857895678803601</v>
      </c>
      <c r="AJ41" s="215">
        <v>64.617097858293306</v>
      </c>
      <c r="AK41" s="215">
        <v>66.490345417304596</v>
      </c>
      <c r="AL41" s="216">
        <v>57.658639409787803</v>
      </c>
      <c r="AM41" s="207"/>
      <c r="AN41" s="222">
        <v>73.422637920101394</v>
      </c>
      <c r="AO41" s="223">
        <v>70.896084337349293</v>
      </c>
      <c r="AP41" s="224">
        <v>72.159361128725394</v>
      </c>
      <c r="AQ41" s="207"/>
      <c r="AR41" s="227">
        <v>61.812108535799702</v>
      </c>
      <c r="AS41" s="38"/>
      <c r="AT41" s="214">
        <v>-0.93003157003370096</v>
      </c>
      <c r="AU41" s="215">
        <v>-1.9566674685052601</v>
      </c>
      <c r="AV41" s="215">
        <v>-1.9332642510443001</v>
      </c>
      <c r="AW41" s="215">
        <v>-0.342637839815576</v>
      </c>
      <c r="AX41" s="215">
        <v>-0.86067709635620004</v>
      </c>
      <c r="AY41" s="216">
        <v>-1.19408259746801</v>
      </c>
      <c r="AZ41" s="207"/>
      <c r="BA41" s="222">
        <v>-3.1015353726630099</v>
      </c>
      <c r="BB41" s="223">
        <v>-3.9391958291559099</v>
      </c>
      <c r="BC41" s="224">
        <v>-3.51485101520933</v>
      </c>
      <c r="BD41" s="207"/>
      <c r="BE41" s="227">
        <v>-1.9825826542162299</v>
      </c>
    </row>
    <row r="42" spans="1:57" ht="13" x14ac:dyDescent="0.3">
      <c r="A42" s="18" t="s">
        <v>29</v>
      </c>
      <c r="B42" s="2" t="str">
        <f t="shared" si="0"/>
        <v>Southern Virginia</v>
      </c>
      <c r="C42" s="8"/>
      <c r="D42" s="22" t="s">
        <v>89</v>
      </c>
      <c r="E42" s="25" t="s">
        <v>90</v>
      </c>
      <c r="F42" s="2"/>
      <c r="G42" s="209">
        <v>46.429375985582297</v>
      </c>
      <c r="H42" s="210">
        <v>61.838251858526597</v>
      </c>
      <c r="I42" s="210">
        <v>64.811894570849205</v>
      </c>
      <c r="J42" s="210">
        <v>63.775625140797402</v>
      </c>
      <c r="K42" s="210">
        <v>63.2574904257715</v>
      </c>
      <c r="L42" s="211">
        <v>60.022527596305402</v>
      </c>
      <c r="M42" s="207"/>
      <c r="N42" s="217">
        <v>66.861905834647402</v>
      </c>
      <c r="O42" s="218">
        <v>67.425095742284199</v>
      </c>
      <c r="P42" s="219">
        <v>67.143500788465801</v>
      </c>
      <c r="Q42" s="207"/>
      <c r="R42" s="225">
        <v>62.057091365494102</v>
      </c>
      <c r="S42" s="208"/>
      <c r="T42" s="209">
        <v>-1.62245309695907</v>
      </c>
      <c r="U42" s="210">
        <v>-4.5323201496868704</v>
      </c>
      <c r="V42" s="210">
        <v>-2.8703976189756801</v>
      </c>
      <c r="W42" s="210">
        <v>-3.3043810279162198</v>
      </c>
      <c r="X42" s="210">
        <v>6.3875975342521798</v>
      </c>
      <c r="Y42" s="211">
        <v>-1.31471657709745</v>
      </c>
      <c r="Z42" s="207"/>
      <c r="AA42" s="217">
        <v>4.4687620262429704</v>
      </c>
      <c r="AB42" s="218">
        <v>-5.4244356313227797</v>
      </c>
      <c r="AC42" s="219">
        <v>-0.74439013878958205</v>
      </c>
      <c r="AD42" s="207"/>
      <c r="AE42" s="225">
        <v>-1.1391113363366101</v>
      </c>
      <c r="AF42" s="28"/>
      <c r="AG42" s="209">
        <v>44.170984455958497</v>
      </c>
      <c r="AH42" s="210">
        <v>60.266952016219797</v>
      </c>
      <c r="AI42" s="210">
        <v>63.319441315611598</v>
      </c>
      <c r="AJ42" s="210">
        <v>65.701734624915503</v>
      </c>
      <c r="AK42" s="210">
        <v>63.899526920477498</v>
      </c>
      <c r="AL42" s="211">
        <v>59.471727866636598</v>
      </c>
      <c r="AM42" s="207"/>
      <c r="AN42" s="217">
        <v>68.607794548321607</v>
      </c>
      <c r="AO42" s="218">
        <v>65.6566794323045</v>
      </c>
      <c r="AP42" s="219">
        <v>67.132236990313103</v>
      </c>
      <c r="AQ42" s="207"/>
      <c r="AR42" s="225">
        <v>61.660444759115599</v>
      </c>
      <c r="AS42" s="208"/>
      <c r="AT42" s="209">
        <v>-5.55549614685662</v>
      </c>
      <c r="AU42" s="210">
        <v>-4.83937969251709</v>
      </c>
      <c r="AV42" s="210">
        <v>-6.10575057248868</v>
      </c>
      <c r="AW42" s="210">
        <v>-4.9655921309122704</v>
      </c>
      <c r="AX42" s="210">
        <v>-1.78054912520062</v>
      </c>
      <c r="AY42" s="211">
        <v>-4.61039022374373</v>
      </c>
      <c r="AZ42" s="207"/>
      <c r="BA42" s="217">
        <v>1.3946863795453199</v>
      </c>
      <c r="BB42" s="218">
        <v>-4.7255962625238404</v>
      </c>
      <c r="BC42" s="219">
        <v>-1.6934432632081999</v>
      </c>
      <c r="BD42" s="207"/>
      <c r="BE42" s="225">
        <v>-3.7217403150766</v>
      </c>
    </row>
    <row r="43" spans="1:57" x14ac:dyDescent="0.25">
      <c r="A43" s="19" t="s">
        <v>30</v>
      </c>
      <c r="B43" s="2" t="str">
        <f t="shared" si="0"/>
        <v>Southwest Virginia - Blue Ridge Highlands</v>
      </c>
      <c r="C43" s="9"/>
      <c r="D43" s="23" t="s">
        <v>89</v>
      </c>
      <c r="E43" s="26" t="s">
        <v>90</v>
      </c>
      <c r="F43" s="2"/>
      <c r="G43" s="212">
        <v>47.941943531012498</v>
      </c>
      <c r="H43" s="207">
        <v>57.206032429980702</v>
      </c>
      <c r="I43" s="207">
        <v>58.770835695657098</v>
      </c>
      <c r="J43" s="207">
        <v>62.750878784442598</v>
      </c>
      <c r="K43" s="207">
        <v>60.3129606531352</v>
      </c>
      <c r="L43" s="213">
        <v>57.396530218845598</v>
      </c>
      <c r="M43" s="207"/>
      <c r="N43" s="220">
        <v>60.4036738859281</v>
      </c>
      <c r="O43" s="228">
        <v>59.303775938314999</v>
      </c>
      <c r="P43" s="221">
        <v>59.8537249121215</v>
      </c>
      <c r="Q43" s="207"/>
      <c r="R43" s="226">
        <v>58.098585845495897</v>
      </c>
      <c r="S43" s="208"/>
      <c r="T43" s="212">
        <v>-3.7538312488235901</v>
      </c>
      <c r="U43" s="207">
        <v>-2.08409091885181</v>
      </c>
      <c r="V43" s="207">
        <v>-1.0858290374686399</v>
      </c>
      <c r="W43" s="207">
        <v>2.1609942995745501</v>
      </c>
      <c r="X43" s="207">
        <v>-3.26313098316191</v>
      </c>
      <c r="Y43" s="213">
        <v>-1.5234685450271901</v>
      </c>
      <c r="Z43" s="207"/>
      <c r="AA43" s="220">
        <v>-13.0302169555047</v>
      </c>
      <c r="AB43" s="228">
        <v>-11.9084710858679</v>
      </c>
      <c r="AC43" s="221">
        <v>-12.4780908507097</v>
      </c>
      <c r="AD43" s="207"/>
      <c r="AE43" s="226">
        <v>-5.0225861813468402</v>
      </c>
      <c r="AF43" s="29"/>
      <c r="AG43" s="212">
        <v>43.7181086290962</v>
      </c>
      <c r="AH43" s="207">
        <v>53.472615942850602</v>
      </c>
      <c r="AI43" s="207">
        <v>57.875042521827801</v>
      </c>
      <c r="AJ43" s="207">
        <v>62.251956004081997</v>
      </c>
      <c r="AK43" s="207">
        <v>65.4269191518312</v>
      </c>
      <c r="AL43" s="213">
        <v>56.548928449937598</v>
      </c>
      <c r="AM43" s="207"/>
      <c r="AN43" s="220">
        <v>69.514684204558307</v>
      </c>
      <c r="AO43" s="228">
        <v>63.227123256604997</v>
      </c>
      <c r="AP43" s="221">
        <v>66.370903730581603</v>
      </c>
      <c r="AQ43" s="207"/>
      <c r="AR43" s="226">
        <v>59.355207101550199</v>
      </c>
      <c r="AS43" s="208"/>
      <c r="AT43" s="212">
        <v>-6.9646805137411096</v>
      </c>
      <c r="AU43" s="207">
        <v>-3.2736603572209102</v>
      </c>
      <c r="AV43" s="207">
        <v>-3.11788622921671</v>
      </c>
      <c r="AW43" s="207">
        <v>-8.3318249064700698</v>
      </c>
      <c r="AX43" s="207">
        <v>-1.24281131554835</v>
      </c>
      <c r="AY43" s="213">
        <v>-4.5339642662320303</v>
      </c>
      <c r="AZ43" s="207"/>
      <c r="BA43" s="220">
        <v>-5.4147114106079304</v>
      </c>
      <c r="BB43" s="228">
        <v>-7.7942168578605999</v>
      </c>
      <c r="BC43" s="221">
        <v>-6.5632405183636404</v>
      </c>
      <c r="BD43" s="207"/>
      <c r="BE43" s="226">
        <v>-5.19205366383515</v>
      </c>
    </row>
    <row r="44" spans="1:57" x14ac:dyDescent="0.25">
      <c r="A44" s="20" t="s">
        <v>31</v>
      </c>
      <c r="B44" s="2" t="str">
        <f t="shared" si="0"/>
        <v>Southwest Virginia - Heart of Appalachia</v>
      </c>
      <c r="C44" s="2"/>
      <c r="D44" s="23" t="s">
        <v>89</v>
      </c>
      <c r="E44" s="26" t="s">
        <v>90</v>
      </c>
      <c r="F44" s="2"/>
      <c r="G44" s="212">
        <v>39.332365747460003</v>
      </c>
      <c r="H44" s="207">
        <v>52.3947750362844</v>
      </c>
      <c r="I44" s="207">
        <v>55.950653120464402</v>
      </c>
      <c r="J44" s="207">
        <v>58.780841799709698</v>
      </c>
      <c r="K44" s="207">
        <v>51.3788098693759</v>
      </c>
      <c r="L44" s="213">
        <v>51.567489114658898</v>
      </c>
      <c r="M44" s="207"/>
      <c r="N44" s="220">
        <v>55.805515239477501</v>
      </c>
      <c r="O44" s="228">
        <v>57.764876632801098</v>
      </c>
      <c r="P44" s="221">
        <v>56.785195936139303</v>
      </c>
      <c r="Q44" s="207"/>
      <c r="R44" s="226">
        <v>53.058262492224699</v>
      </c>
      <c r="S44" s="208"/>
      <c r="T44" s="212">
        <v>-26.149386187711599</v>
      </c>
      <c r="U44" s="207">
        <v>-15.864960353761401</v>
      </c>
      <c r="V44" s="207">
        <v>-6.2940281071896296</v>
      </c>
      <c r="W44" s="207">
        <v>-2.1224320148020501</v>
      </c>
      <c r="X44" s="207">
        <v>-14.2497177874536</v>
      </c>
      <c r="Y44" s="213">
        <v>-12.661123674726101</v>
      </c>
      <c r="Z44" s="207"/>
      <c r="AA44" s="220">
        <v>-14.573722956128901</v>
      </c>
      <c r="AB44" s="228">
        <v>-14.9162899851897</v>
      </c>
      <c r="AC44" s="221">
        <v>-14.7483055284613</v>
      </c>
      <c r="AD44" s="207"/>
      <c r="AE44" s="226">
        <v>-13.3101162841507</v>
      </c>
      <c r="AF44" s="29"/>
      <c r="AG44" s="212">
        <v>37.354862119012999</v>
      </c>
      <c r="AH44" s="207">
        <v>52.4129172714078</v>
      </c>
      <c r="AI44" s="207">
        <v>55.1342525399129</v>
      </c>
      <c r="AJ44" s="207">
        <v>55.950653120464402</v>
      </c>
      <c r="AK44" s="207">
        <v>52.4129172714078</v>
      </c>
      <c r="AL44" s="213">
        <v>50.653120464441201</v>
      </c>
      <c r="AM44" s="207"/>
      <c r="AN44" s="220">
        <v>57.002902757619701</v>
      </c>
      <c r="AO44" s="228">
        <v>52.630624092888198</v>
      </c>
      <c r="AP44" s="221">
        <v>54.816763425253903</v>
      </c>
      <c r="AQ44" s="207"/>
      <c r="AR44" s="226">
        <v>51.8427327389591</v>
      </c>
      <c r="AS44" s="208"/>
      <c r="AT44" s="212">
        <v>-18.68338877059</v>
      </c>
      <c r="AU44" s="207">
        <v>-10.793399464958499</v>
      </c>
      <c r="AV44" s="207">
        <v>-9.14915805176941</v>
      </c>
      <c r="AW44" s="207">
        <v>-9.7785991267503807</v>
      </c>
      <c r="AX44" s="207">
        <v>-11.7320564024874</v>
      </c>
      <c r="AY44" s="213">
        <v>-11.681113014490199</v>
      </c>
      <c r="AZ44" s="207"/>
      <c r="BA44" s="220">
        <v>-14.798459936265701</v>
      </c>
      <c r="BB44" s="228">
        <v>-15.9774592394742</v>
      </c>
      <c r="BC44" s="221">
        <v>-15.368551542595</v>
      </c>
      <c r="BD44" s="207"/>
      <c r="BE44" s="226">
        <v>-12.819638105156599</v>
      </c>
    </row>
    <row r="45" spans="1:57" x14ac:dyDescent="0.25">
      <c r="A45" s="21" t="s">
        <v>32</v>
      </c>
      <c r="B45" s="2" t="str">
        <f t="shared" si="0"/>
        <v>Virginia Mountains</v>
      </c>
      <c r="C45" s="2"/>
      <c r="D45" s="24" t="s">
        <v>89</v>
      </c>
      <c r="E45" s="27" t="s">
        <v>90</v>
      </c>
      <c r="F45" s="2"/>
      <c r="G45" s="212">
        <v>48.721723999464501</v>
      </c>
      <c r="H45" s="207">
        <v>59.911658412528404</v>
      </c>
      <c r="I45" s="207">
        <v>64.716905367420594</v>
      </c>
      <c r="J45" s="207">
        <v>62.695756926783503</v>
      </c>
      <c r="K45" s="207">
        <v>55.963057154330002</v>
      </c>
      <c r="L45" s="213">
        <v>58.401820372105398</v>
      </c>
      <c r="M45" s="207"/>
      <c r="N45" s="220">
        <v>59.309329407040501</v>
      </c>
      <c r="O45" s="228">
        <v>65.332619461919407</v>
      </c>
      <c r="P45" s="221">
        <v>62.320974434479901</v>
      </c>
      <c r="Q45" s="207"/>
      <c r="R45" s="226">
        <v>59.521578675641003</v>
      </c>
      <c r="S45" s="208"/>
      <c r="T45" s="212">
        <v>1.4331712038896101</v>
      </c>
      <c r="U45" s="207">
        <v>-1.8188981878842201</v>
      </c>
      <c r="V45" s="207">
        <v>1.38151071892475</v>
      </c>
      <c r="W45" s="207">
        <v>0.56042326788811503</v>
      </c>
      <c r="X45" s="207">
        <v>-12.030591566336399</v>
      </c>
      <c r="Y45" s="213">
        <v>-2.28998063144221</v>
      </c>
      <c r="Z45" s="207"/>
      <c r="AA45" s="220">
        <v>-7.66257496951925</v>
      </c>
      <c r="AB45" s="228">
        <v>-6.8784427291855099</v>
      </c>
      <c r="AC45" s="221">
        <v>-7.2532165021824202</v>
      </c>
      <c r="AD45" s="207"/>
      <c r="AE45" s="226">
        <v>-3.82955067646092</v>
      </c>
      <c r="AF45" s="30"/>
      <c r="AG45" s="212">
        <v>44.766430196760801</v>
      </c>
      <c r="AH45" s="207">
        <v>59.229018872975502</v>
      </c>
      <c r="AI45" s="207">
        <v>65.791058760540693</v>
      </c>
      <c r="AJ45" s="207">
        <v>68.772587337705701</v>
      </c>
      <c r="AK45" s="207">
        <v>66.828403158881002</v>
      </c>
      <c r="AL45" s="213">
        <v>61.077499665372699</v>
      </c>
      <c r="AM45" s="207"/>
      <c r="AN45" s="220">
        <v>70.900816490429605</v>
      </c>
      <c r="AO45" s="228">
        <v>67.256726007227897</v>
      </c>
      <c r="AP45" s="221">
        <v>69.078771248828801</v>
      </c>
      <c r="AQ45" s="207"/>
      <c r="AR45" s="226">
        <v>63.363577260645897</v>
      </c>
      <c r="AS45" s="208"/>
      <c r="AT45" s="212">
        <v>0.200168712474631</v>
      </c>
      <c r="AU45" s="207">
        <v>4.0112426401071204</v>
      </c>
      <c r="AV45" s="207">
        <v>2.7728694319013099</v>
      </c>
      <c r="AW45" s="207">
        <v>-4.5216373745388996</v>
      </c>
      <c r="AX45" s="207">
        <v>-5.9456861260304201</v>
      </c>
      <c r="AY45" s="213">
        <v>-1.07955217990677</v>
      </c>
      <c r="AZ45" s="207"/>
      <c r="BA45" s="220">
        <v>-4.2847147558560001</v>
      </c>
      <c r="BB45" s="228">
        <v>-1.72055124982826</v>
      </c>
      <c r="BC45" s="221">
        <v>-3.0533781045714599</v>
      </c>
      <c r="BD45" s="207"/>
      <c r="BE45" s="226">
        <v>-1.7029332329324001</v>
      </c>
    </row>
    <row r="46" spans="1:57" x14ac:dyDescent="0.25">
      <c r="A46" s="20" t="s">
        <v>104</v>
      </c>
      <c r="B46" s="2" t="s">
        <v>16</v>
      </c>
      <c r="D46" s="24" t="s">
        <v>89</v>
      </c>
      <c r="E46" s="27" t="s">
        <v>90</v>
      </c>
      <c r="G46" s="212">
        <v>58.871144169765898</v>
      </c>
      <c r="H46" s="207">
        <v>69.197112229271397</v>
      </c>
      <c r="I46" s="207">
        <v>72.938087945744897</v>
      </c>
      <c r="J46" s="207">
        <v>74.053817545394807</v>
      </c>
      <c r="K46" s="207">
        <v>55.108291402318898</v>
      </c>
      <c r="L46" s="213">
        <v>66.033690658499197</v>
      </c>
      <c r="M46" s="207"/>
      <c r="N46" s="220">
        <v>69.131481076350894</v>
      </c>
      <c r="O46" s="228">
        <v>81.448260774447604</v>
      </c>
      <c r="P46" s="221">
        <v>75.2898709253992</v>
      </c>
      <c r="Q46" s="207"/>
      <c r="R46" s="226">
        <v>68.678313591899197</v>
      </c>
      <c r="S46" s="208"/>
      <c r="T46" s="212">
        <v>15.2012802994919</v>
      </c>
      <c r="U46" s="207">
        <v>-3.2991686010797099</v>
      </c>
      <c r="V46" s="207">
        <v>-4.4282492295943499</v>
      </c>
      <c r="W46" s="207">
        <v>1.35042649126652</v>
      </c>
      <c r="X46" s="207">
        <v>1.3023521424617099</v>
      </c>
      <c r="Y46" s="213">
        <v>1.1405069936544101</v>
      </c>
      <c r="Z46" s="207"/>
      <c r="AA46" s="220">
        <v>2.5660657925743502</v>
      </c>
      <c r="AB46" s="228">
        <v>-0.76445285557402098</v>
      </c>
      <c r="AC46" s="221">
        <v>0.73733273553730805</v>
      </c>
      <c r="AD46" s="207"/>
      <c r="AE46" s="226">
        <v>1.01387825554542</v>
      </c>
      <c r="AG46" s="212">
        <v>50.558108995403799</v>
      </c>
      <c r="AH46" s="207">
        <v>67.120814182534403</v>
      </c>
      <c r="AI46" s="207">
        <v>73.363974611512305</v>
      </c>
      <c r="AJ46" s="207">
        <v>77.248850952068196</v>
      </c>
      <c r="AK46" s="207">
        <v>67.777413000656495</v>
      </c>
      <c r="AL46" s="213">
        <v>67.213832348435105</v>
      </c>
      <c r="AM46" s="207"/>
      <c r="AN46" s="220">
        <v>75.4977029096477</v>
      </c>
      <c r="AO46" s="228">
        <v>79.681688908335104</v>
      </c>
      <c r="AP46" s="221">
        <v>77.589695908991402</v>
      </c>
      <c r="AQ46" s="207"/>
      <c r="AR46" s="226">
        <v>70.179291587207302</v>
      </c>
      <c r="AS46" s="208"/>
      <c r="AT46" s="212">
        <v>4.9668717489535803</v>
      </c>
      <c r="AU46" s="207">
        <v>-1.5447095158191599</v>
      </c>
      <c r="AV46" s="207">
        <v>-2.4154914602273698</v>
      </c>
      <c r="AW46" s="207">
        <v>7.8304330094176304</v>
      </c>
      <c r="AX46" s="207">
        <v>3.6362182635405902</v>
      </c>
      <c r="AY46" s="213">
        <v>2.2860490158681301</v>
      </c>
      <c r="AZ46" s="207"/>
      <c r="BA46" s="220">
        <v>4.7748047146296004</v>
      </c>
      <c r="BB46" s="228">
        <v>2.77428588102104</v>
      </c>
      <c r="BC46" s="221">
        <v>3.7379442877734599</v>
      </c>
      <c r="BD46" s="207"/>
      <c r="BE46" s="226">
        <v>2.7416309347599599</v>
      </c>
    </row>
    <row r="47" spans="1:57" x14ac:dyDescent="0.25">
      <c r="A47" s="20" t="s">
        <v>105</v>
      </c>
      <c r="B47" s="2" t="s">
        <v>17</v>
      </c>
      <c r="D47" s="24" t="s">
        <v>89</v>
      </c>
      <c r="E47" s="27" t="s">
        <v>90</v>
      </c>
      <c r="G47" s="212">
        <v>62.6945949017082</v>
      </c>
      <c r="H47" s="207">
        <v>79.508351956365203</v>
      </c>
      <c r="I47" s="207">
        <v>88.704973296465994</v>
      </c>
      <c r="J47" s="207">
        <v>87.064883905912595</v>
      </c>
      <c r="K47" s="207">
        <v>68.224688458770501</v>
      </c>
      <c r="L47" s="213">
        <v>77.239498503844501</v>
      </c>
      <c r="M47" s="207"/>
      <c r="N47" s="220">
        <v>75.2092723760463</v>
      </c>
      <c r="O47" s="228">
        <v>83.621832506344404</v>
      </c>
      <c r="P47" s="221">
        <v>79.415552441195402</v>
      </c>
      <c r="Q47" s="207"/>
      <c r="R47" s="226">
        <v>77.861228200230499</v>
      </c>
      <c r="S47" s="208"/>
      <c r="T47" s="212">
        <v>5.3287145556974203</v>
      </c>
      <c r="U47" s="207">
        <v>-1.64979529215261</v>
      </c>
      <c r="V47" s="207">
        <v>3.1621377357026801</v>
      </c>
      <c r="W47" s="207">
        <v>11.462566091388799</v>
      </c>
      <c r="X47" s="207">
        <v>9.5098720430289703</v>
      </c>
      <c r="Y47" s="213">
        <v>5.2991505102999703</v>
      </c>
      <c r="Z47" s="207"/>
      <c r="AA47" s="220">
        <v>-2.9015459852783398</v>
      </c>
      <c r="AB47" s="228">
        <v>-6.5952126588372399</v>
      </c>
      <c r="AC47" s="221">
        <v>-4.8818688297684103</v>
      </c>
      <c r="AD47" s="207"/>
      <c r="AE47" s="226">
        <v>2.11400320121234</v>
      </c>
      <c r="AG47" s="212">
        <v>55.813358355369701</v>
      </c>
      <c r="AH47" s="207">
        <v>78.046006426113905</v>
      </c>
      <c r="AI47" s="207">
        <v>87.109860009288397</v>
      </c>
      <c r="AJ47" s="207">
        <v>87.296577478271502</v>
      </c>
      <c r="AK47" s="207">
        <v>76.1485019951282</v>
      </c>
      <c r="AL47" s="213">
        <v>76.882860852834398</v>
      </c>
      <c r="AM47" s="207"/>
      <c r="AN47" s="220">
        <v>77.883413507064105</v>
      </c>
      <c r="AO47" s="228">
        <v>80.351123063520305</v>
      </c>
      <c r="AP47" s="221">
        <v>79.117268285292198</v>
      </c>
      <c r="AQ47" s="207"/>
      <c r="AR47" s="226">
        <v>77.521682100541</v>
      </c>
      <c r="AS47" s="208"/>
      <c r="AT47" s="212">
        <v>0.79911079473504298</v>
      </c>
      <c r="AU47" s="207">
        <v>0.73368547625884395</v>
      </c>
      <c r="AV47" s="207">
        <v>1.7698649817535901</v>
      </c>
      <c r="AW47" s="207">
        <v>5.0372518444102203</v>
      </c>
      <c r="AX47" s="207">
        <v>2.2774432800888</v>
      </c>
      <c r="AY47" s="213">
        <v>2.23627239585098</v>
      </c>
      <c r="AZ47" s="207"/>
      <c r="BA47" s="220">
        <v>-1.3750540030962799</v>
      </c>
      <c r="BB47" s="228">
        <v>-2.40411455377357</v>
      </c>
      <c r="BC47" s="221">
        <v>-1.9003060402404</v>
      </c>
      <c r="BD47" s="207"/>
      <c r="BE47" s="226">
        <v>0.99408305965860699</v>
      </c>
    </row>
    <row r="48" spans="1:57" x14ac:dyDescent="0.25">
      <c r="A48" s="20" t="s">
        <v>106</v>
      </c>
      <c r="B48" s="2" t="s">
        <v>18</v>
      </c>
      <c r="D48" s="24" t="s">
        <v>89</v>
      </c>
      <c r="E48" s="27" t="s">
        <v>90</v>
      </c>
      <c r="G48" s="212">
        <v>64.401118976935294</v>
      </c>
      <c r="H48" s="207">
        <v>79.356017355560596</v>
      </c>
      <c r="I48" s="207">
        <v>83.580726193194707</v>
      </c>
      <c r="J48" s="207">
        <v>81.474080840374498</v>
      </c>
      <c r="K48" s="207">
        <v>69.807604475907695</v>
      </c>
      <c r="L48" s="213">
        <v>75.723909568394603</v>
      </c>
      <c r="M48" s="207"/>
      <c r="N48" s="220">
        <v>77.654715688513306</v>
      </c>
      <c r="O48" s="228">
        <v>85.7929892669559</v>
      </c>
      <c r="P48" s="221">
        <v>81.723852477734596</v>
      </c>
      <c r="Q48" s="207"/>
      <c r="R48" s="226">
        <v>77.438178971063095</v>
      </c>
      <c r="S48" s="208"/>
      <c r="T48" s="212">
        <v>8.5221610699601094</v>
      </c>
      <c r="U48" s="207">
        <v>3.52441833047782</v>
      </c>
      <c r="V48" s="207">
        <v>1.7851473616971301E-3</v>
      </c>
      <c r="W48" s="207">
        <v>3.3334919639748599</v>
      </c>
      <c r="X48" s="207">
        <v>6.3076077873373801</v>
      </c>
      <c r="Y48" s="213">
        <v>3.99098601988924</v>
      </c>
      <c r="Z48" s="207"/>
      <c r="AA48" s="220">
        <v>-0.467750165774172</v>
      </c>
      <c r="AB48" s="228">
        <v>-5.36602069571836</v>
      </c>
      <c r="AC48" s="221">
        <v>-3.10038539217186</v>
      </c>
      <c r="AD48" s="207"/>
      <c r="AE48" s="226">
        <v>1.74581012007118</v>
      </c>
      <c r="AG48" s="212">
        <v>58.474328117299997</v>
      </c>
      <c r="AH48" s="207">
        <v>76.182892077390605</v>
      </c>
      <c r="AI48" s="207">
        <v>84.074076719255501</v>
      </c>
      <c r="AJ48" s="207">
        <v>84.372611897126703</v>
      </c>
      <c r="AK48" s="207">
        <v>77.664854981895004</v>
      </c>
      <c r="AL48" s="213">
        <v>76.153752758593498</v>
      </c>
      <c r="AM48" s="207"/>
      <c r="AN48" s="220">
        <v>82.139187029002002</v>
      </c>
      <c r="AO48" s="228">
        <v>83.223909568394603</v>
      </c>
      <c r="AP48" s="221">
        <v>82.681548298698303</v>
      </c>
      <c r="AQ48" s="207"/>
      <c r="AR48" s="226">
        <v>78.0198930780208</v>
      </c>
      <c r="AS48" s="208"/>
      <c r="AT48" s="212">
        <v>5.9912963559514001</v>
      </c>
      <c r="AU48" s="207">
        <v>4.5044073948944598</v>
      </c>
      <c r="AV48" s="207">
        <v>3.6012206074900801</v>
      </c>
      <c r="AW48" s="207">
        <v>5.1930554046773798</v>
      </c>
      <c r="AX48" s="207">
        <v>5.0410103603962497</v>
      </c>
      <c r="AY48" s="213">
        <v>4.7896438546123399</v>
      </c>
      <c r="AZ48" s="207"/>
      <c r="BA48" s="220">
        <v>2.03789218395073</v>
      </c>
      <c r="BB48" s="228">
        <v>-0.29806123153962</v>
      </c>
      <c r="BC48" s="221">
        <v>0.84873152927137097</v>
      </c>
      <c r="BD48" s="207"/>
      <c r="BE48" s="226">
        <v>3.5656471889794501</v>
      </c>
    </row>
    <row r="49" spans="1:57" x14ac:dyDescent="0.25">
      <c r="A49" s="20" t="s">
        <v>107</v>
      </c>
      <c r="B49" s="2" t="s">
        <v>19</v>
      </c>
      <c r="D49" s="24" t="s">
        <v>89</v>
      </c>
      <c r="E49" s="27" t="s">
        <v>90</v>
      </c>
      <c r="G49" s="212">
        <v>60.154051251666402</v>
      </c>
      <c r="H49" s="207">
        <v>74.798795240211305</v>
      </c>
      <c r="I49" s="207">
        <v>78.847578136572295</v>
      </c>
      <c r="J49" s="207">
        <v>77.998321236359999</v>
      </c>
      <c r="K49" s="207">
        <v>69.298375549301298</v>
      </c>
      <c r="L49" s="213">
        <v>72.219424282822203</v>
      </c>
      <c r="M49" s="207"/>
      <c r="N49" s="220">
        <v>76.4948402705771</v>
      </c>
      <c r="O49" s="228">
        <v>83.987557398903803</v>
      </c>
      <c r="P49" s="221">
        <v>80.241198834740501</v>
      </c>
      <c r="Q49" s="207"/>
      <c r="R49" s="226">
        <v>74.5113598690846</v>
      </c>
      <c r="S49" s="208"/>
      <c r="T49" s="212">
        <v>7.9032528945673102</v>
      </c>
      <c r="U49" s="207">
        <v>7.5045959758933796</v>
      </c>
      <c r="V49" s="207">
        <v>7.7335825972911199</v>
      </c>
      <c r="W49" s="207">
        <v>7.8338883040563996</v>
      </c>
      <c r="X49" s="207">
        <v>3.6330415144704702</v>
      </c>
      <c r="Y49" s="213">
        <v>6.9239705973832297</v>
      </c>
      <c r="Z49" s="207"/>
      <c r="AA49" s="220">
        <v>0.53733620337106902</v>
      </c>
      <c r="AB49" s="228">
        <v>-2.9837642661044002</v>
      </c>
      <c r="AC49" s="221">
        <v>-1.33669663248479</v>
      </c>
      <c r="AD49" s="207"/>
      <c r="AE49" s="226">
        <v>4.2386561168025896</v>
      </c>
      <c r="AG49" s="212">
        <v>54.576104040186102</v>
      </c>
      <c r="AH49" s="207">
        <v>70.682609633578807</v>
      </c>
      <c r="AI49" s="207">
        <v>76.880027119479706</v>
      </c>
      <c r="AJ49" s="207">
        <v>78.4843908903201</v>
      </c>
      <c r="AK49" s="207">
        <v>75.712656784492495</v>
      </c>
      <c r="AL49" s="213">
        <v>71.267157693611495</v>
      </c>
      <c r="AM49" s="207"/>
      <c r="AN49" s="220">
        <v>80.466474102602007</v>
      </c>
      <c r="AO49" s="228">
        <v>80.399817311015596</v>
      </c>
      <c r="AP49" s="221">
        <v>80.433145706808801</v>
      </c>
      <c r="AQ49" s="207"/>
      <c r="AR49" s="226">
        <v>73.883462391865194</v>
      </c>
      <c r="AS49" s="208"/>
      <c r="AT49" s="212">
        <v>4.40892391792132</v>
      </c>
      <c r="AU49" s="207">
        <v>5.7919640513461497</v>
      </c>
      <c r="AV49" s="207">
        <v>5.5699197425590103</v>
      </c>
      <c r="AW49" s="207">
        <v>4.47106389064166</v>
      </c>
      <c r="AX49" s="207">
        <v>3.9226609543926099</v>
      </c>
      <c r="AY49" s="213">
        <v>4.8379393961225201</v>
      </c>
      <c r="AZ49" s="207"/>
      <c r="BA49" s="220">
        <v>1.11799107452955</v>
      </c>
      <c r="BB49" s="228">
        <v>-1.0467498017586201</v>
      </c>
      <c r="BC49" s="221">
        <v>2.4357992397467901E-2</v>
      </c>
      <c r="BD49" s="207"/>
      <c r="BE49" s="226">
        <v>3.2861281115913701</v>
      </c>
    </row>
    <row r="50" spans="1:57" x14ac:dyDescent="0.25">
      <c r="A50" s="20" t="s">
        <v>108</v>
      </c>
      <c r="B50" s="2" t="s">
        <v>20</v>
      </c>
      <c r="D50" s="24" t="s">
        <v>89</v>
      </c>
      <c r="E50" s="27" t="s">
        <v>90</v>
      </c>
      <c r="G50" s="212">
        <v>57.414058491534099</v>
      </c>
      <c r="H50" s="207">
        <v>64.905079527962997</v>
      </c>
      <c r="I50" s="207">
        <v>67.474773388062204</v>
      </c>
      <c r="J50" s="207">
        <v>69.317598768599197</v>
      </c>
      <c r="K50" s="207">
        <v>64.746878741234795</v>
      </c>
      <c r="L50" s="213">
        <v>64.771677783478694</v>
      </c>
      <c r="M50" s="207"/>
      <c r="N50" s="220">
        <v>71.134769967504695</v>
      </c>
      <c r="O50" s="228">
        <v>75.748246964255102</v>
      </c>
      <c r="P50" s="221">
        <v>73.441508465879906</v>
      </c>
      <c r="Q50" s="207"/>
      <c r="R50" s="226">
        <v>67.2487722641647</v>
      </c>
      <c r="S50" s="208"/>
      <c r="T50" s="212">
        <v>2.5584821283159198</v>
      </c>
      <c r="U50" s="207">
        <v>3.7122145140693799</v>
      </c>
      <c r="V50" s="207">
        <v>5.0291221025258102</v>
      </c>
      <c r="W50" s="207">
        <v>6.5446584154185503</v>
      </c>
      <c r="X50" s="207">
        <v>2.48587269673442</v>
      </c>
      <c r="Y50" s="213">
        <v>4.11992986329986</v>
      </c>
      <c r="Z50" s="207"/>
      <c r="AA50" s="220">
        <v>2.39230317933453</v>
      </c>
      <c r="AB50" s="228">
        <v>-1.7272785401530999</v>
      </c>
      <c r="AC50" s="221">
        <v>0.22559811661405099</v>
      </c>
      <c r="AD50" s="207"/>
      <c r="AE50" s="226">
        <v>2.8727081998021902</v>
      </c>
      <c r="AG50" s="212">
        <v>53.445120972488198</v>
      </c>
      <c r="AH50" s="207">
        <v>62.508694395993601</v>
      </c>
      <c r="AI50" s="207">
        <v>66.689495029480597</v>
      </c>
      <c r="AJ50" s="207">
        <v>70.234668435864705</v>
      </c>
      <c r="AK50" s="207">
        <v>70.033493488566194</v>
      </c>
      <c r="AL50" s="213">
        <v>64.582294464478693</v>
      </c>
      <c r="AM50" s="207"/>
      <c r="AN50" s="220">
        <v>75.401915512228399</v>
      </c>
      <c r="AO50" s="228">
        <v>74.460193261501601</v>
      </c>
      <c r="AP50" s="221">
        <v>74.931054386865</v>
      </c>
      <c r="AQ50" s="207"/>
      <c r="AR50" s="226">
        <v>67.541364908253698</v>
      </c>
      <c r="AS50" s="208"/>
      <c r="AT50" s="212">
        <v>1.13969217758463</v>
      </c>
      <c r="AU50" s="207">
        <v>2.6903811813143701</v>
      </c>
      <c r="AV50" s="207">
        <v>3.0582441598521801</v>
      </c>
      <c r="AW50" s="207">
        <v>1.79004861466375</v>
      </c>
      <c r="AX50" s="207">
        <v>2.9554121274314298</v>
      </c>
      <c r="AY50" s="213">
        <v>2.3616489580831099</v>
      </c>
      <c r="AZ50" s="207"/>
      <c r="BA50" s="220">
        <v>2.5306764461500499</v>
      </c>
      <c r="BB50" s="228">
        <v>0.66208254362779195</v>
      </c>
      <c r="BC50" s="221">
        <v>1.59365844176912</v>
      </c>
      <c r="BD50" s="207"/>
      <c r="BE50" s="226">
        <v>2.1127805504414501</v>
      </c>
    </row>
    <row r="51" spans="1:57" x14ac:dyDescent="0.25">
      <c r="A51" s="21" t="s">
        <v>109</v>
      </c>
      <c r="B51" s="2" t="s">
        <v>21</v>
      </c>
      <c r="D51" s="24" t="s">
        <v>89</v>
      </c>
      <c r="E51" s="27" t="s">
        <v>90</v>
      </c>
      <c r="G51" s="212">
        <v>52.250074604595603</v>
      </c>
      <c r="H51" s="207">
        <v>54.616532378394503</v>
      </c>
      <c r="I51" s="207">
        <v>55.714712026260798</v>
      </c>
      <c r="J51" s="207">
        <v>56.809907490301399</v>
      </c>
      <c r="K51" s="207">
        <v>56.275738585496804</v>
      </c>
      <c r="L51" s="213">
        <v>55.133393017009801</v>
      </c>
      <c r="M51" s="207"/>
      <c r="N51" s="220">
        <v>63.303491495076003</v>
      </c>
      <c r="O51" s="228">
        <v>66.914353924201706</v>
      </c>
      <c r="P51" s="221">
        <v>65.108922709638904</v>
      </c>
      <c r="Q51" s="207"/>
      <c r="R51" s="226">
        <v>57.983544357760998</v>
      </c>
      <c r="S51" s="208"/>
      <c r="T51" s="212">
        <v>1.09939911551587</v>
      </c>
      <c r="U51" s="207">
        <v>0.55147939324090101</v>
      </c>
      <c r="V51" s="207">
        <v>1.13349686654254</v>
      </c>
      <c r="W51" s="207">
        <v>1.0003976071491101</v>
      </c>
      <c r="X51" s="207">
        <v>-1.01110536004749</v>
      </c>
      <c r="Y51" s="213">
        <v>0.53975587465853003</v>
      </c>
      <c r="Z51" s="207"/>
      <c r="AA51" s="220">
        <v>-2.08473703841327</v>
      </c>
      <c r="AB51" s="228">
        <v>-6.8170649092486002</v>
      </c>
      <c r="AC51" s="221">
        <v>-4.5750233796836204</v>
      </c>
      <c r="AD51" s="207"/>
      <c r="AE51" s="226">
        <v>-1.16013728053292</v>
      </c>
      <c r="AG51" s="212">
        <v>50.214115189495601</v>
      </c>
      <c r="AH51" s="207">
        <v>53.540734109221098</v>
      </c>
      <c r="AI51" s="207">
        <v>54.924649358400401</v>
      </c>
      <c r="AJ51" s="207">
        <v>57.326917338107997</v>
      </c>
      <c r="AK51" s="207">
        <v>58.949567293345197</v>
      </c>
      <c r="AL51" s="213">
        <v>54.991196657714099</v>
      </c>
      <c r="AM51" s="207"/>
      <c r="AN51" s="220">
        <v>66.156371232467905</v>
      </c>
      <c r="AO51" s="228">
        <v>65.606535362578299</v>
      </c>
      <c r="AP51" s="221">
        <v>65.881453297523095</v>
      </c>
      <c r="AQ51" s="207"/>
      <c r="AR51" s="226">
        <v>58.102698554802402</v>
      </c>
      <c r="AS51" s="208"/>
      <c r="AT51" s="212">
        <v>0.78914901187737196</v>
      </c>
      <c r="AU51" s="207">
        <v>1.10962866279508</v>
      </c>
      <c r="AV51" s="207">
        <v>0.32797270843856602</v>
      </c>
      <c r="AW51" s="207">
        <v>-1.24347173004615</v>
      </c>
      <c r="AX51" s="207">
        <v>-0.86949896657686798</v>
      </c>
      <c r="AY51" s="213">
        <v>-2.7594462163826099E-2</v>
      </c>
      <c r="AZ51" s="207"/>
      <c r="BA51" s="220">
        <v>-0.71379998524547505</v>
      </c>
      <c r="BB51" s="228">
        <v>-2.7632259994375898</v>
      </c>
      <c r="BC51" s="221">
        <v>-1.7449233749750099</v>
      </c>
      <c r="BD51" s="207"/>
      <c r="BE51" s="226">
        <v>-0.59041213206387799</v>
      </c>
    </row>
    <row r="52" spans="1:57" x14ac:dyDescent="0.25">
      <c r="A52" s="33" t="s">
        <v>47</v>
      </c>
      <c r="B52" t="s">
        <v>47</v>
      </c>
      <c r="D52" s="24" t="s">
        <v>89</v>
      </c>
      <c r="E52" s="27" t="s">
        <v>90</v>
      </c>
      <c r="G52" s="212">
        <v>49.403275048570599</v>
      </c>
      <c r="H52" s="207">
        <v>66.694421315570295</v>
      </c>
      <c r="I52" s="207">
        <v>69.913960588398496</v>
      </c>
      <c r="J52" s="207">
        <v>67.277268942547806</v>
      </c>
      <c r="K52" s="207">
        <v>66.971967804607203</v>
      </c>
      <c r="L52" s="213">
        <v>64.052178739938896</v>
      </c>
      <c r="M52" s="207"/>
      <c r="N52" s="220">
        <v>71.357202331390496</v>
      </c>
      <c r="O52" s="228">
        <v>70.635581459894496</v>
      </c>
      <c r="P52" s="221">
        <v>70.996391895642503</v>
      </c>
      <c r="Q52" s="207"/>
      <c r="R52" s="226">
        <v>66.0362396415685</v>
      </c>
      <c r="S52" s="208"/>
      <c r="T52" s="212">
        <v>-1.5229881466513</v>
      </c>
      <c r="U52" s="207">
        <v>-3.5231162413734101</v>
      </c>
      <c r="V52" s="207">
        <v>-2.25673969980615</v>
      </c>
      <c r="W52" s="207">
        <v>-4.4529558701082399</v>
      </c>
      <c r="X52" s="207">
        <v>5.6583706763403701</v>
      </c>
      <c r="Y52" s="213">
        <v>-1.34390818597154</v>
      </c>
      <c r="Z52" s="207"/>
      <c r="AA52" s="220">
        <v>7.3801626354873502</v>
      </c>
      <c r="AB52" s="228">
        <v>-4.41539806974271</v>
      </c>
      <c r="AC52" s="221">
        <v>1.1695057968504099</v>
      </c>
      <c r="AD52" s="207"/>
      <c r="AE52" s="226">
        <v>-0.58524124489304596</v>
      </c>
      <c r="AG52" s="212">
        <v>46.128226477935002</v>
      </c>
      <c r="AH52" s="207">
        <v>64.383846794337998</v>
      </c>
      <c r="AI52" s="207">
        <v>67.9572578406883</v>
      </c>
      <c r="AJ52" s="207">
        <v>69.851512628365199</v>
      </c>
      <c r="AK52" s="207">
        <v>68.248681654177005</v>
      </c>
      <c r="AL52" s="213">
        <v>63.313905079100699</v>
      </c>
      <c r="AM52" s="207"/>
      <c r="AN52" s="220">
        <v>72.439633638634405</v>
      </c>
      <c r="AO52" s="228">
        <v>68.845406605606399</v>
      </c>
      <c r="AP52" s="221">
        <v>70.642520122120402</v>
      </c>
      <c r="AQ52" s="207"/>
      <c r="AR52" s="226">
        <v>65.407795091392003</v>
      </c>
      <c r="AS52" s="208"/>
      <c r="AT52" s="212">
        <v>-1.1557692561248201</v>
      </c>
      <c r="AU52" s="207">
        <v>-2.00319414070617</v>
      </c>
      <c r="AV52" s="207">
        <v>-3.4203005581261001</v>
      </c>
      <c r="AW52" s="207">
        <v>-1.5088865485823999</v>
      </c>
      <c r="AX52" s="207">
        <v>1.5939279418343599</v>
      </c>
      <c r="AY52" s="213">
        <v>-1.3282644008451501</v>
      </c>
      <c r="AZ52" s="207"/>
      <c r="BA52" s="220">
        <v>3.3082227990229498</v>
      </c>
      <c r="BB52" s="228">
        <v>-1.7590019547533999</v>
      </c>
      <c r="BC52" s="221">
        <v>0.77536634825418205</v>
      </c>
      <c r="BD52" s="207"/>
      <c r="BE52" s="226">
        <v>-0.68855452084534396</v>
      </c>
    </row>
    <row r="53" spans="1:57" x14ac:dyDescent="0.25">
      <c r="A53" s="109" t="s">
        <v>52</v>
      </c>
      <c r="B53" t="s">
        <v>52</v>
      </c>
      <c r="D53" s="24" t="s">
        <v>89</v>
      </c>
      <c r="E53" s="27" t="s">
        <v>90</v>
      </c>
      <c r="G53" s="212">
        <v>50.426710585416899</v>
      </c>
      <c r="H53" s="207">
        <v>56.774966312322199</v>
      </c>
      <c r="I53" s="207">
        <v>59.919149573289403</v>
      </c>
      <c r="J53" s="207">
        <v>62.135050157209101</v>
      </c>
      <c r="K53" s="207">
        <v>60.547986225482802</v>
      </c>
      <c r="L53" s="213">
        <v>57.960772570744098</v>
      </c>
      <c r="M53" s="207"/>
      <c r="N53" s="220">
        <v>68.947447222638104</v>
      </c>
      <c r="O53" s="228">
        <v>74.487198682437395</v>
      </c>
      <c r="P53" s="221">
        <v>71.717322952537799</v>
      </c>
      <c r="Q53" s="207"/>
      <c r="R53" s="226">
        <v>61.891215536970797</v>
      </c>
      <c r="S53" s="208"/>
      <c r="T53" s="212">
        <v>-2.9995383431290699</v>
      </c>
      <c r="U53" s="207">
        <v>-4.1250184853872804</v>
      </c>
      <c r="V53" s="207">
        <v>-0.34626561134216299</v>
      </c>
      <c r="W53" s="207">
        <v>2.1797035245454</v>
      </c>
      <c r="X53" s="207">
        <v>-3.2757284709893599</v>
      </c>
      <c r="Y53" s="213">
        <v>-1.6744879695930599</v>
      </c>
      <c r="Z53" s="207"/>
      <c r="AA53" s="220">
        <v>-7.2450822189432902</v>
      </c>
      <c r="AB53" s="228">
        <v>-5.9319237010611303</v>
      </c>
      <c r="AC53" s="221">
        <v>-6.5677538623465601</v>
      </c>
      <c r="AD53" s="207"/>
      <c r="AE53" s="226">
        <v>-3.3503161033239701</v>
      </c>
      <c r="AG53" s="212">
        <v>46.271460235170302</v>
      </c>
      <c r="AH53" s="207">
        <v>54.498666366129399</v>
      </c>
      <c r="AI53" s="207">
        <v>58.360569518013399</v>
      </c>
      <c r="AJ53" s="207">
        <v>64.269882414816394</v>
      </c>
      <c r="AK53" s="207">
        <v>67.549494721815194</v>
      </c>
      <c r="AL53" s="213">
        <v>58.190014651189003</v>
      </c>
      <c r="AM53" s="207"/>
      <c r="AN53" s="220">
        <v>74.109148076059199</v>
      </c>
      <c r="AO53" s="228">
        <v>72.331187303488505</v>
      </c>
      <c r="AP53" s="221">
        <v>73.220167689773902</v>
      </c>
      <c r="AQ53" s="207"/>
      <c r="AR53" s="226">
        <v>62.495510033399903</v>
      </c>
      <c r="AS53" s="208"/>
      <c r="AT53" s="212">
        <v>2.49750359837561</v>
      </c>
      <c r="AU53" s="207">
        <v>1.05858089492416</v>
      </c>
      <c r="AV53" s="207">
        <v>1.28907242308329</v>
      </c>
      <c r="AW53" s="207">
        <v>0.88149513574257599</v>
      </c>
      <c r="AX53" s="207">
        <v>1.96383481551424</v>
      </c>
      <c r="AY53" s="213">
        <v>1.48974351389235</v>
      </c>
      <c r="AZ53" s="207"/>
      <c r="BA53" s="220">
        <v>-3.3515020098488302</v>
      </c>
      <c r="BB53" s="228">
        <v>-2.8910011288804198</v>
      </c>
      <c r="BC53" s="221">
        <v>-3.1245942217488598</v>
      </c>
      <c r="BD53" s="207"/>
      <c r="BE53" s="226">
        <v>-0.103015671081734</v>
      </c>
    </row>
    <row r="54" spans="1:57" x14ac:dyDescent="0.25">
      <c r="A54" s="110" t="s">
        <v>59</v>
      </c>
      <c r="B54" t="s">
        <v>59</v>
      </c>
      <c r="D54" s="24" t="s">
        <v>89</v>
      </c>
      <c r="E54" s="27" t="s">
        <v>90</v>
      </c>
      <c r="G54" s="214">
        <v>57.479508196721298</v>
      </c>
      <c r="H54" s="215">
        <v>72.404371584699405</v>
      </c>
      <c r="I54" s="215">
        <v>75.683060109289599</v>
      </c>
      <c r="J54" s="215">
        <v>79.371584699453507</v>
      </c>
      <c r="K54" s="215">
        <v>66.734972677595593</v>
      </c>
      <c r="L54" s="216">
        <v>70.334699453551906</v>
      </c>
      <c r="M54" s="207"/>
      <c r="N54" s="222">
        <v>80.293715846994502</v>
      </c>
      <c r="O54" s="223">
        <v>89.480874316939804</v>
      </c>
      <c r="P54" s="224">
        <v>84.887295081967196</v>
      </c>
      <c r="Q54" s="207"/>
      <c r="R54" s="227">
        <v>74.492583918813395</v>
      </c>
      <c r="S54" s="208"/>
      <c r="T54" s="214">
        <v>3.4403054254488601</v>
      </c>
      <c r="U54" s="215">
        <v>2.39724276609522</v>
      </c>
      <c r="V54" s="215">
        <v>1.8968859759411401</v>
      </c>
      <c r="W54" s="215">
        <v>7.3943719379478399</v>
      </c>
      <c r="X54" s="215">
        <v>0.49023832636286901</v>
      </c>
      <c r="Y54" s="216">
        <v>3.17019795855242</v>
      </c>
      <c r="Z54" s="207"/>
      <c r="AA54" s="222">
        <v>3.2510400849112102</v>
      </c>
      <c r="AB54" s="223">
        <v>1.3222883963351799</v>
      </c>
      <c r="AC54" s="224">
        <v>2.2254170914064102</v>
      </c>
      <c r="AD54" s="207"/>
      <c r="AE54" s="227">
        <v>2.8606818835464201</v>
      </c>
      <c r="AG54" s="214">
        <v>58.000341530054598</v>
      </c>
      <c r="AH54" s="215">
        <v>72.131147540983605</v>
      </c>
      <c r="AI54" s="215">
        <v>76.349043715846904</v>
      </c>
      <c r="AJ54" s="215">
        <v>76.758879781420703</v>
      </c>
      <c r="AK54" s="215">
        <v>71.985997267759501</v>
      </c>
      <c r="AL54" s="216">
        <v>71.045081967213093</v>
      </c>
      <c r="AM54" s="207"/>
      <c r="AN54" s="222">
        <v>77.7407786885245</v>
      </c>
      <c r="AO54" s="223">
        <v>79.670423497267706</v>
      </c>
      <c r="AP54" s="224">
        <v>78.705601092896103</v>
      </c>
      <c r="AQ54" s="207"/>
      <c r="AR54" s="227">
        <v>73.233801717408198</v>
      </c>
      <c r="AS54" s="208"/>
      <c r="AT54" s="214">
        <v>7.2686010557544103</v>
      </c>
      <c r="AU54" s="215">
        <v>4.9566055930568904</v>
      </c>
      <c r="AV54" s="215">
        <v>3.78206466882461</v>
      </c>
      <c r="AW54" s="215">
        <v>2.3702545694135</v>
      </c>
      <c r="AX54" s="215">
        <v>0.84896309207041798</v>
      </c>
      <c r="AY54" s="216">
        <v>3.6478837771630901</v>
      </c>
      <c r="AZ54" s="207"/>
      <c r="BA54" s="222">
        <v>0.69387543090582404</v>
      </c>
      <c r="BB54" s="223">
        <v>0.30455631512577103</v>
      </c>
      <c r="BC54" s="224">
        <v>0.496452639028855</v>
      </c>
      <c r="BD54" s="207"/>
      <c r="BE54" s="227">
        <v>2.6593723136320402</v>
      </c>
    </row>
  </sheetData>
  <sheetProtection formatCells="0" formatColumns="0" formatRows="0"/>
  <mergeCells count="47">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 ref="T5:T6"/>
    <mergeCell ref="U5:U6"/>
    <mergeCell ref="V5:V6"/>
    <mergeCell ref="W5:W6"/>
    <mergeCell ref="X5:X6"/>
    <mergeCell ref="Y5:Y6"/>
    <mergeCell ref="AT5:AT6"/>
    <mergeCell ref="AB5:AB6"/>
    <mergeCell ref="AC5:AC6"/>
    <mergeCell ref="AE5:AE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AV5:AV6"/>
    <mergeCell ref="AW5:AW6"/>
    <mergeCell ref="AX5:AX6"/>
    <mergeCell ref="AY5:AY6"/>
    <mergeCell ref="BA5:BA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topLeftCell="BB36" zoomScale="57" zoomScaleNormal="77" workbookViewId="0">
      <selection activeCell="S17" sqref="S17"/>
    </sheetView>
  </sheetViews>
  <sheetFormatPr defaultRowHeight="12.5" x14ac:dyDescent="0.25"/>
  <cols>
    <col min="1" max="1" width="38" bestFit="1" customWidth="1"/>
    <col min="2" max="2" width="22.54296875" customWidth="1"/>
    <col min="3" max="3" width="5.54296875" customWidth="1"/>
    <col min="4" max="4" width="8.453125" customWidth="1"/>
    <col min="5" max="5" width="5.81640625" customWidth="1"/>
    <col min="33" max="33" width="10.45312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78" t="s">
        <v>77</v>
      </c>
      <c r="E2" s="279"/>
      <c r="G2" s="272" t="s">
        <v>110</v>
      </c>
      <c r="H2" s="273"/>
      <c r="I2" s="273"/>
      <c r="J2" s="273"/>
      <c r="K2" s="273"/>
      <c r="L2" s="273"/>
      <c r="M2" s="273"/>
      <c r="N2" s="273"/>
      <c r="O2" s="273"/>
      <c r="P2" s="273"/>
      <c r="Q2" s="273"/>
      <c r="R2" s="273"/>
      <c r="T2" s="272" t="s">
        <v>111</v>
      </c>
      <c r="U2" s="273"/>
      <c r="V2" s="273"/>
      <c r="W2" s="273"/>
      <c r="X2" s="273"/>
      <c r="Y2" s="273"/>
      <c r="Z2" s="273"/>
      <c r="AA2" s="273"/>
      <c r="AB2" s="273"/>
      <c r="AC2" s="273"/>
      <c r="AD2" s="273"/>
      <c r="AE2" s="273"/>
      <c r="AF2" s="3"/>
      <c r="AG2" s="272" t="s">
        <v>112</v>
      </c>
      <c r="AH2" s="273"/>
      <c r="AI2" s="273"/>
      <c r="AJ2" s="273"/>
      <c r="AK2" s="273"/>
      <c r="AL2" s="273"/>
      <c r="AM2" s="273"/>
      <c r="AN2" s="273"/>
      <c r="AO2" s="273"/>
      <c r="AP2" s="273"/>
      <c r="AQ2" s="273"/>
      <c r="AR2" s="273"/>
      <c r="AT2" s="272" t="s">
        <v>113</v>
      </c>
      <c r="AU2" s="273"/>
      <c r="AV2" s="273"/>
      <c r="AW2" s="273"/>
      <c r="AX2" s="273"/>
      <c r="AY2" s="273"/>
      <c r="AZ2" s="273"/>
      <c r="BA2" s="273"/>
      <c r="BB2" s="273"/>
      <c r="BC2" s="273"/>
      <c r="BD2" s="273"/>
      <c r="BE2" s="273"/>
    </row>
    <row r="3" spans="1:57" ht="13" x14ac:dyDescent="0.25">
      <c r="A3" s="31"/>
      <c r="B3" s="31"/>
      <c r="C3" s="2"/>
      <c r="D3" s="280" t="s">
        <v>82</v>
      </c>
      <c r="E3" s="282" t="s">
        <v>83</v>
      </c>
      <c r="F3" s="4"/>
      <c r="G3" s="270" t="s">
        <v>63</v>
      </c>
      <c r="H3" s="266" t="s">
        <v>64</v>
      </c>
      <c r="I3" s="266" t="s">
        <v>84</v>
      </c>
      <c r="J3" s="266" t="s">
        <v>66</v>
      </c>
      <c r="K3" s="266" t="s">
        <v>85</v>
      </c>
      <c r="L3" s="268" t="s">
        <v>86</v>
      </c>
      <c r="M3" s="4"/>
      <c r="N3" s="270" t="s">
        <v>68</v>
      </c>
      <c r="O3" s="266" t="s">
        <v>69</v>
      </c>
      <c r="P3" s="268" t="s">
        <v>87</v>
      </c>
      <c r="Q3" s="2"/>
      <c r="R3" s="274" t="s">
        <v>88</v>
      </c>
      <c r="S3" s="2"/>
      <c r="T3" s="270" t="s">
        <v>63</v>
      </c>
      <c r="U3" s="266" t="s">
        <v>64</v>
      </c>
      <c r="V3" s="266" t="s">
        <v>84</v>
      </c>
      <c r="W3" s="266" t="s">
        <v>66</v>
      </c>
      <c r="X3" s="266" t="s">
        <v>85</v>
      </c>
      <c r="Y3" s="268" t="s">
        <v>86</v>
      </c>
      <c r="Z3" s="2"/>
      <c r="AA3" s="270" t="s">
        <v>68</v>
      </c>
      <c r="AB3" s="266" t="s">
        <v>69</v>
      </c>
      <c r="AC3" s="268" t="s">
        <v>87</v>
      </c>
      <c r="AD3" s="1"/>
      <c r="AE3" s="276" t="s">
        <v>88</v>
      </c>
      <c r="AF3" s="36"/>
      <c r="AG3" s="270" t="s">
        <v>63</v>
      </c>
      <c r="AH3" s="266" t="s">
        <v>64</v>
      </c>
      <c r="AI3" s="266" t="s">
        <v>84</v>
      </c>
      <c r="AJ3" s="266" t="s">
        <v>66</v>
      </c>
      <c r="AK3" s="266" t="s">
        <v>85</v>
      </c>
      <c r="AL3" s="268" t="s">
        <v>86</v>
      </c>
      <c r="AM3" s="4"/>
      <c r="AN3" s="270" t="s">
        <v>68</v>
      </c>
      <c r="AO3" s="266" t="s">
        <v>69</v>
      </c>
      <c r="AP3" s="268" t="s">
        <v>87</v>
      </c>
      <c r="AQ3" s="2"/>
      <c r="AR3" s="274" t="s">
        <v>88</v>
      </c>
      <c r="AS3" s="2"/>
      <c r="AT3" s="270" t="s">
        <v>63</v>
      </c>
      <c r="AU3" s="266" t="s">
        <v>64</v>
      </c>
      <c r="AV3" s="266" t="s">
        <v>84</v>
      </c>
      <c r="AW3" s="266" t="s">
        <v>66</v>
      </c>
      <c r="AX3" s="266" t="s">
        <v>85</v>
      </c>
      <c r="AY3" s="268" t="s">
        <v>86</v>
      </c>
      <c r="AZ3" s="2"/>
      <c r="BA3" s="270" t="s">
        <v>68</v>
      </c>
      <c r="BB3" s="266" t="s">
        <v>69</v>
      </c>
      <c r="BC3" s="268" t="s">
        <v>87</v>
      </c>
      <c r="BD3" s="1"/>
      <c r="BE3" s="276" t="s">
        <v>88</v>
      </c>
    </row>
    <row r="4" spans="1:57" ht="13" x14ac:dyDescent="0.25">
      <c r="A4" s="31"/>
      <c r="B4" s="31"/>
      <c r="C4" s="2"/>
      <c r="D4" s="281"/>
      <c r="E4" s="283"/>
      <c r="F4" s="4"/>
      <c r="G4" s="271"/>
      <c r="H4" s="267"/>
      <c r="I4" s="267"/>
      <c r="J4" s="267"/>
      <c r="K4" s="267"/>
      <c r="L4" s="269"/>
      <c r="M4" s="4"/>
      <c r="N4" s="271"/>
      <c r="O4" s="267"/>
      <c r="P4" s="269"/>
      <c r="Q4" s="2"/>
      <c r="R4" s="275"/>
      <c r="S4" s="2"/>
      <c r="T4" s="271"/>
      <c r="U4" s="267"/>
      <c r="V4" s="267"/>
      <c r="W4" s="267"/>
      <c r="X4" s="267"/>
      <c r="Y4" s="269"/>
      <c r="Z4" s="2"/>
      <c r="AA4" s="271"/>
      <c r="AB4" s="267"/>
      <c r="AC4" s="269"/>
      <c r="AD4" s="1"/>
      <c r="AE4" s="277"/>
      <c r="AF4" s="37"/>
      <c r="AG4" s="271"/>
      <c r="AH4" s="267"/>
      <c r="AI4" s="267"/>
      <c r="AJ4" s="267"/>
      <c r="AK4" s="267"/>
      <c r="AL4" s="269"/>
      <c r="AM4" s="4"/>
      <c r="AN4" s="271"/>
      <c r="AO4" s="267"/>
      <c r="AP4" s="269"/>
      <c r="AQ4" s="2"/>
      <c r="AR4" s="275"/>
      <c r="AS4" s="2"/>
      <c r="AT4" s="271"/>
      <c r="AU4" s="267"/>
      <c r="AV4" s="267"/>
      <c r="AW4" s="267"/>
      <c r="AX4" s="267"/>
      <c r="AY4" s="269"/>
      <c r="AZ4" s="2"/>
      <c r="BA4" s="271"/>
      <c r="BB4" s="267"/>
      <c r="BC4" s="269"/>
      <c r="BD4" s="1"/>
      <c r="BE4" s="277"/>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30">
        <v>162.50778448581599</v>
      </c>
      <c r="H6" s="231">
        <v>171.434623718301</v>
      </c>
      <c r="I6" s="231">
        <v>175.81717292187801</v>
      </c>
      <c r="J6" s="231">
        <v>163.92250399565299</v>
      </c>
      <c r="K6" s="231">
        <v>150.914700926672</v>
      </c>
      <c r="L6" s="232">
        <v>165.29637229023899</v>
      </c>
      <c r="M6" s="229"/>
      <c r="N6" s="238">
        <v>174.512644117387</v>
      </c>
      <c r="O6" s="239">
        <v>191.57208895987401</v>
      </c>
      <c r="P6" s="240">
        <v>183.46497794902101</v>
      </c>
      <c r="Q6" s="229"/>
      <c r="R6" s="246">
        <v>171.03979122302599</v>
      </c>
      <c r="S6" s="208"/>
      <c r="T6" s="209">
        <v>1.19256533579743</v>
      </c>
      <c r="U6" s="210">
        <v>3.6131148580455901</v>
      </c>
      <c r="V6" s="210">
        <v>5.55344153884952</v>
      </c>
      <c r="W6" s="210">
        <v>4.8178728637899697</v>
      </c>
      <c r="X6" s="210">
        <v>3.9459996050652499</v>
      </c>
      <c r="Y6" s="211">
        <v>3.9479909823661599</v>
      </c>
      <c r="Z6" s="207"/>
      <c r="AA6" s="217">
        <v>3.4107105014841501</v>
      </c>
      <c r="AB6" s="218">
        <v>3.8574655605401</v>
      </c>
      <c r="AC6" s="219">
        <v>3.6175170682865501</v>
      </c>
      <c r="AD6" s="207"/>
      <c r="AE6" s="225">
        <v>3.7470929611088999</v>
      </c>
      <c r="AF6" s="28"/>
      <c r="AG6" s="230">
        <v>152.60518650215101</v>
      </c>
      <c r="AH6" s="231">
        <v>164.06191917159299</v>
      </c>
      <c r="AI6" s="231">
        <v>171.96246141947901</v>
      </c>
      <c r="AJ6" s="231">
        <v>167.39309684511301</v>
      </c>
      <c r="AK6" s="231">
        <v>160.02349629010499</v>
      </c>
      <c r="AL6" s="232">
        <v>163.77949719407701</v>
      </c>
      <c r="AM6" s="229"/>
      <c r="AN6" s="238">
        <v>179.80691847561801</v>
      </c>
      <c r="AO6" s="239">
        <v>185.22379246843801</v>
      </c>
      <c r="AP6" s="240">
        <v>182.56273435620801</v>
      </c>
      <c r="AQ6" s="229"/>
      <c r="AR6" s="246">
        <v>169.71257312859899</v>
      </c>
      <c r="AS6" s="208"/>
      <c r="AT6" s="209">
        <v>1.2089118180854901</v>
      </c>
      <c r="AU6" s="210">
        <v>2.2766728066641302</v>
      </c>
      <c r="AV6" s="210">
        <v>3.33269260418035</v>
      </c>
      <c r="AW6" s="210">
        <v>3.58475299748895</v>
      </c>
      <c r="AX6" s="210">
        <v>2.3924251433773902</v>
      </c>
      <c r="AY6" s="211">
        <v>2.6746069321633801</v>
      </c>
      <c r="AZ6" s="207"/>
      <c r="BA6" s="217">
        <v>4.0088091529477303</v>
      </c>
      <c r="BB6" s="218">
        <v>3.5045912634322698</v>
      </c>
      <c r="BC6" s="219">
        <v>3.74245259822237</v>
      </c>
      <c r="BD6" s="207"/>
      <c r="BE6" s="225">
        <v>2.9974402792613701</v>
      </c>
    </row>
    <row r="7" spans="1:57" x14ac:dyDescent="0.25">
      <c r="A7" s="19" t="s">
        <v>91</v>
      </c>
      <c r="B7" s="2" t="str">
        <f>TRIM(A7)</f>
        <v>Virginia</v>
      </c>
      <c r="C7" s="9"/>
      <c r="D7" s="23" t="s">
        <v>89</v>
      </c>
      <c r="E7" s="26" t="s">
        <v>90</v>
      </c>
      <c r="F7" s="2"/>
      <c r="G7" s="233">
        <v>138.48341652095101</v>
      </c>
      <c r="H7" s="229">
        <v>147.52842244025001</v>
      </c>
      <c r="I7" s="229">
        <v>155.098123387953</v>
      </c>
      <c r="J7" s="229">
        <v>149.801082642333</v>
      </c>
      <c r="K7" s="229">
        <v>133.98281612972499</v>
      </c>
      <c r="L7" s="234">
        <v>145.53387308944099</v>
      </c>
      <c r="M7" s="229"/>
      <c r="N7" s="241">
        <v>158.788020840787</v>
      </c>
      <c r="O7" s="249">
        <v>169.80385486793699</v>
      </c>
      <c r="P7" s="242">
        <v>164.53828540685501</v>
      </c>
      <c r="Q7" s="229"/>
      <c r="R7" s="247">
        <v>151.35498736977999</v>
      </c>
      <c r="S7" s="208"/>
      <c r="T7" s="212">
        <v>7.30098632908427</v>
      </c>
      <c r="U7" s="207">
        <v>5.6515066094661401</v>
      </c>
      <c r="V7" s="207">
        <v>5.7598343054498597</v>
      </c>
      <c r="W7" s="207">
        <v>6.7245777346989497</v>
      </c>
      <c r="X7" s="207">
        <v>7.07308531489012</v>
      </c>
      <c r="Y7" s="213">
        <v>6.4072192442845202</v>
      </c>
      <c r="Z7" s="207"/>
      <c r="AA7" s="220">
        <v>7.7392641199516197</v>
      </c>
      <c r="AB7" s="228">
        <v>6.6808887163875603</v>
      </c>
      <c r="AC7" s="221">
        <v>7.0793667619488199</v>
      </c>
      <c r="AD7" s="207"/>
      <c r="AE7" s="226">
        <v>6.43997496579978</v>
      </c>
      <c r="AF7" s="29"/>
      <c r="AG7" s="233">
        <v>129.09555058263001</v>
      </c>
      <c r="AH7" s="229">
        <v>143.95376418724999</v>
      </c>
      <c r="AI7" s="229">
        <v>153.551154537842</v>
      </c>
      <c r="AJ7" s="229">
        <v>154.184795553968</v>
      </c>
      <c r="AK7" s="229">
        <v>149.02773128701099</v>
      </c>
      <c r="AL7" s="234">
        <v>146.97352908449099</v>
      </c>
      <c r="AM7" s="229"/>
      <c r="AN7" s="241">
        <v>165.810015697273</v>
      </c>
      <c r="AO7" s="249">
        <v>164.927609373933</v>
      </c>
      <c r="AP7" s="242">
        <v>165.36742259222299</v>
      </c>
      <c r="AQ7" s="229"/>
      <c r="AR7" s="247">
        <v>152.65383489162201</v>
      </c>
      <c r="AS7" s="208"/>
      <c r="AT7" s="212">
        <v>4.25332209699791</v>
      </c>
      <c r="AU7" s="207">
        <v>3.03861337959713</v>
      </c>
      <c r="AV7" s="207">
        <v>3.3262467789752699</v>
      </c>
      <c r="AW7" s="207">
        <v>4.4544760987614298</v>
      </c>
      <c r="AX7" s="207">
        <v>5.0934950580696503</v>
      </c>
      <c r="AY7" s="213">
        <v>4.0334632873567902</v>
      </c>
      <c r="AZ7" s="207"/>
      <c r="BA7" s="220">
        <v>6.1229424442383698</v>
      </c>
      <c r="BB7" s="228">
        <v>5.2515992239967497</v>
      </c>
      <c r="BC7" s="221">
        <v>5.6837812730705997</v>
      </c>
      <c r="BD7" s="207"/>
      <c r="BE7" s="226">
        <v>4.5031591188878801</v>
      </c>
    </row>
    <row r="8" spans="1:57" x14ac:dyDescent="0.25">
      <c r="A8" s="20" t="s">
        <v>40</v>
      </c>
      <c r="B8" s="2" t="str">
        <f t="shared" ref="B8:B43" si="0">TRIM(A8)</f>
        <v>Norfolk/Virginia Beach, VA</v>
      </c>
      <c r="C8" s="2"/>
      <c r="D8" s="23" t="s">
        <v>89</v>
      </c>
      <c r="E8" s="26" t="s">
        <v>90</v>
      </c>
      <c r="F8" s="2"/>
      <c r="G8" s="233">
        <v>115.53029007362601</v>
      </c>
      <c r="H8" s="229">
        <v>116.79917088944499</v>
      </c>
      <c r="I8" s="229">
        <v>121.295929817291</v>
      </c>
      <c r="J8" s="229">
        <v>121.420910564075</v>
      </c>
      <c r="K8" s="229">
        <v>120.210518249264</v>
      </c>
      <c r="L8" s="234">
        <v>119.153541142544</v>
      </c>
      <c r="M8" s="229"/>
      <c r="N8" s="241">
        <v>178.51154943534999</v>
      </c>
      <c r="O8" s="249">
        <v>201.314529554496</v>
      </c>
      <c r="P8" s="242">
        <v>190.307441925348</v>
      </c>
      <c r="Q8" s="229"/>
      <c r="R8" s="247">
        <v>143.02903773852401</v>
      </c>
      <c r="S8" s="208"/>
      <c r="T8" s="212">
        <v>2.4755615108906901</v>
      </c>
      <c r="U8" s="207">
        <v>-2.2180130934465101</v>
      </c>
      <c r="V8" s="207">
        <v>0.195847638921405</v>
      </c>
      <c r="W8" s="207">
        <v>0.43992312417256602</v>
      </c>
      <c r="X8" s="207">
        <v>1.81499388759025</v>
      </c>
      <c r="Y8" s="213">
        <v>0.42929214660294102</v>
      </c>
      <c r="Z8" s="207"/>
      <c r="AA8" s="220">
        <v>5.0983681877028602</v>
      </c>
      <c r="AB8" s="228">
        <v>4.5356491544648696</v>
      </c>
      <c r="AC8" s="221">
        <v>4.5298666667739198</v>
      </c>
      <c r="AD8" s="207"/>
      <c r="AE8" s="226">
        <v>1.5547275018848099</v>
      </c>
      <c r="AF8" s="29"/>
      <c r="AG8" s="233">
        <v>109.753347098139</v>
      </c>
      <c r="AH8" s="229">
        <v>114.215366970727</v>
      </c>
      <c r="AI8" s="229">
        <v>118.369843284634</v>
      </c>
      <c r="AJ8" s="229">
        <v>119.61740738739</v>
      </c>
      <c r="AK8" s="229">
        <v>122.852085040248</v>
      </c>
      <c r="AL8" s="234">
        <v>117.33558675065299</v>
      </c>
      <c r="AM8" s="229"/>
      <c r="AN8" s="241">
        <v>167.122483437597</v>
      </c>
      <c r="AO8" s="249">
        <v>173.667812787326</v>
      </c>
      <c r="AP8" s="242">
        <v>170.41829350241301</v>
      </c>
      <c r="AQ8" s="229"/>
      <c r="AR8" s="247">
        <v>135.21026434368201</v>
      </c>
      <c r="AS8" s="208"/>
      <c r="AT8" s="212">
        <v>-0.66034941926727198</v>
      </c>
      <c r="AU8" s="207">
        <v>-1.3131512209104199</v>
      </c>
      <c r="AV8" s="207">
        <v>-0.25548344357956498</v>
      </c>
      <c r="AW8" s="207">
        <v>0.95649710466016102</v>
      </c>
      <c r="AX8" s="207">
        <v>2.8065241411269501</v>
      </c>
      <c r="AY8" s="213">
        <v>0.44926687670849702</v>
      </c>
      <c r="AZ8" s="207"/>
      <c r="BA8" s="220">
        <v>5.3692650233843304</v>
      </c>
      <c r="BB8" s="228">
        <v>3.3169954686543299</v>
      </c>
      <c r="BC8" s="221">
        <v>4.2452537251260196</v>
      </c>
      <c r="BD8" s="207"/>
      <c r="BE8" s="226">
        <v>1.7069220853385301</v>
      </c>
    </row>
    <row r="9" spans="1:57" ht="16" x14ac:dyDescent="0.45">
      <c r="A9" s="20" t="s">
        <v>92</v>
      </c>
      <c r="B9" s="40" t="s">
        <v>56</v>
      </c>
      <c r="C9" s="2"/>
      <c r="D9" s="23" t="s">
        <v>89</v>
      </c>
      <c r="E9" s="26" t="s">
        <v>90</v>
      </c>
      <c r="F9" s="2"/>
      <c r="G9" s="233">
        <v>103.14662654623299</v>
      </c>
      <c r="H9" s="229">
        <v>113.596782215546</v>
      </c>
      <c r="I9" s="229">
        <v>119.410427616113</v>
      </c>
      <c r="J9" s="229">
        <v>116.61573564666899</v>
      </c>
      <c r="K9" s="229">
        <v>108.454228138907</v>
      </c>
      <c r="L9" s="234">
        <v>112.86566002296</v>
      </c>
      <c r="M9" s="229"/>
      <c r="N9" s="241">
        <v>140.58705116666599</v>
      </c>
      <c r="O9" s="249">
        <v>152.424332353361</v>
      </c>
      <c r="P9" s="242">
        <v>146.86257141991001</v>
      </c>
      <c r="Q9" s="229"/>
      <c r="R9" s="247">
        <v>124.189001333557</v>
      </c>
      <c r="S9" s="208"/>
      <c r="T9" s="212">
        <v>2.1345498203547701</v>
      </c>
      <c r="U9" s="207">
        <v>1.32575324695578</v>
      </c>
      <c r="V9" s="207">
        <v>1.8873228137521501</v>
      </c>
      <c r="W9" s="207">
        <v>1.92498078491191</v>
      </c>
      <c r="X9" s="207">
        <v>4.8353661887658701</v>
      </c>
      <c r="Y9" s="213">
        <v>2.2662531143680198</v>
      </c>
      <c r="Z9" s="207"/>
      <c r="AA9" s="220">
        <v>5.5144282257099899</v>
      </c>
      <c r="AB9" s="228">
        <v>7.4089940941401897</v>
      </c>
      <c r="AC9" s="221">
        <v>6.5097907080227699</v>
      </c>
      <c r="AD9" s="207"/>
      <c r="AE9" s="226">
        <v>3.7711812164349898</v>
      </c>
      <c r="AF9" s="29"/>
      <c r="AG9" s="233">
        <v>106.94354554544</v>
      </c>
      <c r="AH9" s="229">
        <v>114.550597881721</v>
      </c>
      <c r="AI9" s="229">
        <v>119.371879748078</v>
      </c>
      <c r="AJ9" s="229">
        <v>117.62613952989599</v>
      </c>
      <c r="AK9" s="229">
        <v>114.050804405958</v>
      </c>
      <c r="AL9" s="234">
        <v>114.956366756297</v>
      </c>
      <c r="AM9" s="229"/>
      <c r="AN9" s="241">
        <v>134.451699145183</v>
      </c>
      <c r="AO9" s="249">
        <v>139.497394771941</v>
      </c>
      <c r="AP9" s="242">
        <v>137.03634248551199</v>
      </c>
      <c r="AQ9" s="229"/>
      <c r="AR9" s="247">
        <v>122.026168890257</v>
      </c>
      <c r="AS9" s="208"/>
      <c r="AT9" s="212">
        <v>4.4609672122052997</v>
      </c>
      <c r="AU9" s="207">
        <v>1.95524260680794</v>
      </c>
      <c r="AV9" s="207">
        <v>1.26786530364864</v>
      </c>
      <c r="AW9" s="207">
        <v>1.01419557815504</v>
      </c>
      <c r="AX9" s="207">
        <v>1.65901630482135</v>
      </c>
      <c r="AY9" s="213">
        <v>1.8460191841392</v>
      </c>
      <c r="AZ9" s="207"/>
      <c r="BA9" s="220">
        <v>4.0833385312401802</v>
      </c>
      <c r="BB9" s="228">
        <v>4.8823014062966896</v>
      </c>
      <c r="BC9" s="221">
        <v>4.4957563421005604</v>
      </c>
      <c r="BD9" s="207"/>
      <c r="BE9" s="226">
        <v>2.74965284760744</v>
      </c>
    </row>
    <row r="10" spans="1:57" x14ac:dyDescent="0.25">
      <c r="A10" s="20" t="s">
        <v>93</v>
      </c>
      <c r="B10" s="2" t="str">
        <f t="shared" si="0"/>
        <v>Virginia Area</v>
      </c>
      <c r="C10" s="2"/>
      <c r="D10" s="23" t="s">
        <v>89</v>
      </c>
      <c r="E10" s="26" t="s">
        <v>90</v>
      </c>
      <c r="F10" s="2"/>
      <c r="G10" s="233">
        <v>133.88718412200001</v>
      </c>
      <c r="H10" s="229">
        <v>114.475812696983</v>
      </c>
      <c r="I10" s="229">
        <v>116.53743747786</v>
      </c>
      <c r="J10" s="229">
        <v>115.391888013505</v>
      </c>
      <c r="K10" s="229">
        <v>117.986616962139</v>
      </c>
      <c r="L10" s="234">
        <v>119.092615610324</v>
      </c>
      <c r="M10" s="229"/>
      <c r="N10" s="241">
        <v>160.529489693481</v>
      </c>
      <c r="O10" s="249">
        <v>171.54655324433401</v>
      </c>
      <c r="P10" s="242">
        <v>166.244367410699</v>
      </c>
      <c r="Q10" s="229"/>
      <c r="R10" s="247">
        <v>134.15918318092599</v>
      </c>
      <c r="S10" s="208"/>
      <c r="T10" s="212">
        <v>3.01237508267391</v>
      </c>
      <c r="U10" s="207">
        <v>1.8244754971310699</v>
      </c>
      <c r="V10" s="207">
        <v>1.7086961288620399</v>
      </c>
      <c r="W10" s="207">
        <v>1.70079786917094</v>
      </c>
      <c r="X10" s="207">
        <v>3.8863403019399598</v>
      </c>
      <c r="Y10" s="213">
        <v>2.3669633840425002</v>
      </c>
      <c r="Z10" s="207"/>
      <c r="AA10" s="220">
        <v>11.8610041028869</v>
      </c>
      <c r="AB10" s="228">
        <v>12.6225314439946</v>
      </c>
      <c r="AC10" s="221">
        <v>12.241219845735801</v>
      </c>
      <c r="AD10" s="207"/>
      <c r="AE10" s="226">
        <v>5.9809025576744599</v>
      </c>
      <c r="AF10" s="29"/>
      <c r="AG10" s="233">
        <v>115.002929368485</v>
      </c>
      <c r="AH10" s="229">
        <v>113.10167105314</v>
      </c>
      <c r="AI10" s="229">
        <v>116.96322428022199</v>
      </c>
      <c r="AJ10" s="229">
        <v>129.27397594196501</v>
      </c>
      <c r="AK10" s="229">
        <v>153.30538919754301</v>
      </c>
      <c r="AL10" s="234">
        <v>126.785809813132</v>
      </c>
      <c r="AM10" s="229"/>
      <c r="AN10" s="241">
        <v>189.79584998730201</v>
      </c>
      <c r="AO10" s="249">
        <v>179.44881653240299</v>
      </c>
      <c r="AP10" s="242">
        <v>184.73297823592199</v>
      </c>
      <c r="AQ10" s="229"/>
      <c r="AR10" s="247">
        <v>145.44980570210501</v>
      </c>
      <c r="AS10" s="208"/>
      <c r="AT10" s="212">
        <v>1.94803455838537</v>
      </c>
      <c r="AU10" s="207">
        <v>0.57576092470134499</v>
      </c>
      <c r="AV10" s="207">
        <v>-0.14905872952649701</v>
      </c>
      <c r="AW10" s="207">
        <v>-0.83247661941253104</v>
      </c>
      <c r="AX10" s="207">
        <v>4.5114564912902697</v>
      </c>
      <c r="AY10" s="213">
        <v>1.29465443968967</v>
      </c>
      <c r="AZ10" s="207"/>
      <c r="BA10" s="220">
        <v>5.0731841571609797</v>
      </c>
      <c r="BB10" s="228">
        <v>4.1936850600986899</v>
      </c>
      <c r="BC10" s="221">
        <v>4.6605187572951401</v>
      </c>
      <c r="BD10" s="207"/>
      <c r="BE10" s="226">
        <v>2.4596841210457501</v>
      </c>
    </row>
    <row r="11" spans="1:57" x14ac:dyDescent="0.25">
      <c r="A11" s="33" t="s">
        <v>94</v>
      </c>
      <c r="B11" s="2" t="str">
        <f t="shared" si="0"/>
        <v>Washington, DC</v>
      </c>
      <c r="C11" s="2"/>
      <c r="D11" s="23" t="s">
        <v>89</v>
      </c>
      <c r="E11" s="26" t="s">
        <v>90</v>
      </c>
      <c r="F11" s="2"/>
      <c r="G11" s="233">
        <v>218.58434783679201</v>
      </c>
      <c r="H11" s="229">
        <v>237.52846857060399</v>
      </c>
      <c r="I11" s="229">
        <v>254.230332860918</v>
      </c>
      <c r="J11" s="229">
        <v>230.38807385850399</v>
      </c>
      <c r="K11" s="229">
        <v>184.09628876869201</v>
      </c>
      <c r="L11" s="234">
        <v>227.32128580479099</v>
      </c>
      <c r="M11" s="229"/>
      <c r="N11" s="241">
        <v>171.85013372444101</v>
      </c>
      <c r="O11" s="249">
        <v>176.54346883913001</v>
      </c>
      <c r="P11" s="242">
        <v>174.33778129814701</v>
      </c>
      <c r="Q11" s="229"/>
      <c r="R11" s="247">
        <v>212.88293209038599</v>
      </c>
      <c r="S11" s="208"/>
      <c r="T11" s="212">
        <v>5.6195346640960304</v>
      </c>
      <c r="U11" s="207">
        <v>-8.2467156576799303E-2</v>
      </c>
      <c r="V11" s="207">
        <v>2.9636079632617598</v>
      </c>
      <c r="W11" s="207">
        <v>7.5983833710416704</v>
      </c>
      <c r="X11" s="207">
        <v>5.28077845900994</v>
      </c>
      <c r="Y11" s="213">
        <v>4.0186129603243401</v>
      </c>
      <c r="Z11" s="207"/>
      <c r="AA11" s="220">
        <v>2.3647761092768</v>
      </c>
      <c r="AB11" s="228">
        <v>-0.113137532055391</v>
      </c>
      <c r="AC11" s="221">
        <v>0.98932109778359401</v>
      </c>
      <c r="AD11" s="207"/>
      <c r="AE11" s="226">
        <v>3.9231591944091799</v>
      </c>
      <c r="AF11" s="29"/>
      <c r="AG11" s="233">
        <v>194.20441595350101</v>
      </c>
      <c r="AH11" s="229">
        <v>228.37597882596799</v>
      </c>
      <c r="AI11" s="229">
        <v>250.90938179675999</v>
      </c>
      <c r="AJ11" s="229">
        <v>242.30576105177099</v>
      </c>
      <c r="AK11" s="229">
        <v>215.33281526684999</v>
      </c>
      <c r="AL11" s="234">
        <v>228.659283010488</v>
      </c>
      <c r="AM11" s="229"/>
      <c r="AN11" s="241">
        <v>198.83515519967199</v>
      </c>
      <c r="AO11" s="249">
        <v>196.42659912761999</v>
      </c>
      <c r="AP11" s="242">
        <v>197.612696626538</v>
      </c>
      <c r="AQ11" s="229"/>
      <c r="AR11" s="247">
        <v>219.87696858846101</v>
      </c>
      <c r="AS11" s="208"/>
      <c r="AT11" s="212">
        <v>-9.7313235697448097E-2</v>
      </c>
      <c r="AU11" s="207">
        <v>-2.9223170089427302</v>
      </c>
      <c r="AV11" s="207">
        <v>-1.7846193480319099</v>
      </c>
      <c r="AW11" s="207">
        <v>2.8767561591250201</v>
      </c>
      <c r="AX11" s="207">
        <v>5.11023552829176</v>
      </c>
      <c r="AY11" s="213">
        <v>0.48317662847098902</v>
      </c>
      <c r="AZ11" s="207"/>
      <c r="BA11" s="220">
        <v>9.5067263250903302</v>
      </c>
      <c r="BB11" s="228">
        <v>6.3667508839131601</v>
      </c>
      <c r="BC11" s="221">
        <v>7.8869321798693397</v>
      </c>
      <c r="BD11" s="207"/>
      <c r="BE11" s="226">
        <v>2.3167029683299898</v>
      </c>
    </row>
    <row r="12" spans="1:57" x14ac:dyDescent="0.25">
      <c r="A12" s="20" t="s">
        <v>95</v>
      </c>
      <c r="B12" s="2" t="str">
        <f t="shared" si="0"/>
        <v>Arlington, VA</v>
      </c>
      <c r="C12" s="2"/>
      <c r="D12" s="23" t="s">
        <v>89</v>
      </c>
      <c r="E12" s="26" t="s">
        <v>90</v>
      </c>
      <c r="F12" s="2"/>
      <c r="G12" s="233">
        <v>237.83475935828801</v>
      </c>
      <c r="H12" s="229">
        <v>271.80400866612001</v>
      </c>
      <c r="I12" s="229">
        <v>290.096613188758</v>
      </c>
      <c r="J12" s="229">
        <v>267.93227749576897</v>
      </c>
      <c r="K12" s="229">
        <v>219.83173260962701</v>
      </c>
      <c r="L12" s="234">
        <v>259.905022114703</v>
      </c>
      <c r="M12" s="229"/>
      <c r="N12" s="241">
        <v>178.15885722766299</v>
      </c>
      <c r="O12" s="249">
        <v>171.934362150764</v>
      </c>
      <c r="P12" s="242">
        <v>174.86195169621601</v>
      </c>
      <c r="Q12" s="229"/>
      <c r="R12" s="247">
        <v>237.853455085159</v>
      </c>
      <c r="S12" s="208"/>
      <c r="T12" s="212">
        <v>16.282163175967298</v>
      </c>
      <c r="U12" s="207">
        <v>9.4128657526517294</v>
      </c>
      <c r="V12" s="207">
        <v>9.0016554140439098</v>
      </c>
      <c r="W12" s="207">
        <v>11.154058768699601</v>
      </c>
      <c r="X12" s="207">
        <v>21.859563855472199</v>
      </c>
      <c r="Y12" s="213">
        <v>12.1558156333952</v>
      </c>
      <c r="Z12" s="207"/>
      <c r="AA12" s="220">
        <v>15.4787393996038</v>
      </c>
      <c r="AB12" s="228">
        <v>10.571206468884199</v>
      </c>
      <c r="AC12" s="221">
        <v>12.868189555885101</v>
      </c>
      <c r="AD12" s="207"/>
      <c r="AE12" s="226">
        <v>13.788818653352299</v>
      </c>
      <c r="AF12" s="29"/>
      <c r="AG12" s="233">
        <v>227.77763011225301</v>
      </c>
      <c r="AH12" s="229">
        <v>268.04255090211899</v>
      </c>
      <c r="AI12" s="229">
        <v>290.20388356750402</v>
      </c>
      <c r="AJ12" s="229">
        <v>282.013116226058</v>
      </c>
      <c r="AK12" s="229">
        <v>247.031300012906</v>
      </c>
      <c r="AL12" s="234">
        <v>265.75284770782298</v>
      </c>
      <c r="AM12" s="229"/>
      <c r="AN12" s="241">
        <v>205.927047996602</v>
      </c>
      <c r="AO12" s="249">
        <v>199.07622031523599</v>
      </c>
      <c r="AP12" s="242">
        <v>202.483663427344</v>
      </c>
      <c r="AQ12" s="229"/>
      <c r="AR12" s="247">
        <v>249.35134071149801</v>
      </c>
      <c r="AS12" s="208"/>
      <c r="AT12" s="212">
        <v>11.133191634921101</v>
      </c>
      <c r="AU12" s="207">
        <v>6.5206426714481101</v>
      </c>
      <c r="AV12" s="207">
        <v>6.0093206103267898</v>
      </c>
      <c r="AW12" s="207">
        <v>7.1393727905685997</v>
      </c>
      <c r="AX12" s="207">
        <v>8.7334317252370806</v>
      </c>
      <c r="AY12" s="213">
        <v>7.4743673989610997</v>
      </c>
      <c r="AZ12" s="207"/>
      <c r="BA12" s="220">
        <v>18.271961399209999</v>
      </c>
      <c r="BB12" s="228">
        <v>17.684606012075299</v>
      </c>
      <c r="BC12" s="221">
        <v>17.987276327745199</v>
      </c>
      <c r="BD12" s="207"/>
      <c r="BE12" s="226">
        <v>9.9472028296161703</v>
      </c>
    </row>
    <row r="13" spans="1:57" x14ac:dyDescent="0.25">
      <c r="A13" s="20" t="s">
        <v>37</v>
      </c>
      <c r="B13" s="2" t="str">
        <f t="shared" si="0"/>
        <v>Suburban Virginia Area</v>
      </c>
      <c r="C13" s="2"/>
      <c r="D13" s="23" t="s">
        <v>89</v>
      </c>
      <c r="E13" s="26" t="s">
        <v>90</v>
      </c>
      <c r="F13" s="2"/>
      <c r="G13" s="233">
        <v>163.47149709669199</v>
      </c>
      <c r="H13" s="229">
        <v>174.49912737233399</v>
      </c>
      <c r="I13" s="229">
        <v>182.480417843026</v>
      </c>
      <c r="J13" s="229">
        <v>169.882944539736</v>
      </c>
      <c r="K13" s="229">
        <v>156.75099425011899</v>
      </c>
      <c r="L13" s="234">
        <v>170.31624632445599</v>
      </c>
      <c r="M13" s="229"/>
      <c r="N13" s="241">
        <v>185.53543811484701</v>
      </c>
      <c r="O13" s="249">
        <v>200.44995185556601</v>
      </c>
      <c r="P13" s="242">
        <v>193.48208743052501</v>
      </c>
      <c r="Q13" s="229"/>
      <c r="R13" s="247">
        <v>176.85202852662599</v>
      </c>
      <c r="S13" s="208"/>
      <c r="T13" s="212">
        <v>10.1606532581132</v>
      </c>
      <c r="U13" s="207">
        <v>7.5081337721751602</v>
      </c>
      <c r="V13" s="207">
        <v>8.3055686522516794</v>
      </c>
      <c r="W13" s="207">
        <v>3.3109768162277602</v>
      </c>
      <c r="X13" s="207">
        <v>3.07174235832868</v>
      </c>
      <c r="Y13" s="213">
        <v>6.4405898363155396</v>
      </c>
      <c r="Z13" s="207"/>
      <c r="AA13" s="220">
        <v>6.2790051083870004</v>
      </c>
      <c r="AB13" s="228">
        <v>2.9608510284359499</v>
      </c>
      <c r="AC13" s="221">
        <v>4.3629066372492602</v>
      </c>
      <c r="AD13" s="207"/>
      <c r="AE13" s="226">
        <v>5.4850632569855602</v>
      </c>
      <c r="AF13" s="29"/>
      <c r="AG13" s="233">
        <v>151.24200128104701</v>
      </c>
      <c r="AH13" s="229">
        <v>169.74963698093401</v>
      </c>
      <c r="AI13" s="229">
        <v>178.258139098648</v>
      </c>
      <c r="AJ13" s="229">
        <v>178.50367264150901</v>
      </c>
      <c r="AK13" s="229">
        <v>169.720497666341</v>
      </c>
      <c r="AL13" s="234">
        <v>170.838140856504</v>
      </c>
      <c r="AM13" s="229"/>
      <c r="AN13" s="241">
        <v>193.31922848664601</v>
      </c>
      <c r="AO13" s="249">
        <v>196.9457299421</v>
      </c>
      <c r="AP13" s="242">
        <v>195.17120568124801</v>
      </c>
      <c r="AQ13" s="229"/>
      <c r="AR13" s="247">
        <v>177.84778526450199</v>
      </c>
      <c r="AS13" s="208"/>
      <c r="AT13" s="212">
        <v>3.9994869197688701</v>
      </c>
      <c r="AU13" s="207">
        <v>2.6270406654317702</v>
      </c>
      <c r="AV13" s="207">
        <v>2.2519101084384801</v>
      </c>
      <c r="AW13" s="207">
        <v>7.9019899244668004</v>
      </c>
      <c r="AX13" s="207">
        <v>6.8253297715538501</v>
      </c>
      <c r="AY13" s="213">
        <v>4.7775687926191903</v>
      </c>
      <c r="AZ13" s="207"/>
      <c r="BA13" s="220">
        <v>11.1747736686573</v>
      </c>
      <c r="BB13" s="228">
        <v>9.4593505884802909</v>
      </c>
      <c r="BC13" s="221">
        <v>10.285637772036001</v>
      </c>
      <c r="BD13" s="207"/>
      <c r="BE13" s="226">
        <v>6.3739054496592802</v>
      </c>
    </row>
    <row r="14" spans="1:57" x14ac:dyDescent="0.25">
      <c r="A14" s="20" t="s">
        <v>96</v>
      </c>
      <c r="B14" s="2" t="str">
        <f t="shared" si="0"/>
        <v>Alexandria, VA</v>
      </c>
      <c r="C14" s="2"/>
      <c r="D14" s="23" t="s">
        <v>89</v>
      </c>
      <c r="E14" s="26" t="s">
        <v>90</v>
      </c>
      <c r="F14" s="2"/>
      <c r="G14" s="233">
        <v>183.18010455203401</v>
      </c>
      <c r="H14" s="229">
        <v>223.22780208467299</v>
      </c>
      <c r="I14" s="229">
        <v>225.57534118802101</v>
      </c>
      <c r="J14" s="229">
        <v>211.185345778</v>
      </c>
      <c r="K14" s="229">
        <v>174.619137479541</v>
      </c>
      <c r="L14" s="234">
        <v>206.03196974715601</v>
      </c>
      <c r="M14" s="229"/>
      <c r="N14" s="241">
        <v>156.563168586052</v>
      </c>
      <c r="O14" s="249">
        <v>158.47705196487601</v>
      </c>
      <c r="P14" s="242">
        <v>157.570498522615</v>
      </c>
      <c r="Q14" s="229"/>
      <c r="R14" s="247">
        <v>193.090804823274</v>
      </c>
      <c r="S14" s="208"/>
      <c r="T14" s="212">
        <v>19.8577166421002</v>
      </c>
      <c r="U14" s="207">
        <v>22.544244066473802</v>
      </c>
      <c r="V14" s="207">
        <v>17.011565798920699</v>
      </c>
      <c r="W14" s="207">
        <v>16.8051783899237</v>
      </c>
      <c r="X14" s="207">
        <v>12.4455809273122</v>
      </c>
      <c r="Y14" s="213">
        <v>17.8397579773602</v>
      </c>
      <c r="Z14" s="207"/>
      <c r="AA14" s="220">
        <v>6.7787258901483103</v>
      </c>
      <c r="AB14" s="228">
        <v>5.70295961484715</v>
      </c>
      <c r="AC14" s="221">
        <v>6.1784810680539097</v>
      </c>
      <c r="AD14" s="207"/>
      <c r="AE14" s="226">
        <v>15.649233525641</v>
      </c>
      <c r="AF14" s="29"/>
      <c r="AG14" s="233">
        <v>167.20498954995099</v>
      </c>
      <c r="AH14" s="229">
        <v>200.49430293148001</v>
      </c>
      <c r="AI14" s="229">
        <v>211.0670617113</v>
      </c>
      <c r="AJ14" s="229">
        <v>207.65592305510901</v>
      </c>
      <c r="AK14" s="229">
        <v>186.15590554874001</v>
      </c>
      <c r="AL14" s="234">
        <v>196.586312724332</v>
      </c>
      <c r="AM14" s="229"/>
      <c r="AN14" s="241">
        <v>167.776591619529</v>
      </c>
      <c r="AO14" s="249">
        <v>166.87830916828901</v>
      </c>
      <c r="AP14" s="242">
        <v>167.32042510714601</v>
      </c>
      <c r="AQ14" s="229"/>
      <c r="AR14" s="247">
        <v>188.41613022313999</v>
      </c>
      <c r="AS14" s="208"/>
      <c r="AT14" s="212">
        <v>3.9323541556786199</v>
      </c>
      <c r="AU14" s="207">
        <v>4.49557329275122</v>
      </c>
      <c r="AV14" s="207">
        <v>3.8710784537678999</v>
      </c>
      <c r="AW14" s="207">
        <v>8.2831062639974906</v>
      </c>
      <c r="AX14" s="207">
        <v>8.9333541358653594</v>
      </c>
      <c r="AY14" s="213">
        <v>5.9181342726901498</v>
      </c>
      <c r="AZ14" s="207"/>
      <c r="BA14" s="220">
        <v>8.9165763023972708</v>
      </c>
      <c r="BB14" s="228">
        <v>9.4066048399189199</v>
      </c>
      <c r="BC14" s="221">
        <v>9.1737556807856908</v>
      </c>
      <c r="BD14" s="207"/>
      <c r="BE14" s="226">
        <v>6.7512792497218799</v>
      </c>
    </row>
    <row r="15" spans="1:57" x14ac:dyDescent="0.25">
      <c r="A15" s="20" t="s">
        <v>36</v>
      </c>
      <c r="B15" s="2" t="str">
        <f t="shared" si="0"/>
        <v>Fairfax/Tysons Corner, VA</v>
      </c>
      <c r="C15" s="2"/>
      <c r="D15" s="23" t="s">
        <v>89</v>
      </c>
      <c r="E15" s="26" t="s">
        <v>90</v>
      </c>
      <c r="F15" s="2"/>
      <c r="G15" s="233">
        <v>173.18977232924601</v>
      </c>
      <c r="H15" s="229">
        <v>211.81589044792199</v>
      </c>
      <c r="I15" s="229">
        <v>233.44615452041</v>
      </c>
      <c r="J15" s="229">
        <v>225.637647437548</v>
      </c>
      <c r="K15" s="229">
        <v>171.161257758902</v>
      </c>
      <c r="L15" s="234">
        <v>205.87163719177801</v>
      </c>
      <c r="M15" s="229"/>
      <c r="N15" s="241">
        <v>155.40260760341599</v>
      </c>
      <c r="O15" s="249">
        <v>155.244612830188</v>
      </c>
      <c r="P15" s="242">
        <v>155.31950857415001</v>
      </c>
      <c r="Q15" s="229"/>
      <c r="R15" s="247">
        <v>192.65081182650499</v>
      </c>
      <c r="S15" s="208"/>
      <c r="T15" s="212">
        <v>11.7046631351578</v>
      </c>
      <c r="U15" s="207">
        <v>7.56605903038525</v>
      </c>
      <c r="V15" s="207">
        <v>9.5267816231906401</v>
      </c>
      <c r="W15" s="207">
        <v>16.0794726452419</v>
      </c>
      <c r="X15" s="207">
        <v>14.851685247093799</v>
      </c>
      <c r="Y15" s="213">
        <v>11.2717349749094</v>
      </c>
      <c r="Z15" s="207"/>
      <c r="AA15" s="220">
        <v>11.985845690167601</v>
      </c>
      <c r="AB15" s="228">
        <v>8.7478013558610801</v>
      </c>
      <c r="AC15" s="221">
        <v>10.2191146048773</v>
      </c>
      <c r="AD15" s="207"/>
      <c r="AE15" s="226">
        <v>11.805788346334699</v>
      </c>
      <c r="AF15" s="29"/>
      <c r="AG15" s="233">
        <v>165.41847471715499</v>
      </c>
      <c r="AH15" s="229">
        <v>207.50042351085301</v>
      </c>
      <c r="AI15" s="229">
        <v>232.79568081123199</v>
      </c>
      <c r="AJ15" s="229">
        <v>226.13978470254901</v>
      </c>
      <c r="AK15" s="229">
        <v>183.10551504334501</v>
      </c>
      <c r="AL15" s="234">
        <v>206.24673277500099</v>
      </c>
      <c r="AM15" s="229"/>
      <c r="AN15" s="241">
        <v>158.94187153083399</v>
      </c>
      <c r="AO15" s="249">
        <v>158.166501755155</v>
      </c>
      <c r="AP15" s="242">
        <v>158.54530493164501</v>
      </c>
      <c r="AQ15" s="229"/>
      <c r="AR15" s="247">
        <v>193.204034853575</v>
      </c>
      <c r="AS15" s="208"/>
      <c r="AT15" s="212">
        <v>6.4852166182878896</v>
      </c>
      <c r="AU15" s="207">
        <v>5.2284125217447297</v>
      </c>
      <c r="AV15" s="207">
        <v>7.5088029047345497</v>
      </c>
      <c r="AW15" s="207">
        <v>9.9646146829097901</v>
      </c>
      <c r="AX15" s="207">
        <v>9.1617095222002902</v>
      </c>
      <c r="AY15" s="213">
        <v>7.7456882885076404</v>
      </c>
      <c r="AZ15" s="207"/>
      <c r="BA15" s="220">
        <v>7.8340831267849298</v>
      </c>
      <c r="BB15" s="228">
        <v>7.06452164819689</v>
      </c>
      <c r="BC15" s="221">
        <v>7.4394059706730804</v>
      </c>
      <c r="BD15" s="207"/>
      <c r="BE15" s="226">
        <v>7.8576632798326704</v>
      </c>
    </row>
    <row r="16" spans="1:57" x14ac:dyDescent="0.25">
      <c r="A16" s="20" t="s">
        <v>38</v>
      </c>
      <c r="B16" s="2" t="str">
        <f t="shared" si="0"/>
        <v>I-95 Fredericksburg, VA</v>
      </c>
      <c r="C16" s="2"/>
      <c r="D16" s="23" t="s">
        <v>89</v>
      </c>
      <c r="E16" s="26" t="s">
        <v>90</v>
      </c>
      <c r="F16" s="2"/>
      <c r="G16" s="233">
        <v>106.86252220248601</v>
      </c>
      <c r="H16" s="229">
        <v>110.758055973517</v>
      </c>
      <c r="I16" s="229">
        <v>115.866430077301</v>
      </c>
      <c r="J16" s="229">
        <v>114.05591472978701</v>
      </c>
      <c r="K16" s="229">
        <v>111.003160990712</v>
      </c>
      <c r="L16" s="234">
        <v>111.94858325219001</v>
      </c>
      <c r="M16" s="229"/>
      <c r="N16" s="241">
        <v>121.773116251657</v>
      </c>
      <c r="O16" s="249">
        <v>125.993033487459</v>
      </c>
      <c r="P16" s="242">
        <v>123.936111749497</v>
      </c>
      <c r="Q16" s="229"/>
      <c r="R16" s="247">
        <v>115.516043857399</v>
      </c>
      <c r="S16" s="208"/>
      <c r="T16" s="212">
        <v>1.8810629107424699</v>
      </c>
      <c r="U16" s="207">
        <v>4.7934108269846902</v>
      </c>
      <c r="V16" s="207">
        <v>6.4077082498140401</v>
      </c>
      <c r="W16" s="207">
        <v>4.8494920315760401</v>
      </c>
      <c r="X16" s="207">
        <v>5.9974544416095599</v>
      </c>
      <c r="Y16" s="213">
        <v>4.9112270812491303</v>
      </c>
      <c r="Z16" s="207"/>
      <c r="AA16" s="220">
        <v>6.3683747932883996</v>
      </c>
      <c r="AB16" s="228">
        <v>3.4878294181140101</v>
      </c>
      <c r="AC16" s="221">
        <v>4.75074924839718</v>
      </c>
      <c r="AD16" s="207"/>
      <c r="AE16" s="226">
        <v>4.69161906514086</v>
      </c>
      <c r="AF16" s="29"/>
      <c r="AG16" s="233">
        <v>101.931782319391</v>
      </c>
      <c r="AH16" s="229">
        <v>107.41507086614099</v>
      </c>
      <c r="AI16" s="229">
        <v>112.714153587853</v>
      </c>
      <c r="AJ16" s="229">
        <v>113.095702006748</v>
      </c>
      <c r="AK16" s="229">
        <v>112.199998887652</v>
      </c>
      <c r="AL16" s="234">
        <v>109.88712529950401</v>
      </c>
      <c r="AM16" s="229"/>
      <c r="AN16" s="241">
        <v>126.778648470783</v>
      </c>
      <c r="AO16" s="249">
        <v>128.81638705667001</v>
      </c>
      <c r="AP16" s="242">
        <v>127.799032994397</v>
      </c>
      <c r="AQ16" s="229"/>
      <c r="AR16" s="247">
        <v>115.432412803614</v>
      </c>
      <c r="AS16" s="208"/>
      <c r="AT16" s="212">
        <v>2.3430344323113301</v>
      </c>
      <c r="AU16" s="207">
        <v>3.4649367600554801</v>
      </c>
      <c r="AV16" s="207">
        <v>3.9502095240959001</v>
      </c>
      <c r="AW16" s="207">
        <v>3.6994986556431799</v>
      </c>
      <c r="AX16" s="207">
        <v>4.7140436443756704</v>
      </c>
      <c r="AY16" s="213">
        <v>3.7190982451513799</v>
      </c>
      <c r="AZ16" s="207"/>
      <c r="BA16" s="220">
        <v>4.6299610607655497</v>
      </c>
      <c r="BB16" s="228">
        <v>1.78961194756151</v>
      </c>
      <c r="BC16" s="221">
        <v>3.1141063215672302</v>
      </c>
      <c r="BD16" s="207"/>
      <c r="BE16" s="226">
        <v>3.2998440776175402</v>
      </c>
    </row>
    <row r="17" spans="1:57" x14ac:dyDescent="0.25">
      <c r="A17" s="20" t="s">
        <v>97</v>
      </c>
      <c r="B17" s="2" t="str">
        <f t="shared" si="0"/>
        <v>Dulles Airport Area, VA</v>
      </c>
      <c r="C17" s="2"/>
      <c r="D17" s="23" t="s">
        <v>89</v>
      </c>
      <c r="E17" s="26" t="s">
        <v>90</v>
      </c>
      <c r="F17" s="2"/>
      <c r="G17" s="233">
        <v>134.584395345958</v>
      </c>
      <c r="H17" s="229">
        <v>172.57761481336701</v>
      </c>
      <c r="I17" s="229">
        <v>190.87626461988299</v>
      </c>
      <c r="J17" s="229">
        <v>185.88292460646201</v>
      </c>
      <c r="K17" s="229">
        <v>149.94453969277001</v>
      </c>
      <c r="L17" s="234">
        <v>169.08083129337001</v>
      </c>
      <c r="M17" s="229"/>
      <c r="N17" s="241">
        <v>130.54251498501401</v>
      </c>
      <c r="O17" s="249">
        <v>131.71524340770699</v>
      </c>
      <c r="P17" s="242">
        <v>131.15895806184099</v>
      </c>
      <c r="Q17" s="229"/>
      <c r="R17" s="247">
        <v>159.426368777427</v>
      </c>
      <c r="S17" s="208"/>
      <c r="T17" s="212">
        <v>6.5673571142231504</v>
      </c>
      <c r="U17" s="207">
        <v>6.5517857863550297</v>
      </c>
      <c r="V17" s="207">
        <v>7.8836598230054102</v>
      </c>
      <c r="W17" s="207">
        <v>9.8938919118019601</v>
      </c>
      <c r="X17" s="207">
        <v>6.17721334926647</v>
      </c>
      <c r="Y17" s="213">
        <v>7.4328863704787302</v>
      </c>
      <c r="Z17" s="207"/>
      <c r="AA17" s="220">
        <v>6.3136898276437501</v>
      </c>
      <c r="AB17" s="228">
        <v>0.83281242580957104</v>
      </c>
      <c r="AC17" s="221">
        <v>3.2478656402795099</v>
      </c>
      <c r="AD17" s="207"/>
      <c r="AE17" s="226">
        <v>7.1365570265070097</v>
      </c>
      <c r="AF17" s="29"/>
      <c r="AG17" s="233">
        <v>134.040682630802</v>
      </c>
      <c r="AH17" s="229">
        <v>168.57985409765499</v>
      </c>
      <c r="AI17" s="229">
        <v>191.30984886133001</v>
      </c>
      <c r="AJ17" s="229">
        <v>188.598666132906</v>
      </c>
      <c r="AK17" s="229">
        <v>158.76922613167099</v>
      </c>
      <c r="AL17" s="234">
        <v>170.771726106214</v>
      </c>
      <c r="AM17" s="229"/>
      <c r="AN17" s="241">
        <v>134.84821677736201</v>
      </c>
      <c r="AO17" s="249">
        <v>133.37988848511699</v>
      </c>
      <c r="AP17" s="242">
        <v>134.111856767246</v>
      </c>
      <c r="AQ17" s="229"/>
      <c r="AR17" s="247">
        <v>160.974417118383</v>
      </c>
      <c r="AS17" s="208"/>
      <c r="AT17" s="212">
        <v>10.7732090769751</v>
      </c>
      <c r="AU17" s="207">
        <v>8.4757973737055199</v>
      </c>
      <c r="AV17" s="207">
        <v>10.3502459067802</v>
      </c>
      <c r="AW17" s="207">
        <v>11.552932361448301</v>
      </c>
      <c r="AX17" s="207">
        <v>8.8035671833354296</v>
      </c>
      <c r="AY17" s="213">
        <v>9.9483791804290291</v>
      </c>
      <c r="AZ17" s="207"/>
      <c r="BA17" s="220">
        <v>8.5467507128410496</v>
      </c>
      <c r="BB17" s="228">
        <v>8.3565699995627103</v>
      </c>
      <c r="BC17" s="221">
        <v>8.4570782823754609</v>
      </c>
      <c r="BD17" s="207"/>
      <c r="BE17" s="226">
        <v>9.8059976557777908</v>
      </c>
    </row>
    <row r="18" spans="1:57" x14ac:dyDescent="0.25">
      <c r="A18" s="20" t="s">
        <v>45</v>
      </c>
      <c r="B18" s="2" t="str">
        <f t="shared" si="0"/>
        <v>Williamsburg, VA</v>
      </c>
      <c r="C18" s="2"/>
      <c r="D18" s="23" t="s">
        <v>89</v>
      </c>
      <c r="E18" s="26" t="s">
        <v>90</v>
      </c>
      <c r="F18" s="2"/>
      <c r="G18" s="233">
        <v>121.508738686131</v>
      </c>
      <c r="H18" s="229">
        <v>116.20662017167299</v>
      </c>
      <c r="I18" s="229">
        <v>116.87046840354699</v>
      </c>
      <c r="J18" s="229">
        <v>117.667885391444</v>
      </c>
      <c r="K18" s="229">
        <v>121.390970129526</v>
      </c>
      <c r="L18" s="234">
        <v>118.703681616559</v>
      </c>
      <c r="M18" s="229"/>
      <c r="N18" s="241">
        <v>185.70355050594699</v>
      </c>
      <c r="O18" s="249">
        <v>221.01448395061701</v>
      </c>
      <c r="P18" s="242">
        <v>204.02554578066199</v>
      </c>
      <c r="Q18" s="229"/>
      <c r="R18" s="247">
        <v>152.036404951783</v>
      </c>
      <c r="S18" s="208"/>
      <c r="T18" s="212">
        <v>-1.75099367882839</v>
      </c>
      <c r="U18" s="207">
        <v>-9.8191355160257903</v>
      </c>
      <c r="V18" s="207">
        <v>-9.76545038943914</v>
      </c>
      <c r="W18" s="207">
        <v>-7.6793798255521102</v>
      </c>
      <c r="X18" s="207">
        <v>-1.2998428754964</v>
      </c>
      <c r="Y18" s="213">
        <v>-6.2829456886229904</v>
      </c>
      <c r="Z18" s="207"/>
      <c r="AA18" s="220">
        <v>6.7117317653907698</v>
      </c>
      <c r="AB18" s="228">
        <v>12.4927404360332</v>
      </c>
      <c r="AC18" s="221">
        <v>9.4945894321453004</v>
      </c>
      <c r="AD18" s="207"/>
      <c r="AE18" s="226">
        <v>1.69126115687279</v>
      </c>
      <c r="AF18" s="29"/>
      <c r="AG18" s="233">
        <v>118.023449223041</v>
      </c>
      <c r="AH18" s="229">
        <v>114.68956518556401</v>
      </c>
      <c r="AI18" s="229">
        <v>116.001310244105</v>
      </c>
      <c r="AJ18" s="229">
        <v>120.132931356751</v>
      </c>
      <c r="AK18" s="229">
        <v>134.979401238425</v>
      </c>
      <c r="AL18" s="234">
        <v>121.49548863328801</v>
      </c>
      <c r="AM18" s="229"/>
      <c r="AN18" s="241">
        <v>182.70155664482999</v>
      </c>
      <c r="AO18" s="249">
        <v>194.47825718513201</v>
      </c>
      <c r="AP18" s="242">
        <v>188.65315077494699</v>
      </c>
      <c r="AQ18" s="229"/>
      <c r="AR18" s="247">
        <v>146.60564474040899</v>
      </c>
      <c r="AS18" s="208"/>
      <c r="AT18" s="212">
        <v>-2.9942902721312898</v>
      </c>
      <c r="AU18" s="207">
        <v>-8.6093271613398006</v>
      </c>
      <c r="AV18" s="207">
        <v>-8.09633954889512</v>
      </c>
      <c r="AW18" s="207">
        <v>-6.4701030474285499</v>
      </c>
      <c r="AX18" s="207">
        <v>-1.60629826870676</v>
      </c>
      <c r="AY18" s="213">
        <v>-5.2570324733248599</v>
      </c>
      <c r="AZ18" s="207"/>
      <c r="BA18" s="220">
        <v>8.0738204839704792</v>
      </c>
      <c r="BB18" s="228">
        <v>11.180117790732499</v>
      </c>
      <c r="BC18" s="221">
        <v>9.6511464443116193</v>
      </c>
      <c r="BD18" s="207"/>
      <c r="BE18" s="226">
        <v>1.7722229146281601</v>
      </c>
    </row>
    <row r="19" spans="1:57" x14ac:dyDescent="0.25">
      <c r="A19" s="20" t="s">
        <v>98</v>
      </c>
      <c r="B19" s="2" t="str">
        <f t="shared" si="0"/>
        <v>Virginia Beach, VA</v>
      </c>
      <c r="C19" s="2"/>
      <c r="D19" s="23" t="s">
        <v>89</v>
      </c>
      <c r="E19" s="26" t="s">
        <v>90</v>
      </c>
      <c r="F19" s="2"/>
      <c r="G19" s="233">
        <v>138.362795856107</v>
      </c>
      <c r="H19" s="229">
        <v>138.52387294201</v>
      </c>
      <c r="I19" s="229">
        <v>146.03797053932499</v>
      </c>
      <c r="J19" s="229">
        <v>146.78935017425599</v>
      </c>
      <c r="K19" s="229">
        <v>147.36327016635801</v>
      </c>
      <c r="L19" s="234">
        <v>143.49298921991499</v>
      </c>
      <c r="M19" s="229"/>
      <c r="N19" s="241">
        <v>242.180854188181</v>
      </c>
      <c r="O19" s="249">
        <v>270.89093198562398</v>
      </c>
      <c r="P19" s="242">
        <v>256.982742546785</v>
      </c>
      <c r="Q19" s="229"/>
      <c r="R19" s="247">
        <v>182.048607991187</v>
      </c>
      <c r="S19" s="208"/>
      <c r="T19" s="212">
        <v>5.1938023544455403</v>
      </c>
      <c r="U19" s="207">
        <v>-0.150901089081655</v>
      </c>
      <c r="V19" s="207">
        <v>3.3699288953270399</v>
      </c>
      <c r="W19" s="207">
        <v>1.6245912538117999</v>
      </c>
      <c r="X19" s="207">
        <v>-0.35598385680038003</v>
      </c>
      <c r="Y19" s="213">
        <v>1.75311658614052</v>
      </c>
      <c r="Z19" s="207"/>
      <c r="AA19" s="220">
        <v>3.1914233822230398</v>
      </c>
      <c r="AB19" s="228">
        <v>0.977995655369158</v>
      </c>
      <c r="AC19" s="221">
        <v>1.7223949903106099</v>
      </c>
      <c r="AD19" s="207"/>
      <c r="AE19" s="226">
        <v>1.15951922420483</v>
      </c>
      <c r="AF19" s="29"/>
      <c r="AG19" s="233">
        <v>127.804596449372</v>
      </c>
      <c r="AH19" s="229">
        <v>130.21385087759799</v>
      </c>
      <c r="AI19" s="229">
        <v>134.82992180969501</v>
      </c>
      <c r="AJ19" s="229">
        <v>137.201439928783</v>
      </c>
      <c r="AK19" s="229">
        <v>139.72951912303901</v>
      </c>
      <c r="AL19" s="234">
        <v>134.28716318004101</v>
      </c>
      <c r="AM19" s="229"/>
      <c r="AN19" s="241">
        <v>207.79497182043701</v>
      </c>
      <c r="AO19" s="249">
        <v>220.27556112164399</v>
      </c>
      <c r="AP19" s="242">
        <v>214.140358541231</v>
      </c>
      <c r="AQ19" s="229"/>
      <c r="AR19" s="247">
        <v>162.58699861986301</v>
      </c>
      <c r="AS19" s="208"/>
      <c r="AT19" s="212">
        <v>-2.1190059854222598</v>
      </c>
      <c r="AU19" s="207">
        <v>-4.48207299358232</v>
      </c>
      <c r="AV19" s="207">
        <v>-3.8546463040191998</v>
      </c>
      <c r="AW19" s="207">
        <v>-1.3016044116568899</v>
      </c>
      <c r="AX19" s="207">
        <v>0.76833518427409198</v>
      </c>
      <c r="AY19" s="213">
        <v>-2.1140918778416098</v>
      </c>
      <c r="AZ19" s="207"/>
      <c r="BA19" s="220">
        <v>2.80738845923451</v>
      </c>
      <c r="BB19" s="228">
        <v>0.802163003007896</v>
      </c>
      <c r="BC19" s="221">
        <v>1.64510986314566</v>
      </c>
      <c r="BD19" s="207"/>
      <c r="BE19" s="226">
        <v>-0.39041005376105598</v>
      </c>
    </row>
    <row r="20" spans="1:57" x14ac:dyDescent="0.25">
      <c r="A20" s="33" t="s">
        <v>99</v>
      </c>
      <c r="B20" s="2" t="str">
        <f t="shared" si="0"/>
        <v>Norfolk/Portsmouth, VA</v>
      </c>
      <c r="C20" s="2"/>
      <c r="D20" s="23" t="s">
        <v>89</v>
      </c>
      <c r="E20" s="26" t="s">
        <v>90</v>
      </c>
      <c r="F20" s="2"/>
      <c r="G20" s="233">
        <v>112.30955918309</v>
      </c>
      <c r="H20" s="229">
        <v>117.064305454077</v>
      </c>
      <c r="I20" s="229">
        <v>125.86453247337199</v>
      </c>
      <c r="J20" s="229">
        <v>128.39163208568201</v>
      </c>
      <c r="K20" s="229">
        <v>120.728605141521</v>
      </c>
      <c r="L20" s="234">
        <v>121.329972280014</v>
      </c>
      <c r="M20" s="229"/>
      <c r="N20" s="241">
        <v>152.86211737770799</v>
      </c>
      <c r="O20" s="249">
        <v>171.67263842767201</v>
      </c>
      <c r="P20" s="242">
        <v>162.56539253811999</v>
      </c>
      <c r="Q20" s="229"/>
      <c r="R20" s="247">
        <v>134.412519838056</v>
      </c>
      <c r="S20" s="208"/>
      <c r="T20" s="212">
        <v>-5.1647329347679296</v>
      </c>
      <c r="U20" s="207">
        <v>-6.1661851228794298</v>
      </c>
      <c r="V20" s="207">
        <v>0.22535981038927599</v>
      </c>
      <c r="W20" s="207">
        <v>3.2804773967906602</v>
      </c>
      <c r="X20" s="207">
        <v>8.2597298989591899</v>
      </c>
      <c r="Y20" s="213">
        <v>8.4615011850458902E-2</v>
      </c>
      <c r="Z20" s="207"/>
      <c r="AA20" s="220">
        <v>4.0941175517595099</v>
      </c>
      <c r="AB20" s="228">
        <v>3.4753871262366398</v>
      </c>
      <c r="AC20" s="221">
        <v>3.53091875416971</v>
      </c>
      <c r="AD20" s="207"/>
      <c r="AE20" s="226">
        <v>0.78270045468518201</v>
      </c>
      <c r="AF20" s="29"/>
      <c r="AG20" s="233">
        <v>112.223879996989</v>
      </c>
      <c r="AH20" s="229">
        <v>124.25431846604999</v>
      </c>
      <c r="AI20" s="229">
        <v>130.85451178118899</v>
      </c>
      <c r="AJ20" s="229">
        <v>130.62238239175699</v>
      </c>
      <c r="AK20" s="229">
        <v>124.803536924837</v>
      </c>
      <c r="AL20" s="234">
        <v>125.15480701310901</v>
      </c>
      <c r="AM20" s="229"/>
      <c r="AN20" s="241">
        <v>155.55349755192</v>
      </c>
      <c r="AO20" s="249">
        <v>154.46259558076699</v>
      </c>
      <c r="AP20" s="242">
        <v>155.00916405272801</v>
      </c>
      <c r="AQ20" s="229"/>
      <c r="AR20" s="247">
        <v>134.58680773482499</v>
      </c>
      <c r="AS20" s="208"/>
      <c r="AT20" s="212">
        <v>1.5067762165921801</v>
      </c>
      <c r="AU20" s="207">
        <v>5.7882891742880798</v>
      </c>
      <c r="AV20" s="207">
        <v>5.6775890827140403</v>
      </c>
      <c r="AW20" s="207">
        <v>5.3023342095178903</v>
      </c>
      <c r="AX20" s="207">
        <v>4.2160125192340701</v>
      </c>
      <c r="AY20" s="213">
        <v>4.7181675071628</v>
      </c>
      <c r="AZ20" s="207"/>
      <c r="BA20" s="220">
        <v>6.6511702341287604</v>
      </c>
      <c r="BB20" s="228">
        <v>3.1433738077612601</v>
      </c>
      <c r="BC20" s="221">
        <v>4.8600668935846496</v>
      </c>
      <c r="BD20" s="207"/>
      <c r="BE20" s="226">
        <v>4.32690558139302</v>
      </c>
    </row>
    <row r="21" spans="1:57" x14ac:dyDescent="0.25">
      <c r="A21" s="34" t="s">
        <v>42</v>
      </c>
      <c r="B21" s="2" t="str">
        <f t="shared" si="0"/>
        <v>Newport News/Hampton, VA</v>
      </c>
      <c r="C21" s="2"/>
      <c r="D21" s="23" t="s">
        <v>89</v>
      </c>
      <c r="E21" s="26" t="s">
        <v>90</v>
      </c>
      <c r="F21" s="2"/>
      <c r="G21" s="233">
        <v>84.107306705824698</v>
      </c>
      <c r="H21" s="229">
        <v>92.138112943589704</v>
      </c>
      <c r="I21" s="229">
        <v>92.664196094976404</v>
      </c>
      <c r="J21" s="229">
        <v>90.928396287328397</v>
      </c>
      <c r="K21" s="229">
        <v>89.030426872619501</v>
      </c>
      <c r="L21" s="234">
        <v>89.997532688824194</v>
      </c>
      <c r="M21" s="229"/>
      <c r="N21" s="241">
        <v>111.28933055296901</v>
      </c>
      <c r="O21" s="249">
        <v>121.36862477221899</v>
      </c>
      <c r="P21" s="242">
        <v>116.529878861279</v>
      </c>
      <c r="Q21" s="229"/>
      <c r="R21" s="247">
        <v>98.496513104475</v>
      </c>
      <c r="S21" s="208"/>
      <c r="T21" s="212">
        <v>2.4007021689523</v>
      </c>
      <c r="U21" s="207">
        <v>4.7098156301337504</v>
      </c>
      <c r="V21" s="207">
        <v>2.4644826288736899</v>
      </c>
      <c r="W21" s="207">
        <v>2.3946594500295402</v>
      </c>
      <c r="X21" s="207">
        <v>10.348567580596301</v>
      </c>
      <c r="Y21" s="213">
        <v>4.3842622976223602</v>
      </c>
      <c r="Z21" s="207"/>
      <c r="AA21" s="220">
        <v>10.4706409070716</v>
      </c>
      <c r="AB21" s="228">
        <v>6.3870203865570998</v>
      </c>
      <c r="AC21" s="221">
        <v>7.9645402719174996</v>
      </c>
      <c r="AD21" s="207"/>
      <c r="AE21" s="226">
        <v>5.1260648245618397</v>
      </c>
      <c r="AF21" s="29"/>
      <c r="AG21" s="233">
        <v>81.964903784130996</v>
      </c>
      <c r="AH21" s="229">
        <v>90.089882533262298</v>
      </c>
      <c r="AI21" s="229">
        <v>94.584658529642695</v>
      </c>
      <c r="AJ21" s="229">
        <v>94.513189206537305</v>
      </c>
      <c r="AK21" s="229">
        <v>101.621456818181</v>
      </c>
      <c r="AL21" s="234">
        <v>93.166217824335007</v>
      </c>
      <c r="AM21" s="229"/>
      <c r="AN21" s="241">
        <v>122.763515252663</v>
      </c>
      <c r="AO21" s="249">
        <v>118.839057688361</v>
      </c>
      <c r="AP21" s="242">
        <v>120.810087656541</v>
      </c>
      <c r="AQ21" s="229"/>
      <c r="AR21" s="247">
        <v>102.00632037037001</v>
      </c>
      <c r="AS21" s="208"/>
      <c r="AT21" s="212">
        <v>-0.461329062042522</v>
      </c>
      <c r="AU21" s="207">
        <v>5.6168288345668902</v>
      </c>
      <c r="AV21" s="207">
        <v>9.1199039964323099</v>
      </c>
      <c r="AW21" s="207">
        <v>8.62761404343747</v>
      </c>
      <c r="AX21" s="207">
        <v>14.0373590989348</v>
      </c>
      <c r="AY21" s="213">
        <v>8.0500730012898902</v>
      </c>
      <c r="AZ21" s="207"/>
      <c r="BA21" s="220">
        <v>8.5402074386013798</v>
      </c>
      <c r="BB21" s="228">
        <v>0.104868421733628</v>
      </c>
      <c r="BC21" s="221">
        <v>4.1533496360462703</v>
      </c>
      <c r="BD21" s="207"/>
      <c r="BE21" s="226">
        <v>5.7667717235948297</v>
      </c>
    </row>
    <row r="22" spans="1:57" x14ac:dyDescent="0.25">
      <c r="A22" s="35" t="s">
        <v>100</v>
      </c>
      <c r="B22" s="2" t="str">
        <f t="shared" si="0"/>
        <v>Chesapeake/Suffolk, VA</v>
      </c>
      <c r="C22" s="2"/>
      <c r="D22" s="24" t="s">
        <v>89</v>
      </c>
      <c r="E22" s="27" t="s">
        <v>90</v>
      </c>
      <c r="F22" s="2"/>
      <c r="G22" s="235">
        <v>100.188979944148</v>
      </c>
      <c r="H22" s="236">
        <v>103.16456357096099</v>
      </c>
      <c r="I22" s="236">
        <v>104.834494529262</v>
      </c>
      <c r="J22" s="236">
        <v>103.223896132238</v>
      </c>
      <c r="K22" s="236">
        <v>101.84522189089201</v>
      </c>
      <c r="L22" s="237">
        <v>102.74654633717699</v>
      </c>
      <c r="M22" s="229"/>
      <c r="N22" s="243">
        <v>130.37389567669101</v>
      </c>
      <c r="O22" s="244">
        <v>145.32359452988101</v>
      </c>
      <c r="P22" s="245">
        <v>138.11158867506199</v>
      </c>
      <c r="Q22" s="229"/>
      <c r="R22" s="248">
        <v>113.673916132748</v>
      </c>
      <c r="S22" s="208"/>
      <c r="T22" s="214">
        <v>8.8142235332636005</v>
      </c>
      <c r="U22" s="215">
        <v>4.5449983373606999</v>
      </c>
      <c r="V22" s="215">
        <v>4.1678934285431897</v>
      </c>
      <c r="W22" s="215">
        <v>3.1488885272962102</v>
      </c>
      <c r="X22" s="215">
        <v>5.2794752355629804</v>
      </c>
      <c r="Y22" s="216">
        <v>4.95258868759288</v>
      </c>
      <c r="Z22" s="207"/>
      <c r="AA22" s="222">
        <v>6.0988685002053904</v>
      </c>
      <c r="AB22" s="223">
        <v>6.2973543226264797</v>
      </c>
      <c r="AC22" s="224">
        <v>6.0693284197274</v>
      </c>
      <c r="AD22" s="207"/>
      <c r="AE22" s="227">
        <v>4.6576231326419704</v>
      </c>
      <c r="AF22" s="30"/>
      <c r="AG22" s="235">
        <v>97.354866081143001</v>
      </c>
      <c r="AH22" s="236">
        <v>103.30566720592201</v>
      </c>
      <c r="AI22" s="236">
        <v>105.951029680389</v>
      </c>
      <c r="AJ22" s="236">
        <v>104.689782003278</v>
      </c>
      <c r="AK22" s="236">
        <v>103.003715808903</v>
      </c>
      <c r="AL22" s="237">
        <v>103.080642063553</v>
      </c>
      <c r="AM22" s="229"/>
      <c r="AN22" s="243">
        <v>124.547145788729</v>
      </c>
      <c r="AO22" s="244">
        <v>127.54150261270701</v>
      </c>
      <c r="AP22" s="245">
        <v>126.049484936469</v>
      </c>
      <c r="AQ22" s="229"/>
      <c r="AR22" s="248">
        <v>110.131997343663</v>
      </c>
      <c r="AS22" s="208"/>
      <c r="AT22" s="214">
        <v>6.8522968605313501</v>
      </c>
      <c r="AU22" s="215">
        <v>6.4269983904260997</v>
      </c>
      <c r="AV22" s="215">
        <v>7.2233183901451303</v>
      </c>
      <c r="AW22" s="215">
        <v>6.5421652996988202</v>
      </c>
      <c r="AX22" s="215">
        <v>6.1686253960363198</v>
      </c>
      <c r="AY22" s="216">
        <v>6.6279603066574202</v>
      </c>
      <c r="AZ22" s="207"/>
      <c r="BA22" s="222">
        <v>5.2836816489552696</v>
      </c>
      <c r="BB22" s="223">
        <v>4.3935867573663501</v>
      </c>
      <c r="BC22" s="224">
        <v>4.8143691937265896</v>
      </c>
      <c r="BD22" s="207"/>
      <c r="BE22" s="227">
        <v>5.5765537603189799</v>
      </c>
    </row>
    <row r="23" spans="1:57" ht="13" x14ac:dyDescent="0.3">
      <c r="A23" s="34" t="s">
        <v>58</v>
      </c>
      <c r="B23" s="2" t="s">
        <v>58</v>
      </c>
      <c r="C23" s="8"/>
      <c r="D23" s="22" t="s">
        <v>89</v>
      </c>
      <c r="E23" s="25" t="s">
        <v>90</v>
      </c>
      <c r="F23" s="2"/>
      <c r="G23" s="230">
        <v>174.653232484076</v>
      </c>
      <c r="H23" s="231">
        <v>181.813389656938</v>
      </c>
      <c r="I23" s="231">
        <v>190.806293562935</v>
      </c>
      <c r="J23" s="231">
        <v>189.241252025931</v>
      </c>
      <c r="K23" s="231">
        <v>168.186857772877</v>
      </c>
      <c r="L23" s="232">
        <v>182.473406847935</v>
      </c>
      <c r="M23" s="229"/>
      <c r="N23" s="238">
        <v>214.47971133132199</v>
      </c>
      <c r="O23" s="239">
        <v>242.33185977859699</v>
      </c>
      <c r="P23" s="240">
        <v>229.48255813953401</v>
      </c>
      <c r="Q23" s="229"/>
      <c r="R23" s="246">
        <v>198.28137691330701</v>
      </c>
      <c r="S23" s="208"/>
      <c r="T23" s="209">
        <v>3.8757299669819099</v>
      </c>
      <c r="U23" s="210">
        <v>4.0009253455654701</v>
      </c>
      <c r="V23" s="210">
        <v>2.6871613932966301</v>
      </c>
      <c r="W23" s="210">
        <v>2.8950041661624102</v>
      </c>
      <c r="X23" s="210">
        <v>4.7608258557655301</v>
      </c>
      <c r="Y23" s="211">
        <v>3.21817054896677</v>
      </c>
      <c r="Z23" s="207"/>
      <c r="AA23" s="217">
        <v>10.9176342911699</v>
      </c>
      <c r="AB23" s="218">
        <v>14.9876021441977</v>
      </c>
      <c r="AC23" s="219">
        <v>13.1487002883086</v>
      </c>
      <c r="AD23" s="207"/>
      <c r="AE23" s="225">
        <v>6.6845105542622596</v>
      </c>
      <c r="AF23" s="28"/>
      <c r="AG23" s="230">
        <v>176.25691286307</v>
      </c>
      <c r="AH23" s="231">
        <v>181.407556075918</v>
      </c>
      <c r="AI23" s="231">
        <v>189.85230184696499</v>
      </c>
      <c r="AJ23" s="231">
        <v>187.41961453986301</v>
      </c>
      <c r="AK23" s="231">
        <v>186.69625292451599</v>
      </c>
      <c r="AL23" s="232">
        <v>184.99896305183501</v>
      </c>
      <c r="AM23" s="229"/>
      <c r="AN23" s="238">
        <v>227.068500258933</v>
      </c>
      <c r="AO23" s="239">
        <v>237.19606598225801</v>
      </c>
      <c r="AP23" s="240">
        <v>232.229505282405</v>
      </c>
      <c r="AQ23" s="229"/>
      <c r="AR23" s="246">
        <v>200.36143253647001</v>
      </c>
      <c r="AS23" s="208"/>
      <c r="AT23" s="209">
        <v>3.4834970950902902</v>
      </c>
      <c r="AU23" s="210">
        <v>-2.36755035428752E-2</v>
      </c>
      <c r="AV23" s="210">
        <v>-1.3373560208603601</v>
      </c>
      <c r="AW23" s="210">
        <v>-2.2597250300197498</v>
      </c>
      <c r="AX23" s="210">
        <v>-1.3617899482342899</v>
      </c>
      <c r="AY23" s="211">
        <v>-0.89438624883124096</v>
      </c>
      <c r="AZ23" s="207"/>
      <c r="BA23" s="217">
        <v>5.7897051902024899</v>
      </c>
      <c r="BB23" s="218">
        <v>9.0908731901025401</v>
      </c>
      <c r="BC23" s="219">
        <v>7.4781500312344997</v>
      </c>
      <c r="BD23" s="207"/>
      <c r="BE23" s="225">
        <v>2.0490629279038099</v>
      </c>
    </row>
    <row r="24" spans="1:57" x14ac:dyDescent="0.25">
      <c r="A24" s="34" t="s">
        <v>101</v>
      </c>
      <c r="B24" s="2" t="str">
        <f t="shared" si="0"/>
        <v>Richmond North/Glen Allen, VA</v>
      </c>
      <c r="C24" s="9"/>
      <c r="D24" s="23" t="s">
        <v>89</v>
      </c>
      <c r="E24" s="26" t="s">
        <v>90</v>
      </c>
      <c r="F24" s="2"/>
      <c r="G24" s="233">
        <v>97.650401632302405</v>
      </c>
      <c r="H24" s="229">
        <v>110.50251126313999</v>
      </c>
      <c r="I24" s="229">
        <v>117.05861512449999</v>
      </c>
      <c r="J24" s="229">
        <v>110.961175820707</v>
      </c>
      <c r="K24" s="229">
        <v>102.014723247232</v>
      </c>
      <c r="L24" s="234">
        <v>108.47796752793199</v>
      </c>
      <c r="M24" s="229"/>
      <c r="N24" s="241">
        <v>144.876424972004</v>
      </c>
      <c r="O24" s="249">
        <v>157.16378615249701</v>
      </c>
      <c r="P24" s="242">
        <v>151.362391117573</v>
      </c>
      <c r="Q24" s="229"/>
      <c r="R24" s="247">
        <v>123.302490918644</v>
      </c>
      <c r="S24" s="208"/>
      <c r="T24" s="212">
        <v>1.40342187588463</v>
      </c>
      <c r="U24" s="207">
        <v>2.3340288680260399</v>
      </c>
      <c r="V24" s="207">
        <v>3.7206619899887401</v>
      </c>
      <c r="W24" s="207">
        <v>0.30526026766233599</v>
      </c>
      <c r="X24" s="207">
        <v>0.47483191879158698</v>
      </c>
      <c r="Y24" s="213">
        <v>1.80037646157356</v>
      </c>
      <c r="Z24" s="207"/>
      <c r="AA24" s="220">
        <v>6.4300945190813401</v>
      </c>
      <c r="AB24" s="228">
        <v>8.7456738281446498</v>
      </c>
      <c r="AC24" s="221">
        <v>7.6018512260203099</v>
      </c>
      <c r="AD24" s="207"/>
      <c r="AE24" s="226">
        <v>3.9656606967208301</v>
      </c>
      <c r="AF24" s="29"/>
      <c r="AG24" s="233">
        <v>101.06157265151001</v>
      </c>
      <c r="AH24" s="229">
        <v>110.69554311118701</v>
      </c>
      <c r="AI24" s="229">
        <v>116.182650732459</v>
      </c>
      <c r="AJ24" s="229">
        <v>114.350138910445</v>
      </c>
      <c r="AK24" s="229">
        <v>108.05068552964801</v>
      </c>
      <c r="AL24" s="234">
        <v>110.74756117807701</v>
      </c>
      <c r="AM24" s="229"/>
      <c r="AN24" s="241">
        <v>134.12771030741399</v>
      </c>
      <c r="AO24" s="249">
        <v>139.99873897529099</v>
      </c>
      <c r="AP24" s="242">
        <v>137.168451949229</v>
      </c>
      <c r="AQ24" s="229"/>
      <c r="AR24" s="247">
        <v>119.50697789620899</v>
      </c>
      <c r="AS24" s="208"/>
      <c r="AT24" s="212">
        <v>2.50010855222413</v>
      </c>
      <c r="AU24" s="207">
        <v>2.4624991908425602</v>
      </c>
      <c r="AV24" s="207">
        <v>2.9197835180243201</v>
      </c>
      <c r="AW24" s="207">
        <v>2.88723975947094</v>
      </c>
      <c r="AX24" s="207">
        <v>2.4933180094677501</v>
      </c>
      <c r="AY24" s="213">
        <v>2.6918082785086201</v>
      </c>
      <c r="AZ24" s="207"/>
      <c r="BA24" s="220">
        <v>4.9691014456291098</v>
      </c>
      <c r="BB24" s="228">
        <v>5.0093569527379396</v>
      </c>
      <c r="BC24" s="221">
        <v>4.96934815839953</v>
      </c>
      <c r="BD24" s="207"/>
      <c r="BE24" s="226">
        <v>3.4620635459794902</v>
      </c>
    </row>
    <row r="25" spans="1:57" x14ac:dyDescent="0.25">
      <c r="A25" s="34" t="s">
        <v>61</v>
      </c>
      <c r="B25" s="2" t="str">
        <f t="shared" si="0"/>
        <v>Richmond West/Midlothian, VA</v>
      </c>
      <c r="C25" s="2"/>
      <c r="D25" s="23" t="s">
        <v>89</v>
      </c>
      <c r="E25" s="26" t="s">
        <v>90</v>
      </c>
      <c r="F25" s="2"/>
      <c r="G25" s="233">
        <v>90.6903587989556</v>
      </c>
      <c r="H25" s="229">
        <v>91.499729269449702</v>
      </c>
      <c r="I25" s="229">
        <v>92.848775204731496</v>
      </c>
      <c r="J25" s="229">
        <v>90.967461243144399</v>
      </c>
      <c r="K25" s="229">
        <v>92.667008440629402</v>
      </c>
      <c r="L25" s="234">
        <v>91.756576832286299</v>
      </c>
      <c r="M25" s="229"/>
      <c r="N25" s="241">
        <v>124.322906438407</v>
      </c>
      <c r="O25" s="249">
        <v>133.064348440065</v>
      </c>
      <c r="P25" s="242">
        <v>128.96660687369101</v>
      </c>
      <c r="Q25" s="229"/>
      <c r="R25" s="247">
        <v>104.89168535533901</v>
      </c>
      <c r="S25" s="208"/>
      <c r="T25" s="212">
        <v>2.1806791791431102</v>
      </c>
      <c r="U25" s="207">
        <v>-0.82446192430770404</v>
      </c>
      <c r="V25" s="207">
        <v>-4.1227959946200903</v>
      </c>
      <c r="W25" s="207">
        <v>-3.51402929446949</v>
      </c>
      <c r="X25" s="207">
        <v>2.6047442281092299</v>
      </c>
      <c r="Y25" s="213">
        <v>-1.05213474550868</v>
      </c>
      <c r="Z25" s="207"/>
      <c r="AA25" s="220">
        <v>-0.29136072358417497</v>
      </c>
      <c r="AB25" s="228">
        <v>2.04037056435123</v>
      </c>
      <c r="AC25" s="221">
        <v>1.00561645161133</v>
      </c>
      <c r="AD25" s="207"/>
      <c r="AE25" s="226">
        <v>0.27226995813328703</v>
      </c>
      <c r="AF25" s="29"/>
      <c r="AG25" s="233">
        <v>92.074555063874598</v>
      </c>
      <c r="AH25" s="229">
        <v>95.161808388270003</v>
      </c>
      <c r="AI25" s="229">
        <v>96.401333344194597</v>
      </c>
      <c r="AJ25" s="229">
        <v>95.281056833042697</v>
      </c>
      <c r="AK25" s="229">
        <v>95.187377602281401</v>
      </c>
      <c r="AL25" s="234">
        <v>94.917980041466294</v>
      </c>
      <c r="AM25" s="229"/>
      <c r="AN25" s="241">
        <v>113.423149885931</v>
      </c>
      <c r="AO25" s="249">
        <v>116.505874525842</v>
      </c>
      <c r="AP25" s="242">
        <v>115.00759486717401</v>
      </c>
      <c r="AQ25" s="229"/>
      <c r="AR25" s="247">
        <v>101.55310749664299</v>
      </c>
      <c r="AS25" s="208"/>
      <c r="AT25" s="212">
        <v>6.9291754638077698</v>
      </c>
      <c r="AU25" s="207">
        <v>5.9919617595758297</v>
      </c>
      <c r="AV25" s="207">
        <v>2.5102376123218502</v>
      </c>
      <c r="AW25" s="207">
        <v>1.7316326782370199</v>
      </c>
      <c r="AX25" s="207">
        <v>2.3817329811855501</v>
      </c>
      <c r="AY25" s="213">
        <v>3.6274207650010601</v>
      </c>
      <c r="AZ25" s="207"/>
      <c r="BA25" s="220">
        <v>3.4142786878983302</v>
      </c>
      <c r="BB25" s="228">
        <v>3.69898804055107</v>
      </c>
      <c r="BC25" s="221">
        <v>3.57290467282139</v>
      </c>
      <c r="BD25" s="207"/>
      <c r="BE25" s="226">
        <v>3.6228797381806901</v>
      </c>
    </row>
    <row r="26" spans="1:57" x14ac:dyDescent="0.25">
      <c r="A26" s="34" t="s">
        <v>57</v>
      </c>
      <c r="B26" s="2" t="str">
        <f t="shared" si="0"/>
        <v>Petersburg/Chester, VA</v>
      </c>
      <c r="C26" s="2"/>
      <c r="D26" s="23" t="s">
        <v>89</v>
      </c>
      <c r="E26" s="26" t="s">
        <v>90</v>
      </c>
      <c r="F26" s="2"/>
      <c r="G26" s="233">
        <v>93.677212183455197</v>
      </c>
      <c r="H26" s="229">
        <v>100.411131512808</v>
      </c>
      <c r="I26" s="229">
        <v>99.699476001919805</v>
      </c>
      <c r="J26" s="229">
        <v>99.923892203791397</v>
      </c>
      <c r="K26" s="229">
        <v>97.615203511530297</v>
      </c>
      <c r="L26" s="234">
        <v>98.419514073887896</v>
      </c>
      <c r="M26" s="229"/>
      <c r="N26" s="241">
        <v>108.68320041493701</v>
      </c>
      <c r="O26" s="249">
        <v>115.285312886486</v>
      </c>
      <c r="P26" s="242">
        <v>112.18409128640199</v>
      </c>
      <c r="Q26" s="229"/>
      <c r="R26" s="247">
        <v>102.614735181884</v>
      </c>
      <c r="S26" s="208"/>
      <c r="T26" s="212">
        <v>3.0828249094075701</v>
      </c>
      <c r="U26" s="207">
        <v>1.6604261471059001</v>
      </c>
      <c r="V26" s="207">
        <v>7.9003209609751907E-2</v>
      </c>
      <c r="W26" s="207">
        <v>3.14229127756898</v>
      </c>
      <c r="X26" s="207">
        <v>5.8643140910995601</v>
      </c>
      <c r="Y26" s="213">
        <v>2.5631488080820399</v>
      </c>
      <c r="Z26" s="207"/>
      <c r="AA26" s="220">
        <v>3.9496885158765198</v>
      </c>
      <c r="AB26" s="228">
        <v>5.11734155369136</v>
      </c>
      <c r="AC26" s="221">
        <v>4.5713524499557003</v>
      </c>
      <c r="AD26" s="207"/>
      <c r="AE26" s="226">
        <v>3.1266193124647201</v>
      </c>
      <c r="AF26" s="29"/>
      <c r="AG26" s="233">
        <v>94.583893756550296</v>
      </c>
      <c r="AH26" s="229">
        <v>100.20994853205799</v>
      </c>
      <c r="AI26" s="229">
        <v>101.051019106372</v>
      </c>
      <c r="AJ26" s="229">
        <v>101.209091223813</v>
      </c>
      <c r="AK26" s="229">
        <v>100.144394352608</v>
      </c>
      <c r="AL26" s="234">
        <v>99.639040302006606</v>
      </c>
      <c r="AM26" s="229"/>
      <c r="AN26" s="241">
        <v>106.208860010659</v>
      </c>
      <c r="AO26" s="249">
        <v>108.403561555773</v>
      </c>
      <c r="AP26" s="242">
        <v>107.320386287117</v>
      </c>
      <c r="AQ26" s="229"/>
      <c r="AR26" s="247">
        <v>101.95361806573101</v>
      </c>
      <c r="AS26" s="208"/>
      <c r="AT26" s="212">
        <v>1.8713079992366499</v>
      </c>
      <c r="AU26" s="207">
        <v>0.93637978066831795</v>
      </c>
      <c r="AV26" s="207">
        <v>0.66611678658744899</v>
      </c>
      <c r="AW26" s="207">
        <v>1.80613762372186</v>
      </c>
      <c r="AX26" s="207">
        <v>3.3765608276860699</v>
      </c>
      <c r="AY26" s="213">
        <v>1.72423917682318</v>
      </c>
      <c r="AZ26" s="207"/>
      <c r="BA26" s="220">
        <v>3.6157806621262298</v>
      </c>
      <c r="BB26" s="228">
        <v>3.9485367744490101</v>
      </c>
      <c r="BC26" s="221">
        <v>3.7935172612591499</v>
      </c>
      <c r="BD26" s="207"/>
      <c r="BE26" s="226">
        <v>2.3907272021081498</v>
      </c>
    </row>
    <row r="27" spans="1:57" x14ac:dyDescent="0.25">
      <c r="A27" s="34" t="s">
        <v>102</v>
      </c>
      <c r="B27" s="2" t="s">
        <v>48</v>
      </c>
      <c r="C27" s="2"/>
      <c r="D27" s="23" t="s">
        <v>89</v>
      </c>
      <c r="E27" s="26" t="s">
        <v>90</v>
      </c>
      <c r="F27" s="2"/>
      <c r="G27" s="233">
        <v>118.316608341323</v>
      </c>
      <c r="H27" s="229">
        <v>113.65984894837401</v>
      </c>
      <c r="I27" s="229">
        <v>112.945606484069</v>
      </c>
      <c r="J27" s="229">
        <v>109.46123617908199</v>
      </c>
      <c r="K27" s="229">
        <v>116.293262063554</v>
      </c>
      <c r="L27" s="234">
        <v>113.890547589032</v>
      </c>
      <c r="M27" s="229"/>
      <c r="N27" s="241">
        <v>158.516085724406</v>
      </c>
      <c r="O27" s="249">
        <v>170.857220621197</v>
      </c>
      <c r="P27" s="242">
        <v>164.99798351833101</v>
      </c>
      <c r="Q27" s="229"/>
      <c r="R27" s="247">
        <v>130.19513037879599</v>
      </c>
      <c r="S27" s="208"/>
      <c r="T27" s="212">
        <v>3.4619466466507398</v>
      </c>
      <c r="U27" s="207">
        <v>4.7692956742128096</v>
      </c>
      <c r="V27" s="207">
        <v>3.7151697506044501</v>
      </c>
      <c r="W27" s="207">
        <v>0.27735081121808902</v>
      </c>
      <c r="X27" s="207">
        <v>2.6790003478676301</v>
      </c>
      <c r="Y27" s="213">
        <v>2.8831387920657399</v>
      </c>
      <c r="Z27" s="207"/>
      <c r="AA27" s="220">
        <v>4.3656709375625899</v>
      </c>
      <c r="AB27" s="228">
        <v>2.0672456052059598</v>
      </c>
      <c r="AC27" s="221">
        <v>3.0928526900644999</v>
      </c>
      <c r="AD27" s="207"/>
      <c r="AE27" s="226">
        <v>2.4609822405778599</v>
      </c>
      <c r="AF27" s="29"/>
      <c r="AG27" s="233">
        <v>108.640898709677</v>
      </c>
      <c r="AH27" s="229">
        <v>109.785518399604</v>
      </c>
      <c r="AI27" s="229">
        <v>111.739222748815</v>
      </c>
      <c r="AJ27" s="229">
        <v>116.355936862158</v>
      </c>
      <c r="AK27" s="229">
        <v>126.858571362693</v>
      </c>
      <c r="AL27" s="234">
        <v>115.14030851984</v>
      </c>
      <c r="AM27" s="229"/>
      <c r="AN27" s="241">
        <v>161.31362434296901</v>
      </c>
      <c r="AO27" s="249">
        <v>158.90800025458199</v>
      </c>
      <c r="AP27" s="242">
        <v>160.13049102671101</v>
      </c>
      <c r="AQ27" s="229"/>
      <c r="AR27" s="247">
        <v>129.65864589857</v>
      </c>
      <c r="AS27" s="208"/>
      <c r="AT27" s="212">
        <v>3.0717306336127801</v>
      </c>
      <c r="AU27" s="207">
        <v>2.5324381521258599</v>
      </c>
      <c r="AV27" s="207">
        <v>3.36410529779149</v>
      </c>
      <c r="AW27" s="207">
        <v>1.7340477542346799</v>
      </c>
      <c r="AX27" s="207">
        <v>2.0810282220441101</v>
      </c>
      <c r="AY27" s="213">
        <v>2.5095345336350499</v>
      </c>
      <c r="AZ27" s="207"/>
      <c r="BA27" s="220">
        <v>5.4335614166700799</v>
      </c>
      <c r="BB27" s="228">
        <v>4.1501951443170597</v>
      </c>
      <c r="BC27" s="221">
        <v>4.80501002316457</v>
      </c>
      <c r="BD27" s="207"/>
      <c r="BE27" s="226">
        <v>3.38620983097237</v>
      </c>
    </row>
    <row r="28" spans="1:57" x14ac:dyDescent="0.25">
      <c r="A28" s="34" t="s">
        <v>53</v>
      </c>
      <c r="B28" s="2" t="str">
        <f t="shared" si="0"/>
        <v>Roanoke, VA</v>
      </c>
      <c r="C28" s="2"/>
      <c r="D28" s="23" t="s">
        <v>89</v>
      </c>
      <c r="E28" s="26" t="s">
        <v>90</v>
      </c>
      <c r="F28" s="2"/>
      <c r="G28" s="233">
        <v>102.851317855923</v>
      </c>
      <c r="H28" s="229">
        <v>107.47131499312199</v>
      </c>
      <c r="I28" s="229">
        <v>119.410092315369</v>
      </c>
      <c r="J28" s="229">
        <v>113.10487948717901</v>
      </c>
      <c r="K28" s="229">
        <v>101.039377533294</v>
      </c>
      <c r="L28" s="234">
        <v>109.372109226821</v>
      </c>
      <c r="M28" s="229"/>
      <c r="N28" s="241">
        <v>102.552149071925</v>
      </c>
      <c r="O28" s="249">
        <v>104.953841610738</v>
      </c>
      <c r="P28" s="242">
        <v>103.79936846507699</v>
      </c>
      <c r="Q28" s="229"/>
      <c r="R28" s="247">
        <v>107.779485238455</v>
      </c>
      <c r="S28" s="208"/>
      <c r="T28" s="212">
        <v>0.43015391390489399</v>
      </c>
      <c r="U28" s="207">
        <v>-1.9695822934677301</v>
      </c>
      <c r="V28" s="207">
        <v>7.10084917713999</v>
      </c>
      <c r="W28" s="207">
        <v>2.4255496247980699</v>
      </c>
      <c r="X28" s="207">
        <v>-6.7463203469219701</v>
      </c>
      <c r="Y28" s="213">
        <v>0.54283956103653597</v>
      </c>
      <c r="Z28" s="207"/>
      <c r="AA28" s="220">
        <v>-12.910126722249201</v>
      </c>
      <c r="AB28" s="228">
        <v>-13.058032088407</v>
      </c>
      <c r="AC28" s="221">
        <v>-12.983115294489201</v>
      </c>
      <c r="AD28" s="207"/>
      <c r="AE28" s="226">
        <v>-3.7057678321074201</v>
      </c>
      <c r="AF28" s="29"/>
      <c r="AG28" s="233">
        <v>100.420519978106</v>
      </c>
      <c r="AH28" s="229">
        <v>109.661408258135</v>
      </c>
      <c r="AI28" s="229">
        <v>117.347399242794</v>
      </c>
      <c r="AJ28" s="229">
        <v>126.467539682539</v>
      </c>
      <c r="AK28" s="229">
        <v>146.056162642175</v>
      </c>
      <c r="AL28" s="234">
        <v>121.719748487616</v>
      </c>
      <c r="AM28" s="229"/>
      <c r="AN28" s="241">
        <v>154.16100171485999</v>
      </c>
      <c r="AO28" s="249">
        <v>131.62336417630499</v>
      </c>
      <c r="AP28" s="242">
        <v>143.20587157357301</v>
      </c>
      <c r="AQ28" s="229"/>
      <c r="AR28" s="247">
        <v>128.23914807881999</v>
      </c>
      <c r="AS28" s="208"/>
      <c r="AT28" s="212">
        <v>-2.7553528437724801</v>
      </c>
      <c r="AU28" s="207">
        <v>-0.22061709177066</v>
      </c>
      <c r="AV28" s="207">
        <v>-0.34479453910483898</v>
      </c>
      <c r="AW28" s="207">
        <v>-12.4056014248146</v>
      </c>
      <c r="AX28" s="207">
        <v>1.3644916939199301</v>
      </c>
      <c r="AY28" s="213">
        <v>-3.8320469468646201</v>
      </c>
      <c r="AZ28" s="207"/>
      <c r="BA28" s="220">
        <v>-1.3624422378004499</v>
      </c>
      <c r="BB28" s="228">
        <v>-3.6712430240254901</v>
      </c>
      <c r="BC28" s="221">
        <v>-2.5022728408104702</v>
      </c>
      <c r="BD28" s="207"/>
      <c r="BE28" s="226">
        <v>-3.4338629929145399</v>
      </c>
    </row>
    <row r="29" spans="1:57" x14ac:dyDescent="0.25">
      <c r="A29" s="34" t="s">
        <v>54</v>
      </c>
      <c r="B29" s="2" t="str">
        <f t="shared" si="0"/>
        <v>Charlottesville, VA</v>
      </c>
      <c r="C29" s="2"/>
      <c r="D29" s="23" t="s">
        <v>89</v>
      </c>
      <c r="E29" s="26" t="s">
        <v>90</v>
      </c>
      <c r="F29" s="2"/>
      <c r="G29" s="233">
        <v>265.60309090908999</v>
      </c>
      <c r="H29" s="229">
        <v>148.22409129095399</v>
      </c>
      <c r="I29" s="229">
        <v>147.72200969140499</v>
      </c>
      <c r="J29" s="229">
        <v>156.52943405760399</v>
      </c>
      <c r="K29" s="229">
        <v>167.01825517040399</v>
      </c>
      <c r="L29" s="234">
        <v>176.12820728139499</v>
      </c>
      <c r="M29" s="229"/>
      <c r="N29" s="241">
        <v>313.17447968963899</v>
      </c>
      <c r="O29" s="249">
        <v>350.94108969315403</v>
      </c>
      <c r="P29" s="242">
        <v>333.45817346291898</v>
      </c>
      <c r="Q29" s="229"/>
      <c r="R29" s="247">
        <v>229.461736140954</v>
      </c>
      <c r="S29" s="208"/>
      <c r="T29" s="212">
        <v>2.7765511797457298</v>
      </c>
      <c r="U29" s="207">
        <v>0.121368285939914</v>
      </c>
      <c r="V29" s="207">
        <v>-0.16626464647316</v>
      </c>
      <c r="W29" s="207">
        <v>5.8168104470646904</v>
      </c>
      <c r="X29" s="207">
        <v>10.052425681960701</v>
      </c>
      <c r="Y29" s="213">
        <v>2.6489127870655298</v>
      </c>
      <c r="Z29" s="207"/>
      <c r="AA29" s="220">
        <v>44.961049868428603</v>
      </c>
      <c r="AB29" s="228">
        <v>48.109087336313998</v>
      </c>
      <c r="AC29" s="221">
        <v>46.528028522652697</v>
      </c>
      <c r="AD29" s="207"/>
      <c r="AE29" s="226">
        <v>20.506010757776298</v>
      </c>
      <c r="AF29" s="29"/>
      <c r="AG29" s="233">
        <v>185.25577948092601</v>
      </c>
      <c r="AH29" s="229">
        <v>145.500259144084</v>
      </c>
      <c r="AI29" s="229">
        <v>148.78415736275301</v>
      </c>
      <c r="AJ29" s="229">
        <v>159.14094555694601</v>
      </c>
      <c r="AK29" s="229">
        <v>196.14661067824699</v>
      </c>
      <c r="AL29" s="234">
        <v>166.641794378718</v>
      </c>
      <c r="AM29" s="229"/>
      <c r="AN29" s="241">
        <v>338.06722206196201</v>
      </c>
      <c r="AO29" s="249">
        <v>351.07008993721303</v>
      </c>
      <c r="AP29" s="242">
        <v>344.63290528961397</v>
      </c>
      <c r="AQ29" s="229"/>
      <c r="AR29" s="247">
        <v>225.00587562631699</v>
      </c>
      <c r="AS29" s="208"/>
      <c r="AT29" s="212">
        <v>2.1299694320651898</v>
      </c>
      <c r="AU29" s="207">
        <v>-2.5872088932927801</v>
      </c>
      <c r="AV29" s="207">
        <v>-1.6820409952012401</v>
      </c>
      <c r="AW29" s="207">
        <v>3.8075363334811101</v>
      </c>
      <c r="AX29" s="207">
        <v>4.4313543482069102</v>
      </c>
      <c r="AY29" s="213">
        <v>1.27137986748815</v>
      </c>
      <c r="AZ29" s="207"/>
      <c r="BA29" s="220">
        <v>12.3411708998514</v>
      </c>
      <c r="BB29" s="228">
        <v>13.8550384660091</v>
      </c>
      <c r="BC29" s="221">
        <v>13.1199977215584</v>
      </c>
      <c r="BD29" s="207"/>
      <c r="BE29" s="226">
        <v>5.2934135741038704</v>
      </c>
    </row>
    <row r="30" spans="1:57" x14ac:dyDescent="0.25">
      <c r="A30" s="20" t="s">
        <v>103</v>
      </c>
      <c r="B30" t="s">
        <v>55</v>
      </c>
      <c r="C30" s="2"/>
      <c r="D30" s="23" t="s">
        <v>89</v>
      </c>
      <c r="E30" s="26" t="s">
        <v>90</v>
      </c>
      <c r="F30" s="2"/>
      <c r="G30" s="233">
        <v>98.362602622576901</v>
      </c>
      <c r="H30" s="229">
        <v>106.37513683266</v>
      </c>
      <c r="I30" s="229">
        <v>111.59034295273899</v>
      </c>
      <c r="J30" s="229">
        <v>111.350329372524</v>
      </c>
      <c r="K30" s="229">
        <v>109.458436109345</v>
      </c>
      <c r="L30" s="234">
        <v>107.958286022278</v>
      </c>
      <c r="M30" s="229"/>
      <c r="N30" s="241">
        <v>116.32512038834901</v>
      </c>
      <c r="O30" s="249">
        <v>116.834807357212</v>
      </c>
      <c r="P30" s="242">
        <v>116.580334464372</v>
      </c>
      <c r="Q30" s="229"/>
      <c r="R30" s="247">
        <v>110.688155867276</v>
      </c>
      <c r="S30" s="208"/>
      <c r="T30" s="212">
        <v>-4.7263793203873901</v>
      </c>
      <c r="U30" s="207">
        <v>-4.0099920520319596</v>
      </c>
      <c r="V30" s="207">
        <v>-1.7723579000871399</v>
      </c>
      <c r="W30" s="207">
        <v>-0.92084326024952101</v>
      </c>
      <c r="X30" s="207">
        <v>1.10830124039431</v>
      </c>
      <c r="Y30" s="213">
        <v>-1.8138175077278</v>
      </c>
      <c r="Z30" s="207"/>
      <c r="AA30" s="220">
        <v>-4.2454612318945504</v>
      </c>
      <c r="AB30" s="228">
        <v>-6.7787319663154397</v>
      </c>
      <c r="AC30" s="221">
        <v>-5.5661317086758704</v>
      </c>
      <c r="AD30" s="207"/>
      <c r="AE30" s="226">
        <v>-3.0924250245247702</v>
      </c>
      <c r="AF30" s="29"/>
      <c r="AG30" s="233">
        <v>98.668866642308998</v>
      </c>
      <c r="AH30" s="229">
        <v>107.199854824935</v>
      </c>
      <c r="AI30" s="229">
        <v>110.43081207982</v>
      </c>
      <c r="AJ30" s="229">
        <v>110.187850874888</v>
      </c>
      <c r="AK30" s="229">
        <v>109.025951224718</v>
      </c>
      <c r="AL30" s="234">
        <v>107.597427816139</v>
      </c>
      <c r="AM30" s="229"/>
      <c r="AN30" s="241">
        <v>120.630418514946</v>
      </c>
      <c r="AO30" s="249">
        <v>118.238928929933</v>
      </c>
      <c r="AP30" s="242">
        <v>119.458668601219</v>
      </c>
      <c r="AQ30" s="229"/>
      <c r="AR30" s="247">
        <v>111.35309641349799</v>
      </c>
      <c r="AS30" s="208"/>
      <c r="AT30" s="212">
        <v>-4.6787305407708804</v>
      </c>
      <c r="AU30" s="207">
        <v>-4.5180130906423601</v>
      </c>
      <c r="AV30" s="207">
        <v>-2.9480600499794201</v>
      </c>
      <c r="AW30" s="207">
        <v>-2.6306288342780499</v>
      </c>
      <c r="AX30" s="207">
        <v>-1.9056506284336101</v>
      </c>
      <c r="AY30" s="213">
        <v>-3.1886631729730199</v>
      </c>
      <c r="AZ30" s="207"/>
      <c r="BA30" s="220">
        <v>-3.9526898475704502</v>
      </c>
      <c r="BB30" s="228">
        <v>-5.1945746031189</v>
      </c>
      <c r="BC30" s="221">
        <v>-4.5566062571705599</v>
      </c>
      <c r="BD30" s="207"/>
      <c r="BE30" s="226">
        <v>-3.6811831865851601</v>
      </c>
    </row>
    <row r="31" spans="1:57" x14ac:dyDescent="0.25">
      <c r="A31" s="20" t="s">
        <v>51</v>
      </c>
      <c r="B31" s="2" t="str">
        <f t="shared" si="0"/>
        <v>Staunton &amp; Harrisonburg, VA</v>
      </c>
      <c r="C31" s="2"/>
      <c r="D31" s="23" t="s">
        <v>89</v>
      </c>
      <c r="E31" s="26" t="s">
        <v>90</v>
      </c>
      <c r="F31" s="2"/>
      <c r="G31" s="233">
        <v>100.17093137254901</v>
      </c>
      <c r="H31" s="229">
        <v>103.16320918684001</v>
      </c>
      <c r="I31" s="229">
        <v>102.010999105278</v>
      </c>
      <c r="J31" s="229">
        <v>101.896524670548</v>
      </c>
      <c r="K31" s="229">
        <v>108.059861820366</v>
      </c>
      <c r="L31" s="234">
        <v>103.186528225551</v>
      </c>
      <c r="M31" s="229"/>
      <c r="N31" s="241">
        <v>138.56294582933799</v>
      </c>
      <c r="O31" s="249">
        <v>137.26579274833699</v>
      </c>
      <c r="P31" s="242">
        <v>137.87846371561099</v>
      </c>
      <c r="Q31" s="229"/>
      <c r="R31" s="247">
        <v>115.61691384066199</v>
      </c>
      <c r="S31" s="208"/>
      <c r="T31" s="212">
        <v>2.7923907884236399</v>
      </c>
      <c r="U31" s="207">
        <v>5.1025650311267698</v>
      </c>
      <c r="V31" s="207">
        <v>0.90972913876324502</v>
      </c>
      <c r="W31" s="207">
        <v>1.9612100973939099</v>
      </c>
      <c r="X31" s="207">
        <v>11.9153298694889</v>
      </c>
      <c r="Y31" s="213">
        <v>4.5568671459532597</v>
      </c>
      <c r="Z31" s="207"/>
      <c r="AA31" s="220">
        <v>22.4789040741245</v>
      </c>
      <c r="AB31" s="228">
        <v>17.002445789204199</v>
      </c>
      <c r="AC31" s="221">
        <v>19.476318170631</v>
      </c>
      <c r="AD31" s="207"/>
      <c r="AE31" s="226">
        <v>10.947397273658501</v>
      </c>
      <c r="AF31" s="29"/>
      <c r="AG31" s="233">
        <v>97.719113167534204</v>
      </c>
      <c r="AH31" s="229">
        <v>101.483264841973</v>
      </c>
      <c r="AI31" s="229">
        <v>104.269049410029</v>
      </c>
      <c r="AJ31" s="229">
        <v>121.376828285454</v>
      </c>
      <c r="AK31" s="229">
        <v>146.77348301520499</v>
      </c>
      <c r="AL31" s="234">
        <v>116.362994402156</v>
      </c>
      <c r="AM31" s="229"/>
      <c r="AN31" s="241">
        <v>160.23647075870801</v>
      </c>
      <c r="AO31" s="249">
        <v>141.91746854676899</v>
      </c>
      <c r="AP31" s="242">
        <v>151.29436717498299</v>
      </c>
      <c r="AQ31" s="229"/>
      <c r="AR31" s="247">
        <v>127.993672949265</v>
      </c>
      <c r="AS31" s="208"/>
      <c r="AT31" s="212">
        <v>4.6671212189463498</v>
      </c>
      <c r="AU31" s="207">
        <v>5.2359755067647997</v>
      </c>
      <c r="AV31" s="207">
        <v>3.5321529037458599</v>
      </c>
      <c r="AW31" s="207">
        <v>14.6822999772911</v>
      </c>
      <c r="AX31" s="207">
        <v>17.526100378051702</v>
      </c>
      <c r="AY31" s="213">
        <v>10.353836516861</v>
      </c>
      <c r="AZ31" s="207"/>
      <c r="BA31" s="220">
        <v>4.7263078117771604</v>
      </c>
      <c r="BB31" s="228">
        <v>-1.8248465179534901</v>
      </c>
      <c r="BC31" s="221">
        <v>1.65644954814064</v>
      </c>
      <c r="BD31" s="207"/>
      <c r="BE31" s="226">
        <v>6.7705355788024297</v>
      </c>
    </row>
    <row r="32" spans="1:57" x14ac:dyDescent="0.25">
      <c r="A32" s="20" t="s">
        <v>50</v>
      </c>
      <c r="B32" s="2" t="str">
        <f t="shared" si="0"/>
        <v>Blacksburg &amp; Wytheville, VA</v>
      </c>
      <c r="C32" s="2"/>
      <c r="D32" s="23" t="s">
        <v>89</v>
      </c>
      <c r="E32" s="26" t="s">
        <v>90</v>
      </c>
      <c r="F32" s="2"/>
      <c r="G32" s="233">
        <v>103.002689626896</v>
      </c>
      <c r="H32" s="229">
        <v>101.65560371517</v>
      </c>
      <c r="I32" s="229">
        <v>102.653860294117</v>
      </c>
      <c r="J32" s="229">
        <v>102.22165399239501</v>
      </c>
      <c r="K32" s="229">
        <v>100.380171890798</v>
      </c>
      <c r="L32" s="234">
        <v>101.95119701265401</v>
      </c>
      <c r="M32" s="229"/>
      <c r="N32" s="241">
        <v>112.587147357367</v>
      </c>
      <c r="O32" s="249">
        <v>112.881572908956</v>
      </c>
      <c r="P32" s="242">
        <v>112.730255441626</v>
      </c>
      <c r="Q32" s="229"/>
      <c r="R32" s="247">
        <v>104.94424325674299</v>
      </c>
      <c r="S32" s="208"/>
      <c r="T32" s="212">
        <v>-2.0317897458689198</v>
      </c>
      <c r="U32" s="207">
        <v>3.01282693351635</v>
      </c>
      <c r="V32" s="207">
        <v>1.4789340113460501</v>
      </c>
      <c r="W32" s="207">
        <v>0.44228902302158402</v>
      </c>
      <c r="X32" s="207">
        <v>0.385754168758492</v>
      </c>
      <c r="Y32" s="213">
        <v>0.74599737057243898</v>
      </c>
      <c r="Z32" s="207"/>
      <c r="AA32" s="220">
        <v>-1.24967063473683</v>
      </c>
      <c r="AB32" s="228">
        <v>-0.77133894044344098</v>
      </c>
      <c r="AC32" s="221">
        <v>-1.01893888746088</v>
      </c>
      <c r="AD32" s="207"/>
      <c r="AE32" s="226">
        <v>-0.214197046549058</v>
      </c>
      <c r="AF32" s="29"/>
      <c r="AG32" s="233">
        <v>97.004790123456701</v>
      </c>
      <c r="AH32" s="229">
        <v>100.257615705614</v>
      </c>
      <c r="AI32" s="229">
        <v>107.895956228092</v>
      </c>
      <c r="AJ32" s="229">
        <v>136.209958759616</v>
      </c>
      <c r="AK32" s="229">
        <v>179.98393013738601</v>
      </c>
      <c r="AL32" s="234">
        <v>128.413410298217</v>
      </c>
      <c r="AM32" s="229"/>
      <c r="AN32" s="241">
        <v>196.25060753942901</v>
      </c>
      <c r="AO32" s="249">
        <v>170.63733887069699</v>
      </c>
      <c r="AP32" s="242">
        <v>184.22121005251299</v>
      </c>
      <c r="AQ32" s="229"/>
      <c r="AR32" s="247">
        <v>146.18944037563099</v>
      </c>
      <c r="AS32" s="208"/>
      <c r="AT32" s="212">
        <v>-4.1382878060898802</v>
      </c>
      <c r="AU32" s="207">
        <v>-3.2678923910268201</v>
      </c>
      <c r="AV32" s="207">
        <v>-8.8470930314734701</v>
      </c>
      <c r="AW32" s="207">
        <v>-15.4780831670694</v>
      </c>
      <c r="AX32" s="207">
        <v>0.89885651083787599</v>
      </c>
      <c r="AY32" s="213">
        <v>-6.2311032484886004</v>
      </c>
      <c r="AZ32" s="207"/>
      <c r="BA32" s="220">
        <v>2.8681943047204701</v>
      </c>
      <c r="BB32" s="228">
        <v>1.3385738644019101</v>
      </c>
      <c r="BC32" s="221">
        <v>2.2549891887535498</v>
      </c>
      <c r="BD32" s="207"/>
      <c r="BE32" s="226">
        <v>-3.1432707389291101</v>
      </c>
    </row>
    <row r="33" spans="1:64" x14ac:dyDescent="0.25">
      <c r="A33" s="20" t="s">
        <v>49</v>
      </c>
      <c r="B33" s="2" t="str">
        <f t="shared" si="0"/>
        <v>Lynchburg, VA</v>
      </c>
      <c r="C33" s="2"/>
      <c r="D33" s="23" t="s">
        <v>89</v>
      </c>
      <c r="E33" s="26" t="s">
        <v>90</v>
      </c>
      <c r="F33" s="2"/>
      <c r="G33" s="233">
        <v>123.494601449275</v>
      </c>
      <c r="H33" s="229">
        <v>112.77104651162701</v>
      </c>
      <c r="I33" s="229">
        <v>115.855667311411</v>
      </c>
      <c r="J33" s="229">
        <v>111.07745639534799</v>
      </c>
      <c r="K33" s="229">
        <v>118.188154825026</v>
      </c>
      <c r="L33" s="234">
        <v>115.774124865446</v>
      </c>
      <c r="M33" s="229"/>
      <c r="N33" s="241">
        <v>137.241688606445</v>
      </c>
      <c r="O33" s="249">
        <v>140.06815140845001</v>
      </c>
      <c r="P33" s="242">
        <v>138.67671061452501</v>
      </c>
      <c r="Q33" s="229"/>
      <c r="R33" s="247">
        <v>123.21975299672999</v>
      </c>
      <c r="S33" s="208"/>
      <c r="T33" s="212">
        <v>4.8643933302271902</v>
      </c>
      <c r="U33" s="207">
        <v>-3.78260587691268</v>
      </c>
      <c r="V33" s="207">
        <v>-8.1139606941335796</v>
      </c>
      <c r="W33" s="207">
        <v>-12.384469519306</v>
      </c>
      <c r="X33" s="207">
        <v>-5.96633949788351</v>
      </c>
      <c r="Y33" s="213">
        <v>-5.9699890487427396</v>
      </c>
      <c r="Z33" s="207"/>
      <c r="AA33" s="220">
        <v>-7.3258535590466103</v>
      </c>
      <c r="AB33" s="228">
        <v>-4.8413787963597503</v>
      </c>
      <c r="AC33" s="221">
        <v>-6.0698381831960697</v>
      </c>
      <c r="AD33" s="207"/>
      <c r="AE33" s="226">
        <v>-5.5546050780740499</v>
      </c>
      <c r="AF33" s="29"/>
      <c r="AG33" s="233">
        <v>112.088852828878</v>
      </c>
      <c r="AH33" s="229">
        <v>115.904686866125</v>
      </c>
      <c r="AI33" s="229">
        <v>120.38963324601001</v>
      </c>
      <c r="AJ33" s="229">
        <v>157.788518518518</v>
      </c>
      <c r="AK33" s="229">
        <v>208.219061976549</v>
      </c>
      <c r="AL33" s="234">
        <v>146.39790076907701</v>
      </c>
      <c r="AM33" s="229"/>
      <c r="AN33" s="241">
        <v>227.356868957004</v>
      </c>
      <c r="AO33" s="249">
        <v>176.82735655057999</v>
      </c>
      <c r="AP33" s="242">
        <v>203.00351254862201</v>
      </c>
      <c r="AQ33" s="229"/>
      <c r="AR33" s="247">
        <v>164.45991753804299</v>
      </c>
      <c r="AS33" s="208"/>
      <c r="AT33" s="212">
        <v>3.8624384454365299</v>
      </c>
      <c r="AU33" s="207">
        <v>1.15132495318623</v>
      </c>
      <c r="AV33" s="207">
        <v>-1.4596468502237401</v>
      </c>
      <c r="AW33" s="207">
        <v>6.3201801027066002</v>
      </c>
      <c r="AX33" s="207">
        <v>6.2724718780339304</v>
      </c>
      <c r="AY33" s="213">
        <v>3.2928007249517202</v>
      </c>
      <c r="AZ33" s="207"/>
      <c r="BA33" s="220">
        <v>4.3544182309819401</v>
      </c>
      <c r="BB33" s="228">
        <v>0.67092214375449599</v>
      </c>
      <c r="BC33" s="221">
        <v>2.6111808827528198</v>
      </c>
      <c r="BD33" s="207"/>
      <c r="BE33" s="226">
        <v>3.02507367197838</v>
      </c>
    </row>
    <row r="34" spans="1:64" x14ac:dyDescent="0.25">
      <c r="A34" s="20" t="s">
        <v>23</v>
      </c>
      <c r="B34" s="2" t="str">
        <f t="shared" si="0"/>
        <v>Central Virginia</v>
      </c>
      <c r="C34" s="2"/>
      <c r="D34" s="23" t="s">
        <v>89</v>
      </c>
      <c r="E34" s="26" t="s">
        <v>90</v>
      </c>
      <c r="F34" s="2"/>
      <c r="G34" s="233">
        <v>135.75075600640599</v>
      </c>
      <c r="H34" s="229">
        <v>118.80416769474699</v>
      </c>
      <c r="I34" s="229">
        <v>123.369815436241</v>
      </c>
      <c r="J34" s="229">
        <v>122.310516474094</v>
      </c>
      <c r="K34" s="229">
        <v>119.356692947043</v>
      </c>
      <c r="L34" s="234">
        <v>123.529867247105</v>
      </c>
      <c r="M34" s="229"/>
      <c r="N34" s="241">
        <v>169.97553781802799</v>
      </c>
      <c r="O34" s="249">
        <v>186.28552578586201</v>
      </c>
      <c r="P34" s="242">
        <v>178.607828317497</v>
      </c>
      <c r="Q34" s="229"/>
      <c r="R34" s="247">
        <v>141.812785846205</v>
      </c>
      <c r="S34" s="208"/>
      <c r="T34" s="212">
        <v>2.13866628712687</v>
      </c>
      <c r="U34" s="207">
        <v>0.92696351250084597</v>
      </c>
      <c r="V34" s="207">
        <v>0.88346995421751795</v>
      </c>
      <c r="W34" s="207">
        <v>1.52803045006517</v>
      </c>
      <c r="X34" s="207">
        <v>4.5891362432626703</v>
      </c>
      <c r="Y34" s="213">
        <v>1.9174883290335001</v>
      </c>
      <c r="Z34" s="207"/>
      <c r="AA34" s="220">
        <v>14.8479718192983</v>
      </c>
      <c r="AB34" s="228">
        <v>17.273024114730902</v>
      </c>
      <c r="AC34" s="221">
        <v>16.122525458505802</v>
      </c>
      <c r="AD34" s="207"/>
      <c r="AE34" s="226">
        <v>7.3654590870088104</v>
      </c>
      <c r="AF34" s="29"/>
      <c r="AG34" s="233">
        <v>120.01422010884799</v>
      </c>
      <c r="AH34" s="229">
        <v>119.184361044601</v>
      </c>
      <c r="AI34" s="229">
        <v>123.85470974167301</v>
      </c>
      <c r="AJ34" s="229">
        <v>128.03095191364</v>
      </c>
      <c r="AK34" s="229">
        <v>137.57908684703901</v>
      </c>
      <c r="AL34" s="234">
        <v>126.074719572351</v>
      </c>
      <c r="AM34" s="229"/>
      <c r="AN34" s="241">
        <v>178.03488595815099</v>
      </c>
      <c r="AO34" s="249">
        <v>177.85911340339501</v>
      </c>
      <c r="AP34" s="242">
        <v>177.945723924194</v>
      </c>
      <c r="AQ34" s="229"/>
      <c r="AR34" s="247">
        <v>142.73777375126701</v>
      </c>
      <c r="AS34" s="208"/>
      <c r="AT34" s="212">
        <v>3.7263093637306901</v>
      </c>
      <c r="AU34" s="207">
        <v>1.20680589079652</v>
      </c>
      <c r="AV34" s="207">
        <v>0.94904372517414004</v>
      </c>
      <c r="AW34" s="207">
        <v>2.7075053866554901</v>
      </c>
      <c r="AX34" s="207">
        <v>3.0458983636235701</v>
      </c>
      <c r="AY34" s="213">
        <v>2.2301438868743899</v>
      </c>
      <c r="AZ34" s="207"/>
      <c r="BA34" s="220">
        <v>6.0174134291868402</v>
      </c>
      <c r="BB34" s="228">
        <v>6.80482489259545</v>
      </c>
      <c r="BC34" s="221">
        <v>6.4149778166256004</v>
      </c>
      <c r="BD34" s="207"/>
      <c r="BE34" s="226">
        <v>3.7072723772249199</v>
      </c>
    </row>
    <row r="35" spans="1:64" x14ac:dyDescent="0.25">
      <c r="A35" s="20" t="s">
        <v>24</v>
      </c>
      <c r="B35" s="2" t="str">
        <f t="shared" si="0"/>
        <v>Chesapeake Bay</v>
      </c>
      <c r="C35" s="2"/>
      <c r="D35" s="23" t="s">
        <v>89</v>
      </c>
      <c r="E35" s="26" t="s">
        <v>90</v>
      </c>
      <c r="F35" s="2"/>
      <c r="G35" s="233">
        <v>113.39378906250001</v>
      </c>
      <c r="H35" s="229">
        <v>116.295089408528</v>
      </c>
      <c r="I35" s="229">
        <v>126.112624378109</v>
      </c>
      <c r="J35" s="229">
        <v>121.756725</v>
      </c>
      <c r="K35" s="229">
        <v>114.678852713178</v>
      </c>
      <c r="L35" s="234">
        <v>119.085991972477</v>
      </c>
      <c r="M35" s="229"/>
      <c r="N35" s="241">
        <v>147.660977272727</v>
      </c>
      <c r="O35" s="249">
        <v>168.17395683453199</v>
      </c>
      <c r="P35" s="242">
        <v>158.43222881813199</v>
      </c>
      <c r="Q35" s="229"/>
      <c r="R35" s="247">
        <v>132.73672720464299</v>
      </c>
      <c r="S35" s="208"/>
      <c r="T35" s="212">
        <v>-0.83324667700894495</v>
      </c>
      <c r="U35" s="207">
        <v>0.90293797314266</v>
      </c>
      <c r="V35" s="207">
        <v>15.205691680329499</v>
      </c>
      <c r="W35" s="207">
        <v>10.3142332389227</v>
      </c>
      <c r="X35" s="207">
        <v>-5.0345392205318698</v>
      </c>
      <c r="Y35" s="213">
        <v>4.5712947037989</v>
      </c>
      <c r="Z35" s="207"/>
      <c r="AA35" s="220">
        <v>-7.10070999867634</v>
      </c>
      <c r="AB35" s="228">
        <v>4.2364068835055102</v>
      </c>
      <c r="AC35" s="221">
        <v>-1.1221908693396401</v>
      </c>
      <c r="AD35" s="207"/>
      <c r="AE35" s="226">
        <v>2.5066293917151401</v>
      </c>
      <c r="AF35" s="29"/>
      <c r="AG35" s="233">
        <v>110.61159624413099</v>
      </c>
      <c r="AH35" s="229">
        <v>114.885901581722</v>
      </c>
      <c r="AI35" s="229">
        <v>120.545985142118</v>
      </c>
      <c r="AJ35" s="229">
        <v>121.697244043786</v>
      </c>
      <c r="AK35" s="229">
        <v>123.059145150034</v>
      </c>
      <c r="AL35" s="234">
        <v>118.66001637826599</v>
      </c>
      <c r="AM35" s="229"/>
      <c r="AN35" s="241">
        <v>159.496442048517</v>
      </c>
      <c r="AO35" s="249">
        <v>160.09470353477701</v>
      </c>
      <c r="AP35" s="242">
        <v>159.80295603914101</v>
      </c>
      <c r="AQ35" s="229"/>
      <c r="AR35" s="247">
        <v>132.145210627094</v>
      </c>
      <c r="AS35" s="208"/>
      <c r="AT35" s="212">
        <v>0.44108285577950601</v>
      </c>
      <c r="AU35" s="207">
        <v>-2.2652501866474699</v>
      </c>
      <c r="AV35" s="207">
        <v>3.4259453151136099</v>
      </c>
      <c r="AW35" s="207">
        <v>3.5856650428983801</v>
      </c>
      <c r="AX35" s="207">
        <v>-1.0385722158444199</v>
      </c>
      <c r="AY35" s="213">
        <v>0.91543136131173297</v>
      </c>
      <c r="AZ35" s="207"/>
      <c r="BA35" s="220">
        <v>4.32340449444209</v>
      </c>
      <c r="BB35" s="228">
        <v>4.3364445241014797</v>
      </c>
      <c r="BC35" s="221">
        <v>4.3295178654843998</v>
      </c>
      <c r="BD35" s="207"/>
      <c r="BE35" s="226">
        <v>2.46282910257252</v>
      </c>
    </row>
    <row r="36" spans="1:64" x14ac:dyDescent="0.25">
      <c r="A36" s="20" t="s">
        <v>25</v>
      </c>
      <c r="B36" s="2" t="str">
        <f t="shared" si="0"/>
        <v>Coastal Virginia - Eastern Shore</v>
      </c>
      <c r="C36" s="2"/>
      <c r="D36" s="23" t="s">
        <v>89</v>
      </c>
      <c r="E36" s="26" t="s">
        <v>90</v>
      </c>
      <c r="F36" s="2"/>
      <c r="G36" s="233">
        <v>119.43725490196</v>
      </c>
      <c r="H36" s="229">
        <v>114.25802428256</v>
      </c>
      <c r="I36" s="229">
        <v>114.92463547334</v>
      </c>
      <c r="J36" s="229">
        <v>113.972217484008</v>
      </c>
      <c r="K36" s="229">
        <v>116.120611764705</v>
      </c>
      <c r="L36" s="234">
        <v>115.603350845134</v>
      </c>
      <c r="M36" s="229"/>
      <c r="N36" s="241">
        <v>147.86051546391701</v>
      </c>
      <c r="O36" s="249">
        <v>159.78713997985901</v>
      </c>
      <c r="P36" s="242">
        <v>154.20732047159601</v>
      </c>
      <c r="Q36" s="229"/>
      <c r="R36" s="247">
        <v>127.14002722613699</v>
      </c>
      <c r="S36" s="208"/>
      <c r="T36" s="212">
        <v>6.1950797398373201</v>
      </c>
      <c r="U36" s="207">
        <v>-0.50808599240023899</v>
      </c>
      <c r="V36" s="207">
        <v>-0.36772687013382399</v>
      </c>
      <c r="W36" s="207">
        <v>1.84041300274098</v>
      </c>
      <c r="X36" s="207">
        <v>4.4516794286442298</v>
      </c>
      <c r="Y36" s="213">
        <v>2.0899073010846401</v>
      </c>
      <c r="Z36" s="207"/>
      <c r="AA36" s="220">
        <v>-1.05861097153761</v>
      </c>
      <c r="AB36" s="228">
        <v>-4.9277522891928998</v>
      </c>
      <c r="AC36" s="221">
        <v>-3.3014771913184799</v>
      </c>
      <c r="AD36" s="207"/>
      <c r="AE36" s="226">
        <v>-0.62060104012175499</v>
      </c>
      <c r="AF36" s="29"/>
      <c r="AG36" s="233">
        <v>110.424508356004</v>
      </c>
      <c r="AH36" s="229">
        <v>110.83179765395801</v>
      </c>
      <c r="AI36" s="229">
        <v>112.54545250770499</v>
      </c>
      <c r="AJ36" s="229">
        <v>117.134734404794</v>
      </c>
      <c r="AK36" s="229">
        <v>125.81391781593</v>
      </c>
      <c r="AL36" s="234">
        <v>115.686210658082</v>
      </c>
      <c r="AM36" s="229"/>
      <c r="AN36" s="241">
        <v>153.507054673721</v>
      </c>
      <c r="AO36" s="249">
        <v>151.734316801619</v>
      </c>
      <c r="AP36" s="242">
        <v>152.62258805706301</v>
      </c>
      <c r="AQ36" s="229"/>
      <c r="AR36" s="247">
        <v>127.532712070291</v>
      </c>
      <c r="AS36" s="208"/>
      <c r="AT36" s="212">
        <v>1.8035537272359099</v>
      </c>
      <c r="AU36" s="207">
        <v>-0.39731434697990903</v>
      </c>
      <c r="AV36" s="207">
        <v>0.18128310546913401</v>
      </c>
      <c r="AW36" s="207">
        <v>-0.81217077560783602</v>
      </c>
      <c r="AX36" s="207">
        <v>1.9198434683006</v>
      </c>
      <c r="AY36" s="213">
        <v>0.417442092858544</v>
      </c>
      <c r="AZ36" s="207"/>
      <c r="BA36" s="220">
        <v>2.35550817437238</v>
      </c>
      <c r="BB36" s="228">
        <v>0.64475544173281596</v>
      </c>
      <c r="BC36" s="221">
        <v>1.49712760089682</v>
      </c>
      <c r="BD36" s="207"/>
      <c r="BE36" s="226">
        <v>0.714421711137884</v>
      </c>
    </row>
    <row r="37" spans="1:64" x14ac:dyDescent="0.25">
      <c r="A37" s="20" t="s">
        <v>26</v>
      </c>
      <c r="B37" s="2" t="str">
        <f t="shared" si="0"/>
        <v>Coastal Virginia - Hampton Roads</v>
      </c>
      <c r="C37" s="2"/>
      <c r="D37" s="23" t="s">
        <v>89</v>
      </c>
      <c r="E37" s="26" t="s">
        <v>90</v>
      </c>
      <c r="F37" s="2"/>
      <c r="G37" s="233">
        <v>115.271166571965</v>
      </c>
      <c r="H37" s="229">
        <v>116.47761609302999</v>
      </c>
      <c r="I37" s="229">
        <v>120.98409070414</v>
      </c>
      <c r="J37" s="229">
        <v>121.108060922937</v>
      </c>
      <c r="K37" s="229">
        <v>120.76091995553</v>
      </c>
      <c r="L37" s="234">
        <v>119.02245234769001</v>
      </c>
      <c r="M37" s="229"/>
      <c r="N37" s="241">
        <v>178.21296067397401</v>
      </c>
      <c r="O37" s="249">
        <v>200.87591386426999</v>
      </c>
      <c r="P37" s="242">
        <v>189.936736116562</v>
      </c>
      <c r="Q37" s="229"/>
      <c r="R37" s="247">
        <v>142.745345606386</v>
      </c>
      <c r="S37" s="208"/>
      <c r="T37" s="212">
        <v>2.4338976401972001</v>
      </c>
      <c r="U37" s="207">
        <v>-2.2843810378764502</v>
      </c>
      <c r="V37" s="207">
        <v>0.16734667565991601</v>
      </c>
      <c r="W37" s="207">
        <v>0.40977128451889</v>
      </c>
      <c r="X37" s="207">
        <v>2.4560825885408302</v>
      </c>
      <c r="Y37" s="213">
        <v>0.52565475315497501</v>
      </c>
      <c r="Z37" s="207"/>
      <c r="AA37" s="220">
        <v>5.1019425104658698</v>
      </c>
      <c r="AB37" s="228">
        <v>4.4490628926179703</v>
      </c>
      <c r="AC37" s="221">
        <v>4.4849768357501301</v>
      </c>
      <c r="AD37" s="207"/>
      <c r="AE37" s="226">
        <v>1.54159345728039</v>
      </c>
      <c r="AF37" s="29"/>
      <c r="AG37" s="233">
        <v>109.47733333333299</v>
      </c>
      <c r="AH37" s="229">
        <v>113.897305645177</v>
      </c>
      <c r="AI37" s="229">
        <v>118.007829088633</v>
      </c>
      <c r="AJ37" s="229">
        <v>119.283914052987</v>
      </c>
      <c r="AK37" s="229">
        <v>122.721149988815</v>
      </c>
      <c r="AL37" s="234">
        <v>117.05540747252</v>
      </c>
      <c r="AM37" s="229"/>
      <c r="AN37" s="241">
        <v>166.74942430890701</v>
      </c>
      <c r="AO37" s="249">
        <v>173.27309874668501</v>
      </c>
      <c r="AP37" s="242">
        <v>170.03397634364299</v>
      </c>
      <c r="AQ37" s="229"/>
      <c r="AR37" s="247">
        <v>134.870583634263</v>
      </c>
      <c r="AS37" s="208"/>
      <c r="AT37" s="212">
        <v>-0.68381873923271497</v>
      </c>
      <c r="AU37" s="207">
        <v>-1.36159466015356</v>
      </c>
      <c r="AV37" s="207">
        <v>-0.302263016804587</v>
      </c>
      <c r="AW37" s="207">
        <v>0.89769641254367805</v>
      </c>
      <c r="AX37" s="207">
        <v>2.88037507422225</v>
      </c>
      <c r="AY37" s="213">
        <v>0.43367988022152099</v>
      </c>
      <c r="AZ37" s="207"/>
      <c r="BA37" s="220">
        <v>5.3214828492148101</v>
      </c>
      <c r="BB37" s="228">
        <v>3.2598935367466799</v>
      </c>
      <c r="BC37" s="221">
        <v>4.1933231742036101</v>
      </c>
      <c r="BD37" s="207"/>
      <c r="BE37" s="226">
        <v>1.6640543927921201</v>
      </c>
    </row>
    <row r="38" spans="1:64" x14ac:dyDescent="0.25">
      <c r="A38" s="19" t="s">
        <v>27</v>
      </c>
      <c r="B38" s="2" t="str">
        <f t="shared" si="0"/>
        <v>Northern Virginia</v>
      </c>
      <c r="C38" s="2"/>
      <c r="D38" s="23" t="s">
        <v>89</v>
      </c>
      <c r="E38" s="26" t="s">
        <v>90</v>
      </c>
      <c r="F38" s="2"/>
      <c r="G38" s="233">
        <v>168.011232847738</v>
      </c>
      <c r="H38" s="229">
        <v>196.76969659348299</v>
      </c>
      <c r="I38" s="229">
        <v>209.66432512254599</v>
      </c>
      <c r="J38" s="229">
        <v>198.08537376263399</v>
      </c>
      <c r="K38" s="229">
        <v>163.42807340614601</v>
      </c>
      <c r="L38" s="234">
        <v>188.99813315623999</v>
      </c>
      <c r="M38" s="229"/>
      <c r="N38" s="241">
        <v>151.41942588100201</v>
      </c>
      <c r="O38" s="249">
        <v>153.79887588761201</v>
      </c>
      <c r="P38" s="242">
        <v>152.668868518197</v>
      </c>
      <c r="Q38" s="229"/>
      <c r="R38" s="247">
        <v>179.2410484641</v>
      </c>
      <c r="S38" s="208"/>
      <c r="T38" s="212">
        <v>12.660260779402</v>
      </c>
      <c r="U38" s="207">
        <v>9.49477963668852</v>
      </c>
      <c r="V38" s="207">
        <v>9.2014536179487294</v>
      </c>
      <c r="W38" s="207">
        <v>10.8340839656783</v>
      </c>
      <c r="X38" s="207">
        <v>11.419365584429499</v>
      </c>
      <c r="Y38" s="213">
        <v>10.3841311183181</v>
      </c>
      <c r="Z38" s="207"/>
      <c r="AA38" s="220">
        <v>8.6685994303616205</v>
      </c>
      <c r="AB38" s="228">
        <v>5.4015183019432103</v>
      </c>
      <c r="AC38" s="221">
        <v>6.8617770694960596</v>
      </c>
      <c r="AD38" s="207"/>
      <c r="AE38" s="226">
        <v>10.0698718133378</v>
      </c>
      <c r="AF38" s="29"/>
      <c r="AG38" s="233">
        <v>158.53570497805899</v>
      </c>
      <c r="AH38" s="229">
        <v>190.03181957221301</v>
      </c>
      <c r="AI38" s="229">
        <v>206.96990470956601</v>
      </c>
      <c r="AJ38" s="229">
        <v>202.460951265544</v>
      </c>
      <c r="AK38" s="229">
        <v>176.44643493138699</v>
      </c>
      <c r="AL38" s="234">
        <v>188.981284521818</v>
      </c>
      <c r="AM38" s="229"/>
      <c r="AN38" s="241">
        <v>161.00173796306299</v>
      </c>
      <c r="AO38" s="249">
        <v>160.21548858690801</v>
      </c>
      <c r="AP38" s="242">
        <v>160.60447445183399</v>
      </c>
      <c r="AQ38" s="229"/>
      <c r="AR38" s="247">
        <v>181.097883386886</v>
      </c>
      <c r="AS38" s="208"/>
      <c r="AT38" s="212">
        <v>6.9543173253888604</v>
      </c>
      <c r="AU38" s="207">
        <v>4.8782006768467499</v>
      </c>
      <c r="AV38" s="207">
        <v>5.4243848339442602</v>
      </c>
      <c r="AW38" s="207">
        <v>7.8078542832875302</v>
      </c>
      <c r="AX38" s="207">
        <v>7.5025477101380798</v>
      </c>
      <c r="AY38" s="213">
        <v>6.4430196656360996</v>
      </c>
      <c r="AZ38" s="207"/>
      <c r="BA38" s="220">
        <v>9.8300115868880802</v>
      </c>
      <c r="BB38" s="228">
        <v>9.1632640077778102</v>
      </c>
      <c r="BC38" s="221">
        <v>9.4921860976691708</v>
      </c>
      <c r="BD38" s="207"/>
      <c r="BE38" s="226">
        <v>7.3423020077937799</v>
      </c>
    </row>
    <row r="39" spans="1:64" x14ac:dyDescent="0.25">
      <c r="A39" s="21" t="s">
        <v>28</v>
      </c>
      <c r="B39" s="2" t="str">
        <f t="shared" si="0"/>
        <v>Shenandoah Valley</v>
      </c>
      <c r="C39" s="2"/>
      <c r="D39" s="24" t="s">
        <v>89</v>
      </c>
      <c r="E39" s="27" t="s">
        <v>90</v>
      </c>
      <c r="F39" s="2"/>
      <c r="G39" s="235">
        <v>100.421438538205</v>
      </c>
      <c r="H39" s="236">
        <v>101.559258625605</v>
      </c>
      <c r="I39" s="236">
        <v>101.81505234534301</v>
      </c>
      <c r="J39" s="236">
        <v>101.835582085525</v>
      </c>
      <c r="K39" s="236">
        <v>105.785598806455</v>
      </c>
      <c r="L39" s="237">
        <v>102.362126510305</v>
      </c>
      <c r="M39" s="229"/>
      <c r="N39" s="243">
        <v>132.14494018457299</v>
      </c>
      <c r="O39" s="244">
        <v>134.29230178497301</v>
      </c>
      <c r="P39" s="245">
        <v>133.26871015043699</v>
      </c>
      <c r="Q39" s="229"/>
      <c r="R39" s="248">
        <v>112.981722773755</v>
      </c>
      <c r="S39" s="208"/>
      <c r="T39" s="214">
        <v>0.540613170253049</v>
      </c>
      <c r="U39" s="215">
        <v>1.50679043632945</v>
      </c>
      <c r="V39" s="215">
        <v>-0.31467265140223399</v>
      </c>
      <c r="W39" s="215">
        <v>1.38902792780108</v>
      </c>
      <c r="X39" s="215">
        <v>4.4023804426890703</v>
      </c>
      <c r="Y39" s="216">
        <v>1.5499287018041701</v>
      </c>
      <c r="Z39" s="207"/>
      <c r="AA39" s="222">
        <v>5.2679846380064799</v>
      </c>
      <c r="AB39" s="223">
        <v>4.7730178550565103</v>
      </c>
      <c r="AC39" s="224">
        <v>4.9972677868335298</v>
      </c>
      <c r="AD39" s="207"/>
      <c r="AE39" s="227">
        <v>3.0824565454482999</v>
      </c>
      <c r="AF39" s="30"/>
      <c r="AG39" s="235">
        <v>97.685451941298297</v>
      </c>
      <c r="AH39" s="236">
        <v>100.351649424022</v>
      </c>
      <c r="AI39" s="236">
        <v>102.53063653548701</v>
      </c>
      <c r="AJ39" s="236">
        <v>112.882602634332</v>
      </c>
      <c r="AK39" s="236">
        <v>130.86129261873401</v>
      </c>
      <c r="AL39" s="237">
        <v>110.21686778318799</v>
      </c>
      <c r="AM39" s="229"/>
      <c r="AN39" s="243">
        <v>150.579127442513</v>
      </c>
      <c r="AO39" s="244">
        <v>140.36286049696699</v>
      </c>
      <c r="AP39" s="245">
        <v>145.560420848837</v>
      </c>
      <c r="AQ39" s="229"/>
      <c r="AR39" s="248">
        <v>122.03505038957201</v>
      </c>
      <c r="AS39" s="208"/>
      <c r="AT39" s="214">
        <v>2.3823749356741799</v>
      </c>
      <c r="AU39" s="215">
        <v>2.17591687334457</v>
      </c>
      <c r="AV39" s="215">
        <v>1.13386540566908</v>
      </c>
      <c r="AW39" s="215">
        <v>6.27961451125792</v>
      </c>
      <c r="AX39" s="215">
        <v>7.1371955088470598</v>
      </c>
      <c r="AY39" s="216">
        <v>4.2605600794647298</v>
      </c>
      <c r="AZ39" s="207"/>
      <c r="BA39" s="222">
        <v>2.2414961311050399</v>
      </c>
      <c r="BB39" s="223">
        <v>-0.70657981464838104</v>
      </c>
      <c r="BC39" s="224">
        <v>0.83242357436910497</v>
      </c>
      <c r="BD39" s="207"/>
      <c r="BE39" s="227">
        <v>2.6878343920993499</v>
      </c>
    </row>
    <row r="40" spans="1:64" ht="13" x14ac:dyDescent="0.3">
      <c r="A40" s="18" t="s">
        <v>29</v>
      </c>
      <c r="B40" s="2" t="str">
        <f t="shared" si="0"/>
        <v>Southern Virginia</v>
      </c>
      <c r="C40" s="8"/>
      <c r="D40" s="22" t="s">
        <v>89</v>
      </c>
      <c r="E40" s="25" t="s">
        <v>90</v>
      </c>
      <c r="F40" s="2"/>
      <c r="G40" s="230">
        <v>101.520766618146</v>
      </c>
      <c r="H40" s="231">
        <v>111.41649908925299</v>
      </c>
      <c r="I40" s="231">
        <v>113.37266249565501</v>
      </c>
      <c r="J40" s="231">
        <v>111.869208760155</v>
      </c>
      <c r="K40" s="231">
        <v>118.577507122507</v>
      </c>
      <c r="L40" s="232">
        <v>111.91360981834499</v>
      </c>
      <c r="M40" s="229"/>
      <c r="N40" s="238">
        <v>133.75437331536301</v>
      </c>
      <c r="O40" s="239">
        <v>130.67907784831201</v>
      </c>
      <c r="P40" s="240">
        <v>132.21027679919399</v>
      </c>
      <c r="Q40" s="229"/>
      <c r="R40" s="246">
        <v>118.187967121298</v>
      </c>
      <c r="S40" s="208"/>
      <c r="T40" s="209">
        <v>-1.85538910452854</v>
      </c>
      <c r="U40" s="210">
        <v>2.0883776179837001</v>
      </c>
      <c r="V40" s="210">
        <v>0.72208516015556701</v>
      </c>
      <c r="W40" s="210">
        <v>0.72456931130305602</v>
      </c>
      <c r="X40" s="210">
        <v>11.559129667318601</v>
      </c>
      <c r="Y40" s="211">
        <v>2.7997967214519801</v>
      </c>
      <c r="Z40" s="207"/>
      <c r="AA40" s="217">
        <v>10.337608298817999</v>
      </c>
      <c r="AB40" s="218">
        <v>6.9324165733258702</v>
      </c>
      <c r="AC40" s="219">
        <v>8.5991663501813207</v>
      </c>
      <c r="AD40" s="207"/>
      <c r="AE40" s="225">
        <v>4.7485860148378896</v>
      </c>
      <c r="AF40" s="28"/>
      <c r="AG40" s="230">
        <v>98.399759020782795</v>
      </c>
      <c r="AH40" s="231">
        <v>109.32289879450499</v>
      </c>
      <c r="AI40" s="231">
        <v>112.016397758605</v>
      </c>
      <c r="AJ40" s="231">
        <v>115.34571575518601</v>
      </c>
      <c r="AK40" s="231">
        <v>124.69343821611101</v>
      </c>
      <c r="AL40" s="232">
        <v>112.907609613818</v>
      </c>
      <c r="AM40" s="229"/>
      <c r="AN40" s="238">
        <v>139.13229929404</v>
      </c>
      <c r="AO40" s="239">
        <v>132.507651398181</v>
      </c>
      <c r="AP40" s="240">
        <v>135.892779781879</v>
      </c>
      <c r="AQ40" s="229"/>
      <c r="AR40" s="246">
        <v>120.057578386983</v>
      </c>
      <c r="AS40" s="208"/>
      <c r="AT40" s="209">
        <v>-1.4769717699618301</v>
      </c>
      <c r="AU40" s="210">
        <v>-1.57826090830814</v>
      </c>
      <c r="AV40" s="210">
        <v>-1.3997885699349</v>
      </c>
      <c r="AW40" s="210">
        <v>-0.660438765420715</v>
      </c>
      <c r="AX40" s="210">
        <v>4.7714904374780804</v>
      </c>
      <c r="AY40" s="211">
        <v>0.16934955281077699</v>
      </c>
      <c r="AZ40" s="207"/>
      <c r="BA40" s="217">
        <v>4.2324217516626597</v>
      </c>
      <c r="BB40" s="218">
        <v>1.7719942724606099</v>
      </c>
      <c r="BC40" s="219">
        <v>3.0844783328838901</v>
      </c>
      <c r="BD40" s="207"/>
      <c r="BE40" s="225">
        <v>1.28144980381829</v>
      </c>
      <c r="BF40" s="39"/>
      <c r="BG40" s="39"/>
      <c r="BH40" s="39"/>
      <c r="BI40" s="39"/>
      <c r="BJ40" s="39"/>
      <c r="BK40" s="39"/>
      <c r="BL40" s="39"/>
    </row>
    <row r="41" spans="1:64" x14ac:dyDescent="0.25">
      <c r="A41" s="19" t="s">
        <v>30</v>
      </c>
      <c r="B41" s="2" t="str">
        <f t="shared" si="0"/>
        <v>Southwest Virginia - Blue Ridge Highlands</v>
      </c>
      <c r="C41" s="9"/>
      <c r="D41" s="23" t="s">
        <v>89</v>
      </c>
      <c r="E41" s="26" t="s">
        <v>90</v>
      </c>
      <c r="F41" s="2"/>
      <c r="G41" s="233">
        <v>110.696641438032</v>
      </c>
      <c r="H41" s="229">
        <v>111.763476709613</v>
      </c>
      <c r="I41" s="229">
        <v>112.544584217634</v>
      </c>
      <c r="J41" s="229">
        <v>109.79572641850299</v>
      </c>
      <c r="K41" s="229">
        <v>111.698764805414</v>
      </c>
      <c r="L41" s="234">
        <v>111.30135524911999</v>
      </c>
      <c r="M41" s="229"/>
      <c r="N41" s="241">
        <v>125.255076027782</v>
      </c>
      <c r="O41" s="249">
        <v>124.092141491395</v>
      </c>
      <c r="P41" s="242">
        <v>124.67895140664901</v>
      </c>
      <c r="Q41" s="229"/>
      <c r="R41" s="247">
        <v>115.23899208163699</v>
      </c>
      <c r="S41" s="208"/>
      <c r="T41" s="212">
        <v>0.852935368879568</v>
      </c>
      <c r="U41" s="207">
        <v>2.1044969508962201</v>
      </c>
      <c r="V41" s="207">
        <v>2.0255945991296098</v>
      </c>
      <c r="W41" s="207">
        <v>2.0262115763701298</v>
      </c>
      <c r="X41" s="207">
        <v>4.9165040083104703</v>
      </c>
      <c r="Y41" s="213">
        <v>2.4355944433577599</v>
      </c>
      <c r="Z41" s="207"/>
      <c r="AA41" s="220">
        <v>-4.7398237393745504</v>
      </c>
      <c r="AB41" s="228">
        <v>-8.8158117984372204</v>
      </c>
      <c r="AC41" s="221">
        <v>-6.7838738509040102</v>
      </c>
      <c r="AD41" s="207"/>
      <c r="AE41" s="226">
        <v>-1.2279120645121999</v>
      </c>
      <c r="AF41" s="29"/>
      <c r="AG41" s="233">
        <v>107.51240306056199</v>
      </c>
      <c r="AH41" s="229">
        <v>111.606820760218</v>
      </c>
      <c r="AI41" s="229">
        <v>115.660301724137</v>
      </c>
      <c r="AJ41" s="229">
        <v>132.41283788706701</v>
      </c>
      <c r="AK41" s="229">
        <v>159.54895233968799</v>
      </c>
      <c r="AL41" s="234">
        <v>127.478090253757</v>
      </c>
      <c r="AM41" s="229"/>
      <c r="AN41" s="241">
        <v>177.22840184324201</v>
      </c>
      <c r="AO41" s="249">
        <v>160.56452654232399</v>
      </c>
      <c r="AP41" s="242">
        <v>169.291121812668</v>
      </c>
      <c r="AQ41" s="229"/>
      <c r="AR41" s="247">
        <v>140.83673862465599</v>
      </c>
      <c r="AS41" s="208"/>
      <c r="AT41" s="212">
        <v>1.0007052118817901</v>
      </c>
      <c r="AU41" s="207">
        <v>0.33616942457747001</v>
      </c>
      <c r="AV41" s="207">
        <v>-3.61488275070037</v>
      </c>
      <c r="AW41" s="207">
        <v>-7.3959396314630004</v>
      </c>
      <c r="AX41" s="207">
        <v>2.9732251975893198</v>
      </c>
      <c r="AY41" s="213">
        <v>-1.40989289230588</v>
      </c>
      <c r="AZ41" s="207"/>
      <c r="BA41" s="220">
        <v>1.6343732231510799</v>
      </c>
      <c r="BB41" s="228">
        <v>-0.66666631544505595</v>
      </c>
      <c r="BC41" s="221">
        <v>0.63020457944136299</v>
      </c>
      <c r="BD41" s="207"/>
      <c r="BE41" s="226">
        <v>-0.76450784791912396</v>
      </c>
      <c r="BF41" s="39"/>
      <c r="BG41" s="39"/>
      <c r="BH41" s="39"/>
      <c r="BI41" s="39"/>
      <c r="BJ41" s="39"/>
      <c r="BK41" s="39"/>
      <c r="BL41" s="39"/>
    </row>
    <row r="42" spans="1:64" x14ac:dyDescent="0.25">
      <c r="A42" s="20" t="s">
        <v>31</v>
      </c>
      <c r="B42" s="2" t="str">
        <f t="shared" si="0"/>
        <v>Southwest Virginia - Heart of Appalachia</v>
      </c>
      <c r="C42" s="2"/>
      <c r="D42" s="23" t="s">
        <v>89</v>
      </c>
      <c r="E42" s="26" t="s">
        <v>90</v>
      </c>
      <c r="F42" s="2"/>
      <c r="G42" s="233">
        <v>87.364833948339395</v>
      </c>
      <c r="H42" s="229">
        <v>92.5160664819944</v>
      </c>
      <c r="I42" s="229">
        <v>96.131906614785905</v>
      </c>
      <c r="J42" s="229">
        <v>100.55040740740699</v>
      </c>
      <c r="K42" s="229">
        <v>93.785706214689199</v>
      </c>
      <c r="L42" s="234">
        <v>94.599535603715097</v>
      </c>
      <c r="M42" s="229"/>
      <c r="N42" s="241">
        <v>102.124876462938</v>
      </c>
      <c r="O42" s="249">
        <v>103.44419597989901</v>
      </c>
      <c r="P42" s="242">
        <v>102.79591693290701</v>
      </c>
      <c r="Q42" s="229"/>
      <c r="R42" s="247">
        <v>97.1058538491598</v>
      </c>
      <c r="S42" s="208"/>
      <c r="T42" s="212">
        <v>-5.2610059531873503</v>
      </c>
      <c r="U42" s="207">
        <v>-5.5276832621704104</v>
      </c>
      <c r="V42" s="207">
        <v>1.17306305549456</v>
      </c>
      <c r="W42" s="207">
        <v>4.1584887285666499</v>
      </c>
      <c r="X42" s="207">
        <v>0.87493763944108305</v>
      </c>
      <c r="Y42" s="213">
        <v>-0.442643695414069</v>
      </c>
      <c r="Z42" s="207"/>
      <c r="AA42" s="220">
        <v>-0.108338425864537</v>
      </c>
      <c r="AB42" s="228">
        <v>0.61577253477683502</v>
      </c>
      <c r="AC42" s="221">
        <v>0.26041404660282502</v>
      </c>
      <c r="AD42" s="207"/>
      <c r="AE42" s="226">
        <v>-0.25584545386055002</v>
      </c>
      <c r="AF42" s="29"/>
      <c r="AG42" s="233">
        <v>86.572355512384604</v>
      </c>
      <c r="AH42" s="229">
        <v>92.573305642090602</v>
      </c>
      <c r="AI42" s="229">
        <v>94.060937808489598</v>
      </c>
      <c r="AJ42" s="229">
        <v>97.225544747081699</v>
      </c>
      <c r="AK42" s="229">
        <v>98.750294219452996</v>
      </c>
      <c r="AL42" s="234">
        <v>94.3181325214899</v>
      </c>
      <c r="AM42" s="229"/>
      <c r="AN42" s="241">
        <v>107.217234245703</v>
      </c>
      <c r="AO42" s="249">
        <v>101.28357118235</v>
      </c>
      <c r="AP42" s="242">
        <v>104.36872248883</v>
      </c>
      <c r="AQ42" s="229"/>
      <c r="AR42" s="247">
        <v>97.3544628305754</v>
      </c>
      <c r="AS42" s="208"/>
      <c r="AT42" s="212">
        <v>-1.59292848140197</v>
      </c>
      <c r="AU42" s="207">
        <v>8.5644175503773901E-2</v>
      </c>
      <c r="AV42" s="207">
        <v>1.76893048921357</v>
      </c>
      <c r="AW42" s="207">
        <v>2.0864231516644001</v>
      </c>
      <c r="AX42" s="207">
        <v>3.4951874647130499</v>
      </c>
      <c r="AY42" s="213">
        <v>1.4704093911578699</v>
      </c>
      <c r="AZ42" s="207"/>
      <c r="BA42" s="220">
        <v>0.79094563609819102</v>
      </c>
      <c r="BB42" s="228">
        <v>-0.78688004042679804</v>
      </c>
      <c r="BC42" s="221">
        <v>6.4000523278105806E-2</v>
      </c>
      <c r="BD42" s="207"/>
      <c r="BE42" s="226">
        <v>0.91306772148007798</v>
      </c>
      <c r="BF42" s="39"/>
      <c r="BG42" s="39"/>
      <c r="BH42" s="39"/>
      <c r="BI42" s="39"/>
      <c r="BJ42" s="39"/>
      <c r="BK42" s="39"/>
      <c r="BL42" s="39"/>
    </row>
    <row r="43" spans="1:64" x14ac:dyDescent="0.25">
      <c r="A43" s="21" t="s">
        <v>32</v>
      </c>
      <c r="B43" s="2" t="str">
        <f t="shared" si="0"/>
        <v>Virginia Mountains</v>
      </c>
      <c r="C43" s="2"/>
      <c r="D43" s="24" t="s">
        <v>89</v>
      </c>
      <c r="E43" s="27" t="s">
        <v>90</v>
      </c>
      <c r="F43" s="2"/>
      <c r="G43" s="233">
        <v>121.517329670329</v>
      </c>
      <c r="H43" s="229">
        <v>119.0643230563</v>
      </c>
      <c r="I43" s="229">
        <v>124.33330093071299</v>
      </c>
      <c r="J43" s="229">
        <v>117.096280956447</v>
      </c>
      <c r="K43" s="229">
        <v>113.84865104041999</v>
      </c>
      <c r="L43" s="234">
        <v>119.219228547854</v>
      </c>
      <c r="M43" s="229"/>
      <c r="N43" s="241">
        <v>143.84322049198801</v>
      </c>
      <c r="O43" s="249">
        <v>153.85425527555799</v>
      </c>
      <c r="P43" s="242">
        <v>149.09062822164901</v>
      </c>
      <c r="Q43" s="229"/>
      <c r="R43" s="247">
        <v>128.15531418658401</v>
      </c>
      <c r="S43" s="208"/>
      <c r="T43" s="212">
        <v>0.32359274277011202</v>
      </c>
      <c r="U43" s="207">
        <v>2.4563030854080301</v>
      </c>
      <c r="V43" s="207">
        <v>4.6864344821884902</v>
      </c>
      <c r="W43" s="207">
        <v>-1.3340477483162101</v>
      </c>
      <c r="X43" s="207">
        <v>-4.4947413558428604</v>
      </c>
      <c r="Y43" s="213">
        <v>0.43798919736202402</v>
      </c>
      <c r="Z43" s="207"/>
      <c r="AA43" s="220">
        <v>-3.5690528180023602</v>
      </c>
      <c r="AB43" s="228">
        <v>-6.3684319413894501</v>
      </c>
      <c r="AC43" s="221">
        <v>-5.0844079281165504</v>
      </c>
      <c r="AD43" s="207"/>
      <c r="AE43" s="226">
        <v>-1.8748264489047399</v>
      </c>
      <c r="AF43" s="30"/>
      <c r="AG43" s="233">
        <v>111.385432052623</v>
      </c>
      <c r="AH43" s="229">
        <v>117.032184745762</v>
      </c>
      <c r="AI43" s="229">
        <v>122.43469609887499</v>
      </c>
      <c r="AJ43" s="229">
        <v>132.24889110548801</v>
      </c>
      <c r="AK43" s="229">
        <v>153.69014020329399</v>
      </c>
      <c r="AL43" s="234">
        <v>128.81700532532699</v>
      </c>
      <c r="AM43" s="229"/>
      <c r="AN43" s="241">
        <v>176.05376722673199</v>
      </c>
      <c r="AO43" s="249">
        <v>160.176718244688</v>
      </c>
      <c r="AP43" s="242">
        <v>168.32463196647799</v>
      </c>
      <c r="AQ43" s="229"/>
      <c r="AR43" s="247">
        <v>141.123030879146</v>
      </c>
      <c r="AS43" s="208"/>
      <c r="AT43" s="212">
        <v>-1.83810168084345</v>
      </c>
      <c r="AU43" s="207">
        <v>0.61088539972906797</v>
      </c>
      <c r="AV43" s="207">
        <v>-0.37853405608584001</v>
      </c>
      <c r="AW43" s="207">
        <v>-11.226373583936301</v>
      </c>
      <c r="AX43" s="207">
        <v>8.4181568126783804E-2</v>
      </c>
      <c r="AY43" s="213">
        <v>-3.4804250565851498</v>
      </c>
      <c r="AZ43" s="207"/>
      <c r="BA43" s="220">
        <v>-0.22159296583138699</v>
      </c>
      <c r="BB43" s="228">
        <v>-2.4547018300669698</v>
      </c>
      <c r="BC43" s="221">
        <v>-1.3154167472171501</v>
      </c>
      <c r="BD43" s="207"/>
      <c r="BE43" s="226">
        <v>-2.79517093819234</v>
      </c>
      <c r="BF43" s="39"/>
      <c r="BG43" s="39"/>
      <c r="BH43" s="39"/>
      <c r="BI43" s="39"/>
      <c r="BJ43" s="39"/>
      <c r="BK43" s="39"/>
      <c r="BL43" s="39"/>
    </row>
    <row r="44" spans="1:64" x14ac:dyDescent="0.25">
      <c r="A44" s="20" t="s">
        <v>104</v>
      </c>
      <c r="B44" s="2" t="s">
        <v>16</v>
      </c>
      <c r="D44" s="24" t="s">
        <v>89</v>
      </c>
      <c r="E44" s="27" t="s">
        <v>90</v>
      </c>
      <c r="G44" s="233">
        <v>353.56030471943501</v>
      </c>
      <c r="H44" s="229">
        <v>327.86709453050901</v>
      </c>
      <c r="I44" s="229">
        <v>326.16339232153501</v>
      </c>
      <c r="J44" s="229">
        <v>311.50738552437201</v>
      </c>
      <c r="K44" s="229">
        <v>302.78973005160702</v>
      </c>
      <c r="L44" s="234">
        <v>324.21700106016402</v>
      </c>
      <c r="M44" s="229"/>
      <c r="N44" s="241">
        <v>405.712310126582</v>
      </c>
      <c r="O44" s="249">
        <v>434.45520816545701</v>
      </c>
      <c r="P44" s="242">
        <v>421.259282289699</v>
      </c>
      <c r="Q44" s="229"/>
      <c r="R44" s="247">
        <v>354.61254243458399</v>
      </c>
      <c r="S44" s="208"/>
      <c r="T44" s="212">
        <v>4.7367474529154796</v>
      </c>
      <c r="U44" s="207">
        <v>8.4544169435095107</v>
      </c>
      <c r="V44" s="207">
        <v>6.9572248905737899</v>
      </c>
      <c r="W44" s="207">
        <v>5.2121757088034997</v>
      </c>
      <c r="X44" s="207">
        <v>7.4006225754411403</v>
      </c>
      <c r="Y44" s="213">
        <v>6.7719573098690997</v>
      </c>
      <c r="Z44" s="207"/>
      <c r="AA44" s="220">
        <v>6.33322402803564</v>
      </c>
      <c r="AB44" s="228">
        <v>5.8832680018385703</v>
      </c>
      <c r="AC44" s="221">
        <v>6.0188815406993097</v>
      </c>
      <c r="AD44" s="207"/>
      <c r="AE44" s="226">
        <v>6.4647451195331298</v>
      </c>
      <c r="AG44" s="233">
        <v>315.705712121212</v>
      </c>
      <c r="AH44" s="229">
        <v>314.53549523110701</v>
      </c>
      <c r="AI44" s="229">
        <v>325.49024985083503</v>
      </c>
      <c r="AJ44" s="229">
        <v>321.97741252302001</v>
      </c>
      <c r="AK44" s="229">
        <v>327.24514087349598</v>
      </c>
      <c r="AL44" s="234">
        <v>321.37680950830298</v>
      </c>
      <c r="AM44" s="229"/>
      <c r="AN44" s="241">
        <v>407.91370544769597</v>
      </c>
      <c r="AO44" s="249">
        <v>414.865462969318</v>
      </c>
      <c r="AP44" s="242">
        <v>411.48330173051801</v>
      </c>
      <c r="AQ44" s="229"/>
      <c r="AR44" s="247">
        <v>349.84886750637497</v>
      </c>
      <c r="AS44" s="208"/>
      <c r="AT44" s="212">
        <v>4.8744816269521296</v>
      </c>
      <c r="AU44" s="207">
        <v>3.6021102919852801</v>
      </c>
      <c r="AV44" s="207">
        <v>4.16238646884117</v>
      </c>
      <c r="AW44" s="207">
        <v>5.25913741208959</v>
      </c>
      <c r="AX44" s="207">
        <v>5.14717873926101</v>
      </c>
      <c r="AY44" s="213">
        <v>4.5898563111225803</v>
      </c>
      <c r="AZ44" s="207"/>
      <c r="BA44" s="220">
        <v>6.1203362538600903</v>
      </c>
      <c r="BB44" s="228">
        <v>4.9518911967193402</v>
      </c>
      <c r="BC44" s="221">
        <v>5.4980001161753496</v>
      </c>
      <c r="BD44" s="207"/>
      <c r="BE44" s="226">
        <v>5.0071887293162201</v>
      </c>
    </row>
    <row r="45" spans="1:64" x14ac:dyDescent="0.25">
      <c r="A45" s="20" t="s">
        <v>105</v>
      </c>
      <c r="B45" s="2" t="s">
        <v>17</v>
      </c>
      <c r="D45" s="24" t="s">
        <v>89</v>
      </c>
      <c r="E45" s="27" t="s">
        <v>90</v>
      </c>
      <c r="G45" s="233">
        <v>211.91941578057001</v>
      </c>
      <c r="H45" s="229">
        <v>232.55962364823</v>
      </c>
      <c r="I45" s="229">
        <v>244.200997907681</v>
      </c>
      <c r="J45" s="229">
        <v>228.784657182632</v>
      </c>
      <c r="K45" s="229">
        <v>195.29016489007299</v>
      </c>
      <c r="L45" s="234">
        <v>224.44785190270599</v>
      </c>
      <c r="M45" s="229"/>
      <c r="N45" s="241">
        <v>211.64720739323101</v>
      </c>
      <c r="O45" s="249">
        <v>225.44619785296899</v>
      </c>
      <c r="P45" s="242">
        <v>218.91213745737201</v>
      </c>
      <c r="Q45" s="229"/>
      <c r="R45" s="247">
        <v>222.83464546572799</v>
      </c>
      <c r="S45" s="208"/>
      <c r="T45" s="212">
        <v>8.3471118581083807</v>
      </c>
      <c r="U45" s="207">
        <v>8.6071868337797692</v>
      </c>
      <c r="V45" s="207">
        <v>8.9146221014896394</v>
      </c>
      <c r="W45" s="207">
        <v>7.7268439091158596</v>
      </c>
      <c r="X45" s="207">
        <v>6.4513854929138201</v>
      </c>
      <c r="Y45" s="213">
        <v>7.9590502307326201</v>
      </c>
      <c r="Z45" s="207"/>
      <c r="AA45" s="220">
        <v>9.6928552886380004</v>
      </c>
      <c r="AB45" s="228">
        <v>9.8623585444031505</v>
      </c>
      <c r="AC45" s="221">
        <v>9.7195321508005996</v>
      </c>
      <c r="AD45" s="207"/>
      <c r="AE45" s="226">
        <v>8.5521673403244698</v>
      </c>
      <c r="AG45" s="233">
        <v>194.17019681763301</v>
      </c>
      <c r="AH45" s="229">
        <v>223.212805304575</v>
      </c>
      <c r="AI45" s="229">
        <v>239.57006539218901</v>
      </c>
      <c r="AJ45" s="229">
        <v>234.75594078432999</v>
      </c>
      <c r="AK45" s="229">
        <v>216.96435314032499</v>
      </c>
      <c r="AL45" s="234">
        <v>224.08628755078999</v>
      </c>
      <c r="AM45" s="229"/>
      <c r="AN45" s="241">
        <v>224.492017799824</v>
      </c>
      <c r="AO45" s="249">
        <v>225.73090225563899</v>
      </c>
      <c r="AP45" s="242">
        <v>225.12112039353201</v>
      </c>
      <c r="AQ45" s="229"/>
      <c r="AR45" s="247">
        <v>224.38823772538501</v>
      </c>
      <c r="AS45" s="208"/>
      <c r="AT45" s="212">
        <v>3.6066918499260701</v>
      </c>
      <c r="AU45" s="207">
        <v>3.2315106317708699</v>
      </c>
      <c r="AV45" s="207">
        <v>3.8330764643464001</v>
      </c>
      <c r="AW45" s="207">
        <v>4.3085742033740297</v>
      </c>
      <c r="AX45" s="207">
        <v>4.0002663831556804</v>
      </c>
      <c r="AY45" s="213">
        <v>3.8742405040499999</v>
      </c>
      <c r="AZ45" s="207"/>
      <c r="BA45" s="220">
        <v>7.2831363338216599</v>
      </c>
      <c r="BB45" s="228">
        <v>7.8088124972839603</v>
      </c>
      <c r="BC45" s="221">
        <v>7.5499807873284901</v>
      </c>
      <c r="BD45" s="207"/>
      <c r="BE45" s="226">
        <v>4.9508952938142103</v>
      </c>
    </row>
    <row r="46" spans="1:64" x14ac:dyDescent="0.25">
      <c r="A46" s="20" t="s">
        <v>106</v>
      </c>
      <c r="B46" s="2" t="s">
        <v>18</v>
      </c>
      <c r="D46" s="24" t="s">
        <v>89</v>
      </c>
      <c r="E46" s="27" t="s">
        <v>90</v>
      </c>
      <c r="G46" s="233">
        <v>158.832061965338</v>
      </c>
      <c r="H46" s="229">
        <v>166.10228201438801</v>
      </c>
      <c r="I46" s="229">
        <v>175.89084050546401</v>
      </c>
      <c r="J46" s="229">
        <v>173.13994394226</v>
      </c>
      <c r="K46" s="229">
        <v>156.21771089756601</v>
      </c>
      <c r="L46" s="234">
        <v>166.71845021788599</v>
      </c>
      <c r="M46" s="229"/>
      <c r="N46" s="241">
        <v>179.92363696515201</v>
      </c>
      <c r="O46" s="249">
        <v>188.16701846614501</v>
      </c>
      <c r="P46" s="242">
        <v>184.250552052952</v>
      </c>
      <c r="Q46" s="229"/>
      <c r="R46" s="247">
        <v>172.004845574179</v>
      </c>
      <c r="S46" s="208"/>
      <c r="T46" s="212">
        <v>6.3809119961784599</v>
      </c>
      <c r="U46" s="207">
        <v>3.7549052350496299</v>
      </c>
      <c r="V46" s="207">
        <v>3.6667741809843699</v>
      </c>
      <c r="W46" s="207">
        <v>6.49218055627993</v>
      </c>
      <c r="X46" s="207">
        <v>8.2449129327992701</v>
      </c>
      <c r="Y46" s="213">
        <v>5.36651269121589</v>
      </c>
      <c r="Z46" s="207"/>
      <c r="AA46" s="220">
        <v>9.4727329749242095</v>
      </c>
      <c r="AB46" s="228">
        <v>7.8471579413220898</v>
      </c>
      <c r="AC46" s="221">
        <v>8.5139504417035798</v>
      </c>
      <c r="AD46" s="207"/>
      <c r="AE46" s="226">
        <v>6.2483582142904996</v>
      </c>
      <c r="AG46" s="233">
        <v>150.09435193101501</v>
      </c>
      <c r="AH46" s="229">
        <v>163.68174174314899</v>
      </c>
      <c r="AI46" s="229">
        <v>174.62179046534899</v>
      </c>
      <c r="AJ46" s="229">
        <v>177.19908038193199</v>
      </c>
      <c r="AK46" s="229">
        <v>170.78681352534301</v>
      </c>
      <c r="AL46" s="234">
        <v>168.45515992954901</v>
      </c>
      <c r="AM46" s="229"/>
      <c r="AN46" s="241">
        <v>185.92463518679401</v>
      </c>
      <c r="AO46" s="249">
        <v>183.50647256045201</v>
      </c>
      <c r="AP46" s="242">
        <v>184.707622734334</v>
      </c>
      <c r="AQ46" s="229"/>
      <c r="AR46" s="247">
        <v>173.37895743148101</v>
      </c>
      <c r="AS46" s="208"/>
      <c r="AT46" s="212">
        <v>3.8790201431377702</v>
      </c>
      <c r="AU46" s="207">
        <v>1.8941426659404901</v>
      </c>
      <c r="AV46" s="207">
        <v>1.9147387126797799</v>
      </c>
      <c r="AW46" s="207">
        <v>3.63942400111898</v>
      </c>
      <c r="AX46" s="207">
        <v>4.1821122987173203</v>
      </c>
      <c r="AY46" s="213">
        <v>3.0124617768680899</v>
      </c>
      <c r="AZ46" s="207"/>
      <c r="BA46" s="220">
        <v>5.6255062278080104</v>
      </c>
      <c r="BB46" s="228">
        <v>4.8105531225555298</v>
      </c>
      <c r="BC46" s="221">
        <v>5.2197022640626196</v>
      </c>
      <c r="BD46" s="207"/>
      <c r="BE46" s="226">
        <v>3.6551656544467099</v>
      </c>
    </row>
    <row r="47" spans="1:64" x14ac:dyDescent="0.25">
      <c r="A47" s="20" t="s">
        <v>107</v>
      </c>
      <c r="B47" s="2" t="s">
        <v>19</v>
      </c>
      <c r="D47" s="24" t="s">
        <v>89</v>
      </c>
      <c r="E47" s="27" t="s">
        <v>90</v>
      </c>
      <c r="G47" s="233">
        <v>124.86608717064701</v>
      </c>
      <c r="H47" s="229">
        <v>129.75703742821301</v>
      </c>
      <c r="I47" s="229">
        <v>133.99625931492201</v>
      </c>
      <c r="J47" s="229">
        <v>132.181667405203</v>
      </c>
      <c r="K47" s="229">
        <v>126.900609191307</v>
      </c>
      <c r="L47" s="234">
        <v>129.84347715805399</v>
      </c>
      <c r="M47" s="229"/>
      <c r="N47" s="241">
        <v>160.56664870098399</v>
      </c>
      <c r="O47" s="249">
        <v>171.645083480305</v>
      </c>
      <c r="P47" s="242">
        <v>166.36448503961199</v>
      </c>
      <c r="Q47" s="229"/>
      <c r="R47" s="247">
        <v>141.080457705979</v>
      </c>
      <c r="S47" s="208"/>
      <c r="T47" s="212">
        <v>4.5603217969790499</v>
      </c>
      <c r="U47" s="207">
        <v>5.6222849886611801</v>
      </c>
      <c r="V47" s="207">
        <v>4.4497036658558198</v>
      </c>
      <c r="W47" s="207">
        <v>4.0851013492116097</v>
      </c>
      <c r="X47" s="207">
        <v>4.0369812332638402</v>
      </c>
      <c r="Y47" s="213">
        <v>4.5633527301533903</v>
      </c>
      <c r="Z47" s="207"/>
      <c r="AA47" s="220">
        <v>6.8015555375969301</v>
      </c>
      <c r="AB47" s="228">
        <v>6.40827127993263</v>
      </c>
      <c r="AC47" s="221">
        <v>6.5223376297358699</v>
      </c>
      <c r="AD47" s="207"/>
      <c r="AE47" s="226">
        <v>4.8305337071205097</v>
      </c>
      <c r="AG47" s="233">
        <v>119.774444080544</v>
      </c>
      <c r="AH47" s="229">
        <v>127.27848690693099</v>
      </c>
      <c r="AI47" s="229">
        <v>133.26480334151</v>
      </c>
      <c r="AJ47" s="229">
        <v>136.64720560402699</v>
      </c>
      <c r="AK47" s="229">
        <v>140.41912455226301</v>
      </c>
      <c r="AL47" s="234">
        <v>132.27629395800599</v>
      </c>
      <c r="AM47" s="229"/>
      <c r="AN47" s="241">
        <v>166.825301323106</v>
      </c>
      <c r="AO47" s="249">
        <v>163.71113758664799</v>
      </c>
      <c r="AP47" s="242">
        <v>165.268864649595</v>
      </c>
      <c r="AQ47" s="229"/>
      <c r="AR47" s="247">
        <v>142.528398040485</v>
      </c>
      <c r="AS47" s="208"/>
      <c r="AT47" s="212">
        <v>3.7618777630193101</v>
      </c>
      <c r="AU47" s="207">
        <v>3.5304161707513999</v>
      </c>
      <c r="AV47" s="207">
        <v>3.0938345324138701</v>
      </c>
      <c r="AW47" s="207">
        <v>2.1752679743197598</v>
      </c>
      <c r="AX47" s="207">
        <v>4.2918046507377401</v>
      </c>
      <c r="AY47" s="213">
        <v>3.3117540994112602</v>
      </c>
      <c r="AZ47" s="207"/>
      <c r="BA47" s="220">
        <v>5.5717516138229302</v>
      </c>
      <c r="BB47" s="228">
        <v>4.11051856537002</v>
      </c>
      <c r="BC47" s="221">
        <v>4.8460125964388201</v>
      </c>
      <c r="BD47" s="207"/>
      <c r="BE47" s="226">
        <v>3.6229242472031902</v>
      </c>
    </row>
    <row r="48" spans="1:64" x14ac:dyDescent="0.25">
      <c r="A48" s="20" t="s">
        <v>108</v>
      </c>
      <c r="B48" s="2" t="s">
        <v>20</v>
      </c>
      <c r="D48" s="24" t="s">
        <v>89</v>
      </c>
      <c r="E48" s="27" t="s">
        <v>90</v>
      </c>
      <c r="G48" s="233">
        <v>90.156058236520707</v>
      </c>
      <c r="H48" s="229">
        <v>92.907930830039504</v>
      </c>
      <c r="I48" s="229">
        <v>96.157253025790496</v>
      </c>
      <c r="J48" s="229">
        <v>95.643182827535099</v>
      </c>
      <c r="K48" s="229">
        <v>94.321316119659201</v>
      </c>
      <c r="L48" s="234">
        <v>93.9650734051542</v>
      </c>
      <c r="M48" s="229"/>
      <c r="N48" s="241">
        <v>112.91385526236699</v>
      </c>
      <c r="O48" s="249">
        <v>119.520023142921</v>
      </c>
      <c r="P48" s="242">
        <v>116.320686402934</v>
      </c>
      <c r="Q48" s="229"/>
      <c r="R48" s="247">
        <v>100.940580215628</v>
      </c>
      <c r="S48" s="208"/>
      <c r="T48" s="212">
        <v>4.6035021693768901</v>
      </c>
      <c r="U48" s="207">
        <v>4.7225721014450999</v>
      </c>
      <c r="V48" s="207">
        <v>6.3471241478395903</v>
      </c>
      <c r="W48" s="207">
        <v>4.1918022704606202</v>
      </c>
      <c r="X48" s="207">
        <v>5.8419650191122203</v>
      </c>
      <c r="Y48" s="213">
        <v>5.1789590876625802</v>
      </c>
      <c r="Z48" s="207"/>
      <c r="AA48" s="220">
        <v>6.1540446046963897</v>
      </c>
      <c r="AB48" s="228">
        <v>2.9948609636008801</v>
      </c>
      <c r="AC48" s="221">
        <v>4.3633370211394098</v>
      </c>
      <c r="AD48" s="207"/>
      <c r="AE48" s="226">
        <v>4.6859420900857103</v>
      </c>
      <c r="AG48" s="233">
        <v>87.467720292321502</v>
      </c>
      <c r="AH48" s="229">
        <v>90.611825900881598</v>
      </c>
      <c r="AI48" s="229">
        <v>94.625405314335197</v>
      </c>
      <c r="AJ48" s="229">
        <v>98.891772834615594</v>
      </c>
      <c r="AK48" s="229">
        <v>105.435144468042</v>
      </c>
      <c r="AL48" s="234">
        <v>95.936178669423697</v>
      </c>
      <c r="AM48" s="229"/>
      <c r="AN48" s="241">
        <v>120.871671675645</v>
      </c>
      <c r="AO48" s="249">
        <v>116.744518726941</v>
      </c>
      <c r="AP48" s="242">
        <v>118.82106256107301</v>
      </c>
      <c r="AQ48" s="229"/>
      <c r="AR48" s="247">
        <v>103.195695499397</v>
      </c>
      <c r="AS48" s="208"/>
      <c r="AT48" s="212">
        <v>3.6626212902669901</v>
      </c>
      <c r="AU48" s="207">
        <v>2.9025699970294498</v>
      </c>
      <c r="AV48" s="207">
        <v>4.1003100110064903</v>
      </c>
      <c r="AW48" s="207">
        <v>2.9989042839134901</v>
      </c>
      <c r="AX48" s="207">
        <v>6.6572663638351903</v>
      </c>
      <c r="AY48" s="213">
        <v>4.1698938087241997</v>
      </c>
      <c r="AZ48" s="207"/>
      <c r="BA48" s="220">
        <v>5.7448215275880301</v>
      </c>
      <c r="BB48" s="228">
        <v>4.0169443620708298</v>
      </c>
      <c r="BC48" s="221">
        <v>4.9030117002218203</v>
      </c>
      <c r="BD48" s="207"/>
      <c r="BE48" s="226">
        <v>4.3941688856123102</v>
      </c>
    </row>
    <row r="49" spans="1:57" x14ac:dyDescent="0.25">
      <c r="A49" s="21" t="s">
        <v>109</v>
      </c>
      <c r="B49" s="2" t="s">
        <v>21</v>
      </c>
      <c r="D49" s="24" t="s">
        <v>89</v>
      </c>
      <c r="E49" s="27" t="s">
        <v>90</v>
      </c>
      <c r="G49" s="233">
        <v>65.799040384944803</v>
      </c>
      <c r="H49" s="229">
        <v>65.347350710304795</v>
      </c>
      <c r="I49" s="229">
        <v>66.091943835029397</v>
      </c>
      <c r="J49" s="229">
        <v>66.050786794137693</v>
      </c>
      <c r="K49" s="229">
        <v>66.432954523279193</v>
      </c>
      <c r="L49" s="234">
        <v>65.950037745734804</v>
      </c>
      <c r="M49" s="229"/>
      <c r="N49" s="241">
        <v>78.802712072785496</v>
      </c>
      <c r="O49" s="249">
        <v>83.400246479061593</v>
      </c>
      <c r="P49" s="242">
        <v>81.165222706022504</v>
      </c>
      <c r="Q49" s="229"/>
      <c r="R49" s="247">
        <v>70.831443878481295</v>
      </c>
      <c r="S49" s="208"/>
      <c r="T49" s="212">
        <v>2.0464987584201499</v>
      </c>
      <c r="U49" s="207">
        <v>2.2943471566034201</v>
      </c>
      <c r="V49" s="207">
        <v>2.49240626149688</v>
      </c>
      <c r="W49" s="207">
        <v>1.3376658959082099</v>
      </c>
      <c r="X49" s="207">
        <v>0.55878701055675295</v>
      </c>
      <c r="Y49" s="213">
        <v>1.72121959890813</v>
      </c>
      <c r="Z49" s="207"/>
      <c r="AA49" s="220">
        <v>-0.42663628257083103</v>
      </c>
      <c r="AB49" s="228">
        <v>-4.2351680647565404</v>
      </c>
      <c r="AC49" s="221">
        <v>-2.5895902098766101</v>
      </c>
      <c r="AD49" s="207"/>
      <c r="AE49" s="226">
        <v>-0.20684342802119501</v>
      </c>
      <c r="AG49" s="233">
        <v>64.152432544906105</v>
      </c>
      <c r="AH49" s="229">
        <v>64.596927159100403</v>
      </c>
      <c r="AI49" s="229">
        <v>65.414287655696</v>
      </c>
      <c r="AJ49" s="229">
        <v>67.690673386603507</v>
      </c>
      <c r="AK49" s="229">
        <v>71.5569977194492</v>
      </c>
      <c r="AL49" s="234">
        <v>66.816269359735799</v>
      </c>
      <c r="AM49" s="229"/>
      <c r="AN49" s="241">
        <v>81.840436310839394</v>
      </c>
      <c r="AO49" s="249">
        <v>80.180657664972301</v>
      </c>
      <c r="AP49" s="242">
        <v>81.014010048410299</v>
      </c>
      <c r="AQ49" s="229"/>
      <c r="AR49" s="247">
        <v>71.415848151755597</v>
      </c>
      <c r="AS49" s="208"/>
      <c r="AT49" s="212">
        <v>0.90111360752761405</v>
      </c>
      <c r="AU49" s="207">
        <v>1.4745988938650401</v>
      </c>
      <c r="AV49" s="207">
        <v>1.0193469162529101</v>
      </c>
      <c r="AW49" s="207">
        <v>-0.750237818419625</v>
      </c>
      <c r="AX49" s="207">
        <v>2.3612381396494402</v>
      </c>
      <c r="AY49" s="213">
        <v>0.97404089442427</v>
      </c>
      <c r="AZ49" s="207"/>
      <c r="BA49" s="220">
        <v>0.95705327327941603</v>
      </c>
      <c r="BB49" s="228">
        <v>-1.6544336793743699</v>
      </c>
      <c r="BC49" s="221">
        <v>-0.34994640030362301</v>
      </c>
      <c r="BD49" s="207"/>
      <c r="BE49" s="226">
        <v>0.40214278846519003</v>
      </c>
    </row>
    <row r="50" spans="1:57" x14ac:dyDescent="0.25">
      <c r="A50" s="33" t="s">
        <v>47</v>
      </c>
      <c r="B50" t="s">
        <v>47</v>
      </c>
      <c r="D50" s="24" t="s">
        <v>89</v>
      </c>
      <c r="E50" s="27" t="s">
        <v>90</v>
      </c>
      <c r="G50" s="233">
        <v>120.4675</v>
      </c>
      <c r="H50" s="229">
        <v>131.24826883062801</v>
      </c>
      <c r="I50" s="229">
        <v>131.115347360063</v>
      </c>
      <c r="J50" s="229">
        <v>127.677149339933</v>
      </c>
      <c r="K50" s="229">
        <v>134.836680480729</v>
      </c>
      <c r="L50" s="234">
        <v>129.55642776670399</v>
      </c>
      <c r="M50" s="229"/>
      <c r="N50" s="241">
        <v>152.668226371061</v>
      </c>
      <c r="O50" s="249">
        <v>143.78045186640401</v>
      </c>
      <c r="P50" s="242">
        <v>148.24692337763801</v>
      </c>
      <c r="Q50" s="229"/>
      <c r="R50" s="247">
        <v>135.297681176823</v>
      </c>
      <c r="S50" s="208"/>
      <c r="T50" s="212">
        <v>2.2351822079174899</v>
      </c>
      <c r="U50" s="207">
        <v>2.9229575251631199</v>
      </c>
      <c r="V50" s="207">
        <v>2.98202673488806</v>
      </c>
      <c r="W50" s="207">
        <v>4.0150951871176899</v>
      </c>
      <c r="X50" s="207">
        <v>15.6591341222236</v>
      </c>
      <c r="Y50" s="213">
        <v>5.4950459194319796</v>
      </c>
      <c r="Z50" s="207"/>
      <c r="AA50" s="220">
        <v>1.62846318097647</v>
      </c>
      <c r="AB50" s="228">
        <v>-4.4932052552366102</v>
      </c>
      <c r="AC50" s="221">
        <v>-1.4262512148661799</v>
      </c>
      <c r="AD50" s="207"/>
      <c r="AE50" s="226">
        <v>3.17500336228282</v>
      </c>
      <c r="AG50" s="233">
        <v>117.204581829121</v>
      </c>
      <c r="AH50" s="229">
        <v>128.26946545964</v>
      </c>
      <c r="AI50" s="229">
        <v>129.16076475393001</v>
      </c>
      <c r="AJ50" s="229">
        <v>133.53267905036199</v>
      </c>
      <c r="AK50" s="229">
        <v>144.714056527043</v>
      </c>
      <c r="AL50" s="234">
        <v>131.55510038576099</v>
      </c>
      <c r="AM50" s="229"/>
      <c r="AN50" s="241">
        <v>163.24971455938601</v>
      </c>
      <c r="AO50" s="249">
        <v>153.990183430759</v>
      </c>
      <c r="AP50" s="242">
        <v>158.73772812100901</v>
      </c>
      <c r="AQ50" s="229"/>
      <c r="AR50" s="247">
        <v>139.943132179553</v>
      </c>
      <c r="AS50" s="208"/>
      <c r="AT50" s="212">
        <v>2.8931958134161802</v>
      </c>
      <c r="AU50" s="207">
        <v>-0.37206309985041203</v>
      </c>
      <c r="AV50" s="207">
        <v>-1.3260801375939</v>
      </c>
      <c r="AW50" s="207">
        <v>2.6942064611197201</v>
      </c>
      <c r="AX50" s="207">
        <v>5.1926163498372198</v>
      </c>
      <c r="AY50" s="213">
        <v>1.8295731906516099</v>
      </c>
      <c r="AZ50" s="207"/>
      <c r="BA50" s="220">
        <v>2.0032832350046901</v>
      </c>
      <c r="BB50" s="228">
        <v>-1.78826672422845</v>
      </c>
      <c r="BC50" s="221">
        <v>0.20099150573065799</v>
      </c>
      <c r="BD50" s="207"/>
      <c r="BE50" s="226">
        <v>1.34961824535786</v>
      </c>
    </row>
    <row r="51" spans="1:57" x14ac:dyDescent="0.25">
      <c r="A51" s="109" t="s">
        <v>52</v>
      </c>
      <c r="B51" t="s">
        <v>52</v>
      </c>
      <c r="D51" s="24" t="s">
        <v>89</v>
      </c>
      <c r="E51" s="27" t="s">
        <v>90</v>
      </c>
      <c r="G51" s="233">
        <v>100.618690617577</v>
      </c>
      <c r="H51" s="229">
        <v>100.196408227848</v>
      </c>
      <c r="I51" s="229">
        <v>101.65088205897</v>
      </c>
      <c r="J51" s="229">
        <v>101.78766506024</v>
      </c>
      <c r="K51" s="229">
        <v>103.9134371909</v>
      </c>
      <c r="L51" s="234">
        <v>101.68837104773699</v>
      </c>
      <c r="M51" s="229"/>
      <c r="N51" s="241">
        <v>126.3304082519</v>
      </c>
      <c r="O51" s="249">
        <v>131.50648442210999</v>
      </c>
      <c r="P51" s="242">
        <v>129.01840187891401</v>
      </c>
      <c r="Q51" s="229"/>
      <c r="R51" s="247">
        <v>110.736674039259</v>
      </c>
      <c r="S51" s="208"/>
      <c r="T51" s="212">
        <v>-1.25235408950003</v>
      </c>
      <c r="U51" s="207">
        <v>-1.43321167482907</v>
      </c>
      <c r="V51" s="207">
        <v>-1.3461599131250701</v>
      </c>
      <c r="W51" s="207">
        <v>0.91621542287017199</v>
      </c>
      <c r="X51" s="207">
        <v>-1.21054615989058</v>
      </c>
      <c r="Y51" s="213">
        <v>-0.85555873461079601</v>
      </c>
      <c r="Z51" s="207"/>
      <c r="AA51" s="220">
        <v>-6.2959703174404096</v>
      </c>
      <c r="AB51" s="228">
        <v>-4.1608224266324401</v>
      </c>
      <c r="AC51" s="221">
        <v>-5.1719093008142201</v>
      </c>
      <c r="AD51" s="207"/>
      <c r="AE51" s="226">
        <v>-2.8924916909138498</v>
      </c>
      <c r="AG51" s="233">
        <v>97.657100755053904</v>
      </c>
      <c r="AH51" s="229">
        <v>99.357010408768105</v>
      </c>
      <c r="AI51" s="229">
        <v>101.013232056646</v>
      </c>
      <c r="AJ51" s="229">
        <v>105.243360416179</v>
      </c>
      <c r="AK51" s="229">
        <v>117.18447249874799</v>
      </c>
      <c r="AL51" s="234">
        <v>104.858132295217</v>
      </c>
      <c r="AM51" s="229"/>
      <c r="AN51" s="241">
        <v>142.16364462851601</v>
      </c>
      <c r="AO51" s="249">
        <v>139.03922324570399</v>
      </c>
      <c r="AP51" s="242">
        <v>140.62040104286399</v>
      </c>
      <c r="AQ51" s="229"/>
      <c r="AR51" s="247">
        <v>116.86049343318599</v>
      </c>
      <c r="AS51" s="208"/>
      <c r="AT51" s="212">
        <v>0.4444350986692</v>
      </c>
      <c r="AU51" s="207">
        <v>-0.48642981077271702</v>
      </c>
      <c r="AV51" s="207">
        <v>-0.95926366666874696</v>
      </c>
      <c r="AW51" s="207">
        <v>-1.22712129025248</v>
      </c>
      <c r="AX51" s="207">
        <v>-2.0999975707131102</v>
      </c>
      <c r="AY51" s="213">
        <v>-1.03420839440472</v>
      </c>
      <c r="AZ51" s="207"/>
      <c r="BA51" s="220">
        <v>-0.186465113988484</v>
      </c>
      <c r="BB51" s="228">
        <v>0.286589321411922</v>
      </c>
      <c r="BC51" s="221">
        <v>4.0801529552147997E-2</v>
      </c>
      <c r="BD51" s="207"/>
      <c r="BE51" s="226">
        <v>-0.90323773628136605</v>
      </c>
    </row>
    <row r="52" spans="1:57" x14ac:dyDescent="0.25">
      <c r="A52" s="110" t="s">
        <v>59</v>
      </c>
      <c r="B52" t="s">
        <v>59</v>
      </c>
      <c r="D52" s="24" t="s">
        <v>89</v>
      </c>
      <c r="E52" s="27" t="s">
        <v>90</v>
      </c>
      <c r="G52" s="235">
        <v>99.157427213309504</v>
      </c>
      <c r="H52" s="236">
        <v>107.209867924528</v>
      </c>
      <c r="I52" s="236">
        <v>111.14527527075801</v>
      </c>
      <c r="J52" s="236">
        <v>109.36337779690101</v>
      </c>
      <c r="K52" s="236">
        <v>108.080399181166</v>
      </c>
      <c r="L52" s="237">
        <v>107.391899582402</v>
      </c>
      <c r="M52" s="229"/>
      <c r="N52" s="243">
        <v>128.789383241173</v>
      </c>
      <c r="O52" s="244">
        <v>133.04101145038101</v>
      </c>
      <c r="P52" s="245">
        <v>131.03023335345</v>
      </c>
      <c r="Q52" s="229"/>
      <c r="R52" s="248">
        <v>115.088137280586</v>
      </c>
      <c r="S52" s="208"/>
      <c r="T52" s="214">
        <v>3.86348731916347</v>
      </c>
      <c r="U52" s="215">
        <v>2.4938356838302198</v>
      </c>
      <c r="V52" s="215">
        <v>5.0458535362891404</v>
      </c>
      <c r="W52" s="215">
        <v>5.2498665410138701</v>
      </c>
      <c r="X52" s="215">
        <v>7.7442870913307296</v>
      </c>
      <c r="Y52" s="216">
        <v>4.8859287848168096</v>
      </c>
      <c r="Z52" s="207"/>
      <c r="AA52" s="222">
        <v>7.4579027735538803</v>
      </c>
      <c r="AB52" s="223">
        <v>5.8065926436044801</v>
      </c>
      <c r="AC52" s="224">
        <v>6.5438817955407496</v>
      </c>
      <c r="AD52" s="207"/>
      <c r="AE52" s="227">
        <v>5.45417446799547</v>
      </c>
      <c r="AG52" s="235">
        <v>101.664516413955</v>
      </c>
      <c r="AH52" s="236">
        <v>108.552575757575</v>
      </c>
      <c r="AI52" s="236">
        <v>111.80103556251299</v>
      </c>
      <c r="AJ52" s="236">
        <v>109.989150166852</v>
      </c>
      <c r="AK52" s="236">
        <v>107.61478353694601</v>
      </c>
      <c r="AL52" s="237">
        <v>108.24648543409199</v>
      </c>
      <c r="AM52" s="229"/>
      <c r="AN52" s="243">
        <v>113.90257660626</v>
      </c>
      <c r="AO52" s="244">
        <v>118.01009430929101</v>
      </c>
      <c r="AP52" s="245">
        <v>115.981511716207</v>
      </c>
      <c r="AQ52" s="229"/>
      <c r="AR52" s="248">
        <v>110.62161775483</v>
      </c>
      <c r="AS52" s="208"/>
      <c r="AT52" s="214">
        <v>6.1042179889975996</v>
      </c>
      <c r="AU52" s="215">
        <v>4.8120982065242002</v>
      </c>
      <c r="AV52" s="215">
        <v>5.4156289856185298</v>
      </c>
      <c r="AW52" s="215">
        <v>4.1999292664323402</v>
      </c>
      <c r="AX52" s="215">
        <v>4.7531706949142398</v>
      </c>
      <c r="AY52" s="216">
        <v>4.95082280259839</v>
      </c>
      <c r="AZ52" s="207"/>
      <c r="BA52" s="222">
        <v>2.8123515217532802</v>
      </c>
      <c r="BB52" s="223">
        <v>4.8416884004616598</v>
      </c>
      <c r="BC52" s="224">
        <v>3.8459163840595001</v>
      </c>
      <c r="BD52" s="207"/>
      <c r="BE52" s="227">
        <v>4.5367297488000498</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75" zoomScaleNormal="85" workbookViewId="0">
      <pane xSplit="2" ySplit="5" topLeftCell="AX29" activePane="bottomRight" state="frozen"/>
      <selection activeCell="S17" sqref="S17"/>
      <selection pane="topRight" activeCell="S17" sqref="S17"/>
      <selection pane="bottomLeft" activeCell="S17" sqref="S17"/>
      <selection pane="bottomRight" activeCell="S17" sqref="S17"/>
    </sheetView>
  </sheetViews>
  <sheetFormatPr defaultColWidth="9.1796875" defaultRowHeight="12.5" x14ac:dyDescent="0.25"/>
  <cols>
    <col min="1" max="1" width="20.54296875" customWidth="1"/>
    <col min="2" max="2" width="25.453125" customWidth="1"/>
    <col min="3" max="3" width="4.1796875" customWidth="1"/>
    <col min="4" max="4" width="5.7265625" customWidth="1"/>
    <col min="6" max="6" width="3.54296875" customWidth="1"/>
    <col min="13" max="13" width="5.453125" customWidth="1"/>
    <col min="17" max="17" width="5.453125" customWidth="1"/>
    <col min="19" max="19" width="4.54296875" customWidth="1"/>
    <col min="26" max="26" width="3.81640625" customWidth="1"/>
    <col min="30" max="30" width="3.81640625" customWidth="1"/>
    <col min="32" max="32" width="4.5429687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78" t="s">
        <v>77</v>
      </c>
      <c r="E2" s="279"/>
      <c r="G2" s="272" t="s">
        <v>114</v>
      </c>
      <c r="H2" s="273"/>
      <c r="I2" s="273"/>
      <c r="J2" s="273"/>
      <c r="K2" s="273"/>
      <c r="L2" s="273"/>
      <c r="M2" s="273"/>
      <c r="N2" s="273"/>
      <c r="O2" s="273"/>
      <c r="P2" s="273"/>
      <c r="Q2" s="273"/>
      <c r="R2" s="273"/>
      <c r="T2" s="272" t="s">
        <v>115</v>
      </c>
      <c r="U2" s="273"/>
      <c r="V2" s="273"/>
      <c r="W2" s="273"/>
      <c r="X2" s="273"/>
      <c r="Y2" s="273"/>
      <c r="Z2" s="273"/>
      <c r="AA2" s="273"/>
      <c r="AB2" s="273"/>
      <c r="AC2" s="273"/>
      <c r="AD2" s="273"/>
      <c r="AE2" s="273"/>
      <c r="AF2" s="3"/>
      <c r="AG2" s="272" t="s">
        <v>116</v>
      </c>
      <c r="AH2" s="273"/>
      <c r="AI2" s="273"/>
      <c r="AJ2" s="273"/>
      <c r="AK2" s="273"/>
      <c r="AL2" s="273"/>
      <c r="AM2" s="273"/>
      <c r="AN2" s="273"/>
      <c r="AO2" s="273"/>
      <c r="AP2" s="273"/>
      <c r="AQ2" s="273"/>
      <c r="AR2" s="273"/>
      <c r="AT2" s="272" t="s">
        <v>117</v>
      </c>
      <c r="AU2" s="273"/>
      <c r="AV2" s="273"/>
      <c r="AW2" s="273"/>
      <c r="AX2" s="273"/>
      <c r="AY2" s="273"/>
      <c r="AZ2" s="273"/>
      <c r="BA2" s="273"/>
      <c r="BB2" s="273"/>
      <c r="BC2" s="273"/>
      <c r="BD2" s="273"/>
      <c r="BE2" s="273"/>
    </row>
    <row r="3" spans="1:57" ht="13" x14ac:dyDescent="0.25">
      <c r="A3" s="31"/>
      <c r="B3" s="31"/>
      <c r="C3" s="2"/>
      <c r="D3" s="280" t="s">
        <v>82</v>
      </c>
      <c r="E3" s="282" t="s">
        <v>83</v>
      </c>
      <c r="F3" s="4"/>
      <c r="G3" s="270" t="s">
        <v>63</v>
      </c>
      <c r="H3" s="266" t="s">
        <v>64</v>
      </c>
      <c r="I3" s="266" t="s">
        <v>84</v>
      </c>
      <c r="J3" s="266" t="s">
        <v>66</v>
      </c>
      <c r="K3" s="266" t="s">
        <v>85</v>
      </c>
      <c r="L3" s="268" t="s">
        <v>86</v>
      </c>
      <c r="M3" s="4"/>
      <c r="N3" s="270" t="s">
        <v>68</v>
      </c>
      <c r="O3" s="266" t="s">
        <v>69</v>
      </c>
      <c r="P3" s="268" t="s">
        <v>87</v>
      </c>
      <c r="Q3" s="2"/>
      <c r="R3" s="274" t="s">
        <v>88</v>
      </c>
      <c r="S3" s="2"/>
      <c r="T3" s="270" t="s">
        <v>63</v>
      </c>
      <c r="U3" s="266" t="s">
        <v>64</v>
      </c>
      <c r="V3" s="266" t="s">
        <v>84</v>
      </c>
      <c r="W3" s="266" t="s">
        <v>66</v>
      </c>
      <c r="X3" s="266" t="s">
        <v>85</v>
      </c>
      <c r="Y3" s="268" t="s">
        <v>86</v>
      </c>
      <c r="Z3" s="2"/>
      <c r="AA3" s="270" t="s">
        <v>68</v>
      </c>
      <c r="AB3" s="266" t="s">
        <v>69</v>
      </c>
      <c r="AC3" s="268" t="s">
        <v>87</v>
      </c>
      <c r="AD3" s="1"/>
      <c r="AE3" s="276" t="s">
        <v>88</v>
      </c>
      <c r="AF3" s="36"/>
      <c r="AG3" s="270" t="s">
        <v>63</v>
      </c>
      <c r="AH3" s="266" t="s">
        <v>64</v>
      </c>
      <c r="AI3" s="266" t="s">
        <v>84</v>
      </c>
      <c r="AJ3" s="266" t="s">
        <v>66</v>
      </c>
      <c r="AK3" s="266" t="s">
        <v>85</v>
      </c>
      <c r="AL3" s="268" t="s">
        <v>86</v>
      </c>
      <c r="AM3" s="4"/>
      <c r="AN3" s="270" t="s">
        <v>68</v>
      </c>
      <c r="AO3" s="266" t="s">
        <v>69</v>
      </c>
      <c r="AP3" s="268" t="s">
        <v>87</v>
      </c>
      <c r="AQ3" s="2"/>
      <c r="AR3" s="274" t="s">
        <v>88</v>
      </c>
      <c r="AS3" s="2"/>
      <c r="AT3" s="270" t="s">
        <v>63</v>
      </c>
      <c r="AU3" s="266" t="s">
        <v>64</v>
      </c>
      <c r="AV3" s="266" t="s">
        <v>84</v>
      </c>
      <c r="AW3" s="266" t="s">
        <v>66</v>
      </c>
      <c r="AX3" s="266" t="s">
        <v>85</v>
      </c>
      <c r="AY3" s="268" t="s">
        <v>86</v>
      </c>
      <c r="AZ3" s="2"/>
      <c r="BA3" s="270" t="s">
        <v>68</v>
      </c>
      <c r="BB3" s="266" t="s">
        <v>69</v>
      </c>
      <c r="BC3" s="268" t="s">
        <v>87</v>
      </c>
      <c r="BD3" s="1"/>
      <c r="BE3" s="276" t="s">
        <v>88</v>
      </c>
    </row>
    <row r="4" spans="1:57" ht="13" x14ac:dyDescent="0.25">
      <c r="A4" s="31"/>
      <c r="B4" s="31"/>
      <c r="C4" s="2"/>
      <c r="D4" s="281"/>
      <c r="E4" s="283"/>
      <c r="F4" s="4"/>
      <c r="G4" s="287"/>
      <c r="H4" s="285"/>
      <c r="I4" s="285"/>
      <c r="J4" s="285"/>
      <c r="K4" s="285"/>
      <c r="L4" s="286"/>
      <c r="M4" s="4"/>
      <c r="N4" s="287"/>
      <c r="O4" s="285"/>
      <c r="P4" s="286"/>
      <c r="Q4" s="2"/>
      <c r="R4" s="288"/>
      <c r="S4" s="2"/>
      <c r="T4" s="287"/>
      <c r="U4" s="285"/>
      <c r="V4" s="285"/>
      <c r="W4" s="285"/>
      <c r="X4" s="285"/>
      <c r="Y4" s="286"/>
      <c r="Z4" s="2"/>
      <c r="AA4" s="287"/>
      <c r="AB4" s="285"/>
      <c r="AC4" s="286"/>
      <c r="AD4" s="1"/>
      <c r="AE4" s="284"/>
      <c r="AF4" s="37"/>
      <c r="AG4" s="287"/>
      <c r="AH4" s="285"/>
      <c r="AI4" s="285"/>
      <c r="AJ4" s="285"/>
      <c r="AK4" s="285"/>
      <c r="AL4" s="286"/>
      <c r="AM4" s="4"/>
      <c r="AN4" s="287"/>
      <c r="AO4" s="285"/>
      <c r="AP4" s="286"/>
      <c r="AQ4" s="2"/>
      <c r="AR4" s="288"/>
      <c r="AS4" s="2"/>
      <c r="AT4" s="287"/>
      <c r="AU4" s="285"/>
      <c r="AV4" s="285"/>
      <c r="AW4" s="285"/>
      <c r="AX4" s="285"/>
      <c r="AY4" s="286"/>
      <c r="AZ4" s="2"/>
      <c r="BA4" s="287"/>
      <c r="BB4" s="285"/>
      <c r="BC4" s="286"/>
      <c r="BD4" s="1"/>
      <c r="BE4" s="284"/>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30">
        <v>92.325505274167696</v>
      </c>
      <c r="H6" s="231">
        <v>115.114509503558</v>
      </c>
      <c r="I6" s="231">
        <v>123.96937335627899</v>
      </c>
      <c r="J6" s="231">
        <v>111.551851761535</v>
      </c>
      <c r="K6" s="231">
        <v>94.645988135634695</v>
      </c>
      <c r="L6" s="232">
        <v>107.52125348165001</v>
      </c>
      <c r="M6" s="229"/>
      <c r="N6" s="238">
        <v>124.663251222935</v>
      </c>
      <c r="O6" s="239">
        <v>151.11607366255399</v>
      </c>
      <c r="P6" s="240">
        <v>137.88971228167301</v>
      </c>
      <c r="Q6" s="229"/>
      <c r="R6" s="246">
        <v>116.198810603656</v>
      </c>
      <c r="S6" s="208"/>
      <c r="T6" s="209">
        <v>1.9994159716498301</v>
      </c>
      <c r="U6" s="210">
        <v>5.8013422353844</v>
      </c>
      <c r="V6" s="210">
        <v>8.2331351888250808</v>
      </c>
      <c r="W6" s="210">
        <v>7.7017159793766998</v>
      </c>
      <c r="X6" s="210">
        <v>5.2440079237233004</v>
      </c>
      <c r="Y6" s="211">
        <v>5.9614211947807698</v>
      </c>
      <c r="Z6" s="207"/>
      <c r="AA6" s="217">
        <v>2.5842946963082798</v>
      </c>
      <c r="AB6" s="218">
        <v>1.35293999582131</v>
      </c>
      <c r="AC6" s="219">
        <v>1.9059318064097699</v>
      </c>
      <c r="AD6" s="207"/>
      <c r="AE6" s="225">
        <v>4.55062866531157</v>
      </c>
      <c r="AG6" s="230">
        <v>79.939819534982206</v>
      </c>
      <c r="AH6" s="231">
        <v>105.355976204127</v>
      </c>
      <c r="AI6" s="231">
        <v>118.832245961814</v>
      </c>
      <c r="AJ6" s="231">
        <v>115.227717442144</v>
      </c>
      <c r="AK6" s="231">
        <v>105.24078385991901</v>
      </c>
      <c r="AL6" s="232">
        <v>104.919503294477</v>
      </c>
      <c r="AM6" s="229"/>
      <c r="AN6" s="238">
        <v>130.38568073584401</v>
      </c>
      <c r="AO6" s="239">
        <v>139.09829383533</v>
      </c>
      <c r="AP6" s="240">
        <v>134.741958745125</v>
      </c>
      <c r="AQ6" s="229"/>
      <c r="AR6" s="246">
        <v>113.451663226367</v>
      </c>
      <c r="AS6" s="208"/>
      <c r="AT6" s="209">
        <v>1.7456253242480699</v>
      </c>
      <c r="AU6" s="210">
        <v>4.0324931588376201</v>
      </c>
      <c r="AV6" s="210">
        <v>5.3520040370336996</v>
      </c>
      <c r="AW6" s="210">
        <v>5.5540418360959496</v>
      </c>
      <c r="AX6" s="210">
        <v>3.4461843357306998</v>
      </c>
      <c r="AY6" s="211">
        <v>4.1824354601280804</v>
      </c>
      <c r="AZ6" s="207"/>
      <c r="BA6" s="217">
        <v>4.0560969425202202</v>
      </c>
      <c r="BB6" s="218">
        <v>2.9209829485624299</v>
      </c>
      <c r="BC6" s="219">
        <v>3.4670459034261198</v>
      </c>
      <c r="BD6" s="207"/>
      <c r="BE6" s="225">
        <v>3.9406466493741301</v>
      </c>
    </row>
    <row r="7" spans="1:57" x14ac:dyDescent="0.25">
      <c r="A7" s="19" t="s">
        <v>91</v>
      </c>
      <c r="B7" s="2" t="str">
        <f>TRIM(A7)</f>
        <v>Virginia</v>
      </c>
      <c r="C7" s="9"/>
      <c r="D7" s="23" t="s">
        <v>89</v>
      </c>
      <c r="E7" s="26" t="s">
        <v>90</v>
      </c>
      <c r="F7" s="2"/>
      <c r="G7" s="233">
        <v>82.295292324121206</v>
      </c>
      <c r="H7" s="229">
        <v>104.487261594903</v>
      </c>
      <c r="I7" s="229">
        <v>116.19640691643001</v>
      </c>
      <c r="J7" s="229">
        <v>111.617427654704</v>
      </c>
      <c r="K7" s="229">
        <v>87.779045985508603</v>
      </c>
      <c r="L7" s="234">
        <v>100.475086895133</v>
      </c>
      <c r="M7" s="229"/>
      <c r="N7" s="241">
        <v>115.688998220405</v>
      </c>
      <c r="O7" s="249">
        <v>135.102800271712</v>
      </c>
      <c r="P7" s="242">
        <v>125.39589924605799</v>
      </c>
      <c r="Q7" s="229"/>
      <c r="R7" s="247">
        <v>107.595318995398</v>
      </c>
      <c r="S7" s="208"/>
      <c r="T7" s="212">
        <v>13.500180220038599</v>
      </c>
      <c r="U7" s="207">
        <v>8.8065841501610205</v>
      </c>
      <c r="V7" s="207">
        <v>9.2926051196044508</v>
      </c>
      <c r="W7" s="207">
        <v>13.131467494202001</v>
      </c>
      <c r="X7" s="207">
        <v>11.425624921594901</v>
      </c>
      <c r="Y7" s="213">
        <v>11.072875173619</v>
      </c>
      <c r="Z7" s="207"/>
      <c r="AA7" s="220">
        <v>7.2690992627441098</v>
      </c>
      <c r="AB7" s="228">
        <v>1.7927063977188999</v>
      </c>
      <c r="AC7" s="221">
        <v>4.2477857385719302</v>
      </c>
      <c r="AD7" s="207"/>
      <c r="AE7" s="226">
        <v>8.7030436918975997</v>
      </c>
      <c r="AG7" s="233">
        <v>70.282581062558094</v>
      </c>
      <c r="AH7" s="229">
        <v>98.270841016409094</v>
      </c>
      <c r="AI7" s="229">
        <v>113.649789700184</v>
      </c>
      <c r="AJ7" s="229">
        <v>116.586775026471</v>
      </c>
      <c r="AK7" s="229">
        <v>106.896366476827</v>
      </c>
      <c r="AL7" s="234">
        <v>101.13727065649</v>
      </c>
      <c r="AM7" s="229"/>
      <c r="AN7" s="241">
        <v>127.02591777988199</v>
      </c>
      <c r="AO7" s="249">
        <v>127.148520550401</v>
      </c>
      <c r="AP7" s="242">
        <v>127.08721916514099</v>
      </c>
      <c r="AQ7" s="229"/>
      <c r="AR7" s="247">
        <v>108.55231955921199</v>
      </c>
      <c r="AS7" s="208"/>
      <c r="AT7" s="212">
        <v>7.4062124596134504</v>
      </c>
      <c r="AU7" s="207">
        <v>6.3779587892307203</v>
      </c>
      <c r="AV7" s="207">
        <v>6.5292924956035101</v>
      </c>
      <c r="AW7" s="207">
        <v>8.2328563498326393</v>
      </c>
      <c r="AX7" s="207">
        <v>8.1831546078406703</v>
      </c>
      <c r="AY7" s="213">
        <v>7.3576280938445402</v>
      </c>
      <c r="AZ7" s="207"/>
      <c r="BA7" s="220">
        <v>7.0626767693056003</v>
      </c>
      <c r="BB7" s="228">
        <v>4.15336218537331</v>
      </c>
      <c r="BC7" s="221">
        <v>5.5872813305026998</v>
      </c>
      <c r="BD7" s="207"/>
      <c r="BE7" s="226">
        <v>6.7564544725690299</v>
      </c>
    </row>
    <row r="8" spans="1:57" x14ac:dyDescent="0.25">
      <c r="A8" s="20" t="s">
        <v>40</v>
      </c>
      <c r="B8" s="2" t="str">
        <f t="shared" ref="B8:B43" si="0">TRIM(A8)</f>
        <v>Norfolk/Virginia Beach, VA</v>
      </c>
      <c r="C8" s="2"/>
      <c r="D8" s="23" t="s">
        <v>89</v>
      </c>
      <c r="E8" s="26" t="s">
        <v>90</v>
      </c>
      <c r="F8" s="2"/>
      <c r="G8" s="233">
        <v>68.223865395962704</v>
      </c>
      <c r="H8" s="229">
        <v>77.213199306418204</v>
      </c>
      <c r="I8" s="229">
        <v>83.328169177018594</v>
      </c>
      <c r="J8" s="229">
        <v>82.782413765527906</v>
      </c>
      <c r="K8" s="229">
        <v>77.1568598110766</v>
      </c>
      <c r="L8" s="234">
        <v>77.740901491200802</v>
      </c>
      <c r="M8" s="229"/>
      <c r="N8" s="241">
        <v>141.95456468685299</v>
      </c>
      <c r="O8" s="249">
        <v>171.56020040631401</v>
      </c>
      <c r="P8" s="242">
        <v>156.75738254658299</v>
      </c>
      <c r="Q8" s="229"/>
      <c r="R8" s="247">
        <v>100.31703893559499</v>
      </c>
      <c r="S8" s="208"/>
      <c r="T8" s="212">
        <v>11.524279641825499</v>
      </c>
      <c r="U8" s="207">
        <v>3.6613049768400699E-2</v>
      </c>
      <c r="V8" s="207">
        <v>4.8281779135133602</v>
      </c>
      <c r="W8" s="207">
        <v>6.3663672893744696</v>
      </c>
      <c r="X8" s="207">
        <v>8.7691174918972692</v>
      </c>
      <c r="Y8" s="213">
        <v>6.0257897024591696</v>
      </c>
      <c r="Z8" s="207"/>
      <c r="AA8" s="220">
        <v>8.5287172921201506</v>
      </c>
      <c r="AB8" s="228">
        <v>-0.32126967518736999</v>
      </c>
      <c r="AC8" s="221">
        <v>3.50020087497772</v>
      </c>
      <c r="AD8" s="207"/>
      <c r="AE8" s="226">
        <v>4.8831418758574499</v>
      </c>
      <c r="AG8" s="233">
        <v>59.3900811199534</v>
      </c>
      <c r="AH8" s="229">
        <v>71.694972201733904</v>
      </c>
      <c r="AI8" s="229">
        <v>79.312236933229798</v>
      </c>
      <c r="AJ8" s="229">
        <v>81.767196834239101</v>
      </c>
      <c r="AK8" s="229">
        <v>84.820875717520707</v>
      </c>
      <c r="AL8" s="234">
        <v>75.397072561335406</v>
      </c>
      <c r="AM8" s="229"/>
      <c r="AN8" s="241">
        <v>135.336124446816</v>
      </c>
      <c r="AO8" s="249">
        <v>142.639972580874</v>
      </c>
      <c r="AP8" s="242">
        <v>138.988048513845</v>
      </c>
      <c r="AQ8" s="229"/>
      <c r="AR8" s="247">
        <v>93.565922833481196</v>
      </c>
      <c r="AS8" s="208"/>
      <c r="AT8" s="212">
        <v>2.3321486664458302</v>
      </c>
      <c r="AU8" s="207">
        <v>2.84945529311095</v>
      </c>
      <c r="AV8" s="207">
        <v>5.2239025993536004</v>
      </c>
      <c r="AW8" s="207">
        <v>8.2148841179783698</v>
      </c>
      <c r="AX8" s="207">
        <v>10.7664327767302</v>
      </c>
      <c r="AY8" s="213">
        <v>6.1168186108819702</v>
      </c>
      <c r="AZ8" s="207"/>
      <c r="BA8" s="220">
        <v>9.2281245586796903</v>
      </c>
      <c r="BB8" s="228">
        <v>2.8787775700514202</v>
      </c>
      <c r="BC8" s="221">
        <v>5.8751437078482001</v>
      </c>
      <c r="BD8" s="207"/>
      <c r="BE8" s="226">
        <v>6.0101464396517796</v>
      </c>
    </row>
    <row r="9" spans="1:57" x14ac:dyDescent="0.25">
      <c r="A9" s="20" t="s">
        <v>92</v>
      </c>
      <c r="B9" s="2" t="s">
        <v>56</v>
      </c>
      <c r="C9" s="2"/>
      <c r="D9" s="23" t="s">
        <v>89</v>
      </c>
      <c r="E9" s="26" t="s">
        <v>90</v>
      </c>
      <c r="F9" s="2"/>
      <c r="G9" s="233">
        <v>55.920136498319202</v>
      </c>
      <c r="H9" s="229">
        <v>76.897153649831907</v>
      </c>
      <c r="I9" s="229">
        <v>86.848452272066993</v>
      </c>
      <c r="J9" s="229">
        <v>84.864237884383897</v>
      </c>
      <c r="K9" s="229">
        <v>66.745910416234295</v>
      </c>
      <c r="L9" s="234">
        <v>74.255178144167303</v>
      </c>
      <c r="M9" s="229"/>
      <c r="N9" s="241">
        <v>108.51637762791999</v>
      </c>
      <c r="O9" s="249">
        <v>132.752187537867</v>
      </c>
      <c r="P9" s="242">
        <v>120.634282582894</v>
      </c>
      <c r="Q9" s="229"/>
      <c r="R9" s="247">
        <v>87.506350840946396</v>
      </c>
      <c r="S9" s="208"/>
      <c r="T9" s="212">
        <v>7.2512095839174799</v>
      </c>
      <c r="U9" s="207">
        <v>2.7460301779579299</v>
      </c>
      <c r="V9" s="207">
        <v>3.0095455679048699</v>
      </c>
      <c r="W9" s="207">
        <v>8.7250623773851306</v>
      </c>
      <c r="X9" s="207">
        <v>11.3702322081494</v>
      </c>
      <c r="Y9" s="213">
        <v>6.2981112838868203</v>
      </c>
      <c r="Z9" s="207"/>
      <c r="AA9" s="220">
        <v>8.4553161703930098</v>
      </c>
      <c r="AB9" s="228">
        <v>7.8685282277551201</v>
      </c>
      <c r="AC9" s="221">
        <v>8.1316627105033898</v>
      </c>
      <c r="AD9" s="207"/>
      <c r="AE9" s="226">
        <v>7.0128366877969599</v>
      </c>
      <c r="AG9" s="233">
        <v>57.103501245364903</v>
      </c>
      <c r="AH9" s="229">
        <v>77.175337629963494</v>
      </c>
      <c r="AI9" s="229">
        <v>87.113934492142405</v>
      </c>
      <c r="AJ9" s="229">
        <v>85.451431297194503</v>
      </c>
      <c r="AK9" s="229">
        <v>76.814923199725698</v>
      </c>
      <c r="AL9" s="234">
        <v>76.731825572878193</v>
      </c>
      <c r="AM9" s="229"/>
      <c r="AN9" s="241">
        <v>102.967392992903</v>
      </c>
      <c r="AO9" s="249">
        <v>112.19649782441699</v>
      </c>
      <c r="AP9" s="242">
        <v>107.58194540866</v>
      </c>
      <c r="AQ9" s="229"/>
      <c r="AR9" s="247">
        <v>85.553401875071302</v>
      </c>
      <c r="AS9" s="208"/>
      <c r="AT9" s="212">
        <v>8.4998407087818499</v>
      </c>
      <c r="AU9" s="207">
        <v>3.7960629483072501</v>
      </c>
      <c r="AV9" s="207">
        <v>1.91262010660208</v>
      </c>
      <c r="AW9" s="207">
        <v>1.9509132046495501</v>
      </c>
      <c r="AX9" s="207">
        <v>1.5360329519620399</v>
      </c>
      <c r="AY9" s="213">
        <v>3.1528523991330202</v>
      </c>
      <c r="AZ9" s="207"/>
      <c r="BA9" s="220">
        <v>4.5707129205735804</v>
      </c>
      <c r="BB9" s="228">
        <v>5.0042279692514997</v>
      </c>
      <c r="BC9" s="221">
        <v>4.7963203187403298</v>
      </c>
      <c r="BD9" s="207"/>
      <c r="BE9" s="226">
        <v>3.73892555779029</v>
      </c>
    </row>
    <row r="10" spans="1:57" x14ac:dyDescent="0.25">
      <c r="A10" s="20" t="s">
        <v>93</v>
      </c>
      <c r="B10" s="2" t="str">
        <f t="shared" si="0"/>
        <v>Virginia Area</v>
      </c>
      <c r="C10" s="2"/>
      <c r="D10" s="23" t="s">
        <v>89</v>
      </c>
      <c r="E10" s="26" t="s">
        <v>90</v>
      </c>
      <c r="F10" s="2"/>
      <c r="G10" s="233">
        <v>65.961346400318206</v>
      </c>
      <c r="H10" s="229">
        <v>67.419661466389698</v>
      </c>
      <c r="I10" s="229">
        <v>72.697482211517197</v>
      </c>
      <c r="J10" s="229">
        <v>72.4979484686436</v>
      </c>
      <c r="K10" s="229">
        <v>69.414321164979796</v>
      </c>
      <c r="L10" s="234">
        <v>69.598151942369697</v>
      </c>
      <c r="M10" s="229"/>
      <c r="N10" s="241">
        <v>106.007497016838</v>
      </c>
      <c r="O10" s="249">
        <v>122.100023865293</v>
      </c>
      <c r="P10" s="242">
        <v>114.05376044106499</v>
      </c>
      <c r="Q10" s="229"/>
      <c r="R10" s="247">
        <v>82.299754370568607</v>
      </c>
      <c r="S10" s="208"/>
      <c r="T10" s="212">
        <v>-4.2557180122322701E-2</v>
      </c>
      <c r="U10" s="207">
        <v>-0.48474466575267899</v>
      </c>
      <c r="V10" s="207">
        <v>2.0832386485008798</v>
      </c>
      <c r="W10" s="207">
        <v>3.11431508478117</v>
      </c>
      <c r="X10" s="207">
        <v>0.224311513254776</v>
      </c>
      <c r="Y10" s="213">
        <v>1.0077914673264601</v>
      </c>
      <c r="Z10" s="207"/>
      <c r="AA10" s="220">
        <v>9.7503860811344705</v>
      </c>
      <c r="AB10" s="228">
        <v>8.7793274053014798</v>
      </c>
      <c r="AC10" s="221">
        <v>9.2284575373047595</v>
      </c>
      <c r="AD10" s="207"/>
      <c r="AE10" s="226">
        <v>4.1099205161960102</v>
      </c>
      <c r="AG10" s="233">
        <v>51.867009313232003</v>
      </c>
      <c r="AH10" s="229">
        <v>64.644180889070697</v>
      </c>
      <c r="AI10" s="229">
        <v>72.187198951431796</v>
      </c>
      <c r="AJ10" s="229">
        <v>85.348077625015193</v>
      </c>
      <c r="AK10" s="229">
        <v>101.482643099691</v>
      </c>
      <c r="AL10" s="234">
        <v>75.105821975688201</v>
      </c>
      <c r="AM10" s="229"/>
      <c r="AN10" s="241">
        <v>136.25193855791699</v>
      </c>
      <c r="AO10" s="249">
        <v>123.429054890175</v>
      </c>
      <c r="AP10" s="242">
        <v>129.84049672404601</v>
      </c>
      <c r="AQ10" s="229"/>
      <c r="AR10" s="247">
        <v>90.756528438807607</v>
      </c>
      <c r="AS10" s="208"/>
      <c r="AT10" s="212">
        <v>9.5220027451974304E-2</v>
      </c>
      <c r="AU10" s="207">
        <v>0.25266654652238801</v>
      </c>
      <c r="AV10" s="207">
        <v>-0.666497418914618</v>
      </c>
      <c r="AW10" s="207">
        <v>-2.7690416550524799</v>
      </c>
      <c r="AX10" s="207">
        <v>3.2285354245813198</v>
      </c>
      <c r="AY10" s="213">
        <v>0.114814399286195</v>
      </c>
      <c r="AZ10" s="207"/>
      <c r="BA10" s="220">
        <v>1.82821607249509</v>
      </c>
      <c r="BB10" s="228">
        <v>0.39273690945158501</v>
      </c>
      <c r="BC10" s="221">
        <v>1.14083373657044</v>
      </c>
      <c r="BD10" s="207"/>
      <c r="BE10" s="226">
        <v>0.52857926658025001</v>
      </c>
    </row>
    <row r="11" spans="1:57" x14ac:dyDescent="0.25">
      <c r="A11" s="33" t="s">
        <v>94</v>
      </c>
      <c r="B11" s="2" t="str">
        <f t="shared" si="0"/>
        <v>Washington, DC</v>
      </c>
      <c r="C11" s="2"/>
      <c r="D11" s="23" t="s">
        <v>89</v>
      </c>
      <c r="E11" s="26" t="s">
        <v>90</v>
      </c>
      <c r="F11" s="2"/>
      <c r="G11" s="233">
        <v>155.30917655909599</v>
      </c>
      <c r="H11" s="229">
        <v>201.61026934819299</v>
      </c>
      <c r="I11" s="229">
        <v>232.24624670859799</v>
      </c>
      <c r="J11" s="229">
        <v>200.83605154269401</v>
      </c>
      <c r="K11" s="229">
        <v>126.54173969714699</v>
      </c>
      <c r="L11" s="234">
        <v>183.30869677114501</v>
      </c>
      <c r="M11" s="229"/>
      <c r="N11" s="241">
        <v>121.975665934758</v>
      </c>
      <c r="O11" s="249">
        <v>141.325276127824</v>
      </c>
      <c r="P11" s="242">
        <v>131.650471031291</v>
      </c>
      <c r="Q11" s="229"/>
      <c r="R11" s="247">
        <v>168.54920370261601</v>
      </c>
      <c r="S11" s="208"/>
      <c r="T11" s="212">
        <v>15.0363494252906</v>
      </c>
      <c r="U11" s="207">
        <v>4.0394734645900101</v>
      </c>
      <c r="V11" s="207">
        <v>9.1949639310191191</v>
      </c>
      <c r="W11" s="207">
        <v>20.024201705027199</v>
      </c>
      <c r="X11" s="207">
        <v>8.7350487505661008</v>
      </c>
      <c r="Y11" s="213">
        <v>11.071053200223499</v>
      </c>
      <c r="Z11" s="207"/>
      <c r="AA11" s="220">
        <v>-2.4501149360466798</v>
      </c>
      <c r="AB11" s="228">
        <v>-7.0242516542141704</v>
      </c>
      <c r="AC11" s="221">
        <v>-4.9597718715721504</v>
      </c>
      <c r="AD11" s="207"/>
      <c r="AE11" s="226">
        <v>7.0417560369618197</v>
      </c>
      <c r="AG11" s="233">
        <v>119.055052944751</v>
      </c>
      <c r="AH11" s="229">
        <v>182.064566517581</v>
      </c>
      <c r="AI11" s="229">
        <v>222.52473657748499</v>
      </c>
      <c r="AJ11" s="229">
        <v>213.28638071088099</v>
      </c>
      <c r="AK11" s="229">
        <v>167.999700738862</v>
      </c>
      <c r="AL11" s="234">
        <v>180.98612254650101</v>
      </c>
      <c r="AM11" s="229"/>
      <c r="AN11" s="241">
        <v>152.92630298523699</v>
      </c>
      <c r="AO11" s="249">
        <v>155.705184997266</v>
      </c>
      <c r="AP11" s="242">
        <v>154.31574399125199</v>
      </c>
      <c r="AQ11" s="229"/>
      <c r="AR11" s="247">
        <v>173.368501434351</v>
      </c>
      <c r="AS11" s="208"/>
      <c r="AT11" s="212">
        <v>1.7039615016443901</v>
      </c>
      <c r="AU11" s="207">
        <v>-2.46699153101456</v>
      </c>
      <c r="AV11" s="207">
        <v>1.00721953182065</v>
      </c>
      <c r="AW11" s="207">
        <v>9.4343702265668501</v>
      </c>
      <c r="AX11" s="207">
        <v>10.8458139248322</v>
      </c>
      <c r="AY11" s="213">
        <v>3.9561165832802798</v>
      </c>
      <c r="AZ11" s="207"/>
      <c r="BA11" s="220">
        <v>13.6893731714007</v>
      </c>
      <c r="BB11" s="228">
        <v>7.3614237212819704</v>
      </c>
      <c r="BC11" s="221">
        <v>10.4063669885085</v>
      </c>
      <c r="BD11" s="207"/>
      <c r="BE11" s="226">
        <v>5.5260602918909401</v>
      </c>
    </row>
    <row r="12" spans="1:57" x14ac:dyDescent="0.25">
      <c r="A12" s="20" t="s">
        <v>95</v>
      </c>
      <c r="B12" s="2" t="str">
        <f t="shared" si="0"/>
        <v>Arlington, VA</v>
      </c>
      <c r="C12" s="2"/>
      <c r="D12" s="23" t="s">
        <v>89</v>
      </c>
      <c r="E12" s="26" t="s">
        <v>90</v>
      </c>
      <c r="F12" s="2"/>
      <c r="G12" s="233">
        <v>191.72367712037899</v>
      </c>
      <c r="H12" s="229">
        <v>250.127646298092</v>
      </c>
      <c r="I12" s="229">
        <v>282.56204224593102</v>
      </c>
      <c r="J12" s="229">
        <v>255.977976075008</v>
      </c>
      <c r="K12" s="229">
        <v>165.86291195171799</v>
      </c>
      <c r="L12" s="234">
        <v>229.25085073822601</v>
      </c>
      <c r="M12" s="229"/>
      <c r="N12" s="241">
        <v>129.37109386787299</v>
      </c>
      <c r="O12" s="249">
        <v>140.601135898264</v>
      </c>
      <c r="P12" s="242">
        <v>134.98611488306901</v>
      </c>
      <c r="Q12" s="229"/>
      <c r="R12" s="247">
        <v>202.31806906532401</v>
      </c>
      <c r="S12" s="208"/>
      <c r="T12" s="212">
        <v>33.575986344717698</v>
      </c>
      <c r="U12" s="207">
        <v>16.282462702071999</v>
      </c>
      <c r="V12" s="207">
        <v>14.4827556383722</v>
      </c>
      <c r="W12" s="207">
        <v>22.777903622643599</v>
      </c>
      <c r="X12" s="207">
        <v>33.6556106658415</v>
      </c>
      <c r="Y12" s="213">
        <v>22.1971051460221</v>
      </c>
      <c r="Z12" s="207"/>
      <c r="AA12" s="220">
        <v>5.3567007900514199</v>
      </c>
      <c r="AB12" s="228">
        <v>0.159367290544598</v>
      </c>
      <c r="AC12" s="221">
        <v>2.58440172411292</v>
      </c>
      <c r="AD12" s="207"/>
      <c r="AE12" s="226">
        <v>17.9001877024603</v>
      </c>
      <c r="AG12" s="233">
        <v>155.430764657042</v>
      </c>
      <c r="AH12" s="229">
        <v>241.52330235423301</v>
      </c>
      <c r="AI12" s="229">
        <v>281.57634759086102</v>
      </c>
      <c r="AJ12" s="229">
        <v>271.71057744328601</v>
      </c>
      <c r="AK12" s="229">
        <v>205.05113024613601</v>
      </c>
      <c r="AL12" s="234">
        <v>231.058424458312</v>
      </c>
      <c r="AM12" s="229"/>
      <c r="AN12" s="241">
        <v>156.74778963250299</v>
      </c>
      <c r="AO12" s="249">
        <v>153.131428225024</v>
      </c>
      <c r="AP12" s="242">
        <v>154.93960892876299</v>
      </c>
      <c r="AQ12" s="229"/>
      <c r="AR12" s="247">
        <v>209.402296592402</v>
      </c>
      <c r="AS12" s="208"/>
      <c r="AT12" s="212">
        <v>17.998813612722799</v>
      </c>
      <c r="AU12" s="207">
        <v>9.5711136492506608</v>
      </c>
      <c r="AV12" s="207">
        <v>8.0417397283704695</v>
      </c>
      <c r="AW12" s="207">
        <v>11.335465162613801</v>
      </c>
      <c r="AX12" s="207">
        <v>8.9907164275710603</v>
      </c>
      <c r="AY12" s="213">
        <v>10.5596053776604</v>
      </c>
      <c r="AZ12" s="207"/>
      <c r="BA12" s="220">
        <v>15.832158355493499</v>
      </c>
      <c r="BB12" s="228">
        <v>14.4074265245207</v>
      </c>
      <c r="BC12" s="221">
        <v>15.1236980463599</v>
      </c>
      <c r="BD12" s="207"/>
      <c r="BE12" s="226">
        <v>11.543528617757</v>
      </c>
    </row>
    <row r="13" spans="1:57" x14ac:dyDescent="0.25">
      <c r="A13" s="20" t="s">
        <v>37</v>
      </c>
      <c r="B13" s="2" t="str">
        <f t="shared" si="0"/>
        <v>Suburban Virginia Area</v>
      </c>
      <c r="C13" s="2"/>
      <c r="D13" s="23" t="s">
        <v>89</v>
      </c>
      <c r="E13" s="26" t="s">
        <v>90</v>
      </c>
      <c r="F13" s="2"/>
      <c r="G13" s="233">
        <v>105.38909505208299</v>
      </c>
      <c r="H13" s="229">
        <v>145.160325520833</v>
      </c>
      <c r="I13" s="229">
        <v>157.799228515625</v>
      </c>
      <c r="J13" s="229">
        <v>145.080698242187</v>
      </c>
      <c r="K13" s="229">
        <v>106.490665690104</v>
      </c>
      <c r="L13" s="234">
        <v>131.98400260416599</v>
      </c>
      <c r="M13" s="229"/>
      <c r="N13" s="241">
        <v>131.994694010416</v>
      </c>
      <c r="O13" s="249">
        <v>162.63720865885401</v>
      </c>
      <c r="P13" s="242">
        <v>147.315951334635</v>
      </c>
      <c r="Q13" s="229"/>
      <c r="R13" s="247">
        <v>136.36455938430001</v>
      </c>
      <c r="S13" s="208"/>
      <c r="T13" s="212">
        <v>19.455024941772599</v>
      </c>
      <c r="U13" s="207">
        <v>18.641461389690001</v>
      </c>
      <c r="V13" s="207">
        <v>14.636244768501999</v>
      </c>
      <c r="W13" s="207">
        <v>6.6873943256457702</v>
      </c>
      <c r="X13" s="207">
        <v>2.55829460625726</v>
      </c>
      <c r="Y13" s="213">
        <v>12.2217223887047</v>
      </c>
      <c r="Z13" s="207"/>
      <c r="AA13" s="220">
        <v>3.31004126154548</v>
      </c>
      <c r="AB13" s="228">
        <v>-1.9715714802861199</v>
      </c>
      <c r="AC13" s="221">
        <v>0.32624467953098002</v>
      </c>
      <c r="AD13" s="207"/>
      <c r="AE13" s="226">
        <v>8.2597225141147792</v>
      </c>
      <c r="AG13" s="233">
        <v>86.498752849234705</v>
      </c>
      <c r="AH13" s="229">
        <v>132.28007163790201</v>
      </c>
      <c r="AI13" s="229">
        <v>150.85334459459401</v>
      </c>
      <c r="AJ13" s="229">
        <v>154.03280120481901</v>
      </c>
      <c r="AK13" s="229">
        <v>127.29037324975501</v>
      </c>
      <c r="AL13" s="234">
        <v>130.191068707261</v>
      </c>
      <c r="AM13" s="229"/>
      <c r="AN13" s="241">
        <v>145.799637858072</v>
      </c>
      <c r="AO13" s="249">
        <v>155.01783040364501</v>
      </c>
      <c r="AP13" s="242">
        <v>150.40873413085899</v>
      </c>
      <c r="AQ13" s="229"/>
      <c r="AR13" s="247">
        <v>135.96888797153301</v>
      </c>
      <c r="AS13" s="208"/>
      <c r="AT13" s="212">
        <v>9.1503058638235792</v>
      </c>
      <c r="AU13" s="207">
        <v>8.9987261235880496</v>
      </c>
      <c r="AV13" s="207">
        <v>8.0037405327075799</v>
      </c>
      <c r="AW13" s="207">
        <v>15.6995519688553</v>
      </c>
      <c r="AX13" s="207">
        <v>8.3866367006182507</v>
      </c>
      <c r="AY13" s="213">
        <v>10.172022799764701</v>
      </c>
      <c r="AZ13" s="207"/>
      <c r="BA13" s="220">
        <v>11.510060235667</v>
      </c>
      <c r="BB13" s="228">
        <v>9.9670812452033495</v>
      </c>
      <c r="BC13" s="221">
        <v>10.7095607729623</v>
      </c>
      <c r="BD13" s="207"/>
      <c r="BE13" s="226">
        <v>10.3424423160375</v>
      </c>
    </row>
    <row r="14" spans="1:57" x14ac:dyDescent="0.25">
      <c r="A14" s="20" t="s">
        <v>96</v>
      </c>
      <c r="B14" s="2" t="str">
        <f t="shared" si="0"/>
        <v>Alexandria, VA</v>
      </c>
      <c r="C14" s="2"/>
      <c r="D14" s="23" t="s">
        <v>89</v>
      </c>
      <c r="E14" s="26" t="s">
        <v>90</v>
      </c>
      <c r="F14" s="2"/>
      <c r="G14" s="233">
        <v>132.02303616971901</v>
      </c>
      <c r="H14" s="229">
        <v>201.10169835381399</v>
      </c>
      <c r="I14" s="229">
        <v>213.07533967076199</v>
      </c>
      <c r="J14" s="229">
        <v>195.418667980523</v>
      </c>
      <c r="K14" s="229">
        <v>123.686868768838</v>
      </c>
      <c r="L14" s="234">
        <v>173.06112218873099</v>
      </c>
      <c r="M14" s="229"/>
      <c r="N14" s="241">
        <v>113.474719452817</v>
      </c>
      <c r="O14" s="249">
        <v>127.630428935775</v>
      </c>
      <c r="P14" s="242">
        <v>120.552574194296</v>
      </c>
      <c r="Q14" s="229"/>
      <c r="R14" s="247">
        <v>158.058679904607</v>
      </c>
      <c r="S14" s="208"/>
      <c r="T14" s="212">
        <v>41.674392521569096</v>
      </c>
      <c r="U14" s="207">
        <v>39.407189331298397</v>
      </c>
      <c r="V14" s="207">
        <v>25.4463092842397</v>
      </c>
      <c r="W14" s="207">
        <v>35.947492358694099</v>
      </c>
      <c r="X14" s="207">
        <v>20.494363464901198</v>
      </c>
      <c r="Y14" s="213">
        <v>32.372155649276898</v>
      </c>
      <c r="Z14" s="207"/>
      <c r="AA14" s="220">
        <v>5.6032985484305096</v>
      </c>
      <c r="AB14" s="228">
        <v>-0.33001546342133298</v>
      </c>
      <c r="AC14" s="221">
        <v>2.3771545953666702</v>
      </c>
      <c r="AD14" s="207"/>
      <c r="AE14" s="226">
        <v>24.427891741072798</v>
      </c>
      <c r="AG14" s="233">
        <v>104.3383558428</v>
      </c>
      <c r="AH14" s="229">
        <v>163.92721945281701</v>
      </c>
      <c r="AI14" s="229">
        <v>194.385521099003</v>
      </c>
      <c r="AJ14" s="229">
        <v>191.00324686992801</v>
      </c>
      <c r="AK14" s="229">
        <v>149.54409314861999</v>
      </c>
      <c r="AL14" s="234">
        <v>160.63968728263299</v>
      </c>
      <c r="AM14" s="229"/>
      <c r="AN14" s="241">
        <v>130.66579440064899</v>
      </c>
      <c r="AO14" s="249">
        <v>134.09656851379501</v>
      </c>
      <c r="AP14" s="242">
        <v>132.381181457222</v>
      </c>
      <c r="AQ14" s="229"/>
      <c r="AR14" s="247">
        <v>152.565828475373</v>
      </c>
      <c r="AS14" s="208"/>
      <c r="AT14" s="212">
        <v>9.6896888639572794</v>
      </c>
      <c r="AU14" s="207">
        <v>9.9112118322560097</v>
      </c>
      <c r="AV14" s="207">
        <v>8.4781480567832705</v>
      </c>
      <c r="AW14" s="207">
        <v>17.777855873602199</v>
      </c>
      <c r="AX14" s="207">
        <v>17.100837487839801</v>
      </c>
      <c r="AY14" s="213">
        <v>12.5962039811269</v>
      </c>
      <c r="AZ14" s="207"/>
      <c r="BA14" s="220">
        <v>16.550715839354901</v>
      </c>
      <c r="BB14" s="228">
        <v>12.994199625015399</v>
      </c>
      <c r="BC14" s="221">
        <v>14.7218734079001</v>
      </c>
      <c r="BD14" s="207"/>
      <c r="BE14" s="226">
        <v>13.114181774864299</v>
      </c>
    </row>
    <row r="15" spans="1:57" x14ac:dyDescent="0.25">
      <c r="A15" s="20" t="s">
        <v>36</v>
      </c>
      <c r="B15" s="2" t="str">
        <f t="shared" si="0"/>
        <v>Fairfax/Tysons Corner, VA</v>
      </c>
      <c r="C15" s="2"/>
      <c r="D15" s="23" t="s">
        <v>89</v>
      </c>
      <c r="E15" s="26" t="s">
        <v>90</v>
      </c>
      <c r="F15" s="2"/>
      <c r="G15" s="233">
        <v>125.71419854385699</v>
      </c>
      <c r="H15" s="229">
        <v>181.437580030047</v>
      </c>
      <c r="I15" s="229">
        <v>215.451402981624</v>
      </c>
      <c r="J15" s="229">
        <v>202.508028429446</v>
      </c>
      <c r="K15" s="229">
        <v>121.096639315844</v>
      </c>
      <c r="L15" s="234">
        <v>169.24156986016399</v>
      </c>
      <c r="M15" s="229"/>
      <c r="N15" s="241">
        <v>107.235521784352</v>
      </c>
      <c r="O15" s="249">
        <v>118.85999768866201</v>
      </c>
      <c r="P15" s="242">
        <v>113.047759736507</v>
      </c>
      <c r="Q15" s="229"/>
      <c r="R15" s="247">
        <v>153.18619553911901</v>
      </c>
      <c r="S15" s="208"/>
      <c r="T15" s="212">
        <v>23.829330948098502</v>
      </c>
      <c r="U15" s="207">
        <v>10.487753538416699</v>
      </c>
      <c r="V15" s="207">
        <v>12.528094434941501</v>
      </c>
      <c r="W15" s="207">
        <v>24.788646811039399</v>
      </c>
      <c r="X15" s="207">
        <v>25.088421469971301</v>
      </c>
      <c r="Y15" s="213">
        <v>18.1373671000777</v>
      </c>
      <c r="Z15" s="207"/>
      <c r="AA15" s="220">
        <v>6.9525727152896701</v>
      </c>
      <c r="AB15" s="228">
        <v>-1.45613678257697</v>
      </c>
      <c r="AC15" s="221">
        <v>2.3608322320308499</v>
      </c>
      <c r="AD15" s="207"/>
      <c r="AE15" s="226">
        <v>14.4190167249117</v>
      </c>
      <c r="AG15" s="233">
        <v>103.49407922107901</v>
      </c>
      <c r="AH15" s="229">
        <v>174.821444874609</v>
      </c>
      <c r="AI15" s="229">
        <v>215.564011614468</v>
      </c>
      <c r="AJ15" s="229">
        <v>207.57139026927001</v>
      </c>
      <c r="AK15" s="229">
        <v>145.23803334103701</v>
      </c>
      <c r="AL15" s="234">
        <v>169.33779186409299</v>
      </c>
      <c r="AM15" s="229"/>
      <c r="AN15" s="241">
        <v>119.959508551947</v>
      </c>
      <c r="AO15" s="249">
        <v>124.972191436496</v>
      </c>
      <c r="AP15" s="242">
        <v>122.465849994221</v>
      </c>
      <c r="AQ15" s="229"/>
      <c r="AR15" s="247">
        <v>155.945808472701</v>
      </c>
      <c r="AS15" s="208"/>
      <c r="AT15" s="212">
        <v>11.651448499928501</v>
      </c>
      <c r="AU15" s="207">
        <v>11.397870382146101</v>
      </c>
      <c r="AV15" s="207">
        <v>11.297429926571899</v>
      </c>
      <c r="AW15" s="207">
        <v>15.3528299701526</v>
      </c>
      <c r="AX15" s="207">
        <v>14.0382638212514</v>
      </c>
      <c r="AY15" s="213">
        <v>12.7993932459554</v>
      </c>
      <c r="AZ15" s="207"/>
      <c r="BA15" s="220">
        <v>9.6814917852666191</v>
      </c>
      <c r="BB15" s="228">
        <v>7.7540403354391598</v>
      </c>
      <c r="BC15" s="221">
        <v>8.6895050071488704</v>
      </c>
      <c r="BD15" s="207"/>
      <c r="BE15" s="226">
        <v>11.850421511652099</v>
      </c>
    </row>
    <row r="16" spans="1:57" x14ac:dyDescent="0.25">
      <c r="A16" s="20" t="s">
        <v>38</v>
      </c>
      <c r="B16" s="2" t="str">
        <f t="shared" si="0"/>
        <v>I-95 Fredericksburg, VA</v>
      </c>
      <c r="C16" s="2"/>
      <c r="D16" s="23" t="s">
        <v>89</v>
      </c>
      <c r="E16" s="26" t="s">
        <v>90</v>
      </c>
      <c r="F16" s="2"/>
      <c r="G16" s="233">
        <v>68.359959095557301</v>
      </c>
      <c r="H16" s="229">
        <v>83.638000227246906</v>
      </c>
      <c r="I16" s="229">
        <v>93.669997727530898</v>
      </c>
      <c r="J16" s="229">
        <v>90.884459720486305</v>
      </c>
      <c r="K16" s="229">
        <v>81.477152596295795</v>
      </c>
      <c r="L16" s="234">
        <v>83.605913873423404</v>
      </c>
      <c r="M16" s="229"/>
      <c r="N16" s="241">
        <v>93.906844676741201</v>
      </c>
      <c r="O16" s="249">
        <v>102.171603226906</v>
      </c>
      <c r="P16" s="242">
        <v>98.039223951823601</v>
      </c>
      <c r="Q16" s="229"/>
      <c r="R16" s="247">
        <v>87.729716752966297</v>
      </c>
      <c r="S16" s="208"/>
      <c r="T16" s="212">
        <v>8.8189115559934699</v>
      </c>
      <c r="U16" s="207">
        <v>20.9486618589067</v>
      </c>
      <c r="V16" s="207">
        <v>21.686432468062499</v>
      </c>
      <c r="W16" s="207">
        <v>16.1436952609738</v>
      </c>
      <c r="X16" s="207">
        <v>20.770554544955001</v>
      </c>
      <c r="Y16" s="213">
        <v>17.866276709846598</v>
      </c>
      <c r="Z16" s="207"/>
      <c r="AA16" s="220">
        <v>14.7500433239891</v>
      </c>
      <c r="AB16" s="228">
        <v>5.10665215981287</v>
      </c>
      <c r="AC16" s="221">
        <v>9.5143873075874907</v>
      </c>
      <c r="AD16" s="207"/>
      <c r="AE16" s="226">
        <v>15.0644591636967</v>
      </c>
      <c r="AG16" s="233">
        <v>60.920483467787697</v>
      </c>
      <c r="AH16" s="229">
        <v>77.500931712305402</v>
      </c>
      <c r="AI16" s="229">
        <v>87.721349278491004</v>
      </c>
      <c r="AJ16" s="229">
        <v>90.450218441086207</v>
      </c>
      <c r="AK16" s="229">
        <v>85.957106294739205</v>
      </c>
      <c r="AL16" s="234">
        <v>80.510017838881893</v>
      </c>
      <c r="AM16" s="229"/>
      <c r="AN16" s="241">
        <v>103.97188842177</v>
      </c>
      <c r="AO16" s="249">
        <v>105.957735484604</v>
      </c>
      <c r="AP16" s="242">
        <v>104.964811953187</v>
      </c>
      <c r="AQ16" s="229"/>
      <c r="AR16" s="247">
        <v>87.497101871540494</v>
      </c>
      <c r="AS16" s="208"/>
      <c r="AT16" s="212">
        <v>11.960019588669899</v>
      </c>
      <c r="AU16" s="207">
        <v>17.605106957227001</v>
      </c>
      <c r="AV16" s="207">
        <v>16.110263428566402</v>
      </c>
      <c r="AW16" s="207">
        <v>14.6836883775178</v>
      </c>
      <c r="AX16" s="207">
        <v>15.211024302942199</v>
      </c>
      <c r="AY16" s="213">
        <v>15.2316898660326</v>
      </c>
      <c r="AZ16" s="207"/>
      <c r="BA16" s="220">
        <v>12.787567501204901</v>
      </c>
      <c r="BB16" s="228">
        <v>3.75090732551039</v>
      </c>
      <c r="BC16" s="221">
        <v>8.0380266139387508</v>
      </c>
      <c r="BD16" s="207"/>
      <c r="BE16" s="226">
        <v>12.6605404771297</v>
      </c>
    </row>
    <row r="17" spans="1:70" x14ac:dyDescent="0.25">
      <c r="A17" s="20" t="s">
        <v>97</v>
      </c>
      <c r="B17" s="2" t="str">
        <f t="shared" si="0"/>
        <v>Dulles Airport Area, VA</v>
      </c>
      <c r="C17" s="2"/>
      <c r="D17" s="23" t="s">
        <v>89</v>
      </c>
      <c r="E17" s="26" t="s">
        <v>90</v>
      </c>
      <c r="F17" s="2"/>
      <c r="G17" s="233">
        <v>96.179330384785402</v>
      </c>
      <c r="H17" s="229">
        <v>156.22815656789001</v>
      </c>
      <c r="I17" s="229">
        <v>184.78105616983601</v>
      </c>
      <c r="J17" s="229">
        <v>178.61532153914101</v>
      </c>
      <c r="K17" s="229">
        <v>123.470475011057</v>
      </c>
      <c r="L17" s="234">
        <v>147.854867934542</v>
      </c>
      <c r="M17" s="229"/>
      <c r="N17" s="241">
        <v>92.470982750995105</v>
      </c>
      <c r="O17" s="249">
        <v>103.39151437417</v>
      </c>
      <c r="P17" s="242">
        <v>97.931248562582894</v>
      </c>
      <c r="Q17" s="229"/>
      <c r="R17" s="247">
        <v>133.59097668541099</v>
      </c>
      <c r="S17" s="208"/>
      <c r="T17" s="212">
        <v>13.7675829864933</v>
      </c>
      <c r="U17" s="207">
        <v>8.9770108824223396</v>
      </c>
      <c r="V17" s="207">
        <v>9.8119127815094398</v>
      </c>
      <c r="W17" s="207">
        <v>15.1399180292601</v>
      </c>
      <c r="X17" s="207">
        <v>11.9522598681768</v>
      </c>
      <c r="Y17" s="213">
        <v>11.742582660342199</v>
      </c>
      <c r="Z17" s="207"/>
      <c r="AA17" s="220">
        <v>-0.82132522891358095</v>
      </c>
      <c r="AB17" s="228">
        <v>-11.7025803585385</v>
      </c>
      <c r="AC17" s="221">
        <v>-6.87908209533785</v>
      </c>
      <c r="AD17" s="207"/>
      <c r="AE17" s="226">
        <v>7.2505102845409999</v>
      </c>
      <c r="AG17" s="233">
        <v>90.363339451570099</v>
      </c>
      <c r="AH17" s="229">
        <v>147.43094847412601</v>
      </c>
      <c r="AI17" s="229">
        <v>185.58578372401499</v>
      </c>
      <c r="AJ17" s="229">
        <v>182.32177554179501</v>
      </c>
      <c r="AK17" s="229">
        <v>138.605323750552</v>
      </c>
      <c r="AL17" s="234">
        <v>148.86143418841201</v>
      </c>
      <c r="AM17" s="229"/>
      <c r="AN17" s="241">
        <v>106.858712958867</v>
      </c>
      <c r="AO17" s="249">
        <v>106.329314462627</v>
      </c>
      <c r="AP17" s="242">
        <v>106.59401371074701</v>
      </c>
      <c r="AQ17" s="229"/>
      <c r="AR17" s="247">
        <v>136.78502833765</v>
      </c>
      <c r="AS17" s="208"/>
      <c r="AT17" s="212">
        <v>18.945058271779398</v>
      </c>
      <c r="AU17" s="207">
        <v>12.1435371908526</v>
      </c>
      <c r="AV17" s="207">
        <v>15.872102189159101</v>
      </c>
      <c r="AW17" s="207">
        <v>16.969176292898101</v>
      </c>
      <c r="AX17" s="207">
        <v>13.3335356068909</v>
      </c>
      <c r="AY17" s="213">
        <v>15.2585933849256</v>
      </c>
      <c r="AZ17" s="207"/>
      <c r="BA17" s="220">
        <v>10.3570801203887</v>
      </c>
      <c r="BB17" s="228">
        <v>7.8614362293386</v>
      </c>
      <c r="BC17" s="221">
        <v>9.0980858614008593</v>
      </c>
      <c r="BD17" s="207"/>
      <c r="BE17" s="226">
        <v>13.8274844082613</v>
      </c>
    </row>
    <row r="18" spans="1:70" x14ac:dyDescent="0.25">
      <c r="A18" s="20" t="s">
        <v>45</v>
      </c>
      <c r="B18" s="2" t="str">
        <f t="shared" si="0"/>
        <v>Williamsburg, VA</v>
      </c>
      <c r="C18" s="2"/>
      <c r="D18" s="23" t="s">
        <v>89</v>
      </c>
      <c r="E18" s="26" t="s">
        <v>90</v>
      </c>
      <c r="F18" s="2"/>
      <c r="G18" s="233">
        <v>57.087438957475896</v>
      </c>
      <c r="H18" s="229">
        <v>59.426375857338797</v>
      </c>
      <c r="I18" s="229">
        <v>57.842064471879198</v>
      </c>
      <c r="J18" s="229">
        <v>59.996094650205698</v>
      </c>
      <c r="K18" s="229">
        <v>62.993421124828501</v>
      </c>
      <c r="L18" s="234">
        <v>59.469079012345603</v>
      </c>
      <c r="M18" s="229"/>
      <c r="N18" s="241">
        <v>143.493566529492</v>
      </c>
      <c r="O18" s="249">
        <v>184.17873662551401</v>
      </c>
      <c r="P18" s="242">
        <v>163.83615157750299</v>
      </c>
      <c r="Q18" s="229"/>
      <c r="R18" s="247">
        <v>89.288242602390696</v>
      </c>
      <c r="S18" s="208"/>
      <c r="T18" s="212">
        <v>4.53026831621687</v>
      </c>
      <c r="U18" s="207">
        <v>-13.685871473311201</v>
      </c>
      <c r="V18" s="207">
        <v>-15.0855999880543</v>
      </c>
      <c r="W18" s="207">
        <v>-11.2747548286743</v>
      </c>
      <c r="X18" s="207">
        <v>5.7430244907713703</v>
      </c>
      <c r="Y18" s="213">
        <v>-6.7217903381678603</v>
      </c>
      <c r="Z18" s="207"/>
      <c r="AA18" s="220">
        <v>16.952603242674101</v>
      </c>
      <c r="AB18" s="228">
        <v>9.4784996318221193</v>
      </c>
      <c r="AC18" s="221">
        <v>12.6305871357174</v>
      </c>
      <c r="AD18" s="207"/>
      <c r="AE18" s="226">
        <v>2.5124695446362701</v>
      </c>
      <c r="AG18" s="233">
        <v>51.572523662551397</v>
      </c>
      <c r="AH18" s="229">
        <v>53.7302520576131</v>
      </c>
      <c r="AI18" s="229">
        <v>57.2010576131687</v>
      </c>
      <c r="AJ18" s="229">
        <v>63.9184646776406</v>
      </c>
      <c r="AK18" s="229">
        <v>81.482935528120706</v>
      </c>
      <c r="AL18" s="234">
        <v>61.581046707818899</v>
      </c>
      <c r="AM18" s="229"/>
      <c r="AN18" s="241">
        <v>136.76928257887499</v>
      </c>
      <c r="AO18" s="249">
        <v>148.74652160493801</v>
      </c>
      <c r="AP18" s="242">
        <v>142.757902091906</v>
      </c>
      <c r="AQ18" s="229"/>
      <c r="AR18" s="247">
        <v>84.774433960415394</v>
      </c>
      <c r="AS18" s="208"/>
      <c r="AT18" s="212">
        <v>1.5473557880485E-2</v>
      </c>
      <c r="AU18" s="207">
        <v>-13.3927532472065</v>
      </c>
      <c r="AV18" s="207">
        <v>-10.056165015196701</v>
      </c>
      <c r="AW18" s="207">
        <v>-4.2228433720033998</v>
      </c>
      <c r="AX18" s="207">
        <v>5.6022344010331402</v>
      </c>
      <c r="AY18" s="213">
        <v>-4.1202031189052803</v>
      </c>
      <c r="AZ18" s="207"/>
      <c r="BA18" s="220">
        <v>17.207584027292398</v>
      </c>
      <c r="BB18" s="228">
        <v>18.151394969105802</v>
      </c>
      <c r="BC18" s="221">
        <v>17.697396314889001</v>
      </c>
      <c r="BD18" s="207"/>
      <c r="BE18" s="226">
        <v>5.2172505529936997</v>
      </c>
    </row>
    <row r="19" spans="1:70" x14ac:dyDescent="0.25">
      <c r="A19" s="20" t="s">
        <v>98</v>
      </c>
      <c r="B19" s="2" t="str">
        <f t="shared" si="0"/>
        <v>Virginia Beach, VA</v>
      </c>
      <c r="C19" s="2"/>
      <c r="D19" s="23" t="s">
        <v>89</v>
      </c>
      <c r="E19" s="26" t="s">
        <v>90</v>
      </c>
      <c r="F19" s="2"/>
      <c r="G19" s="233">
        <v>85.412752275580601</v>
      </c>
      <c r="H19" s="229">
        <v>92.034026381041997</v>
      </c>
      <c r="I19" s="229">
        <v>101.98822487445</v>
      </c>
      <c r="J19" s="229">
        <v>99.149617569052097</v>
      </c>
      <c r="K19" s="229">
        <v>93.8365456214689</v>
      </c>
      <c r="L19" s="234">
        <v>94.484233344318795</v>
      </c>
      <c r="M19" s="229"/>
      <c r="N19" s="241">
        <v>198.73880830979201</v>
      </c>
      <c r="O19" s="249">
        <v>236.583182124921</v>
      </c>
      <c r="P19" s="242">
        <v>217.660995217357</v>
      </c>
      <c r="Q19" s="229"/>
      <c r="R19" s="247">
        <v>129.677593879472</v>
      </c>
      <c r="S19" s="208"/>
      <c r="T19" s="212">
        <v>15.6415843350564</v>
      </c>
      <c r="U19" s="207">
        <v>-3.1117773442573999</v>
      </c>
      <c r="V19" s="207">
        <v>3.9770274755888599</v>
      </c>
      <c r="W19" s="207">
        <v>4.1620143924321296</v>
      </c>
      <c r="X19" s="207">
        <v>-2.3185392709355401</v>
      </c>
      <c r="Y19" s="213">
        <v>3.10623000399077</v>
      </c>
      <c r="Z19" s="207"/>
      <c r="AA19" s="220">
        <v>4.4433332037159596</v>
      </c>
      <c r="AB19" s="228">
        <v>-5.2026495112122397</v>
      </c>
      <c r="AC19" s="221">
        <v>-1.0297041376260301</v>
      </c>
      <c r="AD19" s="207"/>
      <c r="AE19" s="226">
        <v>1.0804899881222201</v>
      </c>
      <c r="AG19" s="233">
        <v>67.151567625941595</v>
      </c>
      <c r="AH19" s="229">
        <v>77.424313796688594</v>
      </c>
      <c r="AI19" s="229">
        <v>86.699427318738202</v>
      </c>
      <c r="AJ19" s="229">
        <v>90.703243204645304</v>
      </c>
      <c r="AK19" s="229">
        <v>91.206842814265499</v>
      </c>
      <c r="AL19" s="234">
        <v>82.637078952055802</v>
      </c>
      <c r="AM19" s="229"/>
      <c r="AN19" s="241">
        <v>172.53064544687601</v>
      </c>
      <c r="AO19" s="249">
        <v>189.15887256944399</v>
      </c>
      <c r="AP19" s="242">
        <v>180.84475900816</v>
      </c>
      <c r="AQ19" s="229"/>
      <c r="AR19" s="247">
        <v>110.696416110942</v>
      </c>
      <c r="AS19" s="208"/>
      <c r="AT19" s="212">
        <v>-4.5522628091799398</v>
      </c>
      <c r="AU19" s="207">
        <v>-8.4026666551539808</v>
      </c>
      <c r="AV19" s="207">
        <v>-5.8649803100992797</v>
      </c>
      <c r="AW19" s="207">
        <v>1.63555174965531</v>
      </c>
      <c r="AX19" s="207">
        <v>4.6926469926425698</v>
      </c>
      <c r="AY19" s="213">
        <v>-2.3997322508066601</v>
      </c>
      <c r="AZ19" s="207"/>
      <c r="BA19" s="220">
        <v>5.3556570613436101</v>
      </c>
      <c r="BB19" s="228">
        <v>-1.97527869897499</v>
      </c>
      <c r="BC19" s="221">
        <v>1.3900478057555301</v>
      </c>
      <c r="BD19" s="207"/>
      <c r="BE19" s="226">
        <v>-0.66665443401059699</v>
      </c>
    </row>
    <row r="20" spans="1:70" x14ac:dyDescent="0.25">
      <c r="A20" s="33" t="s">
        <v>99</v>
      </c>
      <c r="B20" s="2" t="str">
        <f t="shared" si="0"/>
        <v>Norfolk/Portsmouth, VA</v>
      </c>
      <c r="C20" s="2"/>
      <c r="D20" s="23" t="s">
        <v>89</v>
      </c>
      <c r="E20" s="26" t="s">
        <v>90</v>
      </c>
      <c r="F20" s="2"/>
      <c r="G20" s="233">
        <v>68.5966096824842</v>
      </c>
      <c r="H20" s="229">
        <v>79.383976849267199</v>
      </c>
      <c r="I20" s="229">
        <v>92.773490875785001</v>
      </c>
      <c r="J20" s="229">
        <v>99.340001448011094</v>
      </c>
      <c r="K20" s="229">
        <v>81.110582414514994</v>
      </c>
      <c r="L20" s="234">
        <v>84.240932254012506</v>
      </c>
      <c r="M20" s="229"/>
      <c r="N20" s="241">
        <v>119.39352747732001</v>
      </c>
      <c r="O20" s="249">
        <v>142.860866242149</v>
      </c>
      <c r="P20" s="242">
        <v>131.127196859734</v>
      </c>
      <c r="Q20" s="229"/>
      <c r="R20" s="247">
        <v>97.637007855647397</v>
      </c>
      <c r="S20" s="208"/>
      <c r="T20" s="212">
        <v>-1.36853365826564</v>
      </c>
      <c r="U20" s="207">
        <v>-4.84126310148672</v>
      </c>
      <c r="V20" s="207">
        <v>9.0297437742504396</v>
      </c>
      <c r="W20" s="207">
        <v>18.061546360478999</v>
      </c>
      <c r="X20" s="207">
        <v>22.734994774851199</v>
      </c>
      <c r="Y20" s="213">
        <v>8.4769171793658096</v>
      </c>
      <c r="Z20" s="207"/>
      <c r="AA20" s="220">
        <v>6.0540773870219198</v>
      </c>
      <c r="AB20" s="228">
        <v>-1.8736018555562399</v>
      </c>
      <c r="AC20" s="221">
        <v>1.5833987020168601</v>
      </c>
      <c r="AD20" s="207"/>
      <c r="AE20" s="226">
        <v>5.7239449154674702</v>
      </c>
      <c r="AG20" s="233">
        <v>65.039729474877802</v>
      </c>
      <c r="AH20" s="229">
        <v>86.839288167306293</v>
      </c>
      <c r="AI20" s="229">
        <v>97.758501932135303</v>
      </c>
      <c r="AJ20" s="229">
        <v>98.422552259246302</v>
      </c>
      <c r="AK20" s="229">
        <v>90.380230595778002</v>
      </c>
      <c r="AL20" s="234">
        <v>87.688060485868803</v>
      </c>
      <c r="AM20" s="229"/>
      <c r="AN20" s="241">
        <v>126.09548610868799</v>
      </c>
      <c r="AO20" s="249">
        <v>124.69917324668501</v>
      </c>
      <c r="AP20" s="242">
        <v>125.397329677686</v>
      </c>
      <c r="AQ20" s="229"/>
      <c r="AR20" s="247">
        <v>98.462137397816704</v>
      </c>
      <c r="AS20" s="208"/>
      <c r="AT20" s="212">
        <v>6.4467892406837004</v>
      </c>
      <c r="AU20" s="207">
        <v>19.6636696628313</v>
      </c>
      <c r="AV20" s="207">
        <v>16.8097886627924</v>
      </c>
      <c r="AW20" s="207">
        <v>14.195523010795201</v>
      </c>
      <c r="AX20" s="207">
        <v>9.5319812713813601</v>
      </c>
      <c r="AY20" s="213">
        <v>13.5669845224418</v>
      </c>
      <c r="AZ20" s="207"/>
      <c r="BA20" s="220">
        <v>7.3117556110782003</v>
      </c>
      <c r="BB20" s="228">
        <v>1.1703885707144599</v>
      </c>
      <c r="BC20" s="221">
        <v>4.1677015318180501</v>
      </c>
      <c r="BD20" s="207"/>
      <c r="BE20" s="226">
        <v>9.9567571725964505</v>
      </c>
    </row>
    <row r="21" spans="1:70" x14ac:dyDescent="0.25">
      <c r="A21" s="34" t="s">
        <v>42</v>
      </c>
      <c r="B21" s="2" t="str">
        <f t="shared" si="0"/>
        <v>Newport News/Hampton, VA</v>
      </c>
      <c r="C21" s="2"/>
      <c r="D21" s="23" t="s">
        <v>89</v>
      </c>
      <c r="E21" s="26" t="s">
        <v>90</v>
      </c>
      <c r="F21" s="2"/>
      <c r="G21" s="233">
        <v>49.369696193075697</v>
      </c>
      <c r="H21" s="229">
        <v>64.527122626059395</v>
      </c>
      <c r="I21" s="229">
        <v>67.837486467461503</v>
      </c>
      <c r="J21" s="229">
        <v>64.737987645453202</v>
      </c>
      <c r="K21" s="229">
        <v>60.4450218934061</v>
      </c>
      <c r="L21" s="234">
        <v>61.383462965091198</v>
      </c>
      <c r="M21" s="229"/>
      <c r="N21" s="241">
        <v>85.869127194368602</v>
      </c>
      <c r="O21" s="249">
        <v>101.422394813963</v>
      </c>
      <c r="P21" s="242">
        <v>93.645761004166005</v>
      </c>
      <c r="Q21" s="229"/>
      <c r="R21" s="247">
        <v>70.601262404826798</v>
      </c>
      <c r="S21" s="208"/>
      <c r="T21" s="212">
        <v>5.7112395351080103</v>
      </c>
      <c r="U21" s="207">
        <v>14.4522246036758</v>
      </c>
      <c r="V21" s="207">
        <v>12.4939093581975</v>
      </c>
      <c r="W21" s="207">
        <v>9.3288657111232993</v>
      </c>
      <c r="X21" s="207">
        <v>23.711218912350599</v>
      </c>
      <c r="Y21" s="213">
        <v>13.062325264893399</v>
      </c>
      <c r="Z21" s="207"/>
      <c r="AA21" s="220">
        <v>11.880153642593401</v>
      </c>
      <c r="AB21" s="228">
        <v>-0.24164436738405501</v>
      </c>
      <c r="AC21" s="221">
        <v>4.9728209941503501</v>
      </c>
      <c r="AD21" s="207"/>
      <c r="AE21" s="226">
        <v>9.8540707992316001</v>
      </c>
      <c r="AG21" s="233">
        <v>45.818981733946202</v>
      </c>
      <c r="AH21" s="229">
        <v>60.7954637552075</v>
      </c>
      <c r="AI21" s="229">
        <v>69.2162405617009</v>
      </c>
      <c r="AJ21" s="229">
        <v>68.746430864818194</v>
      </c>
      <c r="AK21" s="229">
        <v>75.9569659280275</v>
      </c>
      <c r="AL21" s="234">
        <v>64.106816568740101</v>
      </c>
      <c r="AM21" s="229"/>
      <c r="AN21" s="241">
        <v>99.726617996695794</v>
      </c>
      <c r="AO21" s="249">
        <v>95.6764529593449</v>
      </c>
      <c r="AP21" s="242">
        <v>97.701535478020304</v>
      </c>
      <c r="AQ21" s="229"/>
      <c r="AR21" s="247">
        <v>73.705307685677298</v>
      </c>
      <c r="AS21" s="208"/>
      <c r="AT21" s="212">
        <v>0.64116185147325999</v>
      </c>
      <c r="AU21" s="207">
        <v>17.1263097644369</v>
      </c>
      <c r="AV21" s="207">
        <v>24.617536999587699</v>
      </c>
      <c r="AW21" s="207">
        <v>21.6378732827894</v>
      </c>
      <c r="AX21" s="207">
        <v>28.4566954366598</v>
      </c>
      <c r="AY21" s="213">
        <v>19.331995542570201</v>
      </c>
      <c r="AZ21" s="207"/>
      <c r="BA21" s="220">
        <v>11.312606503686199</v>
      </c>
      <c r="BB21" s="228">
        <v>-4.1124058714895</v>
      </c>
      <c r="BC21" s="221">
        <v>3.18516168601144</v>
      </c>
      <c r="BD21" s="207"/>
      <c r="BE21" s="226">
        <v>12.690822255532</v>
      </c>
    </row>
    <row r="22" spans="1:70" x14ac:dyDescent="0.25">
      <c r="A22" s="35" t="s">
        <v>100</v>
      </c>
      <c r="B22" s="2" t="str">
        <f t="shared" si="0"/>
        <v>Chesapeake/Suffolk, VA</v>
      </c>
      <c r="C22" s="2"/>
      <c r="D22" s="24" t="s">
        <v>89</v>
      </c>
      <c r="E22" s="27" t="s">
        <v>90</v>
      </c>
      <c r="F22" s="2"/>
      <c r="G22" s="235">
        <v>66.741821748689304</v>
      </c>
      <c r="H22" s="236">
        <v>80.029740081176996</v>
      </c>
      <c r="I22" s="236">
        <v>83.612290918315495</v>
      </c>
      <c r="J22" s="236">
        <v>80.791508760358496</v>
      </c>
      <c r="K22" s="236">
        <v>74.510811753762795</v>
      </c>
      <c r="L22" s="237">
        <v>77.137234652460606</v>
      </c>
      <c r="M22" s="229"/>
      <c r="N22" s="243">
        <v>105.569121004566</v>
      </c>
      <c r="O22" s="244">
        <v>126.251869626247</v>
      </c>
      <c r="P22" s="245">
        <v>115.910495315406</v>
      </c>
      <c r="Q22" s="229"/>
      <c r="R22" s="248">
        <v>88.2153091275881</v>
      </c>
      <c r="S22" s="208"/>
      <c r="T22" s="214">
        <v>27.210107368043399</v>
      </c>
      <c r="U22" s="215">
        <v>15.098109165375099</v>
      </c>
      <c r="V22" s="215">
        <v>14.4274775785874</v>
      </c>
      <c r="W22" s="215">
        <v>13.6845770811499</v>
      </c>
      <c r="X22" s="215">
        <v>16.540001756657201</v>
      </c>
      <c r="Y22" s="216">
        <v>16.849849484360298</v>
      </c>
      <c r="Z22" s="207"/>
      <c r="AA22" s="222">
        <v>9.1871095043300901</v>
      </c>
      <c r="AB22" s="223">
        <v>4.1741592556763996</v>
      </c>
      <c r="AC22" s="224">
        <v>6.3987111462875097</v>
      </c>
      <c r="AD22" s="207"/>
      <c r="AE22" s="227">
        <v>12.6941940752183</v>
      </c>
      <c r="AG22" s="235">
        <v>62.799898181971898</v>
      </c>
      <c r="AH22" s="236">
        <v>79.645646943176004</v>
      </c>
      <c r="AI22" s="236">
        <v>84.655105652798895</v>
      </c>
      <c r="AJ22" s="236">
        <v>83.696054790292493</v>
      </c>
      <c r="AK22" s="236">
        <v>80.218520429561906</v>
      </c>
      <c r="AL22" s="237">
        <v>78.203045199560194</v>
      </c>
      <c r="AM22" s="229"/>
      <c r="AN22" s="243">
        <v>104.28427512261101</v>
      </c>
      <c r="AO22" s="244">
        <v>107.53023438187</v>
      </c>
      <c r="AP22" s="245">
        <v>105.90725475223999</v>
      </c>
      <c r="AQ22" s="229"/>
      <c r="AR22" s="248">
        <v>86.118533643183298</v>
      </c>
      <c r="AS22" s="208"/>
      <c r="AT22" s="214">
        <v>19.096716560068302</v>
      </c>
      <c r="AU22" s="215">
        <v>18.575959571257801</v>
      </c>
      <c r="AV22" s="215">
        <v>18.043766763535999</v>
      </c>
      <c r="AW22" s="215">
        <v>17.694792321941399</v>
      </c>
      <c r="AX22" s="215">
        <v>17.469926564901101</v>
      </c>
      <c r="AY22" s="216">
        <v>18.126136213062999</v>
      </c>
      <c r="AZ22" s="207"/>
      <c r="BA22" s="222">
        <v>8.8178261253741397</v>
      </c>
      <c r="BB22" s="223">
        <v>5.9292559081784297</v>
      </c>
      <c r="BC22" s="224">
        <v>7.3319894539144599</v>
      </c>
      <c r="BD22" s="207"/>
      <c r="BE22" s="227">
        <v>14.094468158726</v>
      </c>
    </row>
    <row r="23" spans="1:70" ht="13" x14ac:dyDescent="0.3">
      <c r="A23" s="34" t="s">
        <v>58</v>
      </c>
      <c r="B23" s="2" t="s">
        <v>58</v>
      </c>
      <c r="C23" s="8"/>
      <c r="D23" s="22" t="s">
        <v>89</v>
      </c>
      <c r="E23" s="25" t="s">
        <v>90</v>
      </c>
      <c r="F23" s="2"/>
      <c r="G23" s="230">
        <v>74.260142180094704</v>
      </c>
      <c r="H23" s="231">
        <v>120.203639133378</v>
      </c>
      <c r="I23" s="231">
        <v>157.54114759647899</v>
      </c>
      <c r="J23" s="231">
        <v>158.10677386594401</v>
      </c>
      <c r="K23" s="231">
        <v>103.280622884224</v>
      </c>
      <c r="L23" s="232">
        <v>122.678465132024</v>
      </c>
      <c r="M23" s="229"/>
      <c r="N23" s="238">
        <v>168.51977318889601</v>
      </c>
      <c r="O23" s="239">
        <v>222.31528097494899</v>
      </c>
      <c r="P23" s="240">
        <v>195.417527081922</v>
      </c>
      <c r="Q23" s="229"/>
      <c r="R23" s="246">
        <v>143.46105426056599</v>
      </c>
      <c r="S23" s="208"/>
      <c r="T23" s="209">
        <v>7.1165162877908701</v>
      </c>
      <c r="U23" s="210">
        <v>-2.53656084458283</v>
      </c>
      <c r="V23" s="210">
        <v>4.2689369851167704</v>
      </c>
      <c r="W23" s="210">
        <v>16.381700404257</v>
      </c>
      <c r="X23" s="210">
        <v>36.422209693006899</v>
      </c>
      <c r="Y23" s="211">
        <v>10.4597945415713</v>
      </c>
      <c r="Z23" s="207"/>
      <c r="AA23" s="217">
        <v>13.6098098807614</v>
      </c>
      <c r="AB23" s="218">
        <v>15.4562437238888</v>
      </c>
      <c r="AC23" s="219">
        <v>14.652791772503701</v>
      </c>
      <c r="AD23" s="207"/>
      <c r="AE23" s="225">
        <v>12.054687054360899</v>
      </c>
      <c r="AF23" s="38"/>
      <c r="AG23" s="230">
        <v>89.873722071767006</v>
      </c>
      <c r="AH23" s="231">
        <v>124.571844109681</v>
      </c>
      <c r="AI23" s="231">
        <v>152.238537576167</v>
      </c>
      <c r="AJ23" s="231">
        <v>144.43491960054101</v>
      </c>
      <c r="AK23" s="231">
        <v>128.31417315504399</v>
      </c>
      <c r="AL23" s="232">
        <v>127.88663930264001</v>
      </c>
      <c r="AM23" s="229"/>
      <c r="AN23" s="238">
        <v>185.54048493568001</v>
      </c>
      <c r="AO23" s="239">
        <v>201.403870176032</v>
      </c>
      <c r="AP23" s="240">
        <v>193.47217755585601</v>
      </c>
      <c r="AQ23" s="229"/>
      <c r="AR23" s="246">
        <v>146.62536451784501</v>
      </c>
      <c r="AS23" s="208"/>
      <c r="AT23" s="209">
        <v>24.697613999583801</v>
      </c>
      <c r="AU23" s="210">
        <v>1.9745942129796401</v>
      </c>
      <c r="AV23" s="210">
        <v>-1.9067626755143601</v>
      </c>
      <c r="AW23" s="210">
        <v>-3.7084340715525101</v>
      </c>
      <c r="AX23" s="210">
        <v>-2.35971430638843</v>
      </c>
      <c r="AY23" s="211">
        <v>1.3616240411570399</v>
      </c>
      <c r="AZ23" s="207"/>
      <c r="BA23" s="217">
        <v>7.1435648391277704</v>
      </c>
      <c r="BB23" s="218">
        <v>9.0691311127353007</v>
      </c>
      <c r="BC23" s="219">
        <v>8.1372556119656991</v>
      </c>
      <c r="BD23" s="207"/>
      <c r="BE23" s="225">
        <v>3.8139114279510902</v>
      </c>
      <c r="BF23" s="38"/>
      <c r="BG23" s="39"/>
      <c r="BH23" s="39"/>
      <c r="BI23" s="39"/>
      <c r="BJ23" s="39"/>
      <c r="BK23" s="39"/>
      <c r="BL23" s="39"/>
      <c r="BM23" s="39"/>
      <c r="BN23" s="39"/>
      <c r="BO23" s="39"/>
      <c r="BP23" s="39"/>
      <c r="BQ23" s="39"/>
      <c r="BR23" s="39"/>
    </row>
    <row r="24" spans="1:70" x14ac:dyDescent="0.25">
      <c r="A24" s="34" t="s">
        <v>101</v>
      </c>
      <c r="B24" s="2" t="str">
        <f t="shared" si="0"/>
        <v>Richmond North/Glen Allen, VA</v>
      </c>
      <c r="C24" s="9"/>
      <c r="D24" s="23" t="s">
        <v>89</v>
      </c>
      <c r="E24" s="26" t="s">
        <v>90</v>
      </c>
      <c r="F24" s="2"/>
      <c r="G24" s="233">
        <v>50.930914080878203</v>
      </c>
      <c r="H24" s="229">
        <v>74.184110003360502</v>
      </c>
      <c r="I24" s="229">
        <v>85.312350173630506</v>
      </c>
      <c r="J24" s="229">
        <v>78.7554620813263</v>
      </c>
      <c r="K24" s="229">
        <v>58.841022740002202</v>
      </c>
      <c r="L24" s="234">
        <v>69.604771815839499</v>
      </c>
      <c r="M24" s="229"/>
      <c r="N24" s="241">
        <v>115.940089615772</v>
      </c>
      <c r="O24" s="249">
        <v>140.61467010193701</v>
      </c>
      <c r="P24" s="242">
        <v>128.277379858855</v>
      </c>
      <c r="Q24" s="229"/>
      <c r="R24" s="247">
        <v>86.368374113843998</v>
      </c>
      <c r="S24" s="208"/>
      <c r="T24" s="212">
        <v>4.7779054539994101</v>
      </c>
      <c r="U24" s="207">
        <v>7.4885467519856102</v>
      </c>
      <c r="V24" s="207">
        <v>8.6637716214850808</v>
      </c>
      <c r="W24" s="207">
        <v>7.7288515029700298</v>
      </c>
      <c r="X24" s="207">
        <v>4.10466000515546</v>
      </c>
      <c r="Y24" s="213">
        <v>6.8341223586511397</v>
      </c>
      <c r="Z24" s="207"/>
      <c r="AA24" s="220">
        <v>11.2843042693542</v>
      </c>
      <c r="AB24" s="228">
        <v>7.8206460220898197</v>
      </c>
      <c r="AC24" s="221">
        <v>9.3588308862651992</v>
      </c>
      <c r="AD24" s="207"/>
      <c r="AE24" s="226">
        <v>7.8911110623678802</v>
      </c>
      <c r="AF24" s="38"/>
      <c r="AG24" s="233">
        <v>50.077958254909099</v>
      </c>
      <c r="AH24" s="229">
        <v>72.744917830154193</v>
      </c>
      <c r="AI24" s="229">
        <v>84.663818861139902</v>
      </c>
      <c r="AJ24" s="229">
        <v>82.788768154619703</v>
      </c>
      <c r="AK24" s="229">
        <v>69.516442396831096</v>
      </c>
      <c r="AL24" s="234">
        <v>71.958381099530797</v>
      </c>
      <c r="AM24" s="229"/>
      <c r="AN24" s="241">
        <v>103.85995267167</v>
      </c>
      <c r="AO24" s="249">
        <v>116.46696930659699</v>
      </c>
      <c r="AP24" s="242">
        <v>110.16346098913399</v>
      </c>
      <c r="AQ24" s="229"/>
      <c r="AR24" s="247">
        <v>82.898409348799703</v>
      </c>
      <c r="AS24" s="208"/>
      <c r="AT24" s="212">
        <v>5.6210475591248699</v>
      </c>
      <c r="AU24" s="207">
        <v>5.7887510671889002</v>
      </c>
      <c r="AV24" s="207">
        <v>5.7473364713457498</v>
      </c>
      <c r="AW24" s="207">
        <v>7.1726096496758096</v>
      </c>
      <c r="AX24" s="207">
        <v>3.6322068455360199</v>
      </c>
      <c r="AY24" s="213">
        <v>5.64479269486635</v>
      </c>
      <c r="AZ24" s="207"/>
      <c r="BA24" s="220">
        <v>6.7124561660287601</v>
      </c>
      <c r="BB24" s="228">
        <v>4.7523572191841499</v>
      </c>
      <c r="BC24" s="221">
        <v>5.6672789786184801</v>
      </c>
      <c r="BD24" s="207"/>
      <c r="BE24" s="226">
        <v>5.68429969976048</v>
      </c>
      <c r="BF24" s="38"/>
      <c r="BG24" s="39"/>
      <c r="BH24" s="39"/>
      <c r="BI24" s="39"/>
      <c r="BJ24" s="39"/>
      <c r="BK24" s="39"/>
      <c r="BL24" s="39"/>
      <c r="BM24" s="39"/>
      <c r="BN24" s="39"/>
      <c r="BO24" s="39"/>
      <c r="BP24" s="39"/>
      <c r="BQ24" s="39"/>
      <c r="BR24" s="39"/>
    </row>
    <row r="25" spans="1:70" x14ac:dyDescent="0.25">
      <c r="A25" s="34" t="s">
        <v>61</v>
      </c>
      <c r="B25" s="2" t="str">
        <f t="shared" si="0"/>
        <v>Richmond West/Midlothian, VA</v>
      </c>
      <c r="C25" s="2"/>
      <c r="D25" s="23" t="s">
        <v>89</v>
      </c>
      <c r="E25" s="26" t="s">
        <v>90</v>
      </c>
      <c r="F25" s="2"/>
      <c r="G25" s="233">
        <v>49.592243603655</v>
      </c>
      <c r="H25" s="229">
        <v>55.077506938892</v>
      </c>
      <c r="I25" s="229">
        <v>58.275730411193599</v>
      </c>
      <c r="J25" s="229">
        <v>56.835181382067297</v>
      </c>
      <c r="K25" s="229">
        <v>55.489068161050803</v>
      </c>
      <c r="L25" s="234">
        <v>55.0539460993717</v>
      </c>
      <c r="M25" s="229"/>
      <c r="N25" s="241">
        <v>95.389962764134694</v>
      </c>
      <c r="O25" s="249">
        <v>115.699868932038</v>
      </c>
      <c r="P25" s="242">
        <v>105.54491584808601</v>
      </c>
      <c r="Q25" s="229"/>
      <c r="R25" s="247">
        <v>69.479937456147496</v>
      </c>
      <c r="S25" s="208"/>
      <c r="T25" s="212">
        <v>5.6095116527057103</v>
      </c>
      <c r="U25" s="207">
        <v>-7.3771686670526702</v>
      </c>
      <c r="V25" s="207">
        <v>-14.465497006038399</v>
      </c>
      <c r="W25" s="207">
        <v>-9.8964625857252901</v>
      </c>
      <c r="X25" s="207">
        <v>-2.1648718142024599</v>
      </c>
      <c r="Y25" s="213">
        <v>-6.4816044958898402</v>
      </c>
      <c r="Z25" s="207"/>
      <c r="AA25" s="220">
        <v>-1.5855746546068701</v>
      </c>
      <c r="AB25" s="228">
        <v>3.64478018807015</v>
      </c>
      <c r="AC25" s="221">
        <v>1.21398546630704</v>
      </c>
      <c r="AD25" s="207"/>
      <c r="AE25" s="226">
        <v>-3.2902009069700902</v>
      </c>
      <c r="AF25" s="38"/>
      <c r="AG25" s="233">
        <v>49.908773315248403</v>
      </c>
      <c r="AH25" s="229">
        <v>59.768246016561903</v>
      </c>
      <c r="AI25" s="229">
        <v>63.3614417547115</v>
      </c>
      <c r="AJ25" s="229">
        <v>62.414261671901698</v>
      </c>
      <c r="AK25" s="229">
        <v>61.951978983438003</v>
      </c>
      <c r="AL25" s="234">
        <v>59.4809403483723</v>
      </c>
      <c r="AM25" s="229"/>
      <c r="AN25" s="241">
        <v>85.180720788120993</v>
      </c>
      <c r="AO25" s="249">
        <v>92.527688042547098</v>
      </c>
      <c r="AP25" s="242">
        <v>88.854204415333996</v>
      </c>
      <c r="AQ25" s="229"/>
      <c r="AR25" s="247">
        <v>67.873301510361401</v>
      </c>
      <c r="AS25" s="208"/>
      <c r="AT25" s="212">
        <v>14.534158578682</v>
      </c>
      <c r="AU25" s="207">
        <v>11.8751495443581</v>
      </c>
      <c r="AV25" s="207">
        <v>3.9914562553383202</v>
      </c>
      <c r="AW25" s="207">
        <v>1.09764095791102</v>
      </c>
      <c r="AX25" s="207">
        <v>0.701506136499777</v>
      </c>
      <c r="AY25" s="213">
        <v>5.7685279878300397</v>
      </c>
      <c r="AZ25" s="207"/>
      <c r="BA25" s="220">
        <v>4.97853283289838</v>
      </c>
      <c r="BB25" s="228">
        <v>7.0719726056280203</v>
      </c>
      <c r="BC25" s="221">
        <v>6.0582069246322003</v>
      </c>
      <c r="BD25" s="207"/>
      <c r="BE25" s="226">
        <v>5.8788090288884298</v>
      </c>
      <c r="BF25" s="38"/>
      <c r="BG25" s="39"/>
      <c r="BH25" s="39"/>
      <c r="BI25" s="39"/>
      <c r="BJ25" s="39"/>
      <c r="BK25" s="39"/>
      <c r="BL25" s="39"/>
      <c r="BM25" s="39"/>
      <c r="BN25" s="39"/>
      <c r="BO25" s="39"/>
      <c r="BP25" s="39"/>
      <c r="BQ25" s="39"/>
      <c r="BR25" s="39"/>
    </row>
    <row r="26" spans="1:70" x14ac:dyDescent="0.25">
      <c r="A26" s="20" t="s">
        <v>57</v>
      </c>
      <c r="B26" s="2" t="str">
        <f t="shared" si="0"/>
        <v>Petersburg/Chester, VA</v>
      </c>
      <c r="C26" s="2"/>
      <c r="D26" s="23" t="s">
        <v>89</v>
      </c>
      <c r="E26" s="26" t="s">
        <v>90</v>
      </c>
      <c r="F26" s="2"/>
      <c r="G26" s="233">
        <v>57.540409972347</v>
      </c>
      <c r="H26" s="229">
        <v>71.811486726581407</v>
      </c>
      <c r="I26" s="229">
        <v>71.802232371240905</v>
      </c>
      <c r="J26" s="229">
        <v>72.879160922917293</v>
      </c>
      <c r="K26" s="229">
        <v>64.379470549602402</v>
      </c>
      <c r="L26" s="234">
        <v>67.682552108537806</v>
      </c>
      <c r="M26" s="229"/>
      <c r="N26" s="241">
        <v>76.957323211199395</v>
      </c>
      <c r="O26" s="249">
        <v>92.152535793294106</v>
      </c>
      <c r="P26" s="242">
        <v>84.554929502246793</v>
      </c>
      <c r="Q26" s="229"/>
      <c r="R26" s="247">
        <v>72.503231363883202</v>
      </c>
      <c r="S26" s="208"/>
      <c r="T26" s="212">
        <v>12.1251389016697</v>
      </c>
      <c r="U26" s="207">
        <v>5.6396716173775099</v>
      </c>
      <c r="V26" s="207">
        <v>2.29954644988609</v>
      </c>
      <c r="W26" s="207">
        <v>13.0757559968979</v>
      </c>
      <c r="X26" s="207">
        <v>16.182863623785799</v>
      </c>
      <c r="Y26" s="213">
        <v>9.3955506719766202</v>
      </c>
      <c r="Z26" s="207"/>
      <c r="AA26" s="220">
        <v>7.1846906997599804</v>
      </c>
      <c r="AB26" s="228">
        <v>7.4001671088235099</v>
      </c>
      <c r="AC26" s="221">
        <v>7.3020023006268397</v>
      </c>
      <c r="AD26" s="207"/>
      <c r="AE26" s="226">
        <v>8.6889499269136294</v>
      </c>
      <c r="AF26" s="38"/>
      <c r="AG26" s="233">
        <v>54.590894089180701</v>
      </c>
      <c r="AH26" s="229">
        <v>69.758143829934298</v>
      </c>
      <c r="AI26" s="229">
        <v>72.897848902523293</v>
      </c>
      <c r="AJ26" s="229">
        <v>73.895230880573706</v>
      </c>
      <c r="AK26" s="229">
        <v>70.413486402523304</v>
      </c>
      <c r="AL26" s="234">
        <v>68.311120820947096</v>
      </c>
      <c r="AM26" s="229"/>
      <c r="AN26" s="241">
        <v>77.495204761493198</v>
      </c>
      <c r="AO26" s="249">
        <v>81.1668388437608</v>
      </c>
      <c r="AP26" s="242">
        <v>79.331021802627006</v>
      </c>
      <c r="AQ26" s="229"/>
      <c r="AR26" s="247">
        <v>71.459663958569905</v>
      </c>
      <c r="AS26" s="208"/>
      <c r="AT26" s="212">
        <v>-3.93761297688153</v>
      </c>
      <c r="AU26" s="207">
        <v>-3.5856094116578001</v>
      </c>
      <c r="AV26" s="207">
        <v>-3.4310995445336099</v>
      </c>
      <c r="AW26" s="207">
        <v>-0.98628000985452602</v>
      </c>
      <c r="AX26" s="207">
        <v>1.80205254455268</v>
      </c>
      <c r="AY26" s="213">
        <v>-1.98260410031315</v>
      </c>
      <c r="AZ26" s="207"/>
      <c r="BA26" s="220">
        <v>1.0535002318526301</v>
      </c>
      <c r="BB26" s="228">
        <v>3.1550264053617099</v>
      </c>
      <c r="BC26" s="221">
        <v>2.11776899376828</v>
      </c>
      <c r="BD26" s="207"/>
      <c r="BE26" s="226">
        <v>-0.72842074031284498</v>
      </c>
      <c r="BF26" s="38"/>
      <c r="BG26" s="39"/>
      <c r="BH26" s="39"/>
      <c r="BI26" s="39"/>
      <c r="BJ26" s="39"/>
      <c r="BK26" s="39"/>
      <c r="BL26" s="39"/>
      <c r="BM26" s="39"/>
      <c r="BN26" s="39"/>
      <c r="BO26" s="39"/>
      <c r="BP26" s="39"/>
      <c r="BQ26" s="39"/>
      <c r="BR26" s="39"/>
    </row>
    <row r="27" spans="1:70" x14ac:dyDescent="0.25">
      <c r="A27" s="20" t="s">
        <v>102</v>
      </c>
      <c r="B27" s="41" t="s">
        <v>48</v>
      </c>
      <c r="C27" s="2"/>
      <c r="D27" s="23" t="s">
        <v>89</v>
      </c>
      <c r="E27" s="26" t="s">
        <v>90</v>
      </c>
      <c r="F27" s="2"/>
      <c r="G27" s="233">
        <v>51.364920915712702</v>
      </c>
      <c r="H27" s="229">
        <v>61.856504682622202</v>
      </c>
      <c r="I27" s="229">
        <v>63.077946930280902</v>
      </c>
      <c r="J27" s="229">
        <v>62.840545265348503</v>
      </c>
      <c r="K27" s="229">
        <v>61.692304890738797</v>
      </c>
      <c r="L27" s="234">
        <v>60.166444536940602</v>
      </c>
      <c r="M27" s="229"/>
      <c r="N27" s="241">
        <v>93.130262226846995</v>
      </c>
      <c r="O27" s="249">
        <v>111.048303850156</v>
      </c>
      <c r="P27" s="242">
        <v>102.08928303850099</v>
      </c>
      <c r="Q27" s="229"/>
      <c r="R27" s="247">
        <v>72.144398394529503</v>
      </c>
      <c r="S27" s="208"/>
      <c r="T27" s="212">
        <v>-4.8275417634836497</v>
      </c>
      <c r="U27" s="207">
        <v>1.4644401284489901</v>
      </c>
      <c r="V27" s="207">
        <v>2.9610859797783702</v>
      </c>
      <c r="W27" s="207">
        <v>2.1054274247993701</v>
      </c>
      <c r="X27" s="207">
        <v>-0.22581115727109899</v>
      </c>
      <c r="Y27" s="213">
        <v>0.41978462846722697</v>
      </c>
      <c r="Z27" s="207"/>
      <c r="AA27" s="220">
        <v>-3.6445659647301798</v>
      </c>
      <c r="AB27" s="228">
        <v>-6.1466829247528203</v>
      </c>
      <c r="AC27" s="221">
        <v>-5.0217248187144303</v>
      </c>
      <c r="AD27" s="207"/>
      <c r="AE27" s="226">
        <v>-1.85363099109576</v>
      </c>
      <c r="AF27" s="38"/>
      <c r="AG27" s="233">
        <v>43.830758999453302</v>
      </c>
      <c r="AH27" s="229">
        <v>57.8517873968609</v>
      </c>
      <c r="AI27" s="229">
        <v>61.368010619745398</v>
      </c>
      <c r="AJ27" s="229">
        <v>66.771632265285405</v>
      </c>
      <c r="AK27" s="229">
        <v>71.603324396782796</v>
      </c>
      <c r="AL27" s="234">
        <v>60.2851027356256</v>
      </c>
      <c r="AM27" s="229"/>
      <c r="AN27" s="241">
        <v>102.193272112382</v>
      </c>
      <c r="AO27" s="249">
        <v>97.428297346514</v>
      </c>
      <c r="AP27" s="242">
        <v>99.8107847294484</v>
      </c>
      <c r="AQ27" s="229"/>
      <c r="AR27" s="247">
        <v>71.582563212194401</v>
      </c>
      <c r="AS27" s="208"/>
      <c r="AT27" s="212">
        <v>-5.00016268987694</v>
      </c>
      <c r="AU27" s="207">
        <v>-1.3201222740421901</v>
      </c>
      <c r="AV27" s="207">
        <v>-1.64931234775663</v>
      </c>
      <c r="AW27" s="207">
        <v>-4.7063688359071403</v>
      </c>
      <c r="AX27" s="207">
        <v>-2.7650212458792098</v>
      </c>
      <c r="AY27" s="213">
        <v>-3.0371557624912802</v>
      </c>
      <c r="AZ27" s="207"/>
      <c r="BA27" s="220">
        <v>0.48655516840337798</v>
      </c>
      <c r="BB27" s="228">
        <v>-3.0848056133874602</v>
      </c>
      <c r="BC27" s="221">
        <v>-1.2888027462131999</v>
      </c>
      <c r="BD27" s="207"/>
      <c r="BE27" s="226">
        <v>-2.3403064912228002</v>
      </c>
      <c r="BF27" s="38"/>
      <c r="BG27" s="39"/>
      <c r="BH27" s="39"/>
      <c r="BI27" s="39"/>
      <c r="BJ27" s="39"/>
      <c r="BK27" s="39"/>
      <c r="BL27" s="39"/>
      <c r="BM27" s="39"/>
      <c r="BN27" s="39"/>
      <c r="BO27" s="39"/>
      <c r="BP27" s="39"/>
      <c r="BQ27" s="39"/>
      <c r="BR27" s="39"/>
    </row>
    <row r="28" spans="1:70" x14ac:dyDescent="0.25">
      <c r="A28" s="20" t="s">
        <v>53</v>
      </c>
      <c r="B28" s="2" t="str">
        <f t="shared" si="0"/>
        <v>Roanoke, VA</v>
      </c>
      <c r="C28" s="2"/>
      <c r="D28" s="23" t="s">
        <v>89</v>
      </c>
      <c r="E28" s="26" t="s">
        <v>90</v>
      </c>
      <c r="F28" s="2"/>
      <c r="G28" s="233">
        <v>51.823758816445803</v>
      </c>
      <c r="H28" s="229">
        <v>67.204237054876899</v>
      </c>
      <c r="I28" s="229">
        <v>82.331954240495406</v>
      </c>
      <c r="J28" s="229">
        <v>75.883198004472703</v>
      </c>
      <c r="K28" s="229">
        <v>60.0361276449337</v>
      </c>
      <c r="L28" s="234">
        <v>67.455855152244894</v>
      </c>
      <c r="M28" s="229"/>
      <c r="N28" s="241">
        <v>60.829143299501098</v>
      </c>
      <c r="O28" s="249">
        <v>67.254956132805702</v>
      </c>
      <c r="P28" s="242">
        <v>64.0420497161534</v>
      </c>
      <c r="Q28" s="229"/>
      <c r="R28" s="247">
        <v>66.480482170504501</v>
      </c>
      <c r="S28" s="208"/>
      <c r="T28" s="212">
        <v>0.194468234180565</v>
      </c>
      <c r="U28" s="207">
        <v>-6.4306370711243801</v>
      </c>
      <c r="V28" s="207">
        <v>7.7844399697995099</v>
      </c>
      <c r="W28" s="207">
        <v>2.3151658007753402</v>
      </c>
      <c r="X28" s="207">
        <v>-20.360516784944402</v>
      </c>
      <c r="Y28" s="213">
        <v>-3.4918923047218802</v>
      </c>
      <c r="Z28" s="207"/>
      <c r="AA28" s="220">
        <v>-22.098946558744601</v>
      </c>
      <c r="AB28" s="228">
        <v>-21.545498911114901</v>
      </c>
      <c r="AC28" s="221">
        <v>-21.809317080520302</v>
      </c>
      <c r="AD28" s="207"/>
      <c r="AE28" s="226">
        <v>-9.3376321797077093</v>
      </c>
      <c r="AF28" s="38"/>
      <c r="AG28" s="233">
        <v>47.342583003612503</v>
      </c>
      <c r="AH28" s="229">
        <v>68.988778599690306</v>
      </c>
      <c r="AI28" s="229">
        <v>82.6458373473249</v>
      </c>
      <c r="AJ28" s="229">
        <v>93.202638912781595</v>
      </c>
      <c r="AK28" s="229">
        <v>103.273239721314</v>
      </c>
      <c r="AL28" s="234">
        <v>79.090615516944695</v>
      </c>
      <c r="AM28" s="229"/>
      <c r="AN28" s="241">
        <v>112.12010579735001</v>
      </c>
      <c r="AO28" s="249">
        <v>90.543424651642795</v>
      </c>
      <c r="AP28" s="242">
        <v>101.331765224496</v>
      </c>
      <c r="AQ28" s="229"/>
      <c r="AR28" s="247">
        <v>85.4452297191025</v>
      </c>
      <c r="AS28" s="208"/>
      <c r="AT28" s="212">
        <v>-4.4443794158169201</v>
      </c>
      <c r="AU28" s="207">
        <v>3.22962421307769</v>
      </c>
      <c r="AV28" s="207">
        <v>1.35410788768954</v>
      </c>
      <c r="AW28" s="207">
        <v>-17.4752604837586</v>
      </c>
      <c r="AX28" s="207">
        <v>-6.9134250609413801</v>
      </c>
      <c r="AY28" s="213">
        <v>-6.2460527477848</v>
      </c>
      <c r="AZ28" s="207"/>
      <c r="BA28" s="220">
        <v>-6.6291877010569404</v>
      </c>
      <c r="BB28" s="228">
        <v>-6.1241284596172196</v>
      </c>
      <c r="BC28" s="221">
        <v>-6.4042170138596601</v>
      </c>
      <c r="BD28" s="207"/>
      <c r="BE28" s="226">
        <v>-6.2997043618608499</v>
      </c>
      <c r="BF28" s="38"/>
      <c r="BG28" s="39"/>
      <c r="BH28" s="39"/>
      <c r="BI28" s="39"/>
      <c r="BJ28" s="39"/>
      <c r="BK28" s="39"/>
      <c r="BL28" s="39"/>
      <c r="BM28" s="39"/>
      <c r="BN28" s="39"/>
      <c r="BO28" s="39"/>
      <c r="BP28" s="39"/>
      <c r="BQ28" s="39"/>
      <c r="BR28" s="39"/>
    </row>
    <row r="29" spans="1:70" x14ac:dyDescent="0.25">
      <c r="A29" s="20" t="s">
        <v>54</v>
      </c>
      <c r="B29" s="2" t="str">
        <f t="shared" si="0"/>
        <v>Charlottesville, VA</v>
      </c>
      <c r="C29" s="2"/>
      <c r="D29" s="23" t="s">
        <v>89</v>
      </c>
      <c r="E29" s="26" t="s">
        <v>90</v>
      </c>
      <c r="F29" s="2"/>
      <c r="G29" s="233">
        <v>177.54881264023899</v>
      </c>
      <c r="H29" s="229">
        <v>98.973117053103906</v>
      </c>
      <c r="I29" s="229">
        <v>108.30553477935599</v>
      </c>
      <c r="J29" s="229">
        <v>115.845830216903</v>
      </c>
      <c r="K29" s="229">
        <v>107.212728122662</v>
      </c>
      <c r="L29" s="234">
        <v>121.57720456245301</v>
      </c>
      <c r="M29" s="229"/>
      <c r="N29" s="241">
        <v>256.60631451009698</v>
      </c>
      <c r="O29" s="249">
        <v>333.61714659685799</v>
      </c>
      <c r="P29" s="242">
        <v>295.111730553477</v>
      </c>
      <c r="Q29" s="229"/>
      <c r="R29" s="247">
        <v>171.15849770274599</v>
      </c>
      <c r="S29" s="208"/>
      <c r="T29" s="212">
        <v>4.0181519486142401</v>
      </c>
      <c r="U29" s="207">
        <v>8.9663788474041599</v>
      </c>
      <c r="V29" s="207">
        <v>10.3628304342734</v>
      </c>
      <c r="W29" s="207">
        <v>23.298193124625602</v>
      </c>
      <c r="X29" s="207">
        <v>14.491469164107601</v>
      </c>
      <c r="Y29" s="213">
        <v>11.079419622385499</v>
      </c>
      <c r="Z29" s="207"/>
      <c r="AA29" s="220">
        <v>63.873276307067499</v>
      </c>
      <c r="AB29" s="228">
        <v>57.908957117575703</v>
      </c>
      <c r="AC29" s="221">
        <v>60.447809223511499</v>
      </c>
      <c r="AD29" s="207"/>
      <c r="AE29" s="226">
        <v>30.924671999651501</v>
      </c>
      <c r="AF29" s="38"/>
      <c r="AG29" s="233">
        <v>99.434688668661096</v>
      </c>
      <c r="AH29" s="229">
        <v>91.862682311144297</v>
      </c>
      <c r="AI29" s="229">
        <v>105.279814416604</v>
      </c>
      <c r="AJ29" s="229">
        <v>118.879595643231</v>
      </c>
      <c r="AK29" s="229">
        <v>143.57066333208601</v>
      </c>
      <c r="AL29" s="234">
        <v>111.805488874345</v>
      </c>
      <c r="AM29" s="229"/>
      <c r="AN29" s="241">
        <v>273.92105272999203</v>
      </c>
      <c r="AO29" s="249">
        <v>290.13500934928902</v>
      </c>
      <c r="AP29" s="242">
        <v>282.02803103963998</v>
      </c>
      <c r="AQ29" s="229"/>
      <c r="AR29" s="247">
        <v>160.44050092157201</v>
      </c>
      <c r="AS29" s="208"/>
      <c r="AT29" s="212">
        <v>4.0148117901366502</v>
      </c>
      <c r="AU29" s="207">
        <v>1.3480886122043301</v>
      </c>
      <c r="AV29" s="207">
        <v>7.5797969728511099</v>
      </c>
      <c r="AW29" s="207">
        <v>18.966898201877299</v>
      </c>
      <c r="AX29" s="207">
        <v>10.186611201536801</v>
      </c>
      <c r="AY29" s="213">
        <v>8.66564649715699</v>
      </c>
      <c r="AZ29" s="207"/>
      <c r="BA29" s="220">
        <v>8.8377340538950104</v>
      </c>
      <c r="BB29" s="228">
        <v>11.1400936323934</v>
      </c>
      <c r="BC29" s="221">
        <v>10.0099625532863</v>
      </c>
      <c r="BD29" s="207"/>
      <c r="BE29" s="226">
        <v>9.2528402995080192</v>
      </c>
      <c r="BF29" s="38"/>
      <c r="BG29" s="39"/>
      <c r="BH29" s="39"/>
      <c r="BI29" s="39"/>
      <c r="BJ29" s="39"/>
      <c r="BK29" s="39"/>
      <c r="BL29" s="39"/>
      <c r="BM29" s="39"/>
      <c r="BN29" s="39"/>
      <c r="BO29" s="39"/>
      <c r="BP29" s="39"/>
      <c r="BQ29" s="39"/>
      <c r="BR29" s="39"/>
    </row>
    <row r="30" spans="1:70" x14ac:dyDescent="0.25">
      <c r="A30" s="20" t="s">
        <v>103</v>
      </c>
      <c r="B30" t="s">
        <v>55</v>
      </c>
      <c r="C30" s="2"/>
      <c r="D30" s="23" t="s">
        <v>89</v>
      </c>
      <c r="E30" s="26" t="s">
        <v>90</v>
      </c>
      <c r="F30" s="2"/>
      <c r="G30" s="233">
        <v>47.5873686388084</v>
      </c>
      <c r="H30" s="229">
        <v>65.4006840435801</v>
      </c>
      <c r="I30" s="229">
        <v>73.593300234450396</v>
      </c>
      <c r="J30" s="229">
        <v>73.665360639911697</v>
      </c>
      <c r="K30" s="229">
        <v>71.236292925113702</v>
      </c>
      <c r="L30" s="234">
        <v>66.296601296372899</v>
      </c>
      <c r="M30" s="229"/>
      <c r="N30" s="241">
        <v>82.619551785960496</v>
      </c>
      <c r="O30" s="249">
        <v>83.223249207005907</v>
      </c>
      <c r="P30" s="242">
        <v>82.921400496483201</v>
      </c>
      <c r="Q30" s="229"/>
      <c r="R30" s="247">
        <v>71.046543924975794</v>
      </c>
      <c r="S30" s="208"/>
      <c r="T30" s="212">
        <v>-11.8031782908562</v>
      </c>
      <c r="U30" s="207">
        <v>-6.8793578727544702</v>
      </c>
      <c r="V30" s="207">
        <v>-3.9481976723810002</v>
      </c>
      <c r="W30" s="207">
        <v>1.5484430839832899</v>
      </c>
      <c r="X30" s="207">
        <v>3.7156869206509899</v>
      </c>
      <c r="Y30" s="213">
        <v>-3.0844166393007399</v>
      </c>
      <c r="Z30" s="207"/>
      <c r="AA30" s="220">
        <v>-3.1414210493964299</v>
      </c>
      <c r="AB30" s="228">
        <v>-9.7706103893367402</v>
      </c>
      <c r="AC30" s="221">
        <v>-6.5855125615288204</v>
      </c>
      <c r="AD30" s="207"/>
      <c r="AE30" s="226">
        <v>-4.2807295290679903</v>
      </c>
      <c r="AF30" s="38"/>
      <c r="AG30" s="233">
        <v>46.555076541166699</v>
      </c>
      <c r="AH30" s="229">
        <v>64.920888498138098</v>
      </c>
      <c r="AI30" s="229">
        <v>71.358925665425403</v>
      </c>
      <c r="AJ30" s="229">
        <v>72.299854847607193</v>
      </c>
      <c r="AK30" s="229">
        <v>70.439846228106404</v>
      </c>
      <c r="AL30" s="234">
        <v>65.114918356088793</v>
      </c>
      <c r="AM30" s="229"/>
      <c r="AN30" s="241">
        <v>86.259649703489103</v>
      </c>
      <c r="AO30" s="249">
        <v>81.223018204385596</v>
      </c>
      <c r="AP30" s="242">
        <v>83.7413339539373</v>
      </c>
      <c r="AQ30" s="229"/>
      <c r="AR30" s="247">
        <v>70.436751384045493</v>
      </c>
      <c r="AS30" s="208"/>
      <c r="AT30" s="212">
        <v>-10.346886855788799</v>
      </c>
      <c r="AU30" s="207">
        <v>-8.7211535970883691</v>
      </c>
      <c r="AV30" s="207">
        <v>-6.4445947221828801</v>
      </c>
      <c r="AW30" s="207">
        <v>-3.29254948212367</v>
      </c>
      <c r="AX30" s="207">
        <v>-2.26215493435646</v>
      </c>
      <c r="AY30" s="213">
        <v>-5.9497395009489402</v>
      </c>
      <c r="AZ30" s="207"/>
      <c r="BA30" s="220">
        <v>-6.5755337675374301</v>
      </c>
      <c r="BB30" s="228">
        <v>-9.0924288357949798</v>
      </c>
      <c r="BC30" s="221">
        <v>-7.8133110995582804</v>
      </c>
      <c r="BD30" s="207"/>
      <c r="BE30" s="226">
        <v>-6.6102154988425701</v>
      </c>
      <c r="BF30" s="38"/>
      <c r="BG30" s="39"/>
      <c r="BH30" s="39"/>
      <c r="BI30" s="39"/>
      <c r="BJ30" s="39"/>
      <c r="BK30" s="39"/>
      <c r="BL30" s="39"/>
      <c r="BM30" s="39"/>
      <c r="BN30" s="39"/>
      <c r="BO30" s="39"/>
      <c r="BP30" s="39"/>
      <c r="BQ30" s="39"/>
      <c r="BR30" s="39"/>
    </row>
    <row r="31" spans="1:70" x14ac:dyDescent="0.25">
      <c r="A31" s="20" t="s">
        <v>51</v>
      </c>
      <c r="B31" s="2" t="str">
        <f t="shared" si="0"/>
        <v>Staunton &amp; Harrisonburg, VA</v>
      </c>
      <c r="C31" s="2"/>
      <c r="D31" s="23" t="s">
        <v>89</v>
      </c>
      <c r="E31" s="26" t="s">
        <v>90</v>
      </c>
      <c r="F31" s="2"/>
      <c r="G31" s="233">
        <v>44.745378137106201</v>
      </c>
      <c r="H31" s="229">
        <v>55.986501600134702</v>
      </c>
      <c r="I31" s="229">
        <v>57.612073437763101</v>
      </c>
      <c r="J31" s="229">
        <v>56.002755600471602</v>
      </c>
      <c r="K31" s="229">
        <v>60.591423277749698</v>
      </c>
      <c r="L31" s="234">
        <v>54.987626410645099</v>
      </c>
      <c r="M31" s="229"/>
      <c r="N31" s="241">
        <v>97.369818089944403</v>
      </c>
      <c r="O31" s="249">
        <v>107.764167087754</v>
      </c>
      <c r="P31" s="242">
        <v>102.566992588849</v>
      </c>
      <c r="Q31" s="229"/>
      <c r="R31" s="247">
        <v>68.581731032989197</v>
      </c>
      <c r="S31" s="208"/>
      <c r="T31" s="212">
        <v>-7.3262648246144098</v>
      </c>
      <c r="U31" s="207">
        <v>-0.89951659605132706</v>
      </c>
      <c r="V31" s="207">
        <v>-4.5444701310055198</v>
      </c>
      <c r="W31" s="207">
        <v>-4.66166894219905</v>
      </c>
      <c r="X31" s="207">
        <v>7.5609354834889997</v>
      </c>
      <c r="Y31" s="213">
        <v>-1.87982776559665</v>
      </c>
      <c r="Z31" s="207"/>
      <c r="AA31" s="220">
        <v>34.304477610325499</v>
      </c>
      <c r="AB31" s="228">
        <v>20.9963750022185</v>
      </c>
      <c r="AC31" s="221">
        <v>26.968204047400501</v>
      </c>
      <c r="AD31" s="207"/>
      <c r="AE31" s="226">
        <v>8.6704477911683604</v>
      </c>
      <c r="AF31" s="38"/>
      <c r="AG31" s="233">
        <v>42.831590332938902</v>
      </c>
      <c r="AH31" s="229">
        <v>54.673530082812199</v>
      </c>
      <c r="AI31" s="229">
        <v>59.738394034138899</v>
      </c>
      <c r="AJ31" s="229">
        <v>78.904169342572203</v>
      </c>
      <c r="AK31" s="229">
        <v>95.841819334121993</v>
      </c>
      <c r="AL31" s="234">
        <v>66.397900625316794</v>
      </c>
      <c r="AM31" s="229"/>
      <c r="AN31" s="241">
        <v>116.412322300825</v>
      </c>
      <c r="AO31" s="249">
        <v>98.322726545393195</v>
      </c>
      <c r="AP31" s="242">
        <v>107.367524423109</v>
      </c>
      <c r="AQ31" s="229"/>
      <c r="AR31" s="247">
        <v>78.131741600135001</v>
      </c>
      <c r="AS31" s="208"/>
      <c r="AT31" s="212">
        <v>-0.29079056732833097</v>
      </c>
      <c r="AU31" s="207">
        <v>-0.27806480317645299</v>
      </c>
      <c r="AV31" s="207">
        <v>-2.10292389837345</v>
      </c>
      <c r="AW31" s="207">
        <v>12.7132620055055</v>
      </c>
      <c r="AX31" s="207">
        <v>12.840757023503301</v>
      </c>
      <c r="AY31" s="213">
        <v>5.7757830805286003</v>
      </c>
      <c r="AZ31" s="207"/>
      <c r="BA31" s="220">
        <v>1.81255436792916</v>
      </c>
      <c r="BB31" s="228">
        <v>-6.8500572195126797</v>
      </c>
      <c r="BC31" s="221">
        <v>-2.3456774669197999</v>
      </c>
      <c r="BD31" s="207"/>
      <c r="BE31" s="226">
        <v>2.4122043313596802</v>
      </c>
      <c r="BF31" s="38"/>
      <c r="BG31" s="39"/>
      <c r="BH31" s="39"/>
      <c r="BI31" s="39"/>
      <c r="BJ31" s="39"/>
      <c r="BK31" s="39"/>
      <c r="BL31" s="39"/>
      <c r="BM31" s="39"/>
      <c r="BN31" s="39"/>
      <c r="BO31" s="39"/>
      <c r="BP31" s="39"/>
      <c r="BQ31" s="39"/>
      <c r="BR31" s="39"/>
    </row>
    <row r="32" spans="1:70" x14ac:dyDescent="0.25">
      <c r="A32" s="20" t="s">
        <v>50</v>
      </c>
      <c r="B32" s="2" t="str">
        <f t="shared" si="0"/>
        <v>Blacksburg &amp; Wytheville, VA</v>
      </c>
      <c r="C32" s="2"/>
      <c r="D32" s="23" t="s">
        <v>89</v>
      </c>
      <c r="E32" s="26" t="s">
        <v>90</v>
      </c>
      <c r="F32" s="2"/>
      <c r="G32" s="233">
        <v>49.954973155696898</v>
      </c>
      <c r="H32" s="229">
        <v>58.761749850864902</v>
      </c>
      <c r="I32" s="229">
        <v>61.073841718035297</v>
      </c>
      <c r="J32" s="229">
        <v>64.150236627560105</v>
      </c>
      <c r="K32" s="229">
        <v>59.222105786438597</v>
      </c>
      <c r="L32" s="234">
        <v>58.632581427719202</v>
      </c>
      <c r="M32" s="229"/>
      <c r="N32" s="241">
        <v>63.9613203420163</v>
      </c>
      <c r="O32" s="249">
        <v>60.649435275402602</v>
      </c>
      <c r="P32" s="242">
        <v>62.305377808709402</v>
      </c>
      <c r="Q32" s="229"/>
      <c r="R32" s="247">
        <v>59.6819518222878</v>
      </c>
      <c r="S32" s="208"/>
      <c r="T32" s="212">
        <v>2.8694407829450101</v>
      </c>
      <c r="U32" s="207">
        <v>4.6916671522925499</v>
      </c>
      <c r="V32" s="207">
        <v>6.7540507599528397</v>
      </c>
      <c r="W32" s="207">
        <v>4.8374639762107696</v>
      </c>
      <c r="X32" s="207">
        <v>-0.494907056958722</v>
      </c>
      <c r="Y32" s="213">
        <v>3.7353284422005402</v>
      </c>
      <c r="Z32" s="207"/>
      <c r="AA32" s="220">
        <v>-15.328294796667601</v>
      </c>
      <c r="AB32" s="228">
        <v>-12.560187923413199</v>
      </c>
      <c r="AC32" s="221">
        <v>-14.003261317819099</v>
      </c>
      <c r="AD32" s="207"/>
      <c r="AE32" s="226">
        <v>-2.2770739960776898</v>
      </c>
      <c r="AF32" s="38"/>
      <c r="AG32" s="233">
        <v>41.013409226486303</v>
      </c>
      <c r="AH32" s="229">
        <v>52.5510190892821</v>
      </c>
      <c r="AI32" s="229">
        <v>62.739063432093801</v>
      </c>
      <c r="AJ32" s="229">
        <v>85.378373931198993</v>
      </c>
      <c r="AK32" s="229">
        <v>122.434882680453</v>
      </c>
      <c r="AL32" s="234">
        <v>72.823349671902903</v>
      </c>
      <c r="AM32" s="229"/>
      <c r="AN32" s="241">
        <v>137.93931895008899</v>
      </c>
      <c r="AO32" s="249">
        <v>106.211479419367</v>
      </c>
      <c r="AP32" s="242">
        <v>122.075399184728</v>
      </c>
      <c r="AQ32" s="229"/>
      <c r="AR32" s="247">
        <v>86.895363818424499</v>
      </c>
      <c r="AS32" s="208"/>
      <c r="AT32" s="212">
        <v>-8.0067474662796592</v>
      </c>
      <c r="AU32" s="207">
        <v>-4.16303960921792</v>
      </c>
      <c r="AV32" s="207">
        <v>-9.7458707930594795</v>
      </c>
      <c r="AW32" s="207">
        <v>-24.610396456541501</v>
      </c>
      <c r="AX32" s="207">
        <v>4.3179920483009404</v>
      </c>
      <c r="AY32" s="213">
        <v>-8.87089511148457</v>
      </c>
      <c r="AZ32" s="207"/>
      <c r="BA32" s="220">
        <v>-1.50934008139691</v>
      </c>
      <c r="BB32" s="228">
        <v>-4.73079986479748</v>
      </c>
      <c r="BC32" s="221">
        <v>-2.9371375227937002</v>
      </c>
      <c r="BD32" s="207"/>
      <c r="BE32" s="226">
        <v>-6.5796509630254798</v>
      </c>
      <c r="BF32" s="38"/>
      <c r="BG32" s="39"/>
      <c r="BH32" s="39"/>
      <c r="BI32" s="39"/>
      <c r="BJ32" s="39"/>
      <c r="BK32" s="39"/>
      <c r="BL32" s="39"/>
      <c r="BM32" s="39"/>
      <c r="BN32" s="39"/>
      <c r="BO32" s="39"/>
      <c r="BP32" s="39"/>
      <c r="BQ32" s="39"/>
      <c r="BR32" s="39"/>
    </row>
    <row r="33" spans="1:70" x14ac:dyDescent="0.25">
      <c r="A33" s="20" t="s">
        <v>49</v>
      </c>
      <c r="B33" s="2" t="str">
        <f t="shared" si="0"/>
        <v>Lynchburg, VA</v>
      </c>
      <c r="C33" s="2"/>
      <c r="D33" s="23" t="s">
        <v>89</v>
      </c>
      <c r="E33" s="26" t="s">
        <v>90</v>
      </c>
      <c r="F33" s="2"/>
      <c r="G33" s="233">
        <v>52.6808500772797</v>
      </c>
      <c r="H33" s="229">
        <v>65.954503863987597</v>
      </c>
      <c r="I33" s="229">
        <v>74.061675425038601</v>
      </c>
      <c r="J33" s="229">
        <v>70.869820710973698</v>
      </c>
      <c r="K33" s="229">
        <v>68.903511591962896</v>
      </c>
      <c r="L33" s="234">
        <v>66.494072333848493</v>
      </c>
      <c r="M33" s="229"/>
      <c r="N33" s="241">
        <v>93.460105100463593</v>
      </c>
      <c r="O33" s="249">
        <v>98.372438948995296</v>
      </c>
      <c r="P33" s="242">
        <v>95.916272024729494</v>
      </c>
      <c r="Q33" s="229"/>
      <c r="R33" s="247">
        <v>74.900415102671602</v>
      </c>
      <c r="S33" s="208"/>
      <c r="T33" s="212">
        <v>-1.0776313827898301</v>
      </c>
      <c r="U33" s="207">
        <v>-11.704463181902099</v>
      </c>
      <c r="V33" s="207">
        <v>-14.377958149720699</v>
      </c>
      <c r="W33" s="207">
        <v>-18.371290716656901</v>
      </c>
      <c r="X33" s="207">
        <v>-15.454801093412501</v>
      </c>
      <c r="Y33" s="213">
        <v>-13.1414766330413</v>
      </c>
      <c r="Z33" s="207"/>
      <c r="AA33" s="220">
        <v>-4.0587402309354204</v>
      </c>
      <c r="AB33" s="228">
        <v>-0.36994239918834498</v>
      </c>
      <c r="AC33" s="221">
        <v>-2.2018934385045799</v>
      </c>
      <c r="AD33" s="207"/>
      <c r="AE33" s="226">
        <v>-9.4372427204471396</v>
      </c>
      <c r="AF33" s="38"/>
      <c r="AG33" s="233">
        <v>49.9115896445131</v>
      </c>
      <c r="AH33" s="229">
        <v>70.653490726429595</v>
      </c>
      <c r="AI33" s="229">
        <v>78.132313755795906</v>
      </c>
      <c r="AJ33" s="229">
        <v>110.29344281298199</v>
      </c>
      <c r="AK33" s="229">
        <v>144.095958268933</v>
      </c>
      <c r="AL33" s="234">
        <v>90.617359041731007</v>
      </c>
      <c r="AM33" s="229"/>
      <c r="AN33" s="241">
        <v>170.81634312210201</v>
      </c>
      <c r="AO33" s="249">
        <v>123.60150231839199</v>
      </c>
      <c r="AP33" s="242">
        <v>147.20892272024699</v>
      </c>
      <c r="AQ33" s="229"/>
      <c r="AR33" s="247">
        <v>106.786377235592</v>
      </c>
      <c r="AS33" s="208"/>
      <c r="AT33" s="212">
        <v>10.6549555819154</v>
      </c>
      <c r="AU33" s="207">
        <v>4.4438476613368296</v>
      </c>
      <c r="AV33" s="207">
        <v>-2.4449971484129498</v>
      </c>
      <c r="AW33" s="207">
        <v>4.8961624394109702</v>
      </c>
      <c r="AX33" s="207">
        <v>4.2331552203602598</v>
      </c>
      <c r="AY33" s="213">
        <v>3.8617166527341298</v>
      </c>
      <c r="AZ33" s="207"/>
      <c r="BA33" s="220">
        <v>3.4680588975836302</v>
      </c>
      <c r="BB33" s="228">
        <v>2.86183510366121</v>
      </c>
      <c r="BC33" s="221">
        <v>3.2126879911791</v>
      </c>
      <c r="BD33" s="207"/>
      <c r="BE33" s="226">
        <v>3.6037389560742801</v>
      </c>
      <c r="BF33" s="38"/>
      <c r="BG33" s="39"/>
      <c r="BH33" s="39"/>
      <c r="BI33" s="39"/>
      <c r="BJ33" s="39"/>
      <c r="BK33" s="39"/>
      <c r="BL33" s="39"/>
      <c r="BM33" s="39"/>
      <c r="BN33" s="39"/>
      <c r="BO33" s="39"/>
      <c r="BP33" s="39"/>
      <c r="BQ33" s="39"/>
      <c r="BR33" s="39"/>
    </row>
    <row r="34" spans="1:70" x14ac:dyDescent="0.25">
      <c r="A34" s="20" t="s">
        <v>23</v>
      </c>
      <c r="B34" s="2" t="str">
        <f t="shared" si="0"/>
        <v>Central Virginia</v>
      </c>
      <c r="C34" s="2"/>
      <c r="D34" s="23" t="s">
        <v>89</v>
      </c>
      <c r="E34" s="26" t="s">
        <v>90</v>
      </c>
      <c r="F34" s="2"/>
      <c r="G34" s="233">
        <v>74.613717756844693</v>
      </c>
      <c r="H34" s="229">
        <v>79.126078880183101</v>
      </c>
      <c r="I34" s="229">
        <v>88.466261994893898</v>
      </c>
      <c r="J34" s="229">
        <v>87.911244534436705</v>
      </c>
      <c r="K34" s="229">
        <v>73.746373507057498</v>
      </c>
      <c r="L34" s="234">
        <v>80.772735334683205</v>
      </c>
      <c r="M34" s="229"/>
      <c r="N34" s="241">
        <v>129.98188044722201</v>
      </c>
      <c r="O34" s="249">
        <v>160.16608328197901</v>
      </c>
      <c r="P34" s="242">
        <v>145.0739818646</v>
      </c>
      <c r="Q34" s="229"/>
      <c r="R34" s="247">
        <v>99.1445200575168</v>
      </c>
      <c r="S34" s="208"/>
      <c r="T34" s="212">
        <v>5.8745144677148904</v>
      </c>
      <c r="U34" s="207">
        <v>3.15895521193413</v>
      </c>
      <c r="V34" s="207">
        <v>3.2388238673128602</v>
      </c>
      <c r="W34" s="207">
        <v>8.6809228618887797</v>
      </c>
      <c r="X34" s="207">
        <v>9.1814920091012109</v>
      </c>
      <c r="Y34" s="213">
        <v>5.9172288086621601</v>
      </c>
      <c r="Z34" s="207"/>
      <c r="AA34" s="220">
        <v>20.052451366403702</v>
      </c>
      <c r="AB34" s="228">
        <v>19.5268747920538</v>
      </c>
      <c r="AC34" s="221">
        <v>19.761754991840299</v>
      </c>
      <c r="AD34" s="207"/>
      <c r="AE34" s="226">
        <v>11.2955644576937</v>
      </c>
      <c r="AF34" s="38"/>
      <c r="AG34" s="233">
        <v>62.821161846442998</v>
      </c>
      <c r="AH34" s="229">
        <v>78.578527427182607</v>
      </c>
      <c r="AI34" s="229">
        <v>88.569890012261595</v>
      </c>
      <c r="AJ34" s="229">
        <v>92.916608882721306</v>
      </c>
      <c r="AK34" s="229">
        <v>94.272034479467195</v>
      </c>
      <c r="AL34" s="234">
        <v>83.431644529615099</v>
      </c>
      <c r="AM34" s="229"/>
      <c r="AN34" s="241">
        <v>137.264285808609</v>
      </c>
      <c r="AO34" s="249">
        <v>141.168527305807</v>
      </c>
      <c r="AP34" s="242">
        <v>139.21640655720799</v>
      </c>
      <c r="AQ34" s="229"/>
      <c r="AR34" s="247">
        <v>99.379424245570206</v>
      </c>
      <c r="AS34" s="208"/>
      <c r="AT34" s="212">
        <v>7.7037987157541901</v>
      </c>
      <c r="AU34" s="207">
        <v>3.8596294649135801</v>
      </c>
      <c r="AV34" s="207">
        <v>2.9687246047135298</v>
      </c>
      <c r="AW34" s="207">
        <v>5.7596583407258199</v>
      </c>
      <c r="AX34" s="207">
        <v>4.1027516430905404</v>
      </c>
      <c r="AY34" s="213">
        <v>4.6997571957245103</v>
      </c>
      <c r="AZ34" s="207"/>
      <c r="BA34" s="220">
        <v>6.2276712350214103</v>
      </c>
      <c r="BB34" s="228">
        <v>7.11527213049024</v>
      </c>
      <c r="BC34" s="221">
        <v>6.67584859225376</v>
      </c>
      <c r="BD34" s="207"/>
      <c r="BE34" s="226">
        <v>5.4769383806943797</v>
      </c>
      <c r="BF34" s="38"/>
      <c r="BG34" s="39"/>
      <c r="BH34" s="39"/>
      <c r="BI34" s="39"/>
      <c r="BJ34" s="39"/>
      <c r="BK34" s="39"/>
      <c r="BL34" s="39"/>
      <c r="BM34" s="39"/>
      <c r="BN34" s="39"/>
      <c r="BO34" s="39"/>
      <c r="BP34" s="39"/>
      <c r="BQ34" s="39"/>
      <c r="BR34" s="39"/>
    </row>
    <row r="35" spans="1:70" x14ac:dyDescent="0.25">
      <c r="A35" s="20" t="s">
        <v>24</v>
      </c>
      <c r="B35" s="2" t="str">
        <f t="shared" si="0"/>
        <v>Chesapeake Bay</v>
      </c>
      <c r="C35" s="2"/>
      <c r="D35" s="23" t="s">
        <v>89</v>
      </c>
      <c r="E35" s="26" t="s">
        <v>90</v>
      </c>
      <c r="F35" s="2"/>
      <c r="G35" s="233">
        <v>45.3929788897576</v>
      </c>
      <c r="H35" s="229">
        <v>66.103620015637205</v>
      </c>
      <c r="I35" s="229">
        <v>79.276426896012495</v>
      </c>
      <c r="J35" s="229">
        <v>76.157451133698203</v>
      </c>
      <c r="K35" s="229">
        <v>57.832572322126602</v>
      </c>
      <c r="L35" s="234">
        <v>64.952609851446397</v>
      </c>
      <c r="M35" s="229"/>
      <c r="N35" s="241">
        <v>101.596293979671</v>
      </c>
      <c r="O35" s="249">
        <v>127.938436278342</v>
      </c>
      <c r="P35" s="242">
        <v>114.767365129007</v>
      </c>
      <c r="Q35" s="229"/>
      <c r="R35" s="247">
        <v>79.185397073606595</v>
      </c>
      <c r="S35" s="208"/>
      <c r="T35" s="212">
        <v>-20.666597341607101</v>
      </c>
      <c r="U35" s="207">
        <v>-11.298142797491201</v>
      </c>
      <c r="V35" s="207">
        <v>11.3285770564723</v>
      </c>
      <c r="W35" s="207">
        <v>5.1863964137523499</v>
      </c>
      <c r="X35" s="207">
        <v>-18.655083396073099</v>
      </c>
      <c r="Y35" s="213">
        <v>-6.2593996589949601</v>
      </c>
      <c r="Z35" s="207"/>
      <c r="AA35" s="220">
        <v>-10.751773797855</v>
      </c>
      <c r="AB35" s="228">
        <v>-4.3188453795746504</v>
      </c>
      <c r="AC35" s="221">
        <v>-7.2770342514606998</v>
      </c>
      <c r="AD35" s="207"/>
      <c r="AE35" s="226">
        <v>-6.6834996452785802</v>
      </c>
      <c r="AF35" s="38"/>
      <c r="AG35" s="233">
        <v>46.052130570758401</v>
      </c>
      <c r="AH35" s="229">
        <v>63.8878792025019</v>
      </c>
      <c r="AI35" s="229">
        <v>72.949642298670796</v>
      </c>
      <c r="AJ35" s="229">
        <v>73.884214229866998</v>
      </c>
      <c r="AK35" s="229">
        <v>68.938137216575399</v>
      </c>
      <c r="AL35" s="234">
        <v>65.142400703674696</v>
      </c>
      <c r="AM35" s="229"/>
      <c r="AN35" s="241">
        <v>104.096681000781</v>
      </c>
      <c r="AO35" s="249">
        <v>109.775648944487</v>
      </c>
      <c r="AP35" s="242">
        <v>106.936164972634</v>
      </c>
      <c r="AQ35" s="229"/>
      <c r="AR35" s="247">
        <v>77.083476209091899</v>
      </c>
      <c r="AS35" s="208"/>
      <c r="AT35" s="212">
        <v>-10.858538965495599</v>
      </c>
      <c r="AU35" s="207">
        <v>-13.1890842276028</v>
      </c>
      <c r="AV35" s="207">
        <v>-5.79384327873146</v>
      </c>
      <c r="AW35" s="207">
        <v>-7.3070943177060199</v>
      </c>
      <c r="AX35" s="207">
        <v>-12.190881724646999</v>
      </c>
      <c r="AY35" s="213">
        <v>-9.7525694066802</v>
      </c>
      <c r="AZ35" s="207"/>
      <c r="BA35" s="220">
        <v>-2.9975361718345401</v>
      </c>
      <c r="BB35" s="228">
        <v>-3.5794922574952501</v>
      </c>
      <c r="BC35" s="221">
        <v>-3.29711536144961</v>
      </c>
      <c r="BD35" s="207"/>
      <c r="BE35" s="226">
        <v>-7.2997618036925003</v>
      </c>
      <c r="BF35" s="38"/>
      <c r="BG35" s="39"/>
      <c r="BH35" s="39"/>
      <c r="BI35" s="39"/>
      <c r="BJ35" s="39"/>
      <c r="BK35" s="39"/>
      <c r="BL35" s="39"/>
      <c r="BM35" s="39"/>
      <c r="BN35" s="39"/>
      <c r="BO35" s="39"/>
      <c r="BP35" s="39"/>
      <c r="BQ35" s="39"/>
      <c r="BR35" s="39"/>
    </row>
    <row r="36" spans="1:70" x14ac:dyDescent="0.25">
      <c r="A36" s="20" t="s">
        <v>25</v>
      </c>
      <c r="B36" s="2" t="str">
        <f t="shared" si="0"/>
        <v>Coastal Virginia - Eastern Shore</v>
      </c>
      <c r="C36" s="2"/>
      <c r="D36" s="23" t="s">
        <v>89</v>
      </c>
      <c r="E36" s="26" t="s">
        <v>90</v>
      </c>
      <c r="F36" s="2"/>
      <c r="G36" s="233">
        <v>60.151086240947897</v>
      </c>
      <c r="H36" s="229">
        <v>68.148630678077595</v>
      </c>
      <c r="I36" s="229">
        <v>69.529782751810401</v>
      </c>
      <c r="J36" s="229">
        <v>70.379157340355405</v>
      </c>
      <c r="K36" s="229">
        <v>64.978617511520696</v>
      </c>
      <c r="L36" s="234">
        <v>66.637454904542395</v>
      </c>
      <c r="M36" s="229"/>
      <c r="N36" s="241">
        <v>84.978426596445004</v>
      </c>
      <c r="O36" s="249">
        <v>104.455977616853</v>
      </c>
      <c r="P36" s="242">
        <v>94.717202106649097</v>
      </c>
      <c r="Q36" s="229"/>
      <c r="R36" s="247">
        <v>74.660239819430004</v>
      </c>
      <c r="S36" s="208"/>
      <c r="T36" s="212">
        <v>3.35780661701724</v>
      </c>
      <c r="U36" s="207">
        <v>-7.5490522144765198</v>
      </c>
      <c r="V36" s="207">
        <v>-7.9778301443748498</v>
      </c>
      <c r="W36" s="207">
        <v>2.0580207228323002</v>
      </c>
      <c r="X36" s="207">
        <v>0.54804928012185194</v>
      </c>
      <c r="Y36" s="213">
        <v>-2.3060952646669799</v>
      </c>
      <c r="Z36" s="207"/>
      <c r="AA36" s="220">
        <v>-12.2196822948702</v>
      </c>
      <c r="AB36" s="228">
        <v>-17.764162041087499</v>
      </c>
      <c r="AC36" s="221">
        <v>-15.3661146524391</v>
      </c>
      <c r="AD36" s="207"/>
      <c r="AE36" s="226">
        <v>-7.48099491494263</v>
      </c>
      <c r="AF36" s="38"/>
      <c r="AG36" s="233">
        <v>46.923577208918203</v>
      </c>
      <c r="AH36" s="229">
        <v>62.417246903385603</v>
      </c>
      <c r="AI36" s="229">
        <v>66.337691164326998</v>
      </c>
      <c r="AJ36" s="229">
        <v>71.015955408753001</v>
      </c>
      <c r="AK36" s="229">
        <v>73.826069364161796</v>
      </c>
      <c r="AL36" s="234">
        <v>64.104108009909098</v>
      </c>
      <c r="AM36" s="229"/>
      <c r="AN36" s="241">
        <v>100.274769585253</v>
      </c>
      <c r="AO36" s="249">
        <v>98.692235023041405</v>
      </c>
      <c r="AP36" s="242">
        <v>99.483502304147393</v>
      </c>
      <c r="AQ36" s="229"/>
      <c r="AR36" s="247">
        <v>74.237523039573801</v>
      </c>
      <c r="AS36" s="208"/>
      <c r="AT36" s="212">
        <v>-4.3663586198692901</v>
      </c>
      <c r="AU36" s="207">
        <v>-4.3791784693697799</v>
      </c>
      <c r="AV36" s="207">
        <v>-6.4013090566965003</v>
      </c>
      <c r="AW36" s="207">
        <v>-9.4232534620040695</v>
      </c>
      <c r="AX36" s="207">
        <v>-5.6898220782505797</v>
      </c>
      <c r="AY36" s="213">
        <v>-6.2627046648592897</v>
      </c>
      <c r="AZ36" s="207"/>
      <c r="BA36" s="220">
        <v>-5.3694358387877896</v>
      </c>
      <c r="BB36" s="228">
        <v>-8.7524492989841391</v>
      </c>
      <c r="BC36" s="221">
        <v>-7.0782769617771804</v>
      </c>
      <c r="BD36" s="207"/>
      <c r="BE36" s="226">
        <v>-6.5709855724953599</v>
      </c>
      <c r="BF36" s="38"/>
      <c r="BG36" s="39"/>
      <c r="BH36" s="39"/>
      <c r="BI36" s="39"/>
      <c r="BJ36" s="39"/>
      <c r="BK36" s="39"/>
      <c r="BL36" s="39"/>
      <c r="BM36" s="39"/>
      <c r="BN36" s="39"/>
      <c r="BO36" s="39"/>
      <c r="BP36" s="39"/>
      <c r="BQ36" s="39"/>
      <c r="BR36" s="39"/>
    </row>
    <row r="37" spans="1:70" x14ac:dyDescent="0.25">
      <c r="A37" s="20" t="s">
        <v>26</v>
      </c>
      <c r="B37" s="2" t="str">
        <f t="shared" si="0"/>
        <v>Coastal Virginia - Hampton Roads</v>
      </c>
      <c r="C37" s="2"/>
      <c r="D37" s="23" t="s">
        <v>89</v>
      </c>
      <c r="E37" s="26" t="s">
        <v>90</v>
      </c>
      <c r="F37" s="2"/>
      <c r="G37" s="233">
        <v>68.081911867206998</v>
      </c>
      <c r="H37" s="229">
        <v>77.054376694116698</v>
      </c>
      <c r="I37" s="229">
        <v>83.121320442987297</v>
      </c>
      <c r="J37" s="229">
        <v>82.518681364070503</v>
      </c>
      <c r="K37" s="229">
        <v>78.516264295118305</v>
      </c>
      <c r="L37" s="234">
        <v>77.8585109327</v>
      </c>
      <c r="M37" s="229"/>
      <c r="N37" s="241">
        <v>141.43586364457701</v>
      </c>
      <c r="O37" s="249">
        <v>170.85627720267399</v>
      </c>
      <c r="P37" s="242">
        <v>156.14607042362499</v>
      </c>
      <c r="Q37" s="229"/>
      <c r="R37" s="247">
        <v>100.22638507296401</v>
      </c>
      <c r="S37" s="208"/>
      <c r="T37" s="212">
        <v>11.7095355357072</v>
      </c>
      <c r="U37" s="207">
        <v>0.24357285995266301</v>
      </c>
      <c r="V37" s="207">
        <v>5.05580896061337</v>
      </c>
      <c r="W37" s="207">
        <v>6.5584453222338102</v>
      </c>
      <c r="X37" s="207">
        <v>11.186902094569</v>
      </c>
      <c r="Y37" s="213">
        <v>6.6584054158780601</v>
      </c>
      <c r="Z37" s="207"/>
      <c r="AA37" s="220">
        <v>8.59085203986902</v>
      </c>
      <c r="AB37" s="228">
        <v>-0.29888068174126398</v>
      </c>
      <c r="AC37" s="221">
        <v>3.5399770654521698</v>
      </c>
      <c r="AD37" s="207"/>
      <c r="AE37" s="226">
        <v>5.2474277343827804</v>
      </c>
      <c r="AF37" s="38"/>
      <c r="AG37" s="233">
        <v>59.254179208508603</v>
      </c>
      <c r="AH37" s="229">
        <v>71.538281100756294</v>
      </c>
      <c r="AI37" s="229">
        <v>79.095587487415102</v>
      </c>
      <c r="AJ37" s="229">
        <v>81.562920528177102</v>
      </c>
      <c r="AK37" s="229">
        <v>84.973712084054</v>
      </c>
      <c r="AL37" s="234">
        <v>75.284936081782206</v>
      </c>
      <c r="AM37" s="229"/>
      <c r="AN37" s="241">
        <v>134.89174813485801</v>
      </c>
      <c r="AO37" s="249">
        <v>142.13497863799401</v>
      </c>
      <c r="AP37" s="242">
        <v>138.51336338642599</v>
      </c>
      <c r="AQ37" s="229"/>
      <c r="AR37" s="247">
        <v>93.3502010259663</v>
      </c>
      <c r="AS37" s="208"/>
      <c r="AT37" s="212">
        <v>2.4226885824439801</v>
      </c>
      <c r="AU37" s="207">
        <v>2.9810688370427498</v>
      </c>
      <c r="AV37" s="207">
        <v>5.3344024529316396</v>
      </c>
      <c r="AW37" s="207">
        <v>8.322549795215</v>
      </c>
      <c r="AX37" s="207">
        <v>11.3859929661284</v>
      </c>
      <c r="AY37" s="213">
        <v>6.3368593286186599</v>
      </c>
      <c r="AZ37" s="207"/>
      <c r="BA37" s="220">
        <v>9.2558999960976802</v>
      </c>
      <c r="BB37" s="228">
        <v>2.9375562201575098</v>
      </c>
      <c r="BC37" s="221">
        <v>5.9201962488800897</v>
      </c>
      <c r="BD37" s="207"/>
      <c r="BE37" s="226">
        <v>6.1558577834514203</v>
      </c>
      <c r="BF37" s="38"/>
      <c r="BG37" s="39"/>
      <c r="BH37" s="39"/>
      <c r="BI37" s="39"/>
      <c r="BJ37" s="39"/>
      <c r="BK37" s="39"/>
      <c r="BL37" s="39"/>
      <c r="BM37" s="39"/>
      <c r="BN37" s="39"/>
      <c r="BO37" s="39"/>
      <c r="BP37" s="39"/>
      <c r="BQ37" s="39"/>
      <c r="BR37" s="39"/>
    </row>
    <row r="38" spans="1:70" x14ac:dyDescent="0.25">
      <c r="A38" s="19" t="s">
        <v>27</v>
      </c>
      <c r="B38" s="2" t="str">
        <f t="shared" si="0"/>
        <v>Northern Virginia</v>
      </c>
      <c r="C38" s="2"/>
      <c r="D38" s="23" t="s">
        <v>89</v>
      </c>
      <c r="E38" s="26" t="s">
        <v>90</v>
      </c>
      <c r="F38" s="2"/>
      <c r="G38" s="233">
        <v>119.26968581081</v>
      </c>
      <c r="H38" s="229">
        <v>169.558752064564</v>
      </c>
      <c r="I38" s="229">
        <v>191.86568130630599</v>
      </c>
      <c r="J38" s="229">
        <v>178.39952439939901</v>
      </c>
      <c r="K38" s="229">
        <v>120.761322259759</v>
      </c>
      <c r="L38" s="234">
        <v>155.97099316816801</v>
      </c>
      <c r="M38" s="229"/>
      <c r="N38" s="241">
        <v>108.952074512012</v>
      </c>
      <c r="O38" s="249">
        <v>122.36074605855801</v>
      </c>
      <c r="P38" s="242">
        <v>115.65641028528501</v>
      </c>
      <c r="Q38" s="229"/>
      <c r="R38" s="247">
        <v>144.45254091591499</v>
      </c>
      <c r="S38" s="208"/>
      <c r="T38" s="212">
        <v>24.8064518582025</v>
      </c>
      <c r="U38" s="207">
        <v>17.879957155100001</v>
      </c>
      <c r="V38" s="207">
        <v>15.3848580551679</v>
      </c>
      <c r="W38" s="207">
        <v>20.7361273448719</v>
      </c>
      <c r="X38" s="207">
        <v>19.974536903730201</v>
      </c>
      <c r="Y38" s="213">
        <v>19.2251391447946</v>
      </c>
      <c r="Z38" s="207"/>
      <c r="AA38" s="220">
        <v>5.2165283582040001</v>
      </c>
      <c r="AB38" s="228">
        <v>-2.32623085419449</v>
      </c>
      <c r="AC38" s="221">
        <v>1.08709533585639</v>
      </c>
      <c r="AD38" s="207"/>
      <c r="AE38" s="226">
        <v>14.5243679654487</v>
      </c>
      <c r="AF38" s="38"/>
      <c r="AG38" s="233">
        <v>100.258136481463</v>
      </c>
      <c r="AH38" s="229">
        <v>156.671384595913</v>
      </c>
      <c r="AI38" s="229">
        <v>187.130838173184</v>
      </c>
      <c r="AJ38" s="229">
        <v>183.53904773288701</v>
      </c>
      <c r="AK38" s="229">
        <v>142.12286284822301</v>
      </c>
      <c r="AL38" s="234">
        <v>153.94445396633401</v>
      </c>
      <c r="AM38" s="229"/>
      <c r="AN38" s="241">
        <v>124.925926238738</v>
      </c>
      <c r="AO38" s="249">
        <v>126.96130250563</v>
      </c>
      <c r="AP38" s="242">
        <v>125.943614372184</v>
      </c>
      <c r="AQ38" s="229"/>
      <c r="AR38" s="247">
        <v>145.94992124749999</v>
      </c>
      <c r="AS38" s="208"/>
      <c r="AT38" s="212">
        <v>13.8396481514255</v>
      </c>
      <c r="AU38" s="207">
        <v>10.8841243661523</v>
      </c>
      <c r="AV38" s="207">
        <v>10.7516735210421</v>
      </c>
      <c r="AW38" s="207">
        <v>14.776831886721901</v>
      </c>
      <c r="AX38" s="207">
        <v>12.4652873365643</v>
      </c>
      <c r="AY38" s="213">
        <v>12.432635925953001</v>
      </c>
      <c r="AZ38" s="207"/>
      <c r="BA38" s="220">
        <v>12.7168429407585</v>
      </c>
      <c r="BB38" s="228">
        <v>9.5133737790755504</v>
      </c>
      <c r="BC38" s="221">
        <v>11.079080578194</v>
      </c>
      <c r="BD38" s="207"/>
      <c r="BE38" s="226">
        <v>12.099998784356201</v>
      </c>
      <c r="BF38" s="38"/>
      <c r="BG38" s="39"/>
      <c r="BH38" s="39"/>
      <c r="BI38" s="39"/>
      <c r="BJ38" s="39"/>
      <c r="BK38" s="39"/>
      <c r="BL38" s="39"/>
      <c r="BM38" s="39"/>
      <c r="BN38" s="39"/>
      <c r="BO38" s="39"/>
      <c r="BP38" s="39"/>
      <c r="BQ38" s="39"/>
      <c r="BR38" s="39"/>
    </row>
    <row r="39" spans="1:70" x14ac:dyDescent="0.25">
      <c r="A39" s="21" t="s">
        <v>28</v>
      </c>
      <c r="B39" s="2" t="str">
        <f t="shared" si="0"/>
        <v>Shenandoah Valley</v>
      </c>
      <c r="C39" s="2"/>
      <c r="D39" s="24" t="s">
        <v>89</v>
      </c>
      <c r="E39" s="27" t="s">
        <v>90</v>
      </c>
      <c r="F39" s="2"/>
      <c r="G39" s="235">
        <v>47.9182831325301</v>
      </c>
      <c r="H39" s="236">
        <v>56.4629549778059</v>
      </c>
      <c r="I39" s="236">
        <v>59.357142517438099</v>
      </c>
      <c r="J39" s="236">
        <v>59.8372836081166</v>
      </c>
      <c r="K39" s="236">
        <v>61.822861445783097</v>
      </c>
      <c r="L39" s="237">
        <v>57.079705136334802</v>
      </c>
      <c r="M39" s="229"/>
      <c r="N39" s="243">
        <v>91.933746036778601</v>
      </c>
      <c r="O39" s="244">
        <v>102.571387127457</v>
      </c>
      <c r="P39" s="245">
        <v>97.252566582117893</v>
      </c>
      <c r="Q39" s="229"/>
      <c r="R39" s="248">
        <v>68.557665549415702</v>
      </c>
      <c r="S39" s="208"/>
      <c r="T39" s="214">
        <v>-5.6570360863823703</v>
      </c>
      <c r="U39" s="215">
        <v>-3.4421390131205598</v>
      </c>
      <c r="V39" s="215">
        <v>-3.0280116883986699</v>
      </c>
      <c r="W39" s="215">
        <v>-0.48514097596735201</v>
      </c>
      <c r="X39" s="215">
        <v>0.65103722757568605</v>
      </c>
      <c r="Y39" s="216">
        <v>-2.27079592459752</v>
      </c>
      <c r="Z39" s="207"/>
      <c r="AA39" s="222">
        <v>5.2710030762370499</v>
      </c>
      <c r="AB39" s="223">
        <v>3.0382962305987702</v>
      </c>
      <c r="AC39" s="224">
        <v>4.0816728392041002</v>
      </c>
      <c r="AD39" s="207"/>
      <c r="AE39" s="227">
        <v>0.208040391019816</v>
      </c>
      <c r="AF39" s="38"/>
      <c r="AG39" s="235">
        <v>44.078600632370097</v>
      </c>
      <c r="AH39" s="236">
        <v>54.395475172509698</v>
      </c>
      <c r="AI39" s="236">
        <v>59.3220687255155</v>
      </c>
      <c r="AJ39" s="236">
        <v>72.941461809215099</v>
      </c>
      <c r="AK39" s="236">
        <v>87.010125479746193</v>
      </c>
      <c r="AL39" s="237">
        <v>63.549546363871301</v>
      </c>
      <c r="AM39" s="229"/>
      <c r="AN39" s="243">
        <v>110.559167525364</v>
      </c>
      <c r="AO39" s="244">
        <v>99.511771956245994</v>
      </c>
      <c r="AP39" s="245">
        <v>105.035469740805</v>
      </c>
      <c r="AQ39" s="229"/>
      <c r="AR39" s="248">
        <v>75.432437798520198</v>
      </c>
      <c r="AS39" s="208"/>
      <c r="AT39" s="214">
        <v>1.4301865266221401</v>
      </c>
      <c r="AU39" s="215">
        <v>0.17667394723685501</v>
      </c>
      <c r="AV39" s="215">
        <v>-0.82131945991797795</v>
      </c>
      <c r="AW39" s="215">
        <v>5.9154603359322202</v>
      </c>
      <c r="AX39" s="215">
        <v>6.2150902054240502</v>
      </c>
      <c r="AY39" s="216">
        <v>3.0156028755331601</v>
      </c>
      <c r="AZ39" s="207"/>
      <c r="BA39" s="222">
        <v>-0.92956003694107003</v>
      </c>
      <c r="BB39" s="223">
        <v>-4.6179420812160004</v>
      </c>
      <c r="BC39" s="224">
        <v>-2.7116858892947802</v>
      </c>
      <c r="BD39" s="207"/>
      <c r="BE39" s="227">
        <v>0.651963199451291</v>
      </c>
      <c r="BF39" s="38"/>
      <c r="BG39" s="39"/>
      <c r="BH39" s="39"/>
      <c r="BI39" s="39"/>
      <c r="BJ39" s="39"/>
      <c r="BK39" s="39"/>
      <c r="BL39" s="39"/>
      <c r="BM39" s="39"/>
      <c r="BN39" s="39"/>
      <c r="BO39" s="39"/>
      <c r="BP39" s="39"/>
      <c r="BQ39" s="39"/>
      <c r="BR39" s="39"/>
    </row>
    <row r="40" spans="1:70" ht="13" x14ac:dyDescent="0.3">
      <c r="A40" s="18" t="s">
        <v>29</v>
      </c>
      <c r="B40" s="2" t="str">
        <f t="shared" si="0"/>
        <v>Southern Virginia</v>
      </c>
      <c r="C40" s="8"/>
      <c r="D40" s="22" t="s">
        <v>89</v>
      </c>
      <c r="E40" s="25" t="s">
        <v>90</v>
      </c>
      <c r="F40" s="2"/>
      <c r="G40" s="230">
        <v>47.135458436584798</v>
      </c>
      <c r="H40" s="231">
        <v>68.898015318765403</v>
      </c>
      <c r="I40" s="231">
        <v>73.478970488848802</v>
      </c>
      <c r="J40" s="231">
        <v>71.345287226852804</v>
      </c>
      <c r="K40" s="231">
        <v>75.009155215138506</v>
      </c>
      <c r="L40" s="232">
        <v>67.173377337238094</v>
      </c>
      <c r="M40" s="229"/>
      <c r="N40" s="238">
        <v>89.430723135841404</v>
      </c>
      <c r="O40" s="239">
        <v>88.110493354358994</v>
      </c>
      <c r="P40" s="240">
        <v>88.770608245100206</v>
      </c>
      <c r="Q40" s="229"/>
      <c r="R40" s="246">
        <v>73.344014739484393</v>
      </c>
      <c r="S40" s="208"/>
      <c r="T40" s="209">
        <v>-3.4477393835005499</v>
      </c>
      <c r="U40" s="210">
        <v>-2.5385944912845901</v>
      </c>
      <c r="V40" s="210">
        <v>-2.1690391740642001</v>
      </c>
      <c r="W40" s="210">
        <v>-2.60375424746996</v>
      </c>
      <c r="X40" s="210">
        <v>18.6850778831814</v>
      </c>
      <c r="Y40" s="211">
        <v>1.44827075273256</v>
      </c>
      <c r="Z40" s="207"/>
      <c r="AA40" s="217">
        <v>15.268333439140299</v>
      </c>
      <c r="AB40" s="218">
        <v>1.13193646728787</v>
      </c>
      <c r="AC40" s="219">
        <v>7.7907648650628696</v>
      </c>
      <c r="AD40" s="207"/>
      <c r="AE40" s="225">
        <v>3.5553829968905601</v>
      </c>
      <c r="AF40" s="38"/>
      <c r="AG40" s="230">
        <v>43.464142261770597</v>
      </c>
      <c r="AH40" s="231">
        <v>65.885578959225001</v>
      </c>
      <c r="AI40" s="231">
        <v>70.928157242622206</v>
      </c>
      <c r="AJ40" s="231">
        <v>75.784136066681597</v>
      </c>
      <c r="AK40" s="231">
        <v>79.678517120973098</v>
      </c>
      <c r="AL40" s="232">
        <v>67.148106330254507</v>
      </c>
      <c r="AM40" s="229"/>
      <c r="AN40" s="238">
        <v>95.455602050011194</v>
      </c>
      <c r="AO40" s="239">
        <v>87.000123901779602</v>
      </c>
      <c r="AP40" s="240">
        <v>91.227862975895405</v>
      </c>
      <c r="AQ40" s="229"/>
      <c r="AR40" s="246">
        <v>74.028036800437604</v>
      </c>
      <c r="AS40" s="208"/>
      <c r="AT40" s="209">
        <v>-6.9504148070480598</v>
      </c>
      <c r="AU40" s="210">
        <v>-6.3412625629336397</v>
      </c>
      <c r="AV40" s="210">
        <v>-7.42007154380115</v>
      </c>
      <c r="AW40" s="210">
        <v>-5.5932362009677599</v>
      </c>
      <c r="AX40" s="210">
        <v>2.9059825810338999</v>
      </c>
      <c r="AY40" s="211">
        <v>-4.4488483461596902</v>
      </c>
      <c r="AZ40" s="207"/>
      <c r="BA40" s="217">
        <v>5.6861371409033401</v>
      </c>
      <c r="BB40" s="218">
        <v>-3.0373392851747498</v>
      </c>
      <c r="BC40" s="219">
        <v>1.33880117914235</v>
      </c>
      <c r="BD40" s="207"/>
      <c r="BE40" s="225">
        <v>-2.48798274522448</v>
      </c>
      <c r="BF40" s="38"/>
    </row>
    <row r="41" spans="1:70" x14ac:dyDescent="0.25">
      <c r="A41" s="19" t="s">
        <v>30</v>
      </c>
      <c r="B41" s="2" t="str">
        <f t="shared" si="0"/>
        <v>Southwest Virginia - Blue Ridge Highlands</v>
      </c>
      <c r="C41" s="9"/>
      <c r="D41" s="23" t="s">
        <v>89</v>
      </c>
      <c r="E41" s="26" t="s">
        <v>90</v>
      </c>
      <c r="F41" s="2"/>
      <c r="G41" s="233">
        <v>53.070121328948801</v>
      </c>
      <c r="H41" s="229">
        <v>63.935450731375397</v>
      </c>
      <c r="I41" s="229">
        <v>66.143392674906394</v>
      </c>
      <c r="J41" s="229">
        <v>68.897783195373606</v>
      </c>
      <c r="K41" s="229">
        <v>67.368832067127698</v>
      </c>
      <c r="L41" s="234">
        <v>63.883115999546398</v>
      </c>
      <c r="M41" s="229"/>
      <c r="N41" s="241">
        <v>75.658667649393294</v>
      </c>
      <c r="O41" s="249">
        <v>73.591325547114096</v>
      </c>
      <c r="P41" s="242">
        <v>74.624996598253702</v>
      </c>
      <c r="Q41" s="229"/>
      <c r="R41" s="247">
        <v>66.952224742034204</v>
      </c>
      <c r="S41" s="208"/>
      <c r="T41" s="212">
        <v>-2.93291363435329</v>
      </c>
      <c r="U41" s="207">
        <v>-2.3453597796729099E-2</v>
      </c>
      <c r="V41" s="207">
        <v>0.91777106732222702</v>
      </c>
      <c r="W41" s="207">
        <v>4.2309921926073599</v>
      </c>
      <c r="X41" s="207">
        <v>1.4929410595649799</v>
      </c>
      <c r="Y41" s="213">
        <v>0.87502038310157904</v>
      </c>
      <c r="Z41" s="207"/>
      <c r="AA41" s="220">
        <v>-17.152431378330199</v>
      </c>
      <c r="AB41" s="228">
        <v>-19.674454485303599</v>
      </c>
      <c r="AC41" s="221">
        <v>-18.415466759300401</v>
      </c>
      <c r="AD41" s="207"/>
      <c r="AE41" s="226">
        <v>-6.1888253041877599</v>
      </c>
      <c r="AF41" s="38"/>
      <c r="AG41" s="233">
        <v>47.002389159768597</v>
      </c>
      <c r="AH41" s="229">
        <v>59.679086631137302</v>
      </c>
      <c r="AI41" s="229">
        <v>66.938448803719197</v>
      </c>
      <c r="AJ41" s="229">
        <v>82.429581585213697</v>
      </c>
      <c r="AK41" s="229">
        <v>104.387964054881</v>
      </c>
      <c r="AL41" s="234">
        <v>72.087494046944002</v>
      </c>
      <c r="AM41" s="229"/>
      <c r="AN41" s="241">
        <v>123.19976386211501</v>
      </c>
      <c r="AO41" s="249">
        <v>101.520331103299</v>
      </c>
      <c r="AP41" s="242">
        <v>112.360047482707</v>
      </c>
      <c r="AQ41" s="229"/>
      <c r="AR41" s="247">
        <v>83.593937885733695</v>
      </c>
      <c r="AS41" s="208"/>
      <c r="AT41" s="212">
        <v>-6.0336712227512397</v>
      </c>
      <c r="AU41" s="207">
        <v>-2.9484959778289301</v>
      </c>
      <c r="AV41" s="207">
        <v>-6.6200610484306601</v>
      </c>
      <c r="AW41" s="207">
        <v>-15.1115477976513</v>
      </c>
      <c r="AX41" s="207">
        <v>1.69346230284859</v>
      </c>
      <c r="AY41" s="213">
        <v>-5.8799331186086201</v>
      </c>
      <c r="AZ41" s="207"/>
      <c r="BA41" s="220">
        <v>-3.8688347808627199</v>
      </c>
      <c r="BB41" s="228">
        <v>-8.4089217549615505</v>
      </c>
      <c r="BC41" s="221">
        <v>-5.9743977812287596</v>
      </c>
      <c r="BD41" s="207"/>
      <c r="BE41" s="226">
        <v>-5.9168678540260897</v>
      </c>
      <c r="BF41" s="38"/>
    </row>
    <row r="42" spans="1:70" x14ac:dyDescent="0.25">
      <c r="A42" s="20" t="s">
        <v>31</v>
      </c>
      <c r="B42" s="2" t="str">
        <f t="shared" si="0"/>
        <v>Southwest Virginia - Heart of Appalachia</v>
      </c>
      <c r="C42" s="2"/>
      <c r="D42" s="23" t="s">
        <v>89</v>
      </c>
      <c r="E42" s="26" t="s">
        <v>90</v>
      </c>
      <c r="F42" s="2"/>
      <c r="G42" s="233">
        <v>34.362656023222002</v>
      </c>
      <c r="H42" s="229">
        <v>48.473584905660303</v>
      </c>
      <c r="I42" s="229">
        <v>53.786429608127698</v>
      </c>
      <c r="J42" s="229">
        <v>59.104375907111702</v>
      </c>
      <c r="K42" s="229">
        <v>48.185979680696597</v>
      </c>
      <c r="L42" s="234">
        <v>48.782605224963703</v>
      </c>
      <c r="M42" s="229"/>
      <c r="N42" s="241">
        <v>56.991313497822901</v>
      </c>
      <c r="O42" s="249">
        <v>59.754412191581999</v>
      </c>
      <c r="P42" s="242">
        <v>58.372862844702397</v>
      </c>
      <c r="Q42" s="229"/>
      <c r="R42" s="247">
        <v>51.522678830603297</v>
      </c>
      <c r="S42" s="208"/>
      <c r="T42" s="212">
        <v>-30.034671376841501</v>
      </c>
      <c r="U42" s="207">
        <v>-20.515678857907002</v>
      </c>
      <c r="V42" s="207">
        <v>-5.1947979701229503</v>
      </c>
      <c r="W42" s="207">
        <v>1.9477956176575599</v>
      </c>
      <c r="X42" s="207">
        <v>-13.4994562924491</v>
      </c>
      <c r="Y42" s="213">
        <v>-13.047723704425399</v>
      </c>
      <c r="Z42" s="207"/>
      <c r="AA42" s="220">
        <v>-14.6662724399529</v>
      </c>
      <c r="AB42" s="228">
        <v>-14.3923678673493</v>
      </c>
      <c r="AC42" s="221">
        <v>-14.5262981410904</v>
      </c>
      <c r="AD42" s="207"/>
      <c r="AE42" s="226">
        <v>-13.531908410594699</v>
      </c>
      <c r="AF42" s="38"/>
      <c r="AG42" s="233">
        <v>32.338984034832997</v>
      </c>
      <c r="AH42" s="229">
        <v>48.520370101596498</v>
      </c>
      <c r="AI42" s="229">
        <v>51.859794992743097</v>
      </c>
      <c r="AJ42" s="229">
        <v>54.398327285921603</v>
      </c>
      <c r="AK42" s="229">
        <v>51.757910014513698</v>
      </c>
      <c r="AL42" s="234">
        <v>47.775077285921597</v>
      </c>
      <c r="AM42" s="229"/>
      <c r="AN42" s="241">
        <v>61.116935776487601</v>
      </c>
      <c r="AO42" s="249">
        <v>53.306175616835901</v>
      </c>
      <c r="AP42" s="242">
        <v>57.211555696661797</v>
      </c>
      <c r="AQ42" s="229"/>
      <c r="AR42" s="247">
        <v>50.471213974704497</v>
      </c>
      <c r="AS42" s="208"/>
      <c r="AT42" s="212">
        <v>-19.978704230974198</v>
      </c>
      <c r="AU42" s="207">
        <v>-10.7169992074353</v>
      </c>
      <c r="AV42" s="207">
        <v>-7.5420698088399298</v>
      </c>
      <c r="AW42" s="207">
        <v>-7.8961989311749496</v>
      </c>
      <c r="AX42" s="207">
        <v>-8.6469263025072198</v>
      </c>
      <c r="AY42" s="213">
        <v>-10.3824638060892</v>
      </c>
      <c r="AZ42" s="207"/>
      <c r="BA42" s="220">
        <v>-14.1245620732431</v>
      </c>
      <c r="BB42" s="228">
        <v>-16.6386158421783</v>
      </c>
      <c r="BC42" s="221">
        <v>-15.3143869727244</v>
      </c>
      <c r="BD42" s="207"/>
      <c r="BE42" s="226">
        <v>-12.0236223612252</v>
      </c>
      <c r="BF42" s="38"/>
    </row>
    <row r="43" spans="1:70" x14ac:dyDescent="0.25">
      <c r="A43" s="21" t="s">
        <v>32</v>
      </c>
      <c r="B43" s="2" t="str">
        <f t="shared" si="0"/>
        <v>Virginia Mountains</v>
      </c>
      <c r="C43" s="2"/>
      <c r="D43" s="24" t="s">
        <v>89</v>
      </c>
      <c r="E43" s="27" t="s">
        <v>90</v>
      </c>
      <c r="F43" s="2"/>
      <c r="G43" s="233">
        <v>59.2053379734975</v>
      </c>
      <c r="H43" s="229">
        <v>71.333410520679905</v>
      </c>
      <c r="I43" s="229">
        <v>80.464664703520199</v>
      </c>
      <c r="J43" s="229">
        <v>73.414399678757803</v>
      </c>
      <c r="K43" s="229">
        <v>63.713185651184503</v>
      </c>
      <c r="L43" s="234">
        <v>69.626199705527995</v>
      </c>
      <c r="M43" s="229"/>
      <c r="N43" s="241">
        <v>85.3124494712889</v>
      </c>
      <c r="O43" s="249">
        <v>100.51701512515</v>
      </c>
      <c r="P43" s="242">
        <v>92.914732298219704</v>
      </c>
      <c r="Q43" s="229"/>
      <c r="R43" s="247">
        <v>76.280066160582805</v>
      </c>
      <c r="S43" s="208"/>
      <c r="T43" s="212">
        <v>1.7614015846669799</v>
      </c>
      <c r="U43" s="207">
        <v>0.59272724521437004</v>
      </c>
      <c r="V43" s="207">
        <v>6.1326887958200702</v>
      </c>
      <c r="W43" s="207">
        <v>-0.78110079441439595</v>
      </c>
      <c r="X43" s="207">
        <v>-15.984588947694601</v>
      </c>
      <c r="Y43" s="213">
        <v>-1.86202130186759</v>
      </c>
      <c r="Z43" s="207"/>
      <c r="AA43" s="220">
        <v>-10.9581464396404</v>
      </c>
      <c r="AB43" s="228">
        <v>-12.8088257267393</v>
      </c>
      <c r="AC43" s="221">
        <v>-11.9688413154185</v>
      </c>
      <c r="AD43" s="207"/>
      <c r="AE43" s="226">
        <v>-5.6325796964091701</v>
      </c>
      <c r="AF43" s="38"/>
      <c r="AG43" s="233">
        <v>49.863281689198203</v>
      </c>
      <c r="AH43" s="229">
        <v>69.317014790523302</v>
      </c>
      <c r="AI43" s="229">
        <v>80.551082853700905</v>
      </c>
      <c r="AJ43" s="229">
        <v>90.950984138669497</v>
      </c>
      <c r="AK43" s="229">
        <v>102.708666510507</v>
      </c>
      <c r="AL43" s="234">
        <v>78.678205996519793</v>
      </c>
      <c r="AM43" s="229"/>
      <c r="AN43" s="241">
        <v>124.82355842591301</v>
      </c>
      <c r="AO43" s="249">
        <v>107.72961651719901</v>
      </c>
      <c r="AP43" s="242">
        <v>116.276587471556</v>
      </c>
      <c r="AQ43" s="229"/>
      <c r="AR43" s="247">
        <v>89.420600703673202</v>
      </c>
      <c r="AS43" s="208"/>
      <c r="AT43" s="212">
        <v>-1.6416122728373399</v>
      </c>
      <c r="AU43" s="207">
        <v>4.6466321354723101</v>
      </c>
      <c r="AV43" s="207">
        <v>2.3838391206849301</v>
      </c>
      <c r="AW43" s="207">
        <v>-15.240395054698499</v>
      </c>
      <c r="AX43" s="207">
        <v>-5.8665097297204198</v>
      </c>
      <c r="AY43" s="213">
        <v>-4.5224042319235398</v>
      </c>
      <c r="AZ43" s="207"/>
      <c r="BA43" s="220">
        <v>-4.4968130951824703</v>
      </c>
      <c r="BB43" s="228">
        <v>-4.13301867687845</v>
      </c>
      <c r="BC43" s="221">
        <v>-4.3286302048452301</v>
      </c>
      <c r="BD43" s="207"/>
      <c r="BE43" s="226">
        <v>-4.4505042763010003</v>
      </c>
      <c r="BF43" s="38"/>
    </row>
    <row r="44" spans="1:70" x14ac:dyDescent="0.25">
      <c r="A44" s="20" t="s">
        <v>104</v>
      </c>
      <c r="B44" s="2" t="s">
        <v>16</v>
      </c>
      <c r="D44" s="24" t="s">
        <v>89</v>
      </c>
      <c r="E44" s="27" t="s">
        <v>90</v>
      </c>
      <c r="G44" s="233">
        <v>208.144996718442</v>
      </c>
      <c r="H44" s="229">
        <v>226.87456136512699</v>
      </c>
      <c r="I44" s="229">
        <v>237.897341938306</v>
      </c>
      <c r="J44" s="229">
        <v>230.68311091664799</v>
      </c>
      <c r="K44" s="229">
        <v>166.86224677313399</v>
      </c>
      <c r="L44" s="234">
        <v>214.09245154233199</v>
      </c>
      <c r="M44" s="229"/>
      <c r="N44" s="241">
        <v>280.47492889958397</v>
      </c>
      <c r="O44" s="249">
        <v>353.85621089477098</v>
      </c>
      <c r="P44" s="242">
        <v>317.16556989717702</v>
      </c>
      <c r="Q44" s="229"/>
      <c r="R44" s="247">
        <v>243.54191392943</v>
      </c>
      <c r="S44" s="208"/>
      <c r="T44" s="212">
        <v>20.6580740098041</v>
      </c>
      <c r="U44" s="207">
        <v>4.8763228732251598</v>
      </c>
      <c r="V44" s="207">
        <v>2.2208924033614501</v>
      </c>
      <c r="W44" s="207">
        <v>6.6329888016130703</v>
      </c>
      <c r="X44" s="207">
        <v>8.79935688456961</v>
      </c>
      <c r="Y44" s="213">
        <v>7.9896989502498599</v>
      </c>
      <c r="Z44" s="207"/>
      <c r="AA44" s="220">
        <v>9.0618045159605192</v>
      </c>
      <c r="AB44" s="228">
        <v>5.0738403360234203</v>
      </c>
      <c r="AC44" s="221">
        <v>6.8005934601494102</v>
      </c>
      <c r="AD44" s="207"/>
      <c r="AE44" s="226">
        <v>7.5441680201219397</v>
      </c>
      <c r="AF44" s="38"/>
      <c r="AG44" s="233">
        <v>159.614838038958</v>
      </c>
      <c r="AH44" s="229">
        <v>211.118785292186</v>
      </c>
      <c r="AI44" s="229">
        <v>238.79258426351399</v>
      </c>
      <c r="AJ44" s="229">
        <v>248.72385149923301</v>
      </c>
      <c r="AK44" s="229">
        <v>221.79829065441001</v>
      </c>
      <c r="AL44" s="234">
        <v>216.00966994966001</v>
      </c>
      <c r="AM44" s="229"/>
      <c r="AN44" s="241">
        <v>307.96547746663703</v>
      </c>
      <c r="AO44" s="249">
        <v>330.57180759133598</v>
      </c>
      <c r="AP44" s="242">
        <v>319.26864252898702</v>
      </c>
      <c r="AQ44" s="229"/>
      <c r="AR44" s="247">
        <v>245.521456841841</v>
      </c>
      <c r="AS44" s="208"/>
      <c r="AT44" s="212">
        <v>10.083462626742699</v>
      </c>
      <c r="AU44" s="207">
        <v>2.0017586357155102</v>
      </c>
      <c r="AV44" s="207">
        <v>1.6463529189172701</v>
      </c>
      <c r="AW44" s="207">
        <v>13.5013836534341</v>
      </c>
      <c r="AX44" s="207">
        <v>8.9705596561756895</v>
      </c>
      <c r="AY44" s="213">
        <v>6.9808316920209004</v>
      </c>
      <c r="AZ44" s="207"/>
      <c r="BA44" s="220">
        <v>11.1873750724901</v>
      </c>
      <c r="BB44" s="228">
        <v>7.8635566960545003</v>
      </c>
      <c r="BC44" s="221">
        <v>9.4414565852331709</v>
      </c>
      <c r="BD44" s="207"/>
      <c r="BE44" s="226">
        <v>7.8860982992409303</v>
      </c>
    </row>
    <row r="45" spans="1:70" x14ac:dyDescent="0.25">
      <c r="A45" s="20" t="s">
        <v>105</v>
      </c>
      <c r="B45" s="2" t="s">
        <v>17</v>
      </c>
      <c r="D45" s="24" t="s">
        <v>89</v>
      </c>
      <c r="E45" s="27" t="s">
        <v>90</v>
      </c>
      <c r="G45" s="233">
        <v>132.86201924169501</v>
      </c>
      <c r="H45" s="229">
        <v>184.90432407863301</v>
      </c>
      <c r="I45" s="229">
        <v>216.61842998371199</v>
      </c>
      <c r="J45" s="229">
        <v>199.191096170599</v>
      </c>
      <c r="K45" s="229">
        <v>133.23610658687099</v>
      </c>
      <c r="L45" s="234">
        <v>173.362395212302</v>
      </c>
      <c r="M45" s="229"/>
      <c r="N45" s="241">
        <v>159.178324684671</v>
      </c>
      <c r="O45" s="249">
        <v>188.52224196053101</v>
      </c>
      <c r="P45" s="242">
        <v>173.850283322601</v>
      </c>
      <c r="Q45" s="229"/>
      <c r="R45" s="247">
        <v>173.50179181524501</v>
      </c>
      <c r="S45" s="208"/>
      <c r="T45" s="212">
        <v>14.1206201783691</v>
      </c>
      <c r="U45" s="207">
        <v>6.81539057845667</v>
      </c>
      <c r="V45" s="207">
        <v>12.3586524666588</v>
      </c>
      <c r="W45" s="207">
        <v>20.075104590365498</v>
      </c>
      <c r="X45" s="207">
        <v>16.5747760413214</v>
      </c>
      <c r="Y45" s="213">
        <v>13.6799627919494</v>
      </c>
      <c r="Z45" s="207"/>
      <c r="AA45" s="220">
        <v>6.5100666498733402</v>
      </c>
      <c r="AB45" s="228">
        <v>2.61670236638551</v>
      </c>
      <c r="AC45" s="221">
        <v>4.3631685105629296</v>
      </c>
      <c r="AD45" s="207"/>
      <c r="AE45" s="226">
        <v>10.8469636328843</v>
      </c>
      <c r="AF45" s="38"/>
      <c r="AG45" s="233">
        <v>108.37290776915199</v>
      </c>
      <c r="AH45" s="229">
        <v>174.20868037191801</v>
      </c>
      <c r="AI45" s="229">
        <v>208.68914858729701</v>
      </c>
      <c r="AJ45" s="229">
        <v>204.933901731638</v>
      </c>
      <c r="AK45" s="229">
        <v>165.21510477977699</v>
      </c>
      <c r="AL45" s="234">
        <v>172.283948647957</v>
      </c>
      <c r="AM45" s="229"/>
      <c r="AN45" s="241">
        <v>174.84204651338899</v>
      </c>
      <c r="AO45" s="249">
        <v>181.377315063823</v>
      </c>
      <c r="AP45" s="242">
        <v>178.109680788606</v>
      </c>
      <c r="AQ45" s="229"/>
      <c r="AR45" s="247">
        <v>173.94953632047901</v>
      </c>
      <c r="AS45" s="208"/>
      <c r="AT45" s="212">
        <v>4.4346241085667</v>
      </c>
      <c r="AU45" s="207">
        <v>3.9889052321987801</v>
      </c>
      <c r="AV45" s="207">
        <v>5.6707817241663099</v>
      </c>
      <c r="AW45" s="207">
        <v>9.5628597813114897</v>
      </c>
      <c r="AX45" s="207">
        <v>6.3688134611733096</v>
      </c>
      <c r="AY45" s="213">
        <v>6.1971514708419404</v>
      </c>
      <c r="AZ45" s="207"/>
      <c r="BA45" s="220">
        <v>5.8079352730162004</v>
      </c>
      <c r="BB45" s="228">
        <v>5.2169651457862898</v>
      </c>
      <c r="BC45" s="221">
        <v>5.5062020061494898</v>
      </c>
      <c r="BD45" s="207"/>
      <c r="BE45" s="226">
        <v>5.9941943648900597</v>
      </c>
    </row>
    <row r="46" spans="1:70" x14ac:dyDescent="0.25">
      <c r="A46" s="20" t="s">
        <v>106</v>
      </c>
      <c r="B46" s="2" t="s">
        <v>18</v>
      </c>
      <c r="D46" s="24" t="s">
        <v>89</v>
      </c>
      <c r="E46" s="27" t="s">
        <v>90</v>
      </c>
      <c r="G46" s="233">
        <v>102.289625199817</v>
      </c>
      <c r="H46" s="229">
        <v>131.81215574332001</v>
      </c>
      <c r="I46" s="229">
        <v>147.010841801781</v>
      </c>
      <c r="J46" s="229">
        <v>141.064177894496</v>
      </c>
      <c r="K46" s="229">
        <v>109.05184174468999</v>
      </c>
      <c r="L46" s="234">
        <v>126.245728476821</v>
      </c>
      <c r="M46" s="229"/>
      <c r="N46" s="241">
        <v>139.71918874172101</v>
      </c>
      <c r="O46" s="249">
        <v>161.434109956611</v>
      </c>
      <c r="P46" s="242">
        <v>150.57664934916599</v>
      </c>
      <c r="Q46" s="229"/>
      <c r="R46" s="247">
        <v>133.19742015463399</v>
      </c>
      <c r="S46" s="208"/>
      <c r="T46" s="212">
        <v>15.4468646641853</v>
      </c>
      <c r="U46" s="207">
        <v>7.4116621339236204</v>
      </c>
      <c r="V46" s="207">
        <v>3.6686247856686101</v>
      </c>
      <c r="W46" s="207">
        <v>10.0420888373851</v>
      </c>
      <c r="X46" s="207">
        <v>15.072577490344999</v>
      </c>
      <c r="Y46" s="213">
        <v>9.5716754823671408</v>
      </c>
      <c r="Z46" s="207"/>
      <c r="AA46" s="220">
        <v>8.9606740849564908</v>
      </c>
      <c r="AB46" s="228">
        <v>2.0600571264466798</v>
      </c>
      <c r="AC46" s="221">
        <v>5.1495997737403796</v>
      </c>
      <c r="AD46" s="207"/>
      <c r="AE46" s="226">
        <v>8.1032528044050594</v>
      </c>
      <c r="AF46" s="38"/>
      <c r="AG46" s="233">
        <v>87.766663833677299</v>
      </c>
      <c r="AH46" s="229">
        <v>124.697484662576</v>
      </c>
      <c r="AI46" s="229">
        <v>146.81165808437501</v>
      </c>
      <c r="AJ46" s="229">
        <v>149.50749237592501</v>
      </c>
      <c r="AK46" s="229">
        <v>132.64133105265699</v>
      </c>
      <c r="AL46" s="234">
        <v>128.284926001842</v>
      </c>
      <c r="AM46" s="229"/>
      <c r="AN46" s="241">
        <v>152.71698382906999</v>
      </c>
      <c r="AO46" s="249">
        <v>152.72126077586199</v>
      </c>
      <c r="AP46" s="242">
        <v>152.71912230246599</v>
      </c>
      <c r="AQ46" s="229"/>
      <c r="AR46" s="247">
        <v>135.270077207828</v>
      </c>
      <c r="AS46" s="208"/>
      <c r="AT46" s="212">
        <v>10.1027200915716</v>
      </c>
      <c r="AU46" s="207">
        <v>6.4838699631494299</v>
      </c>
      <c r="AV46" s="207">
        <v>5.5849132852704804</v>
      </c>
      <c r="AW46" s="207">
        <v>9.0214767105856009</v>
      </c>
      <c r="AX46" s="207">
        <v>9.4339433733753193</v>
      </c>
      <c r="AY46" s="213">
        <v>7.9463918218487404</v>
      </c>
      <c r="AZ46" s="207"/>
      <c r="BA46" s="220">
        <v>7.7780401634829097</v>
      </c>
      <c r="BB46" s="228">
        <v>4.4981534971349504</v>
      </c>
      <c r="BC46" s="221">
        <v>6.1127350521831803</v>
      </c>
      <c r="BD46" s="207"/>
      <c r="BE46" s="226">
        <v>7.3511431548364898</v>
      </c>
    </row>
    <row r="47" spans="1:70" x14ac:dyDescent="0.25">
      <c r="A47" s="20" t="s">
        <v>107</v>
      </c>
      <c r="B47" s="2" t="s">
        <v>19</v>
      </c>
      <c r="D47" s="24" t="s">
        <v>89</v>
      </c>
      <c r="E47" s="27" t="s">
        <v>90</v>
      </c>
      <c r="G47" s="233">
        <v>75.112010072581796</v>
      </c>
      <c r="H47" s="229">
        <v>97.056700735693397</v>
      </c>
      <c r="I47" s="229">
        <v>105.65280526341699</v>
      </c>
      <c r="J47" s="229">
        <v>103.099481558287</v>
      </c>
      <c r="K47" s="229">
        <v>87.940060731743401</v>
      </c>
      <c r="L47" s="234">
        <v>93.772211672344795</v>
      </c>
      <c r="M47" s="229"/>
      <c r="N47" s="241">
        <v>122.825201451636</v>
      </c>
      <c r="O47" s="249">
        <v>144.16051301041799</v>
      </c>
      <c r="P47" s="242">
        <v>133.49285723102699</v>
      </c>
      <c r="Q47" s="229"/>
      <c r="R47" s="247">
        <v>105.12096754625399</v>
      </c>
      <c r="S47" s="208"/>
      <c r="T47" s="212">
        <v>12.823988455967701</v>
      </c>
      <c r="U47" s="207">
        <v>13.5488107375668</v>
      </c>
      <c r="V47" s="207">
        <v>12.527407771480499</v>
      </c>
      <c r="W47" s="207">
        <v>12.239011930072699</v>
      </c>
      <c r="X47" s="207">
        <v>7.8166879518701702</v>
      </c>
      <c r="Y47" s="213">
        <v>11.8032885288273</v>
      </c>
      <c r="Z47" s="207"/>
      <c r="AA47" s="220">
        <v>7.3754389612639004</v>
      </c>
      <c r="AB47" s="228">
        <v>3.23329930530257</v>
      </c>
      <c r="AC47" s="221">
        <v>5.0984571297951096</v>
      </c>
      <c r="AD47" s="207"/>
      <c r="AE47" s="226">
        <v>9.2739395363741792</v>
      </c>
      <c r="AF47" s="38"/>
      <c r="AG47" s="233">
        <v>65.368225214952602</v>
      </c>
      <c r="AH47" s="229">
        <v>89.963756047952103</v>
      </c>
      <c r="AI47" s="229">
        <v>102.454016949674</v>
      </c>
      <c r="AJ47" s="229">
        <v>107.24672698696401</v>
      </c>
      <c r="AK47" s="229">
        <v>106.315049832044</v>
      </c>
      <c r="AL47" s="234">
        <v>94.269555006317603</v>
      </c>
      <c r="AM47" s="229"/>
      <c r="AN47" s="241">
        <v>134.23843788574499</v>
      </c>
      <c r="AO47" s="249">
        <v>131.62345553745101</v>
      </c>
      <c r="AP47" s="242">
        <v>132.93094671159801</v>
      </c>
      <c r="AQ47" s="229"/>
      <c r="AR47" s="247">
        <v>105.304915363969</v>
      </c>
      <c r="AS47" s="208"/>
      <c r="AT47" s="212">
        <v>8.3366600093973506</v>
      </c>
      <c r="AU47" s="207">
        <v>9.5268606575703796</v>
      </c>
      <c r="AV47" s="207">
        <v>8.8360783753959105</v>
      </c>
      <c r="AW47" s="207">
        <v>6.7435894858859404</v>
      </c>
      <c r="AX47" s="207">
        <v>8.3828185504036501</v>
      </c>
      <c r="AY47" s="213">
        <v>8.3099141518119009</v>
      </c>
      <c r="AZ47" s="207"/>
      <c r="BA47" s="220">
        <v>6.7520343740899804</v>
      </c>
      <c r="BB47" s="228">
        <v>3.02074191867713</v>
      </c>
      <c r="BC47" s="221">
        <v>4.8715509802161101</v>
      </c>
      <c r="BD47" s="207"/>
      <c r="BE47" s="226">
        <v>7.0281062909435699</v>
      </c>
    </row>
    <row r="48" spans="1:70" x14ac:dyDescent="0.25">
      <c r="A48" s="20" t="s">
        <v>108</v>
      </c>
      <c r="B48" s="2" t="s">
        <v>20</v>
      </c>
      <c r="D48" s="24" t="s">
        <v>89</v>
      </c>
      <c r="E48" s="27" t="s">
        <v>90</v>
      </c>
      <c r="G48" s="233">
        <v>51.762252009577502</v>
      </c>
      <c r="H48" s="229">
        <v>60.301966393021999</v>
      </c>
      <c r="I48" s="229">
        <v>64.881888575337697</v>
      </c>
      <c r="J48" s="229">
        <v>66.297557721908603</v>
      </c>
      <c r="K48" s="229">
        <v>61.070108175132503</v>
      </c>
      <c r="L48" s="234">
        <v>60.862754574995698</v>
      </c>
      <c r="M48" s="229"/>
      <c r="N48" s="241">
        <v>80.321011202325906</v>
      </c>
      <c r="O48" s="249">
        <v>90.534322302035207</v>
      </c>
      <c r="P48" s="242">
        <v>85.427666752180599</v>
      </c>
      <c r="Q48" s="229"/>
      <c r="R48" s="247">
        <v>67.881300911334193</v>
      </c>
      <c r="S48" s="208"/>
      <c r="T48" s="212">
        <v>7.2797640779729598</v>
      </c>
      <c r="U48" s="207">
        <v>8.6100986225017202</v>
      </c>
      <c r="V48" s="207">
        <v>11.6954508737591</v>
      </c>
      <c r="W48" s="207">
        <v>11.0107998259305</v>
      </c>
      <c r="X48" s="207">
        <v>8.4730615292095308</v>
      </c>
      <c r="Y48" s="213">
        <v>9.5122584330231401</v>
      </c>
      <c r="Z48" s="207"/>
      <c r="AA48" s="220">
        <v>8.6935711887667395</v>
      </c>
      <c r="AB48" s="228">
        <v>1.21585283271608</v>
      </c>
      <c r="AC48" s="221">
        <v>4.5987787438946803</v>
      </c>
      <c r="AD48" s="207"/>
      <c r="AE48" s="226">
        <v>7.6932637325477797</v>
      </c>
      <c r="AF48" s="38"/>
      <c r="AG48" s="233">
        <v>46.747228922108903</v>
      </c>
      <c r="AH48" s="229">
        <v>56.640269339011802</v>
      </c>
      <c r="AI48" s="229">
        <v>63.105204973729499</v>
      </c>
      <c r="AJ48" s="229">
        <v>69.456308760740896</v>
      </c>
      <c r="AK48" s="229">
        <v>73.839915035687099</v>
      </c>
      <c r="AL48" s="234">
        <v>61.957785406255603</v>
      </c>
      <c r="AM48" s="229"/>
      <c r="AN48" s="241">
        <v>91.139555755087997</v>
      </c>
      <c r="AO48" s="249">
        <v>86.928194266290404</v>
      </c>
      <c r="AP48" s="242">
        <v>89.033875010689201</v>
      </c>
      <c r="AQ48" s="229"/>
      <c r="AR48" s="247">
        <v>69.699781266858096</v>
      </c>
      <c r="AS48" s="208"/>
      <c r="AT48" s="212">
        <v>4.8440560761913396</v>
      </c>
      <c r="AU48" s="207">
        <v>5.6710413753183797</v>
      </c>
      <c r="AV48" s="207">
        <v>7.2839516623061202</v>
      </c>
      <c r="AW48" s="207">
        <v>4.8426347431665304</v>
      </c>
      <c r="AX48" s="207">
        <v>9.8094281487388209</v>
      </c>
      <c r="AY48" s="213">
        <v>6.6300210204942198</v>
      </c>
      <c r="AZ48" s="207"/>
      <c r="BA48" s="220">
        <v>8.4208808190101099</v>
      </c>
      <c r="BB48" s="228">
        <v>4.7056223931071397</v>
      </c>
      <c r="BC48" s="221">
        <v>6.5748074018524498</v>
      </c>
      <c r="BD48" s="207"/>
      <c r="BE48" s="226">
        <v>6.5997885816225397</v>
      </c>
    </row>
    <row r="49" spans="1:57" x14ac:dyDescent="0.25">
      <c r="A49" s="21" t="s">
        <v>109</v>
      </c>
      <c r="B49" s="2" t="s">
        <v>21</v>
      </c>
      <c r="D49" s="24" t="s">
        <v>89</v>
      </c>
      <c r="E49" s="27" t="s">
        <v>90</v>
      </c>
      <c r="G49" s="233">
        <v>34.380047690241703</v>
      </c>
      <c r="H49" s="229">
        <v>35.690456959116602</v>
      </c>
      <c r="I49" s="229">
        <v>36.822936180244703</v>
      </c>
      <c r="J49" s="229">
        <v>37.523390874365802</v>
      </c>
      <c r="K49" s="229">
        <v>37.385635822142604</v>
      </c>
      <c r="L49" s="234">
        <v>36.360493505222301</v>
      </c>
      <c r="M49" s="229"/>
      <c r="N49" s="241">
        <v>49.884868134885103</v>
      </c>
      <c r="O49" s="249">
        <v>55.806736102655897</v>
      </c>
      <c r="P49" s="242">
        <v>52.8458021187705</v>
      </c>
      <c r="Q49" s="229"/>
      <c r="R49" s="247">
        <v>41.070581680521798</v>
      </c>
      <c r="S49" s="208"/>
      <c r="T49" s="212">
        <v>3.1683970631851301</v>
      </c>
      <c r="U49" s="207">
        <v>2.85847940162239</v>
      </c>
      <c r="V49" s="207">
        <v>3.6541544749149999</v>
      </c>
      <c r="W49" s="207">
        <v>2.3514454806716398</v>
      </c>
      <c r="X49" s="207">
        <v>-0.457968274905726</v>
      </c>
      <c r="Y49" s="213">
        <v>2.2702658574675398</v>
      </c>
      <c r="Z49" s="207"/>
      <c r="AA49" s="220">
        <v>-2.5024790763820399</v>
      </c>
      <c r="AB49" s="228">
        <v>-10.7635188180149</v>
      </c>
      <c r="AC49" s="221">
        <v>-7.0461392320203799</v>
      </c>
      <c r="AD49" s="207"/>
      <c r="AE49" s="226">
        <v>-1.3645810408333101</v>
      </c>
      <c r="AG49" s="233">
        <v>32.213576374962599</v>
      </c>
      <c r="AH49" s="229">
        <v>34.5856690129811</v>
      </c>
      <c r="AI49" s="229">
        <v>35.928568125186501</v>
      </c>
      <c r="AJ49" s="229">
        <v>38.804976377946801</v>
      </c>
      <c r="AK49" s="229">
        <v>42.182540523724199</v>
      </c>
      <c r="AL49" s="234">
        <v>36.743066082960297</v>
      </c>
      <c r="AM49" s="229"/>
      <c r="AN49" s="241">
        <v>54.142662864070402</v>
      </c>
      <c r="AO49" s="249">
        <v>52.603751524917897</v>
      </c>
      <c r="AP49" s="242">
        <v>53.3732071944941</v>
      </c>
      <c r="AQ49" s="229"/>
      <c r="AR49" s="247">
        <v>41.494534971969898</v>
      </c>
      <c r="AS49" s="208"/>
      <c r="AT49" s="212">
        <v>1.69737374853468</v>
      </c>
      <c r="AU49" s="207">
        <v>2.6005901286477102</v>
      </c>
      <c r="AV49" s="207">
        <v>1.3506628043811</v>
      </c>
      <c r="AW49" s="207">
        <v>-1.98438055328562</v>
      </c>
      <c r="AX49" s="207">
        <v>1.4712082318499</v>
      </c>
      <c r="AY49" s="213">
        <v>0.946177650914372</v>
      </c>
      <c r="AZ49" s="207"/>
      <c r="BA49" s="220">
        <v>0.23642184191048099</v>
      </c>
      <c r="BB49" s="228">
        <v>-4.3719439372400402</v>
      </c>
      <c r="BC49" s="221">
        <v>-2.0887634787398501</v>
      </c>
      <c r="BD49" s="207"/>
      <c r="BE49" s="226">
        <v>-0.190643643410007</v>
      </c>
    </row>
    <row r="50" spans="1:57" x14ac:dyDescent="0.25">
      <c r="A50" s="33" t="s">
        <v>47</v>
      </c>
      <c r="B50" t="s">
        <v>47</v>
      </c>
      <c r="D50" s="24" t="s">
        <v>89</v>
      </c>
      <c r="E50" s="27" t="s">
        <v>90</v>
      </c>
      <c r="G50" s="233">
        <v>59.514890369136801</v>
      </c>
      <c r="H50" s="229">
        <v>87.535273383291695</v>
      </c>
      <c r="I50" s="229">
        <v>91.667932278656593</v>
      </c>
      <c r="J50" s="229">
        <v>85.897699139605805</v>
      </c>
      <c r="K50" s="229">
        <v>90.302778240355195</v>
      </c>
      <c r="L50" s="234">
        <v>82.983714682209197</v>
      </c>
      <c r="M50" s="229"/>
      <c r="N50" s="241">
        <v>108.939775187343</v>
      </c>
      <c r="O50" s="249">
        <v>101.560158201498</v>
      </c>
      <c r="P50" s="242">
        <v>105.249966694421</v>
      </c>
      <c r="Q50" s="229"/>
      <c r="R50" s="247">
        <v>89.345500971412704</v>
      </c>
      <c r="S50" s="208"/>
      <c r="T50" s="212">
        <v>0.67815250118354997</v>
      </c>
      <c r="U50" s="207">
        <v>-0.70313790750775496</v>
      </c>
      <c r="V50" s="207">
        <v>0.65799045389686295</v>
      </c>
      <c r="W50" s="207">
        <v>-0.61665109981573796</v>
      </c>
      <c r="X50" s="207">
        <v>22.203556651904702</v>
      </c>
      <c r="Y50" s="213">
        <v>4.0772893615262902</v>
      </c>
      <c r="Z50" s="207"/>
      <c r="AA50" s="220">
        <v>9.1288090476789208</v>
      </c>
      <c r="AB50" s="228">
        <v>-8.7102104268700309</v>
      </c>
      <c r="AC50" s="221">
        <v>-0.27342550865127302</v>
      </c>
      <c r="AD50" s="207"/>
      <c r="AE50" s="226">
        <v>2.5711806881869501</v>
      </c>
      <c r="AG50" s="233">
        <v>54.064394948653799</v>
      </c>
      <c r="AH50" s="229">
        <v>82.584816125450999</v>
      </c>
      <c r="AI50" s="229">
        <v>87.7741139328337</v>
      </c>
      <c r="AJ50" s="229">
        <v>93.274596169858398</v>
      </c>
      <c r="AK50" s="229">
        <v>98.765435747987695</v>
      </c>
      <c r="AL50" s="234">
        <v>83.292671384956904</v>
      </c>
      <c r="AM50" s="229"/>
      <c r="AN50" s="241">
        <v>118.25749514293599</v>
      </c>
      <c r="AO50" s="249">
        <v>106.015167915625</v>
      </c>
      <c r="AP50" s="242">
        <v>112.13633152928099</v>
      </c>
      <c r="AQ50" s="229"/>
      <c r="AR50" s="247">
        <v>91.533717140478103</v>
      </c>
      <c r="AS50" s="208"/>
      <c r="AT50" s="212">
        <v>1.7039878895603999</v>
      </c>
      <c r="AU50" s="207">
        <v>-2.36780409434065</v>
      </c>
      <c r="AV50" s="207">
        <v>-4.7010247693726797</v>
      </c>
      <c r="AW50" s="207">
        <v>1.14466739365444</v>
      </c>
      <c r="AX50" s="207">
        <v>6.8693108545839099</v>
      </c>
      <c r="AY50" s="213">
        <v>0.477007220427627</v>
      </c>
      <c r="AZ50" s="207"/>
      <c r="BA50" s="220">
        <v>5.3777791067370702</v>
      </c>
      <c r="BB50" s="228">
        <v>-3.51581303234647</v>
      </c>
      <c r="BC50" s="221">
        <v>0.97791627448312601</v>
      </c>
      <c r="BD50" s="207"/>
      <c r="BE50" s="226">
        <v>0.65177086706995502</v>
      </c>
    </row>
    <row r="51" spans="1:57" x14ac:dyDescent="0.25">
      <c r="A51" s="109" t="s">
        <v>52</v>
      </c>
      <c r="B51" t="s">
        <v>52</v>
      </c>
      <c r="D51" s="24" t="s">
        <v>89</v>
      </c>
      <c r="E51" s="27" t="s">
        <v>90</v>
      </c>
      <c r="G51" s="233">
        <v>50.738695912561703</v>
      </c>
      <c r="H51" s="229">
        <v>56.8864770175175</v>
      </c>
      <c r="I51" s="229">
        <v>60.908344063482502</v>
      </c>
      <c r="J51" s="229">
        <v>63.245816739032698</v>
      </c>
      <c r="K51" s="229">
        <v>62.917493636771901</v>
      </c>
      <c r="L51" s="234">
        <v>58.939365473873302</v>
      </c>
      <c r="M51" s="229"/>
      <c r="N51" s="241">
        <v>87.101591555621994</v>
      </c>
      <c r="O51" s="249">
        <v>97.955496331786094</v>
      </c>
      <c r="P51" s="242">
        <v>92.528543943704094</v>
      </c>
      <c r="Q51" s="229"/>
      <c r="R51" s="247">
        <v>68.536273608110704</v>
      </c>
      <c r="S51" s="208"/>
      <c r="T51" s="212">
        <v>-4.2143275915228102</v>
      </c>
      <c r="U51" s="207">
        <v>-5.4991099136949302</v>
      </c>
      <c r="V51" s="207">
        <v>-1.6877642356144</v>
      </c>
      <c r="W51" s="207">
        <v>3.1158897272803099</v>
      </c>
      <c r="X51" s="207">
        <v>-4.4466204256659401</v>
      </c>
      <c r="Y51" s="213">
        <v>-2.5157204761199998</v>
      </c>
      <c r="Z51" s="207"/>
      <c r="AA51" s="220">
        <v>-13.0849043104048</v>
      </c>
      <c r="AB51" s="228">
        <v>-9.8459293160090997</v>
      </c>
      <c r="AC51" s="221">
        <v>-11.3999848902994</v>
      </c>
      <c r="AD51" s="207"/>
      <c r="AE51" s="226">
        <v>-6.1459001793298302</v>
      </c>
      <c r="AG51" s="233">
        <v>45.187366542695003</v>
      </c>
      <c r="AH51" s="229">
        <v>54.148245614034998</v>
      </c>
      <c r="AI51" s="229">
        <v>58.9518975168113</v>
      </c>
      <c r="AJ51" s="229">
        <v>67.639783988880097</v>
      </c>
      <c r="AK51" s="229">
        <v>79.157519065329197</v>
      </c>
      <c r="AL51" s="234">
        <v>61.016962545550101</v>
      </c>
      <c r="AM51" s="229"/>
      <c r="AN51" s="241">
        <v>105.35626590807</v>
      </c>
      <c r="AO51" s="249">
        <v>100.568720991166</v>
      </c>
      <c r="AP51" s="242">
        <v>102.96249344961799</v>
      </c>
      <c r="AQ51" s="229"/>
      <c r="AR51" s="247">
        <v>73.032561398617801</v>
      </c>
      <c r="AS51" s="208"/>
      <c r="AT51" s="212">
        <v>2.9530384796265201</v>
      </c>
      <c r="AU51" s="207">
        <v>0.56700183110739499</v>
      </c>
      <c r="AV51" s="207">
        <v>0.31744315302286003</v>
      </c>
      <c r="AW51" s="207">
        <v>-0.35644316899314499</v>
      </c>
      <c r="AX51" s="207">
        <v>-0.17740323861748999</v>
      </c>
      <c r="AY51" s="213">
        <v>0.44012806701184698</v>
      </c>
      <c r="AZ51" s="207"/>
      <c r="BA51" s="220">
        <v>-3.5317177417943202</v>
      </c>
      <c r="BB51" s="228">
        <v>-2.6126971079857699</v>
      </c>
      <c r="BC51" s="221">
        <v>-3.0850675744314802</v>
      </c>
      <c r="BD51" s="207"/>
      <c r="BE51" s="226">
        <v>-1.0053229309475999</v>
      </c>
    </row>
    <row r="52" spans="1:57" x14ac:dyDescent="0.25">
      <c r="A52" s="110" t="s">
        <v>59</v>
      </c>
      <c r="B52" t="s">
        <v>59</v>
      </c>
      <c r="D52" s="24" t="s">
        <v>89</v>
      </c>
      <c r="E52" s="27" t="s">
        <v>90</v>
      </c>
      <c r="G52" s="235">
        <v>56.995201502732201</v>
      </c>
      <c r="H52" s="236">
        <v>77.624631147540896</v>
      </c>
      <c r="I52" s="236">
        <v>84.118145491803205</v>
      </c>
      <c r="J52" s="236">
        <v>86.803446038251295</v>
      </c>
      <c r="K52" s="236">
        <v>72.127424863387901</v>
      </c>
      <c r="L52" s="237">
        <v>75.533769808743102</v>
      </c>
      <c r="M52" s="229"/>
      <c r="N52" s="243">
        <v>103.409781420765</v>
      </c>
      <c r="O52" s="244">
        <v>119.046260245901</v>
      </c>
      <c r="P52" s="245">
        <v>111.22802083333301</v>
      </c>
      <c r="Q52" s="229"/>
      <c r="R52" s="248">
        <v>85.732127244340305</v>
      </c>
      <c r="S52" s="208"/>
      <c r="T52" s="214">
        <v>7.4367085084650499</v>
      </c>
      <c r="U52" s="215">
        <v>4.95086174545437</v>
      </c>
      <c r="V52" s="215">
        <v>7.0384536003266804</v>
      </c>
      <c r="W52" s="215">
        <v>13.0324331372501</v>
      </c>
      <c r="X52" s="215">
        <v>8.2724908811188804</v>
      </c>
      <c r="Y52" s="216">
        <v>8.2110203579618197</v>
      </c>
      <c r="Z52" s="207"/>
      <c r="AA52" s="222">
        <v>10.951402267126999</v>
      </c>
      <c r="AB52" s="223">
        <v>7.2056609406885004</v>
      </c>
      <c r="AC52" s="224">
        <v>8.91492755086656</v>
      </c>
      <c r="AD52" s="207"/>
      <c r="AE52" s="227">
        <v>8.4708829324448605</v>
      </c>
      <c r="AG52" s="235">
        <v>58.965766734972597</v>
      </c>
      <c r="AH52" s="236">
        <v>78.300218579234894</v>
      </c>
      <c r="AI52" s="236">
        <v>85.359021516393398</v>
      </c>
      <c r="AJ52" s="236">
        <v>84.426439549180301</v>
      </c>
      <c r="AK52" s="236">
        <v>77.467575136611998</v>
      </c>
      <c r="AL52" s="237">
        <v>76.903804303278605</v>
      </c>
      <c r="AM52" s="229"/>
      <c r="AN52" s="243">
        <v>88.548749999999998</v>
      </c>
      <c r="AO52" s="244">
        <v>94.019141905737698</v>
      </c>
      <c r="AP52" s="245">
        <v>91.283945952868805</v>
      </c>
      <c r="AQ52" s="229"/>
      <c r="AR52" s="248">
        <v>81.012416203161493</v>
      </c>
      <c r="AS52" s="208"/>
      <c r="AT52" s="214">
        <v>13.816510297945801</v>
      </c>
      <c r="AU52" s="215">
        <v>10.007220528429</v>
      </c>
      <c r="AV52" s="215">
        <v>9.4025162449028503</v>
      </c>
      <c r="AW52" s="215">
        <v>6.6697328511955902</v>
      </c>
      <c r="AX52" s="215">
        <v>5.6424864518875903</v>
      </c>
      <c r="AY52" s="216">
        <v>8.7793068416135593</v>
      </c>
      <c r="AZ52" s="207"/>
      <c r="BA52" s="222">
        <v>3.5257411688992502</v>
      </c>
      <c r="BB52" s="223">
        <v>5.1609903833697501</v>
      </c>
      <c r="BC52" s="224">
        <v>4.3614621764718704</v>
      </c>
      <c r="BD52" s="207"/>
      <c r="BE52" s="227">
        <v>7.3167505973159903</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V13" sqref="V13"/>
    </sheetView>
  </sheetViews>
  <sheetFormatPr defaultRowHeight="12.5" x14ac:dyDescent="0.25"/>
  <cols>
    <col min="1" max="1" width="1.7265625" customWidth="1"/>
    <col min="2" max="3" width="8.7265625" customWidth="1"/>
    <col min="4" max="4" width="5.7265625" customWidth="1"/>
    <col min="5" max="5" width="6" customWidth="1"/>
    <col min="6" max="6" width="5.453125" customWidth="1"/>
    <col min="7" max="7" width="6.1796875" customWidth="1"/>
    <col min="8" max="8" width="5.54296875" customWidth="1"/>
    <col min="9" max="9" width="4.1796875" customWidth="1"/>
    <col min="10" max="10" width="4.81640625" customWidth="1"/>
    <col min="11" max="12" width="4.7265625" customWidth="1"/>
    <col min="13" max="13" width="6.7265625" customWidth="1"/>
    <col min="14" max="14" width="4.7265625" customWidth="1"/>
    <col min="16" max="16" width="5.7265625" customWidth="1"/>
    <col min="17" max="17" width="6" customWidth="1"/>
    <col min="18" max="18" width="5.453125" customWidth="1"/>
    <col min="19" max="19" width="6.1796875" customWidth="1"/>
    <col min="20" max="20" width="5.54296875" customWidth="1"/>
    <col min="21" max="21" width="4.1796875" customWidth="1"/>
    <col min="22" max="22" width="4.81640625" customWidth="1"/>
    <col min="23" max="23" width="8.7265625" customWidth="1"/>
    <col min="24" max="24" width="4.7265625" customWidth="1"/>
    <col min="257" max="257" width="1.7265625" customWidth="1"/>
    <col min="258" max="259" width="8.7265625" customWidth="1"/>
    <col min="260" max="260" width="5.7265625" customWidth="1"/>
    <col min="261" max="261" width="6" customWidth="1"/>
    <col min="262" max="262" width="5.453125" customWidth="1"/>
    <col min="263" max="263" width="6.1796875" customWidth="1"/>
    <col min="264" max="264" width="5.54296875" customWidth="1"/>
    <col min="265" max="265" width="4.1796875" customWidth="1"/>
    <col min="266" max="266" width="4.81640625" customWidth="1"/>
    <col min="267" max="268" width="4.7265625" customWidth="1"/>
    <col min="269" max="269" width="6.7265625" customWidth="1"/>
    <col min="270" max="270" width="4.7265625" customWidth="1"/>
    <col min="272" max="272" width="5.7265625" customWidth="1"/>
    <col min="273" max="273" width="6" customWidth="1"/>
    <col min="274" max="274" width="5.453125" customWidth="1"/>
    <col min="275" max="275" width="6.1796875" customWidth="1"/>
    <col min="276" max="276" width="5.54296875" customWidth="1"/>
    <col min="277" max="277" width="4.1796875" customWidth="1"/>
    <col min="278" max="278" width="4.81640625" customWidth="1"/>
    <col min="279" max="279" width="8.7265625" customWidth="1"/>
    <col min="280" max="280" width="4.7265625" customWidth="1"/>
    <col min="513" max="513" width="1.7265625" customWidth="1"/>
    <col min="514" max="515" width="8.7265625" customWidth="1"/>
    <col min="516" max="516" width="5.7265625" customWidth="1"/>
    <col min="517" max="517" width="6" customWidth="1"/>
    <col min="518" max="518" width="5.453125" customWidth="1"/>
    <col min="519" max="519" width="6.1796875" customWidth="1"/>
    <col min="520" max="520" width="5.54296875" customWidth="1"/>
    <col min="521" max="521" width="4.1796875" customWidth="1"/>
    <col min="522" max="522" width="4.81640625" customWidth="1"/>
    <col min="523" max="524" width="4.7265625" customWidth="1"/>
    <col min="525" max="525" width="6.7265625" customWidth="1"/>
    <col min="526" max="526" width="4.7265625" customWidth="1"/>
    <col min="528" max="528" width="5.7265625" customWidth="1"/>
    <col min="529" max="529" width="6" customWidth="1"/>
    <col min="530" max="530" width="5.453125" customWidth="1"/>
    <col min="531" max="531" width="6.1796875" customWidth="1"/>
    <col min="532" max="532" width="5.54296875" customWidth="1"/>
    <col min="533" max="533" width="4.1796875" customWidth="1"/>
    <col min="534" max="534" width="4.81640625" customWidth="1"/>
    <col min="535" max="535" width="8.7265625" customWidth="1"/>
    <col min="536" max="536" width="4.7265625" customWidth="1"/>
    <col min="769" max="769" width="1.7265625" customWidth="1"/>
    <col min="770" max="771" width="8.7265625" customWidth="1"/>
    <col min="772" max="772" width="5.7265625" customWidth="1"/>
    <col min="773" max="773" width="6" customWidth="1"/>
    <col min="774" max="774" width="5.453125" customWidth="1"/>
    <col min="775" max="775" width="6.1796875" customWidth="1"/>
    <col min="776" max="776" width="5.54296875" customWidth="1"/>
    <col min="777" max="777" width="4.1796875" customWidth="1"/>
    <col min="778" max="778" width="4.81640625" customWidth="1"/>
    <col min="779" max="780" width="4.7265625" customWidth="1"/>
    <col min="781" max="781" width="6.7265625" customWidth="1"/>
    <col min="782" max="782" width="4.7265625" customWidth="1"/>
    <col min="784" max="784" width="5.7265625" customWidth="1"/>
    <col min="785" max="785" width="6" customWidth="1"/>
    <col min="786" max="786" width="5.453125" customWidth="1"/>
    <col min="787" max="787" width="6.1796875" customWidth="1"/>
    <col min="788" max="788" width="5.54296875" customWidth="1"/>
    <col min="789" max="789" width="4.1796875" customWidth="1"/>
    <col min="790" max="790" width="4.81640625" customWidth="1"/>
    <col min="791" max="791" width="8.7265625" customWidth="1"/>
    <col min="792" max="792" width="4.7265625" customWidth="1"/>
    <col min="1025" max="1025" width="1.7265625" customWidth="1"/>
    <col min="1026" max="1027" width="8.7265625" customWidth="1"/>
    <col min="1028" max="1028" width="5.7265625" customWidth="1"/>
    <col min="1029" max="1029" width="6" customWidth="1"/>
    <col min="1030" max="1030" width="5.453125" customWidth="1"/>
    <col min="1031" max="1031" width="6.1796875" customWidth="1"/>
    <col min="1032" max="1032" width="5.54296875" customWidth="1"/>
    <col min="1033" max="1033" width="4.1796875" customWidth="1"/>
    <col min="1034" max="1034" width="4.81640625" customWidth="1"/>
    <col min="1035" max="1036" width="4.7265625" customWidth="1"/>
    <col min="1037" max="1037" width="6.7265625" customWidth="1"/>
    <col min="1038" max="1038" width="4.7265625" customWidth="1"/>
    <col min="1040" max="1040" width="5.7265625" customWidth="1"/>
    <col min="1041" max="1041" width="6" customWidth="1"/>
    <col min="1042" max="1042" width="5.453125" customWidth="1"/>
    <col min="1043" max="1043" width="6.1796875" customWidth="1"/>
    <col min="1044" max="1044" width="5.54296875" customWidth="1"/>
    <col min="1045" max="1045" width="4.1796875" customWidth="1"/>
    <col min="1046" max="1046" width="4.81640625" customWidth="1"/>
    <col min="1047" max="1047" width="8.7265625" customWidth="1"/>
    <col min="1048" max="1048" width="4.7265625" customWidth="1"/>
    <col min="1281" max="1281" width="1.7265625" customWidth="1"/>
    <col min="1282" max="1283" width="8.7265625" customWidth="1"/>
    <col min="1284" max="1284" width="5.7265625" customWidth="1"/>
    <col min="1285" max="1285" width="6" customWidth="1"/>
    <col min="1286" max="1286" width="5.453125" customWidth="1"/>
    <col min="1287" max="1287" width="6.1796875" customWidth="1"/>
    <col min="1288" max="1288" width="5.54296875" customWidth="1"/>
    <col min="1289" max="1289" width="4.1796875" customWidth="1"/>
    <col min="1290" max="1290" width="4.81640625" customWidth="1"/>
    <col min="1291" max="1292" width="4.7265625" customWidth="1"/>
    <col min="1293" max="1293" width="6.7265625" customWidth="1"/>
    <col min="1294" max="1294" width="4.7265625" customWidth="1"/>
    <col min="1296" max="1296" width="5.7265625" customWidth="1"/>
    <col min="1297" max="1297" width="6" customWidth="1"/>
    <col min="1298" max="1298" width="5.453125" customWidth="1"/>
    <col min="1299" max="1299" width="6.1796875" customWidth="1"/>
    <col min="1300" max="1300" width="5.54296875" customWidth="1"/>
    <col min="1301" max="1301" width="4.1796875" customWidth="1"/>
    <col min="1302" max="1302" width="4.81640625" customWidth="1"/>
    <col min="1303" max="1303" width="8.7265625" customWidth="1"/>
    <col min="1304" max="1304" width="4.7265625" customWidth="1"/>
    <col min="1537" max="1537" width="1.7265625" customWidth="1"/>
    <col min="1538" max="1539" width="8.7265625" customWidth="1"/>
    <col min="1540" max="1540" width="5.7265625" customWidth="1"/>
    <col min="1541" max="1541" width="6" customWidth="1"/>
    <col min="1542" max="1542" width="5.453125" customWidth="1"/>
    <col min="1543" max="1543" width="6.1796875" customWidth="1"/>
    <col min="1544" max="1544" width="5.54296875" customWidth="1"/>
    <col min="1545" max="1545" width="4.1796875" customWidth="1"/>
    <col min="1546" max="1546" width="4.81640625" customWidth="1"/>
    <col min="1547" max="1548" width="4.7265625" customWidth="1"/>
    <col min="1549" max="1549" width="6.7265625" customWidth="1"/>
    <col min="1550" max="1550" width="4.7265625" customWidth="1"/>
    <col min="1552" max="1552" width="5.7265625" customWidth="1"/>
    <col min="1553" max="1553" width="6" customWidth="1"/>
    <col min="1554" max="1554" width="5.453125" customWidth="1"/>
    <col min="1555" max="1555" width="6.1796875" customWidth="1"/>
    <col min="1556" max="1556" width="5.54296875" customWidth="1"/>
    <col min="1557" max="1557" width="4.1796875" customWidth="1"/>
    <col min="1558" max="1558" width="4.81640625" customWidth="1"/>
    <col min="1559" max="1559" width="8.7265625" customWidth="1"/>
    <col min="1560" max="1560" width="4.7265625" customWidth="1"/>
    <col min="1793" max="1793" width="1.7265625" customWidth="1"/>
    <col min="1794" max="1795" width="8.7265625" customWidth="1"/>
    <col min="1796" max="1796" width="5.7265625" customWidth="1"/>
    <col min="1797" max="1797" width="6" customWidth="1"/>
    <col min="1798" max="1798" width="5.453125" customWidth="1"/>
    <col min="1799" max="1799" width="6.1796875" customWidth="1"/>
    <col min="1800" max="1800" width="5.54296875" customWidth="1"/>
    <col min="1801" max="1801" width="4.1796875" customWidth="1"/>
    <col min="1802" max="1802" width="4.81640625" customWidth="1"/>
    <col min="1803" max="1804" width="4.7265625" customWidth="1"/>
    <col min="1805" max="1805" width="6.7265625" customWidth="1"/>
    <col min="1806" max="1806" width="4.7265625" customWidth="1"/>
    <col min="1808" max="1808" width="5.7265625" customWidth="1"/>
    <col min="1809" max="1809" width="6" customWidth="1"/>
    <col min="1810" max="1810" width="5.453125" customWidth="1"/>
    <col min="1811" max="1811" width="6.1796875" customWidth="1"/>
    <col min="1812" max="1812" width="5.54296875" customWidth="1"/>
    <col min="1813" max="1813" width="4.1796875" customWidth="1"/>
    <col min="1814" max="1814" width="4.81640625" customWidth="1"/>
    <col min="1815" max="1815" width="8.7265625" customWidth="1"/>
    <col min="1816" max="1816" width="4.7265625" customWidth="1"/>
    <col min="2049" max="2049" width="1.7265625" customWidth="1"/>
    <col min="2050" max="2051" width="8.7265625" customWidth="1"/>
    <col min="2052" max="2052" width="5.7265625" customWidth="1"/>
    <col min="2053" max="2053" width="6" customWidth="1"/>
    <col min="2054" max="2054" width="5.453125" customWidth="1"/>
    <col min="2055" max="2055" width="6.1796875" customWidth="1"/>
    <col min="2056" max="2056" width="5.54296875" customWidth="1"/>
    <col min="2057" max="2057" width="4.1796875" customWidth="1"/>
    <col min="2058" max="2058" width="4.81640625" customWidth="1"/>
    <col min="2059" max="2060" width="4.7265625" customWidth="1"/>
    <col min="2061" max="2061" width="6.7265625" customWidth="1"/>
    <col min="2062" max="2062" width="4.7265625" customWidth="1"/>
    <col min="2064" max="2064" width="5.7265625" customWidth="1"/>
    <col min="2065" max="2065" width="6" customWidth="1"/>
    <col min="2066" max="2066" width="5.453125" customWidth="1"/>
    <col min="2067" max="2067" width="6.1796875" customWidth="1"/>
    <col min="2068" max="2068" width="5.54296875" customWidth="1"/>
    <col min="2069" max="2069" width="4.1796875" customWidth="1"/>
    <col min="2070" max="2070" width="4.81640625" customWidth="1"/>
    <col min="2071" max="2071" width="8.7265625" customWidth="1"/>
    <col min="2072" max="2072" width="4.7265625" customWidth="1"/>
    <col min="2305" max="2305" width="1.7265625" customWidth="1"/>
    <col min="2306" max="2307" width="8.7265625" customWidth="1"/>
    <col min="2308" max="2308" width="5.7265625" customWidth="1"/>
    <col min="2309" max="2309" width="6" customWidth="1"/>
    <col min="2310" max="2310" width="5.453125" customWidth="1"/>
    <col min="2311" max="2311" width="6.1796875" customWidth="1"/>
    <col min="2312" max="2312" width="5.54296875" customWidth="1"/>
    <col min="2313" max="2313" width="4.1796875" customWidth="1"/>
    <col min="2314" max="2314" width="4.81640625" customWidth="1"/>
    <col min="2315" max="2316" width="4.7265625" customWidth="1"/>
    <col min="2317" max="2317" width="6.7265625" customWidth="1"/>
    <col min="2318" max="2318" width="4.7265625" customWidth="1"/>
    <col min="2320" max="2320" width="5.7265625" customWidth="1"/>
    <col min="2321" max="2321" width="6" customWidth="1"/>
    <col min="2322" max="2322" width="5.453125" customWidth="1"/>
    <col min="2323" max="2323" width="6.1796875" customWidth="1"/>
    <col min="2324" max="2324" width="5.54296875" customWidth="1"/>
    <col min="2325" max="2325" width="4.1796875" customWidth="1"/>
    <col min="2326" max="2326" width="4.81640625" customWidth="1"/>
    <col min="2327" max="2327" width="8.7265625" customWidth="1"/>
    <col min="2328" max="2328" width="4.7265625" customWidth="1"/>
    <col min="2561" max="2561" width="1.7265625" customWidth="1"/>
    <col min="2562" max="2563" width="8.7265625" customWidth="1"/>
    <col min="2564" max="2564" width="5.7265625" customWidth="1"/>
    <col min="2565" max="2565" width="6" customWidth="1"/>
    <col min="2566" max="2566" width="5.453125" customWidth="1"/>
    <col min="2567" max="2567" width="6.1796875" customWidth="1"/>
    <col min="2568" max="2568" width="5.54296875" customWidth="1"/>
    <col min="2569" max="2569" width="4.1796875" customWidth="1"/>
    <col min="2570" max="2570" width="4.81640625" customWidth="1"/>
    <col min="2571" max="2572" width="4.7265625" customWidth="1"/>
    <col min="2573" max="2573" width="6.7265625" customWidth="1"/>
    <col min="2574" max="2574" width="4.7265625" customWidth="1"/>
    <col min="2576" max="2576" width="5.7265625" customWidth="1"/>
    <col min="2577" max="2577" width="6" customWidth="1"/>
    <col min="2578" max="2578" width="5.453125" customWidth="1"/>
    <col min="2579" max="2579" width="6.1796875" customWidth="1"/>
    <col min="2580" max="2580" width="5.54296875" customWidth="1"/>
    <col min="2581" max="2581" width="4.1796875" customWidth="1"/>
    <col min="2582" max="2582" width="4.81640625" customWidth="1"/>
    <col min="2583" max="2583" width="8.7265625" customWidth="1"/>
    <col min="2584" max="2584" width="4.7265625" customWidth="1"/>
    <col min="2817" max="2817" width="1.7265625" customWidth="1"/>
    <col min="2818" max="2819" width="8.7265625" customWidth="1"/>
    <col min="2820" max="2820" width="5.7265625" customWidth="1"/>
    <col min="2821" max="2821" width="6" customWidth="1"/>
    <col min="2822" max="2822" width="5.453125" customWidth="1"/>
    <col min="2823" max="2823" width="6.1796875" customWidth="1"/>
    <col min="2824" max="2824" width="5.54296875" customWidth="1"/>
    <col min="2825" max="2825" width="4.1796875" customWidth="1"/>
    <col min="2826" max="2826" width="4.81640625" customWidth="1"/>
    <col min="2827" max="2828" width="4.7265625" customWidth="1"/>
    <col min="2829" max="2829" width="6.7265625" customWidth="1"/>
    <col min="2830" max="2830" width="4.7265625" customWidth="1"/>
    <col min="2832" max="2832" width="5.7265625" customWidth="1"/>
    <col min="2833" max="2833" width="6" customWidth="1"/>
    <col min="2834" max="2834" width="5.453125" customWidth="1"/>
    <col min="2835" max="2835" width="6.1796875" customWidth="1"/>
    <col min="2836" max="2836" width="5.54296875" customWidth="1"/>
    <col min="2837" max="2837" width="4.1796875" customWidth="1"/>
    <col min="2838" max="2838" width="4.81640625" customWidth="1"/>
    <col min="2839" max="2839" width="8.7265625" customWidth="1"/>
    <col min="2840" max="2840" width="4.7265625" customWidth="1"/>
    <col min="3073" max="3073" width="1.7265625" customWidth="1"/>
    <col min="3074" max="3075" width="8.7265625" customWidth="1"/>
    <col min="3076" max="3076" width="5.7265625" customWidth="1"/>
    <col min="3077" max="3077" width="6" customWidth="1"/>
    <col min="3078" max="3078" width="5.453125" customWidth="1"/>
    <col min="3079" max="3079" width="6.1796875" customWidth="1"/>
    <col min="3080" max="3080" width="5.54296875" customWidth="1"/>
    <col min="3081" max="3081" width="4.1796875" customWidth="1"/>
    <col min="3082" max="3082" width="4.81640625" customWidth="1"/>
    <col min="3083" max="3084" width="4.7265625" customWidth="1"/>
    <col min="3085" max="3085" width="6.7265625" customWidth="1"/>
    <col min="3086" max="3086" width="4.7265625" customWidth="1"/>
    <col min="3088" max="3088" width="5.7265625" customWidth="1"/>
    <col min="3089" max="3089" width="6" customWidth="1"/>
    <col min="3090" max="3090" width="5.453125" customWidth="1"/>
    <col min="3091" max="3091" width="6.1796875" customWidth="1"/>
    <col min="3092" max="3092" width="5.54296875" customWidth="1"/>
    <col min="3093" max="3093" width="4.1796875" customWidth="1"/>
    <col min="3094" max="3094" width="4.81640625" customWidth="1"/>
    <col min="3095" max="3095" width="8.7265625" customWidth="1"/>
    <col min="3096" max="3096" width="4.7265625" customWidth="1"/>
    <col min="3329" max="3329" width="1.7265625" customWidth="1"/>
    <col min="3330" max="3331" width="8.7265625" customWidth="1"/>
    <col min="3332" max="3332" width="5.7265625" customWidth="1"/>
    <col min="3333" max="3333" width="6" customWidth="1"/>
    <col min="3334" max="3334" width="5.453125" customWidth="1"/>
    <col min="3335" max="3335" width="6.1796875" customWidth="1"/>
    <col min="3336" max="3336" width="5.54296875" customWidth="1"/>
    <col min="3337" max="3337" width="4.1796875" customWidth="1"/>
    <col min="3338" max="3338" width="4.81640625" customWidth="1"/>
    <col min="3339" max="3340" width="4.7265625" customWidth="1"/>
    <col min="3341" max="3341" width="6.7265625" customWidth="1"/>
    <col min="3342" max="3342" width="4.7265625" customWidth="1"/>
    <col min="3344" max="3344" width="5.7265625" customWidth="1"/>
    <col min="3345" max="3345" width="6" customWidth="1"/>
    <col min="3346" max="3346" width="5.453125" customWidth="1"/>
    <col min="3347" max="3347" width="6.1796875" customWidth="1"/>
    <col min="3348" max="3348" width="5.54296875" customWidth="1"/>
    <col min="3349" max="3349" width="4.1796875" customWidth="1"/>
    <col min="3350" max="3350" width="4.81640625" customWidth="1"/>
    <col min="3351" max="3351" width="8.7265625" customWidth="1"/>
    <col min="3352" max="3352" width="4.7265625" customWidth="1"/>
    <col min="3585" max="3585" width="1.7265625" customWidth="1"/>
    <col min="3586" max="3587" width="8.7265625" customWidth="1"/>
    <col min="3588" max="3588" width="5.7265625" customWidth="1"/>
    <col min="3589" max="3589" width="6" customWidth="1"/>
    <col min="3590" max="3590" width="5.453125" customWidth="1"/>
    <col min="3591" max="3591" width="6.1796875" customWidth="1"/>
    <col min="3592" max="3592" width="5.54296875" customWidth="1"/>
    <col min="3593" max="3593" width="4.1796875" customWidth="1"/>
    <col min="3594" max="3594" width="4.81640625" customWidth="1"/>
    <col min="3595" max="3596" width="4.7265625" customWidth="1"/>
    <col min="3597" max="3597" width="6.7265625" customWidth="1"/>
    <col min="3598" max="3598" width="4.7265625" customWidth="1"/>
    <col min="3600" max="3600" width="5.7265625" customWidth="1"/>
    <col min="3601" max="3601" width="6" customWidth="1"/>
    <col min="3602" max="3602" width="5.453125" customWidth="1"/>
    <col min="3603" max="3603" width="6.1796875" customWidth="1"/>
    <col min="3604" max="3604" width="5.54296875" customWidth="1"/>
    <col min="3605" max="3605" width="4.1796875" customWidth="1"/>
    <col min="3606" max="3606" width="4.81640625" customWidth="1"/>
    <col min="3607" max="3607" width="8.7265625" customWidth="1"/>
    <col min="3608" max="3608" width="4.7265625" customWidth="1"/>
    <col min="3841" max="3841" width="1.7265625" customWidth="1"/>
    <col min="3842" max="3843" width="8.7265625" customWidth="1"/>
    <col min="3844" max="3844" width="5.7265625" customWidth="1"/>
    <col min="3845" max="3845" width="6" customWidth="1"/>
    <col min="3846" max="3846" width="5.453125" customWidth="1"/>
    <col min="3847" max="3847" width="6.1796875" customWidth="1"/>
    <col min="3848" max="3848" width="5.54296875" customWidth="1"/>
    <col min="3849" max="3849" width="4.1796875" customWidth="1"/>
    <col min="3850" max="3850" width="4.81640625" customWidth="1"/>
    <col min="3851" max="3852" width="4.7265625" customWidth="1"/>
    <col min="3853" max="3853" width="6.7265625" customWidth="1"/>
    <col min="3854" max="3854" width="4.7265625" customWidth="1"/>
    <col min="3856" max="3856" width="5.7265625" customWidth="1"/>
    <col min="3857" max="3857" width="6" customWidth="1"/>
    <col min="3858" max="3858" width="5.453125" customWidth="1"/>
    <col min="3859" max="3859" width="6.1796875" customWidth="1"/>
    <col min="3860" max="3860" width="5.54296875" customWidth="1"/>
    <col min="3861" max="3861" width="4.1796875" customWidth="1"/>
    <col min="3862" max="3862" width="4.81640625" customWidth="1"/>
    <col min="3863" max="3863" width="8.7265625" customWidth="1"/>
    <col min="3864" max="3864" width="4.7265625" customWidth="1"/>
    <col min="4097" max="4097" width="1.7265625" customWidth="1"/>
    <col min="4098" max="4099" width="8.7265625" customWidth="1"/>
    <col min="4100" max="4100" width="5.7265625" customWidth="1"/>
    <col min="4101" max="4101" width="6" customWidth="1"/>
    <col min="4102" max="4102" width="5.453125" customWidth="1"/>
    <col min="4103" max="4103" width="6.1796875" customWidth="1"/>
    <col min="4104" max="4104" width="5.54296875" customWidth="1"/>
    <col min="4105" max="4105" width="4.1796875" customWidth="1"/>
    <col min="4106" max="4106" width="4.81640625" customWidth="1"/>
    <col min="4107" max="4108" width="4.7265625" customWidth="1"/>
    <col min="4109" max="4109" width="6.7265625" customWidth="1"/>
    <col min="4110" max="4110" width="4.7265625" customWidth="1"/>
    <col min="4112" max="4112" width="5.7265625" customWidth="1"/>
    <col min="4113" max="4113" width="6" customWidth="1"/>
    <col min="4114" max="4114" width="5.453125" customWidth="1"/>
    <col min="4115" max="4115" width="6.1796875" customWidth="1"/>
    <col min="4116" max="4116" width="5.54296875" customWidth="1"/>
    <col min="4117" max="4117" width="4.1796875" customWidth="1"/>
    <col min="4118" max="4118" width="4.81640625" customWidth="1"/>
    <col min="4119" max="4119" width="8.7265625" customWidth="1"/>
    <col min="4120" max="4120" width="4.7265625" customWidth="1"/>
    <col min="4353" max="4353" width="1.7265625" customWidth="1"/>
    <col min="4354" max="4355" width="8.7265625" customWidth="1"/>
    <col min="4356" max="4356" width="5.7265625" customWidth="1"/>
    <col min="4357" max="4357" width="6" customWidth="1"/>
    <col min="4358" max="4358" width="5.453125" customWidth="1"/>
    <col min="4359" max="4359" width="6.1796875" customWidth="1"/>
    <col min="4360" max="4360" width="5.54296875" customWidth="1"/>
    <col min="4361" max="4361" width="4.1796875" customWidth="1"/>
    <col min="4362" max="4362" width="4.81640625" customWidth="1"/>
    <col min="4363" max="4364" width="4.7265625" customWidth="1"/>
    <col min="4365" max="4365" width="6.7265625" customWidth="1"/>
    <col min="4366" max="4366" width="4.7265625" customWidth="1"/>
    <col min="4368" max="4368" width="5.7265625" customWidth="1"/>
    <col min="4369" max="4369" width="6" customWidth="1"/>
    <col min="4370" max="4370" width="5.453125" customWidth="1"/>
    <col min="4371" max="4371" width="6.1796875" customWidth="1"/>
    <col min="4372" max="4372" width="5.54296875" customWidth="1"/>
    <col min="4373" max="4373" width="4.1796875" customWidth="1"/>
    <col min="4374" max="4374" width="4.81640625" customWidth="1"/>
    <col min="4375" max="4375" width="8.7265625" customWidth="1"/>
    <col min="4376" max="4376" width="4.7265625" customWidth="1"/>
    <col min="4609" max="4609" width="1.7265625" customWidth="1"/>
    <col min="4610" max="4611" width="8.7265625" customWidth="1"/>
    <col min="4612" max="4612" width="5.7265625" customWidth="1"/>
    <col min="4613" max="4613" width="6" customWidth="1"/>
    <col min="4614" max="4614" width="5.453125" customWidth="1"/>
    <col min="4615" max="4615" width="6.1796875" customWidth="1"/>
    <col min="4616" max="4616" width="5.54296875" customWidth="1"/>
    <col min="4617" max="4617" width="4.1796875" customWidth="1"/>
    <col min="4618" max="4618" width="4.81640625" customWidth="1"/>
    <col min="4619" max="4620" width="4.7265625" customWidth="1"/>
    <col min="4621" max="4621" width="6.7265625" customWidth="1"/>
    <col min="4622" max="4622" width="4.7265625" customWidth="1"/>
    <col min="4624" max="4624" width="5.7265625" customWidth="1"/>
    <col min="4625" max="4625" width="6" customWidth="1"/>
    <col min="4626" max="4626" width="5.453125" customWidth="1"/>
    <col min="4627" max="4627" width="6.1796875" customWidth="1"/>
    <col min="4628" max="4628" width="5.54296875" customWidth="1"/>
    <col min="4629" max="4629" width="4.1796875" customWidth="1"/>
    <col min="4630" max="4630" width="4.81640625" customWidth="1"/>
    <col min="4631" max="4631" width="8.7265625" customWidth="1"/>
    <col min="4632" max="4632" width="4.7265625" customWidth="1"/>
    <col min="4865" max="4865" width="1.7265625" customWidth="1"/>
    <col min="4866" max="4867" width="8.7265625" customWidth="1"/>
    <col min="4868" max="4868" width="5.7265625" customWidth="1"/>
    <col min="4869" max="4869" width="6" customWidth="1"/>
    <col min="4870" max="4870" width="5.453125" customWidth="1"/>
    <col min="4871" max="4871" width="6.1796875" customWidth="1"/>
    <col min="4872" max="4872" width="5.54296875" customWidth="1"/>
    <col min="4873" max="4873" width="4.1796875" customWidth="1"/>
    <col min="4874" max="4874" width="4.81640625" customWidth="1"/>
    <col min="4875" max="4876" width="4.7265625" customWidth="1"/>
    <col min="4877" max="4877" width="6.7265625" customWidth="1"/>
    <col min="4878" max="4878" width="4.7265625" customWidth="1"/>
    <col min="4880" max="4880" width="5.7265625" customWidth="1"/>
    <col min="4881" max="4881" width="6" customWidth="1"/>
    <col min="4882" max="4882" width="5.453125" customWidth="1"/>
    <col min="4883" max="4883" width="6.1796875" customWidth="1"/>
    <col min="4884" max="4884" width="5.54296875" customWidth="1"/>
    <col min="4885" max="4885" width="4.1796875" customWidth="1"/>
    <col min="4886" max="4886" width="4.81640625" customWidth="1"/>
    <col min="4887" max="4887" width="8.7265625" customWidth="1"/>
    <col min="4888" max="4888" width="4.7265625" customWidth="1"/>
    <col min="5121" max="5121" width="1.7265625" customWidth="1"/>
    <col min="5122" max="5123" width="8.7265625" customWidth="1"/>
    <col min="5124" max="5124" width="5.7265625" customWidth="1"/>
    <col min="5125" max="5125" width="6" customWidth="1"/>
    <col min="5126" max="5126" width="5.453125" customWidth="1"/>
    <col min="5127" max="5127" width="6.1796875" customWidth="1"/>
    <col min="5128" max="5128" width="5.54296875" customWidth="1"/>
    <col min="5129" max="5129" width="4.1796875" customWidth="1"/>
    <col min="5130" max="5130" width="4.81640625" customWidth="1"/>
    <col min="5131" max="5132" width="4.7265625" customWidth="1"/>
    <col min="5133" max="5133" width="6.7265625" customWidth="1"/>
    <col min="5134" max="5134" width="4.7265625" customWidth="1"/>
    <col min="5136" max="5136" width="5.7265625" customWidth="1"/>
    <col min="5137" max="5137" width="6" customWidth="1"/>
    <col min="5138" max="5138" width="5.453125" customWidth="1"/>
    <col min="5139" max="5139" width="6.1796875" customWidth="1"/>
    <col min="5140" max="5140" width="5.54296875" customWidth="1"/>
    <col min="5141" max="5141" width="4.1796875" customWidth="1"/>
    <col min="5142" max="5142" width="4.81640625" customWidth="1"/>
    <col min="5143" max="5143" width="8.7265625" customWidth="1"/>
    <col min="5144" max="5144" width="4.7265625" customWidth="1"/>
    <col min="5377" max="5377" width="1.7265625" customWidth="1"/>
    <col min="5378" max="5379" width="8.7265625" customWidth="1"/>
    <col min="5380" max="5380" width="5.7265625" customWidth="1"/>
    <col min="5381" max="5381" width="6" customWidth="1"/>
    <col min="5382" max="5382" width="5.453125" customWidth="1"/>
    <col min="5383" max="5383" width="6.1796875" customWidth="1"/>
    <col min="5384" max="5384" width="5.54296875" customWidth="1"/>
    <col min="5385" max="5385" width="4.1796875" customWidth="1"/>
    <col min="5386" max="5386" width="4.81640625" customWidth="1"/>
    <col min="5387" max="5388" width="4.7265625" customWidth="1"/>
    <col min="5389" max="5389" width="6.7265625" customWidth="1"/>
    <col min="5390" max="5390" width="4.7265625" customWidth="1"/>
    <col min="5392" max="5392" width="5.7265625" customWidth="1"/>
    <col min="5393" max="5393" width="6" customWidth="1"/>
    <col min="5394" max="5394" width="5.453125" customWidth="1"/>
    <col min="5395" max="5395" width="6.1796875" customWidth="1"/>
    <col min="5396" max="5396" width="5.54296875" customWidth="1"/>
    <col min="5397" max="5397" width="4.1796875" customWidth="1"/>
    <col min="5398" max="5398" width="4.81640625" customWidth="1"/>
    <col min="5399" max="5399" width="8.7265625" customWidth="1"/>
    <col min="5400" max="5400" width="4.7265625" customWidth="1"/>
    <col min="5633" max="5633" width="1.7265625" customWidth="1"/>
    <col min="5634" max="5635" width="8.7265625" customWidth="1"/>
    <col min="5636" max="5636" width="5.7265625" customWidth="1"/>
    <col min="5637" max="5637" width="6" customWidth="1"/>
    <col min="5638" max="5638" width="5.453125" customWidth="1"/>
    <col min="5639" max="5639" width="6.1796875" customWidth="1"/>
    <col min="5640" max="5640" width="5.54296875" customWidth="1"/>
    <col min="5641" max="5641" width="4.1796875" customWidth="1"/>
    <col min="5642" max="5642" width="4.81640625" customWidth="1"/>
    <col min="5643" max="5644" width="4.7265625" customWidth="1"/>
    <col min="5645" max="5645" width="6.7265625" customWidth="1"/>
    <col min="5646" max="5646" width="4.7265625" customWidth="1"/>
    <col min="5648" max="5648" width="5.7265625" customWidth="1"/>
    <col min="5649" max="5649" width="6" customWidth="1"/>
    <col min="5650" max="5650" width="5.453125" customWidth="1"/>
    <col min="5651" max="5651" width="6.1796875" customWidth="1"/>
    <col min="5652" max="5652" width="5.54296875" customWidth="1"/>
    <col min="5653" max="5653" width="4.1796875" customWidth="1"/>
    <col min="5654" max="5654" width="4.81640625" customWidth="1"/>
    <col min="5655" max="5655" width="8.7265625" customWidth="1"/>
    <col min="5656" max="5656" width="4.7265625" customWidth="1"/>
    <col min="5889" max="5889" width="1.7265625" customWidth="1"/>
    <col min="5890" max="5891" width="8.7265625" customWidth="1"/>
    <col min="5892" max="5892" width="5.7265625" customWidth="1"/>
    <col min="5893" max="5893" width="6" customWidth="1"/>
    <col min="5894" max="5894" width="5.453125" customWidth="1"/>
    <col min="5895" max="5895" width="6.1796875" customWidth="1"/>
    <col min="5896" max="5896" width="5.54296875" customWidth="1"/>
    <col min="5897" max="5897" width="4.1796875" customWidth="1"/>
    <col min="5898" max="5898" width="4.81640625" customWidth="1"/>
    <col min="5899" max="5900" width="4.7265625" customWidth="1"/>
    <col min="5901" max="5901" width="6.7265625" customWidth="1"/>
    <col min="5902" max="5902" width="4.7265625" customWidth="1"/>
    <col min="5904" max="5904" width="5.7265625" customWidth="1"/>
    <col min="5905" max="5905" width="6" customWidth="1"/>
    <col min="5906" max="5906" width="5.453125" customWidth="1"/>
    <col min="5907" max="5907" width="6.1796875" customWidth="1"/>
    <col min="5908" max="5908" width="5.54296875" customWidth="1"/>
    <col min="5909" max="5909" width="4.1796875" customWidth="1"/>
    <col min="5910" max="5910" width="4.81640625" customWidth="1"/>
    <col min="5911" max="5911" width="8.7265625" customWidth="1"/>
    <col min="5912" max="5912" width="4.7265625" customWidth="1"/>
    <col min="6145" max="6145" width="1.7265625" customWidth="1"/>
    <col min="6146" max="6147" width="8.7265625" customWidth="1"/>
    <col min="6148" max="6148" width="5.7265625" customWidth="1"/>
    <col min="6149" max="6149" width="6" customWidth="1"/>
    <col min="6150" max="6150" width="5.453125" customWidth="1"/>
    <col min="6151" max="6151" width="6.1796875" customWidth="1"/>
    <col min="6152" max="6152" width="5.54296875" customWidth="1"/>
    <col min="6153" max="6153" width="4.1796875" customWidth="1"/>
    <col min="6154" max="6154" width="4.81640625" customWidth="1"/>
    <col min="6155" max="6156" width="4.7265625" customWidth="1"/>
    <col min="6157" max="6157" width="6.7265625" customWidth="1"/>
    <col min="6158" max="6158" width="4.7265625" customWidth="1"/>
    <col min="6160" max="6160" width="5.7265625" customWidth="1"/>
    <col min="6161" max="6161" width="6" customWidth="1"/>
    <col min="6162" max="6162" width="5.453125" customWidth="1"/>
    <col min="6163" max="6163" width="6.1796875" customWidth="1"/>
    <col min="6164" max="6164" width="5.54296875" customWidth="1"/>
    <col min="6165" max="6165" width="4.1796875" customWidth="1"/>
    <col min="6166" max="6166" width="4.81640625" customWidth="1"/>
    <col min="6167" max="6167" width="8.7265625" customWidth="1"/>
    <col min="6168" max="6168" width="4.7265625" customWidth="1"/>
    <col min="6401" max="6401" width="1.7265625" customWidth="1"/>
    <col min="6402" max="6403" width="8.7265625" customWidth="1"/>
    <col min="6404" max="6404" width="5.7265625" customWidth="1"/>
    <col min="6405" max="6405" width="6" customWidth="1"/>
    <col min="6406" max="6406" width="5.453125" customWidth="1"/>
    <col min="6407" max="6407" width="6.1796875" customWidth="1"/>
    <col min="6408" max="6408" width="5.54296875" customWidth="1"/>
    <col min="6409" max="6409" width="4.1796875" customWidth="1"/>
    <col min="6410" max="6410" width="4.81640625" customWidth="1"/>
    <col min="6411" max="6412" width="4.7265625" customWidth="1"/>
    <col min="6413" max="6413" width="6.7265625" customWidth="1"/>
    <col min="6414" max="6414" width="4.7265625" customWidth="1"/>
    <col min="6416" max="6416" width="5.7265625" customWidth="1"/>
    <col min="6417" max="6417" width="6" customWidth="1"/>
    <col min="6418" max="6418" width="5.453125" customWidth="1"/>
    <col min="6419" max="6419" width="6.1796875" customWidth="1"/>
    <col min="6420" max="6420" width="5.54296875" customWidth="1"/>
    <col min="6421" max="6421" width="4.1796875" customWidth="1"/>
    <col min="6422" max="6422" width="4.81640625" customWidth="1"/>
    <col min="6423" max="6423" width="8.7265625" customWidth="1"/>
    <col min="6424" max="6424" width="4.7265625" customWidth="1"/>
    <col min="6657" max="6657" width="1.7265625" customWidth="1"/>
    <col min="6658" max="6659" width="8.7265625" customWidth="1"/>
    <col min="6660" max="6660" width="5.7265625" customWidth="1"/>
    <col min="6661" max="6661" width="6" customWidth="1"/>
    <col min="6662" max="6662" width="5.453125" customWidth="1"/>
    <col min="6663" max="6663" width="6.1796875" customWidth="1"/>
    <col min="6664" max="6664" width="5.54296875" customWidth="1"/>
    <col min="6665" max="6665" width="4.1796875" customWidth="1"/>
    <col min="6666" max="6666" width="4.81640625" customWidth="1"/>
    <col min="6667" max="6668" width="4.7265625" customWidth="1"/>
    <col min="6669" max="6669" width="6.7265625" customWidth="1"/>
    <col min="6670" max="6670" width="4.7265625" customWidth="1"/>
    <col min="6672" max="6672" width="5.7265625" customWidth="1"/>
    <col min="6673" max="6673" width="6" customWidth="1"/>
    <col min="6674" max="6674" width="5.453125" customWidth="1"/>
    <col min="6675" max="6675" width="6.1796875" customWidth="1"/>
    <col min="6676" max="6676" width="5.54296875" customWidth="1"/>
    <col min="6677" max="6677" width="4.1796875" customWidth="1"/>
    <col min="6678" max="6678" width="4.81640625" customWidth="1"/>
    <col min="6679" max="6679" width="8.7265625" customWidth="1"/>
    <col min="6680" max="6680" width="4.7265625" customWidth="1"/>
    <col min="6913" max="6913" width="1.7265625" customWidth="1"/>
    <col min="6914" max="6915" width="8.7265625" customWidth="1"/>
    <col min="6916" max="6916" width="5.7265625" customWidth="1"/>
    <col min="6917" max="6917" width="6" customWidth="1"/>
    <col min="6918" max="6918" width="5.453125" customWidth="1"/>
    <col min="6919" max="6919" width="6.1796875" customWidth="1"/>
    <col min="6920" max="6920" width="5.54296875" customWidth="1"/>
    <col min="6921" max="6921" width="4.1796875" customWidth="1"/>
    <col min="6922" max="6922" width="4.81640625" customWidth="1"/>
    <col min="6923" max="6924" width="4.7265625" customWidth="1"/>
    <col min="6925" max="6925" width="6.7265625" customWidth="1"/>
    <col min="6926" max="6926" width="4.7265625" customWidth="1"/>
    <col min="6928" max="6928" width="5.7265625" customWidth="1"/>
    <col min="6929" max="6929" width="6" customWidth="1"/>
    <col min="6930" max="6930" width="5.453125" customWidth="1"/>
    <col min="6931" max="6931" width="6.1796875" customWidth="1"/>
    <col min="6932" max="6932" width="5.54296875" customWidth="1"/>
    <col min="6933" max="6933" width="4.1796875" customWidth="1"/>
    <col min="6934" max="6934" width="4.81640625" customWidth="1"/>
    <col min="6935" max="6935" width="8.7265625" customWidth="1"/>
    <col min="6936" max="6936" width="4.7265625" customWidth="1"/>
    <col min="7169" max="7169" width="1.7265625" customWidth="1"/>
    <col min="7170" max="7171" width="8.7265625" customWidth="1"/>
    <col min="7172" max="7172" width="5.7265625" customWidth="1"/>
    <col min="7173" max="7173" width="6" customWidth="1"/>
    <col min="7174" max="7174" width="5.453125" customWidth="1"/>
    <col min="7175" max="7175" width="6.1796875" customWidth="1"/>
    <col min="7176" max="7176" width="5.54296875" customWidth="1"/>
    <col min="7177" max="7177" width="4.1796875" customWidth="1"/>
    <col min="7178" max="7178" width="4.81640625" customWidth="1"/>
    <col min="7179" max="7180" width="4.7265625" customWidth="1"/>
    <col min="7181" max="7181" width="6.7265625" customWidth="1"/>
    <col min="7182" max="7182" width="4.7265625" customWidth="1"/>
    <col min="7184" max="7184" width="5.7265625" customWidth="1"/>
    <col min="7185" max="7185" width="6" customWidth="1"/>
    <col min="7186" max="7186" width="5.453125" customWidth="1"/>
    <col min="7187" max="7187" width="6.1796875" customWidth="1"/>
    <col min="7188" max="7188" width="5.54296875" customWidth="1"/>
    <col min="7189" max="7189" width="4.1796875" customWidth="1"/>
    <col min="7190" max="7190" width="4.81640625" customWidth="1"/>
    <col min="7191" max="7191" width="8.7265625" customWidth="1"/>
    <col min="7192" max="7192" width="4.7265625" customWidth="1"/>
    <col min="7425" max="7425" width="1.7265625" customWidth="1"/>
    <col min="7426" max="7427" width="8.7265625" customWidth="1"/>
    <col min="7428" max="7428" width="5.7265625" customWidth="1"/>
    <col min="7429" max="7429" width="6" customWidth="1"/>
    <col min="7430" max="7430" width="5.453125" customWidth="1"/>
    <col min="7431" max="7431" width="6.1796875" customWidth="1"/>
    <col min="7432" max="7432" width="5.54296875" customWidth="1"/>
    <col min="7433" max="7433" width="4.1796875" customWidth="1"/>
    <col min="7434" max="7434" width="4.81640625" customWidth="1"/>
    <col min="7435" max="7436" width="4.7265625" customWidth="1"/>
    <col min="7437" max="7437" width="6.7265625" customWidth="1"/>
    <col min="7438" max="7438" width="4.7265625" customWidth="1"/>
    <col min="7440" max="7440" width="5.7265625" customWidth="1"/>
    <col min="7441" max="7441" width="6" customWidth="1"/>
    <col min="7442" max="7442" width="5.453125" customWidth="1"/>
    <col min="7443" max="7443" width="6.1796875" customWidth="1"/>
    <col min="7444" max="7444" width="5.54296875" customWidth="1"/>
    <col min="7445" max="7445" width="4.1796875" customWidth="1"/>
    <col min="7446" max="7446" width="4.81640625" customWidth="1"/>
    <col min="7447" max="7447" width="8.7265625" customWidth="1"/>
    <col min="7448" max="7448" width="4.7265625" customWidth="1"/>
    <col min="7681" max="7681" width="1.7265625" customWidth="1"/>
    <col min="7682" max="7683" width="8.7265625" customWidth="1"/>
    <col min="7684" max="7684" width="5.7265625" customWidth="1"/>
    <col min="7685" max="7685" width="6" customWidth="1"/>
    <col min="7686" max="7686" width="5.453125" customWidth="1"/>
    <col min="7687" max="7687" width="6.1796875" customWidth="1"/>
    <col min="7688" max="7688" width="5.54296875" customWidth="1"/>
    <col min="7689" max="7689" width="4.1796875" customWidth="1"/>
    <col min="7690" max="7690" width="4.81640625" customWidth="1"/>
    <col min="7691" max="7692" width="4.7265625" customWidth="1"/>
    <col min="7693" max="7693" width="6.7265625" customWidth="1"/>
    <col min="7694" max="7694" width="4.7265625" customWidth="1"/>
    <col min="7696" max="7696" width="5.7265625" customWidth="1"/>
    <col min="7697" max="7697" width="6" customWidth="1"/>
    <col min="7698" max="7698" width="5.453125" customWidth="1"/>
    <col min="7699" max="7699" width="6.1796875" customWidth="1"/>
    <col min="7700" max="7700" width="5.54296875" customWidth="1"/>
    <col min="7701" max="7701" width="4.1796875" customWidth="1"/>
    <col min="7702" max="7702" width="4.81640625" customWidth="1"/>
    <col min="7703" max="7703" width="8.7265625" customWidth="1"/>
    <col min="7704" max="7704" width="4.7265625" customWidth="1"/>
    <col min="7937" max="7937" width="1.7265625" customWidth="1"/>
    <col min="7938" max="7939" width="8.7265625" customWidth="1"/>
    <col min="7940" max="7940" width="5.7265625" customWidth="1"/>
    <col min="7941" max="7941" width="6" customWidth="1"/>
    <col min="7942" max="7942" width="5.453125" customWidth="1"/>
    <col min="7943" max="7943" width="6.1796875" customWidth="1"/>
    <col min="7944" max="7944" width="5.54296875" customWidth="1"/>
    <col min="7945" max="7945" width="4.1796875" customWidth="1"/>
    <col min="7946" max="7946" width="4.81640625" customWidth="1"/>
    <col min="7947" max="7948" width="4.7265625" customWidth="1"/>
    <col min="7949" max="7949" width="6.7265625" customWidth="1"/>
    <col min="7950" max="7950" width="4.7265625" customWidth="1"/>
    <col min="7952" max="7952" width="5.7265625" customWidth="1"/>
    <col min="7953" max="7953" width="6" customWidth="1"/>
    <col min="7954" max="7954" width="5.453125" customWidth="1"/>
    <col min="7955" max="7955" width="6.1796875" customWidth="1"/>
    <col min="7956" max="7956" width="5.54296875" customWidth="1"/>
    <col min="7957" max="7957" width="4.1796875" customWidth="1"/>
    <col min="7958" max="7958" width="4.81640625" customWidth="1"/>
    <col min="7959" max="7959" width="8.7265625" customWidth="1"/>
    <col min="7960" max="7960" width="4.7265625" customWidth="1"/>
    <col min="8193" max="8193" width="1.7265625" customWidth="1"/>
    <col min="8194" max="8195" width="8.7265625" customWidth="1"/>
    <col min="8196" max="8196" width="5.7265625" customWidth="1"/>
    <col min="8197" max="8197" width="6" customWidth="1"/>
    <col min="8198" max="8198" width="5.453125" customWidth="1"/>
    <col min="8199" max="8199" width="6.1796875" customWidth="1"/>
    <col min="8200" max="8200" width="5.54296875" customWidth="1"/>
    <col min="8201" max="8201" width="4.1796875" customWidth="1"/>
    <col min="8202" max="8202" width="4.81640625" customWidth="1"/>
    <col min="8203" max="8204" width="4.7265625" customWidth="1"/>
    <col min="8205" max="8205" width="6.7265625" customWidth="1"/>
    <col min="8206" max="8206" width="4.7265625" customWidth="1"/>
    <col min="8208" max="8208" width="5.7265625" customWidth="1"/>
    <col min="8209" max="8209" width="6" customWidth="1"/>
    <col min="8210" max="8210" width="5.453125" customWidth="1"/>
    <col min="8211" max="8211" width="6.1796875" customWidth="1"/>
    <col min="8212" max="8212" width="5.54296875" customWidth="1"/>
    <col min="8213" max="8213" width="4.1796875" customWidth="1"/>
    <col min="8214" max="8214" width="4.81640625" customWidth="1"/>
    <col min="8215" max="8215" width="8.7265625" customWidth="1"/>
    <col min="8216" max="8216" width="4.7265625" customWidth="1"/>
    <col min="8449" max="8449" width="1.7265625" customWidth="1"/>
    <col min="8450" max="8451" width="8.7265625" customWidth="1"/>
    <col min="8452" max="8452" width="5.7265625" customWidth="1"/>
    <col min="8453" max="8453" width="6" customWidth="1"/>
    <col min="8454" max="8454" width="5.453125" customWidth="1"/>
    <col min="8455" max="8455" width="6.1796875" customWidth="1"/>
    <col min="8456" max="8456" width="5.54296875" customWidth="1"/>
    <col min="8457" max="8457" width="4.1796875" customWidth="1"/>
    <col min="8458" max="8458" width="4.81640625" customWidth="1"/>
    <col min="8459" max="8460" width="4.7265625" customWidth="1"/>
    <col min="8461" max="8461" width="6.7265625" customWidth="1"/>
    <col min="8462" max="8462" width="4.7265625" customWidth="1"/>
    <col min="8464" max="8464" width="5.7265625" customWidth="1"/>
    <col min="8465" max="8465" width="6" customWidth="1"/>
    <col min="8466" max="8466" width="5.453125" customWidth="1"/>
    <col min="8467" max="8467" width="6.1796875" customWidth="1"/>
    <col min="8468" max="8468" width="5.54296875" customWidth="1"/>
    <col min="8469" max="8469" width="4.1796875" customWidth="1"/>
    <col min="8470" max="8470" width="4.81640625" customWidth="1"/>
    <col min="8471" max="8471" width="8.7265625" customWidth="1"/>
    <col min="8472" max="8472" width="4.7265625" customWidth="1"/>
    <col min="8705" max="8705" width="1.7265625" customWidth="1"/>
    <col min="8706" max="8707" width="8.7265625" customWidth="1"/>
    <col min="8708" max="8708" width="5.7265625" customWidth="1"/>
    <col min="8709" max="8709" width="6" customWidth="1"/>
    <col min="8710" max="8710" width="5.453125" customWidth="1"/>
    <col min="8711" max="8711" width="6.1796875" customWidth="1"/>
    <col min="8712" max="8712" width="5.54296875" customWidth="1"/>
    <col min="8713" max="8713" width="4.1796875" customWidth="1"/>
    <col min="8714" max="8714" width="4.81640625" customWidth="1"/>
    <col min="8715" max="8716" width="4.7265625" customWidth="1"/>
    <col min="8717" max="8717" width="6.7265625" customWidth="1"/>
    <col min="8718" max="8718" width="4.7265625" customWidth="1"/>
    <col min="8720" max="8720" width="5.7265625" customWidth="1"/>
    <col min="8721" max="8721" width="6" customWidth="1"/>
    <col min="8722" max="8722" width="5.453125" customWidth="1"/>
    <col min="8723" max="8723" width="6.1796875" customWidth="1"/>
    <col min="8724" max="8724" width="5.54296875" customWidth="1"/>
    <col min="8725" max="8725" width="4.1796875" customWidth="1"/>
    <col min="8726" max="8726" width="4.81640625" customWidth="1"/>
    <col min="8727" max="8727" width="8.7265625" customWidth="1"/>
    <col min="8728" max="8728" width="4.7265625" customWidth="1"/>
    <col min="8961" max="8961" width="1.7265625" customWidth="1"/>
    <col min="8962" max="8963" width="8.7265625" customWidth="1"/>
    <col min="8964" max="8964" width="5.7265625" customWidth="1"/>
    <col min="8965" max="8965" width="6" customWidth="1"/>
    <col min="8966" max="8966" width="5.453125" customWidth="1"/>
    <col min="8967" max="8967" width="6.1796875" customWidth="1"/>
    <col min="8968" max="8968" width="5.54296875" customWidth="1"/>
    <col min="8969" max="8969" width="4.1796875" customWidth="1"/>
    <col min="8970" max="8970" width="4.81640625" customWidth="1"/>
    <col min="8971" max="8972" width="4.7265625" customWidth="1"/>
    <col min="8973" max="8973" width="6.7265625" customWidth="1"/>
    <col min="8974" max="8974" width="4.7265625" customWidth="1"/>
    <col min="8976" max="8976" width="5.7265625" customWidth="1"/>
    <col min="8977" max="8977" width="6" customWidth="1"/>
    <col min="8978" max="8978" width="5.453125" customWidth="1"/>
    <col min="8979" max="8979" width="6.1796875" customWidth="1"/>
    <col min="8980" max="8980" width="5.54296875" customWidth="1"/>
    <col min="8981" max="8981" width="4.1796875" customWidth="1"/>
    <col min="8982" max="8982" width="4.81640625" customWidth="1"/>
    <col min="8983" max="8983" width="8.7265625" customWidth="1"/>
    <col min="8984" max="8984" width="4.7265625" customWidth="1"/>
    <col min="9217" max="9217" width="1.7265625" customWidth="1"/>
    <col min="9218" max="9219" width="8.7265625" customWidth="1"/>
    <col min="9220" max="9220" width="5.7265625" customWidth="1"/>
    <col min="9221" max="9221" width="6" customWidth="1"/>
    <col min="9222" max="9222" width="5.453125" customWidth="1"/>
    <col min="9223" max="9223" width="6.1796875" customWidth="1"/>
    <col min="9224" max="9224" width="5.54296875" customWidth="1"/>
    <col min="9225" max="9225" width="4.1796875" customWidth="1"/>
    <col min="9226" max="9226" width="4.81640625" customWidth="1"/>
    <col min="9227" max="9228" width="4.7265625" customWidth="1"/>
    <col min="9229" max="9229" width="6.7265625" customWidth="1"/>
    <col min="9230" max="9230" width="4.7265625" customWidth="1"/>
    <col min="9232" max="9232" width="5.7265625" customWidth="1"/>
    <col min="9233" max="9233" width="6" customWidth="1"/>
    <col min="9234" max="9234" width="5.453125" customWidth="1"/>
    <col min="9235" max="9235" width="6.1796875" customWidth="1"/>
    <col min="9236" max="9236" width="5.54296875" customWidth="1"/>
    <col min="9237" max="9237" width="4.1796875" customWidth="1"/>
    <col min="9238" max="9238" width="4.81640625" customWidth="1"/>
    <col min="9239" max="9239" width="8.7265625" customWidth="1"/>
    <col min="9240" max="9240" width="4.7265625" customWidth="1"/>
    <col min="9473" max="9473" width="1.7265625" customWidth="1"/>
    <col min="9474" max="9475" width="8.7265625" customWidth="1"/>
    <col min="9476" max="9476" width="5.7265625" customWidth="1"/>
    <col min="9477" max="9477" width="6" customWidth="1"/>
    <col min="9478" max="9478" width="5.453125" customWidth="1"/>
    <col min="9479" max="9479" width="6.1796875" customWidth="1"/>
    <col min="9480" max="9480" width="5.54296875" customWidth="1"/>
    <col min="9481" max="9481" width="4.1796875" customWidth="1"/>
    <col min="9482" max="9482" width="4.81640625" customWidth="1"/>
    <col min="9483" max="9484" width="4.7265625" customWidth="1"/>
    <col min="9485" max="9485" width="6.7265625" customWidth="1"/>
    <col min="9486" max="9486" width="4.7265625" customWidth="1"/>
    <col min="9488" max="9488" width="5.7265625" customWidth="1"/>
    <col min="9489" max="9489" width="6" customWidth="1"/>
    <col min="9490" max="9490" width="5.453125" customWidth="1"/>
    <col min="9491" max="9491" width="6.1796875" customWidth="1"/>
    <col min="9492" max="9492" width="5.54296875" customWidth="1"/>
    <col min="9493" max="9493" width="4.1796875" customWidth="1"/>
    <col min="9494" max="9494" width="4.81640625" customWidth="1"/>
    <col min="9495" max="9495" width="8.7265625" customWidth="1"/>
    <col min="9496" max="9496" width="4.7265625" customWidth="1"/>
    <col min="9729" max="9729" width="1.7265625" customWidth="1"/>
    <col min="9730" max="9731" width="8.7265625" customWidth="1"/>
    <col min="9732" max="9732" width="5.7265625" customWidth="1"/>
    <col min="9733" max="9733" width="6" customWidth="1"/>
    <col min="9734" max="9734" width="5.453125" customWidth="1"/>
    <col min="9735" max="9735" width="6.1796875" customWidth="1"/>
    <col min="9736" max="9736" width="5.54296875" customWidth="1"/>
    <col min="9737" max="9737" width="4.1796875" customWidth="1"/>
    <col min="9738" max="9738" width="4.81640625" customWidth="1"/>
    <col min="9739" max="9740" width="4.7265625" customWidth="1"/>
    <col min="9741" max="9741" width="6.7265625" customWidth="1"/>
    <col min="9742" max="9742" width="4.7265625" customWidth="1"/>
    <col min="9744" max="9744" width="5.7265625" customWidth="1"/>
    <col min="9745" max="9745" width="6" customWidth="1"/>
    <col min="9746" max="9746" width="5.453125" customWidth="1"/>
    <col min="9747" max="9747" width="6.1796875" customWidth="1"/>
    <col min="9748" max="9748" width="5.54296875" customWidth="1"/>
    <col min="9749" max="9749" width="4.1796875" customWidth="1"/>
    <col min="9750" max="9750" width="4.81640625" customWidth="1"/>
    <col min="9751" max="9751" width="8.7265625" customWidth="1"/>
    <col min="9752" max="9752" width="4.7265625" customWidth="1"/>
    <col min="9985" max="9985" width="1.7265625" customWidth="1"/>
    <col min="9986" max="9987" width="8.7265625" customWidth="1"/>
    <col min="9988" max="9988" width="5.7265625" customWidth="1"/>
    <col min="9989" max="9989" width="6" customWidth="1"/>
    <col min="9990" max="9990" width="5.453125" customWidth="1"/>
    <col min="9991" max="9991" width="6.1796875" customWidth="1"/>
    <col min="9992" max="9992" width="5.54296875" customWidth="1"/>
    <col min="9993" max="9993" width="4.1796875" customWidth="1"/>
    <col min="9994" max="9994" width="4.81640625" customWidth="1"/>
    <col min="9995" max="9996" width="4.7265625" customWidth="1"/>
    <col min="9997" max="9997" width="6.7265625" customWidth="1"/>
    <col min="9998" max="9998" width="4.7265625" customWidth="1"/>
    <col min="10000" max="10000" width="5.7265625" customWidth="1"/>
    <col min="10001" max="10001" width="6" customWidth="1"/>
    <col min="10002" max="10002" width="5.453125" customWidth="1"/>
    <col min="10003" max="10003" width="6.1796875" customWidth="1"/>
    <col min="10004" max="10004" width="5.54296875" customWidth="1"/>
    <col min="10005" max="10005" width="4.1796875" customWidth="1"/>
    <col min="10006" max="10006" width="4.81640625" customWidth="1"/>
    <col min="10007" max="10007" width="8.7265625" customWidth="1"/>
    <col min="10008" max="10008" width="4.7265625" customWidth="1"/>
    <col min="10241" max="10241" width="1.7265625" customWidth="1"/>
    <col min="10242" max="10243" width="8.7265625" customWidth="1"/>
    <col min="10244" max="10244" width="5.7265625" customWidth="1"/>
    <col min="10245" max="10245" width="6" customWidth="1"/>
    <col min="10246" max="10246" width="5.453125" customWidth="1"/>
    <col min="10247" max="10247" width="6.1796875" customWidth="1"/>
    <col min="10248" max="10248" width="5.54296875" customWidth="1"/>
    <col min="10249" max="10249" width="4.1796875" customWidth="1"/>
    <col min="10250" max="10250" width="4.81640625" customWidth="1"/>
    <col min="10251" max="10252" width="4.7265625" customWidth="1"/>
    <col min="10253" max="10253" width="6.7265625" customWidth="1"/>
    <col min="10254" max="10254" width="4.7265625" customWidth="1"/>
    <col min="10256" max="10256" width="5.7265625" customWidth="1"/>
    <col min="10257" max="10257" width="6" customWidth="1"/>
    <col min="10258" max="10258" width="5.453125" customWidth="1"/>
    <col min="10259" max="10259" width="6.1796875" customWidth="1"/>
    <col min="10260" max="10260" width="5.54296875" customWidth="1"/>
    <col min="10261" max="10261" width="4.1796875" customWidth="1"/>
    <col min="10262" max="10262" width="4.81640625" customWidth="1"/>
    <col min="10263" max="10263" width="8.7265625" customWidth="1"/>
    <col min="10264" max="10264" width="4.7265625" customWidth="1"/>
    <col min="10497" max="10497" width="1.7265625" customWidth="1"/>
    <col min="10498" max="10499" width="8.7265625" customWidth="1"/>
    <col min="10500" max="10500" width="5.7265625" customWidth="1"/>
    <col min="10501" max="10501" width="6" customWidth="1"/>
    <col min="10502" max="10502" width="5.453125" customWidth="1"/>
    <col min="10503" max="10503" width="6.1796875" customWidth="1"/>
    <col min="10504" max="10504" width="5.54296875" customWidth="1"/>
    <col min="10505" max="10505" width="4.1796875" customWidth="1"/>
    <col min="10506" max="10506" width="4.81640625" customWidth="1"/>
    <col min="10507" max="10508" width="4.7265625" customWidth="1"/>
    <col min="10509" max="10509" width="6.7265625" customWidth="1"/>
    <col min="10510" max="10510" width="4.7265625" customWidth="1"/>
    <col min="10512" max="10512" width="5.7265625" customWidth="1"/>
    <col min="10513" max="10513" width="6" customWidth="1"/>
    <col min="10514" max="10514" width="5.453125" customWidth="1"/>
    <col min="10515" max="10515" width="6.1796875" customWidth="1"/>
    <col min="10516" max="10516" width="5.54296875" customWidth="1"/>
    <col min="10517" max="10517" width="4.1796875" customWidth="1"/>
    <col min="10518" max="10518" width="4.81640625" customWidth="1"/>
    <col min="10519" max="10519" width="8.7265625" customWidth="1"/>
    <col min="10520" max="10520" width="4.7265625" customWidth="1"/>
    <col min="10753" max="10753" width="1.7265625" customWidth="1"/>
    <col min="10754" max="10755" width="8.7265625" customWidth="1"/>
    <col min="10756" max="10756" width="5.7265625" customWidth="1"/>
    <col min="10757" max="10757" width="6" customWidth="1"/>
    <col min="10758" max="10758" width="5.453125" customWidth="1"/>
    <col min="10759" max="10759" width="6.1796875" customWidth="1"/>
    <col min="10760" max="10760" width="5.54296875" customWidth="1"/>
    <col min="10761" max="10761" width="4.1796875" customWidth="1"/>
    <col min="10762" max="10762" width="4.81640625" customWidth="1"/>
    <col min="10763" max="10764" width="4.7265625" customWidth="1"/>
    <col min="10765" max="10765" width="6.7265625" customWidth="1"/>
    <col min="10766" max="10766" width="4.7265625" customWidth="1"/>
    <col min="10768" max="10768" width="5.7265625" customWidth="1"/>
    <col min="10769" max="10769" width="6" customWidth="1"/>
    <col min="10770" max="10770" width="5.453125" customWidth="1"/>
    <col min="10771" max="10771" width="6.1796875" customWidth="1"/>
    <col min="10772" max="10772" width="5.54296875" customWidth="1"/>
    <col min="10773" max="10773" width="4.1796875" customWidth="1"/>
    <col min="10774" max="10774" width="4.81640625" customWidth="1"/>
    <col min="10775" max="10775" width="8.7265625" customWidth="1"/>
    <col min="10776" max="10776" width="4.7265625" customWidth="1"/>
    <col min="11009" max="11009" width="1.7265625" customWidth="1"/>
    <col min="11010" max="11011" width="8.7265625" customWidth="1"/>
    <col min="11012" max="11012" width="5.7265625" customWidth="1"/>
    <col min="11013" max="11013" width="6" customWidth="1"/>
    <col min="11014" max="11014" width="5.453125" customWidth="1"/>
    <col min="11015" max="11015" width="6.1796875" customWidth="1"/>
    <col min="11016" max="11016" width="5.54296875" customWidth="1"/>
    <col min="11017" max="11017" width="4.1796875" customWidth="1"/>
    <col min="11018" max="11018" width="4.81640625" customWidth="1"/>
    <col min="11019" max="11020" width="4.7265625" customWidth="1"/>
    <col min="11021" max="11021" width="6.7265625" customWidth="1"/>
    <col min="11022" max="11022" width="4.7265625" customWidth="1"/>
    <col min="11024" max="11024" width="5.7265625" customWidth="1"/>
    <col min="11025" max="11025" width="6" customWidth="1"/>
    <col min="11026" max="11026" width="5.453125" customWidth="1"/>
    <col min="11027" max="11027" width="6.1796875" customWidth="1"/>
    <col min="11028" max="11028" width="5.54296875" customWidth="1"/>
    <col min="11029" max="11029" width="4.1796875" customWidth="1"/>
    <col min="11030" max="11030" width="4.81640625" customWidth="1"/>
    <col min="11031" max="11031" width="8.7265625" customWidth="1"/>
    <col min="11032" max="11032" width="4.7265625" customWidth="1"/>
    <col min="11265" max="11265" width="1.7265625" customWidth="1"/>
    <col min="11266" max="11267" width="8.7265625" customWidth="1"/>
    <col min="11268" max="11268" width="5.7265625" customWidth="1"/>
    <col min="11269" max="11269" width="6" customWidth="1"/>
    <col min="11270" max="11270" width="5.453125" customWidth="1"/>
    <col min="11271" max="11271" width="6.1796875" customWidth="1"/>
    <col min="11272" max="11272" width="5.54296875" customWidth="1"/>
    <col min="11273" max="11273" width="4.1796875" customWidth="1"/>
    <col min="11274" max="11274" width="4.81640625" customWidth="1"/>
    <col min="11275" max="11276" width="4.7265625" customWidth="1"/>
    <col min="11277" max="11277" width="6.7265625" customWidth="1"/>
    <col min="11278" max="11278" width="4.7265625" customWidth="1"/>
    <col min="11280" max="11280" width="5.7265625" customWidth="1"/>
    <col min="11281" max="11281" width="6" customWidth="1"/>
    <col min="11282" max="11282" width="5.453125" customWidth="1"/>
    <col min="11283" max="11283" width="6.1796875" customWidth="1"/>
    <col min="11284" max="11284" width="5.54296875" customWidth="1"/>
    <col min="11285" max="11285" width="4.1796875" customWidth="1"/>
    <col min="11286" max="11286" width="4.81640625" customWidth="1"/>
    <col min="11287" max="11287" width="8.7265625" customWidth="1"/>
    <col min="11288" max="11288" width="4.7265625" customWidth="1"/>
    <col min="11521" max="11521" width="1.7265625" customWidth="1"/>
    <col min="11522" max="11523" width="8.7265625" customWidth="1"/>
    <col min="11524" max="11524" width="5.7265625" customWidth="1"/>
    <col min="11525" max="11525" width="6" customWidth="1"/>
    <col min="11526" max="11526" width="5.453125" customWidth="1"/>
    <col min="11527" max="11527" width="6.1796875" customWidth="1"/>
    <col min="11528" max="11528" width="5.54296875" customWidth="1"/>
    <col min="11529" max="11529" width="4.1796875" customWidth="1"/>
    <col min="11530" max="11530" width="4.81640625" customWidth="1"/>
    <col min="11531" max="11532" width="4.7265625" customWidth="1"/>
    <col min="11533" max="11533" width="6.7265625" customWidth="1"/>
    <col min="11534" max="11534" width="4.7265625" customWidth="1"/>
    <col min="11536" max="11536" width="5.7265625" customWidth="1"/>
    <col min="11537" max="11537" width="6" customWidth="1"/>
    <col min="11538" max="11538" width="5.453125" customWidth="1"/>
    <col min="11539" max="11539" width="6.1796875" customWidth="1"/>
    <col min="11540" max="11540" width="5.54296875" customWidth="1"/>
    <col min="11541" max="11541" width="4.1796875" customWidth="1"/>
    <col min="11542" max="11542" width="4.81640625" customWidth="1"/>
    <col min="11543" max="11543" width="8.7265625" customWidth="1"/>
    <col min="11544" max="11544" width="4.7265625" customWidth="1"/>
    <col min="11777" max="11777" width="1.7265625" customWidth="1"/>
    <col min="11778" max="11779" width="8.7265625" customWidth="1"/>
    <col min="11780" max="11780" width="5.7265625" customWidth="1"/>
    <col min="11781" max="11781" width="6" customWidth="1"/>
    <col min="11782" max="11782" width="5.453125" customWidth="1"/>
    <col min="11783" max="11783" width="6.1796875" customWidth="1"/>
    <col min="11784" max="11784" width="5.54296875" customWidth="1"/>
    <col min="11785" max="11785" width="4.1796875" customWidth="1"/>
    <col min="11786" max="11786" width="4.81640625" customWidth="1"/>
    <col min="11787" max="11788" width="4.7265625" customWidth="1"/>
    <col min="11789" max="11789" width="6.7265625" customWidth="1"/>
    <col min="11790" max="11790" width="4.7265625" customWidth="1"/>
    <col min="11792" max="11792" width="5.7265625" customWidth="1"/>
    <col min="11793" max="11793" width="6" customWidth="1"/>
    <col min="11794" max="11794" width="5.453125" customWidth="1"/>
    <col min="11795" max="11795" width="6.1796875" customWidth="1"/>
    <col min="11796" max="11796" width="5.54296875" customWidth="1"/>
    <col min="11797" max="11797" width="4.1796875" customWidth="1"/>
    <col min="11798" max="11798" width="4.81640625" customWidth="1"/>
    <col min="11799" max="11799" width="8.7265625" customWidth="1"/>
    <col min="11800" max="11800" width="4.7265625" customWidth="1"/>
    <col min="12033" max="12033" width="1.7265625" customWidth="1"/>
    <col min="12034" max="12035" width="8.7265625" customWidth="1"/>
    <col min="12036" max="12036" width="5.7265625" customWidth="1"/>
    <col min="12037" max="12037" width="6" customWidth="1"/>
    <col min="12038" max="12038" width="5.453125" customWidth="1"/>
    <col min="12039" max="12039" width="6.1796875" customWidth="1"/>
    <col min="12040" max="12040" width="5.54296875" customWidth="1"/>
    <col min="12041" max="12041" width="4.1796875" customWidth="1"/>
    <col min="12042" max="12042" width="4.81640625" customWidth="1"/>
    <col min="12043" max="12044" width="4.7265625" customWidth="1"/>
    <col min="12045" max="12045" width="6.7265625" customWidth="1"/>
    <col min="12046" max="12046" width="4.7265625" customWidth="1"/>
    <col min="12048" max="12048" width="5.7265625" customWidth="1"/>
    <col min="12049" max="12049" width="6" customWidth="1"/>
    <col min="12050" max="12050" width="5.453125" customWidth="1"/>
    <col min="12051" max="12051" width="6.1796875" customWidth="1"/>
    <col min="12052" max="12052" width="5.54296875" customWidth="1"/>
    <col min="12053" max="12053" width="4.1796875" customWidth="1"/>
    <col min="12054" max="12054" width="4.81640625" customWidth="1"/>
    <col min="12055" max="12055" width="8.7265625" customWidth="1"/>
    <col min="12056" max="12056" width="4.7265625" customWidth="1"/>
    <col min="12289" max="12289" width="1.7265625" customWidth="1"/>
    <col min="12290" max="12291" width="8.7265625" customWidth="1"/>
    <col min="12292" max="12292" width="5.7265625" customWidth="1"/>
    <col min="12293" max="12293" width="6" customWidth="1"/>
    <col min="12294" max="12294" width="5.453125" customWidth="1"/>
    <col min="12295" max="12295" width="6.1796875" customWidth="1"/>
    <col min="12296" max="12296" width="5.54296875" customWidth="1"/>
    <col min="12297" max="12297" width="4.1796875" customWidth="1"/>
    <col min="12298" max="12298" width="4.81640625" customWidth="1"/>
    <col min="12299" max="12300" width="4.7265625" customWidth="1"/>
    <col min="12301" max="12301" width="6.7265625" customWidth="1"/>
    <col min="12302" max="12302" width="4.7265625" customWidth="1"/>
    <col min="12304" max="12304" width="5.7265625" customWidth="1"/>
    <col min="12305" max="12305" width="6" customWidth="1"/>
    <col min="12306" max="12306" width="5.453125" customWidth="1"/>
    <col min="12307" max="12307" width="6.1796875" customWidth="1"/>
    <col min="12308" max="12308" width="5.54296875" customWidth="1"/>
    <col min="12309" max="12309" width="4.1796875" customWidth="1"/>
    <col min="12310" max="12310" width="4.81640625" customWidth="1"/>
    <col min="12311" max="12311" width="8.7265625" customWidth="1"/>
    <col min="12312" max="12312" width="4.7265625" customWidth="1"/>
    <col min="12545" max="12545" width="1.7265625" customWidth="1"/>
    <col min="12546" max="12547" width="8.7265625" customWidth="1"/>
    <col min="12548" max="12548" width="5.7265625" customWidth="1"/>
    <col min="12549" max="12549" width="6" customWidth="1"/>
    <col min="12550" max="12550" width="5.453125" customWidth="1"/>
    <col min="12551" max="12551" width="6.1796875" customWidth="1"/>
    <col min="12552" max="12552" width="5.54296875" customWidth="1"/>
    <col min="12553" max="12553" width="4.1796875" customWidth="1"/>
    <col min="12554" max="12554" width="4.81640625" customWidth="1"/>
    <col min="12555" max="12556" width="4.7265625" customWidth="1"/>
    <col min="12557" max="12557" width="6.7265625" customWidth="1"/>
    <col min="12558" max="12558" width="4.7265625" customWidth="1"/>
    <col min="12560" max="12560" width="5.7265625" customWidth="1"/>
    <col min="12561" max="12561" width="6" customWidth="1"/>
    <col min="12562" max="12562" width="5.453125" customWidth="1"/>
    <col min="12563" max="12563" width="6.1796875" customWidth="1"/>
    <col min="12564" max="12564" width="5.54296875" customWidth="1"/>
    <col min="12565" max="12565" width="4.1796875" customWidth="1"/>
    <col min="12566" max="12566" width="4.81640625" customWidth="1"/>
    <col min="12567" max="12567" width="8.7265625" customWidth="1"/>
    <col min="12568" max="12568" width="4.7265625" customWidth="1"/>
    <col min="12801" max="12801" width="1.7265625" customWidth="1"/>
    <col min="12802" max="12803" width="8.7265625" customWidth="1"/>
    <col min="12804" max="12804" width="5.7265625" customWidth="1"/>
    <col min="12805" max="12805" width="6" customWidth="1"/>
    <col min="12806" max="12806" width="5.453125" customWidth="1"/>
    <col min="12807" max="12807" width="6.1796875" customWidth="1"/>
    <col min="12808" max="12808" width="5.54296875" customWidth="1"/>
    <col min="12809" max="12809" width="4.1796875" customWidth="1"/>
    <col min="12810" max="12810" width="4.81640625" customWidth="1"/>
    <col min="12811" max="12812" width="4.7265625" customWidth="1"/>
    <col min="12813" max="12813" width="6.7265625" customWidth="1"/>
    <col min="12814" max="12814" width="4.7265625" customWidth="1"/>
    <col min="12816" max="12816" width="5.7265625" customWidth="1"/>
    <col min="12817" max="12817" width="6" customWidth="1"/>
    <col min="12818" max="12818" width="5.453125" customWidth="1"/>
    <col min="12819" max="12819" width="6.1796875" customWidth="1"/>
    <col min="12820" max="12820" width="5.54296875" customWidth="1"/>
    <col min="12821" max="12821" width="4.1796875" customWidth="1"/>
    <col min="12822" max="12822" width="4.81640625" customWidth="1"/>
    <col min="12823" max="12823" width="8.7265625" customWidth="1"/>
    <col min="12824" max="12824" width="4.7265625" customWidth="1"/>
    <col min="13057" max="13057" width="1.7265625" customWidth="1"/>
    <col min="13058" max="13059" width="8.7265625" customWidth="1"/>
    <col min="13060" max="13060" width="5.7265625" customWidth="1"/>
    <col min="13061" max="13061" width="6" customWidth="1"/>
    <col min="13062" max="13062" width="5.453125" customWidth="1"/>
    <col min="13063" max="13063" width="6.1796875" customWidth="1"/>
    <col min="13064" max="13064" width="5.54296875" customWidth="1"/>
    <col min="13065" max="13065" width="4.1796875" customWidth="1"/>
    <col min="13066" max="13066" width="4.81640625" customWidth="1"/>
    <col min="13067" max="13068" width="4.7265625" customWidth="1"/>
    <col min="13069" max="13069" width="6.7265625" customWidth="1"/>
    <col min="13070" max="13070" width="4.7265625" customWidth="1"/>
    <col min="13072" max="13072" width="5.7265625" customWidth="1"/>
    <col min="13073" max="13073" width="6" customWidth="1"/>
    <col min="13074" max="13074" width="5.453125" customWidth="1"/>
    <col min="13075" max="13075" width="6.1796875" customWidth="1"/>
    <col min="13076" max="13076" width="5.54296875" customWidth="1"/>
    <col min="13077" max="13077" width="4.1796875" customWidth="1"/>
    <col min="13078" max="13078" width="4.81640625" customWidth="1"/>
    <col min="13079" max="13079" width="8.7265625" customWidth="1"/>
    <col min="13080" max="13080" width="4.7265625" customWidth="1"/>
    <col min="13313" max="13313" width="1.7265625" customWidth="1"/>
    <col min="13314" max="13315" width="8.7265625" customWidth="1"/>
    <col min="13316" max="13316" width="5.7265625" customWidth="1"/>
    <col min="13317" max="13317" width="6" customWidth="1"/>
    <col min="13318" max="13318" width="5.453125" customWidth="1"/>
    <col min="13319" max="13319" width="6.1796875" customWidth="1"/>
    <col min="13320" max="13320" width="5.54296875" customWidth="1"/>
    <col min="13321" max="13321" width="4.1796875" customWidth="1"/>
    <col min="13322" max="13322" width="4.81640625" customWidth="1"/>
    <col min="13323" max="13324" width="4.7265625" customWidth="1"/>
    <col min="13325" max="13325" width="6.7265625" customWidth="1"/>
    <col min="13326" max="13326" width="4.7265625" customWidth="1"/>
    <col min="13328" max="13328" width="5.7265625" customWidth="1"/>
    <col min="13329" max="13329" width="6" customWidth="1"/>
    <col min="13330" max="13330" width="5.453125" customWidth="1"/>
    <col min="13331" max="13331" width="6.1796875" customWidth="1"/>
    <col min="13332" max="13332" width="5.54296875" customWidth="1"/>
    <col min="13333" max="13333" width="4.1796875" customWidth="1"/>
    <col min="13334" max="13334" width="4.81640625" customWidth="1"/>
    <col min="13335" max="13335" width="8.7265625" customWidth="1"/>
    <col min="13336" max="13336" width="4.7265625" customWidth="1"/>
    <col min="13569" max="13569" width="1.7265625" customWidth="1"/>
    <col min="13570" max="13571" width="8.7265625" customWidth="1"/>
    <col min="13572" max="13572" width="5.7265625" customWidth="1"/>
    <col min="13573" max="13573" width="6" customWidth="1"/>
    <col min="13574" max="13574" width="5.453125" customWidth="1"/>
    <col min="13575" max="13575" width="6.1796875" customWidth="1"/>
    <col min="13576" max="13576" width="5.54296875" customWidth="1"/>
    <col min="13577" max="13577" width="4.1796875" customWidth="1"/>
    <col min="13578" max="13578" width="4.81640625" customWidth="1"/>
    <col min="13579" max="13580" width="4.7265625" customWidth="1"/>
    <col min="13581" max="13581" width="6.7265625" customWidth="1"/>
    <col min="13582" max="13582" width="4.7265625" customWidth="1"/>
    <col min="13584" max="13584" width="5.7265625" customWidth="1"/>
    <col min="13585" max="13585" width="6" customWidth="1"/>
    <col min="13586" max="13586" width="5.453125" customWidth="1"/>
    <col min="13587" max="13587" width="6.1796875" customWidth="1"/>
    <col min="13588" max="13588" width="5.54296875" customWidth="1"/>
    <col min="13589" max="13589" width="4.1796875" customWidth="1"/>
    <col min="13590" max="13590" width="4.81640625" customWidth="1"/>
    <col min="13591" max="13591" width="8.7265625" customWidth="1"/>
    <col min="13592" max="13592" width="4.7265625" customWidth="1"/>
    <col min="13825" max="13825" width="1.7265625" customWidth="1"/>
    <col min="13826" max="13827" width="8.7265625" customWidth="1"/>
    <col min="13828" max="13828" width="5.7265625" customWidth="1"/>
    <col min="13829" max="13829" width="6" customWidth="1"/>
    <col min="13830" max="13830" width="5.453125" customWidth="1"/>
    <col min="13831" max="13831" width="6.1796875" customWidth="1"/>
    <col min="13832" max="13832" width="5.54296875" customWidth="1"/>
    <col min="13833" max="13833" width="4.1796875" customWidth="1"/>
    <col min="13834" max="13834" width="4.81640625" customWidth="1"/>
    <col min="13835" max="13836" width="4.7265625" customWidth="1"/>
    <col min="13837" max="13837" width="6.7265625" customWidth="1"/>
    <col min="13838" max="13838" width="4.7265625" customWidth="1"/>
    <col min="13840" max="13840" width="5.7265625" customWidth="1"/>
    <col min="13841" max="13841" width="6" customWidth="1"/>
    <col min="13842" max="13842" width="5.453125" customWidth="1"/>
    <col min="13843" max="13843" width="6.1796875" customWidth="1"/>
    <col min="13844" max="13844" width="5.54296875" customWidth="1"/>
    <col min="13845" max="13845" width="4.1796875" customWidth="1"/>
    <col min="13846" max="13846" width="4.81640625" customWidth="1"/>
    <col min="13847" max="13847" width="8.7265625" customWidth="1"/>
    <col min="13848" max="13848" width="4.7265625" customWidth="1"/>
    <col min="14081" max="14081" width="1.7265625" customWidth="1"/>
    <col min="14082" max="14083" width="8.7265625" customWidth="1"/>
    <col min="14084" max="14084" width="5.7265625" customWidth="1"/>
    <col min="14085" max="14085" width="6" customWidth="1"/>
    <col min="14086" max="14086" width="5.453125" customWidth="1"/>
    <col min="14087" max="14087" width="6.1796875" customWidth="1"/>
    <col min="14088" max="14088" width="5.54296875" customWidth="1"/>
    <col min="14089" max="14089" width="4.1796875" customWidth="1"/>
    <col min="14090" max="14090" width="4.81640625" customWidth="1"/>
    <col min="14091" max="14092" width="4.7265625" customWidth="1"/>
    <col min="14093" max="14093" width="6.7265625" customWidth="1"/>
    <col min="14094" max="14094" width="4.7265625" customWidth="1"/>
    <col min="14096" max="14096" width="5.7265625" customWidth="1"/>
    <col min="14097" max="14097" width="6" customWidth="1"/>
    <col min="14098" max="14098" width="5.453125" customWidth="1"/>
    <col min="14099" max="14099" width="6.1796875" customWidth="1"/>
    <col min="14100" max="14100" width="5.54296875" customWidth="1"/>
    <col min="14101" max="14101" width="4.1796875" customWidth="1"/>
    <col min="14102" max="14102" width="4.81640625" customWidth="1"/>
    <col min="14103" max="14103" width="8.7265625" customWidth="1"/>
    <col min="14104" max="14104" width="4.7265625" customWidth="1"/>
    <col min="14337" max="14337" width="1.7265625" customWidth="1"/>
    <col min="14338" max="14339" width="8.7265625" customWidth="1"/>
    <col min="14340" max="14340" width="5.7265625" customWidth="1"/>
    <col min="14341" max="14341" width="6" customWidth="1"/>
    <col min="14342" max="14342" width="5.453125" customWidth="1"/>
    <col min="14343" max="14343" width="6.1796875" customWidth="1"/>
    <col min="14344" max="14344" width="5.54296875" customWidth="1"/>
    <col min="14345" max="14345" width="4.1796875" customWidth="1"/>
    <col min="14346" max="14346" width="4.81640625" customWidth="1"/>
    <col min="14347" max="14348" width="4.7265625" customWidth="1"/>
    <col min="14349" max="14349" width="6.7265625" customWidth="1"/>
    <col min="14350" max="14350" width="4.7265625" customWidth="1"/>
    <col min="14352" max="14352" width="5.7265625" customWidth="1"/>
    <col min="14353" max="14353" width="6" customWidth="1"/>
    <col min="14354" max="14354" width="5.453125" customWidth="1"/>
    <col min="14355" max="14355" width="6.1796875" customWidth="1"/>
    <col min="14356" max="14356" width="5.54296875" customWidth="1"/>
    <col min="14357" max="14357" width="4.1796875" customWidth="1"/>
    <col min="14358" max="14358" width="4.81640625" customWidth="1"/>
    <col min="14359" max="14359" width="8.7265625" customWidth="1"/>
    <col min="14360" max="14360" width="4.7265625" customWidth="1"/>
    <col min="14593" max="14593" width="1.7265625" customWidth="1"/>
    <col min="14594" max="14595" width="8.7265625" customWidth="1"/>
    <col min="14596" max="14596" width="5.7265625" customWidth="1"/>
    <col min="14597" max="14597" width="6" customWidth="1"/>
    <col min="14598" max="14598" width="5.453125" customWidth="1"/>
    <col min="14599" max="14599" width="6.1796875" customWidth="1"/>
    <col min="14600" max="14600" width="5.54296875" customWidth="1"/>
    <col min="14601" max="14601" width="4.1796875" customWidth="1"/>
    <col min="14602" max="14602" width="4.81640625" customWidth="1"/>
    <col min="14603" max="14604" width="4.7265625" customWidth="1"/>
    <col min="14605" max="14605" width="6.7265625" customWidth="1"/>
    <col min="14606" max="14606" width="4.7265625" customWidth="1"/>
    <col min="14608" max="14608" width="5.7265625" customWidth="1"/>
    <col min="14609" max="14609" width="6" customWidth="1"/>
    <col min="14610" max="14610" width="5.453125" customWidth="1"/>
    <col min="14611" max="14611" width="6.1796875" customWidth="1"/>
    <col min="14612" max="14612" width="5.54296875" customWidth="1"/>
    <col min="14613" max="14613" width="4.1796875" customWidth="1"/>
    <col min="14614" max="14614" width="4.81640625" customWidth="1"/>
    <col min="14615" max="14615" width="8.7265625" customWidth="1"/>
    <col min="14616" max="14616" width="4.7265625" customWidth="1"/>
    <col min="14849" max="14849" width="1.7265625" customWidth="1"/>
    <col min="14850" max="14851" width="8.7265625" customWidth="1"/>
    <col min="14852" max="14852" width="5.7265625" customWidth="1"/>
    <col min="14853" max="14853" width="6" customWidth="1"/>
    <col min="14854" max="14854" width="5.453125" customWidth="1"/>
    <col min="14855" max="14855" width="6.1796875" customWidth="1"/>
    <col min="14856" max="14856" width="5.54296875" customWidth="1"/>
    <col min="14857" max="14857" width="4.1796875" customWidth="1"/>
    <col min="14858" max="14858" width="4.81640625" customWidth="1"/>
    <col min="14859" max="14860" width="4.7265625" customWidth="1"/>
    <col min="14861" max="14861" width="6.7265625" customWidth="1"/>
    <col min="14862" max="14862" width="4.7265625" customWidth="1"/>
    <col min="14864" max="14864" width="5.7265625" customWidth="1"/>
    <col min="14865" max="14865" width="6" customWidth="1"/>
    <col min="14866" max="14866" width="5.453125" customWidth="1"/>
    <col min="14867" max="14867" width="6.1796875" customWidth="1"/>
    <col min="14868" max="14868" width="5.54296875" customWidth="1"/>
    <col min="14869" max="14869" width="4.1796875" customWidth="1"/>
    <col min="14870" max="14870" width="4.81640625" customWidth="1"/>
    <col min="14871" max="14871" width="8.7265625" customWidth="1"/>
    <col min="14872" max="14872" width="4.7265625" customWidth="1"/>
    <col min="15105" max="15105" width="1.7265625" customWidth="1"/>
    <col min="15106" max="15107" width="8.7265625" customWidth="1"/>
    <col min="15108" max="15108" width="5.7265625" customWidth="1"/>
    <col min="15109" max="15109" width="6" customWidth="1"/>
    <col min="15110" max="15110" width="5.453125" customWidth="1"/>
    <col min="15111" max="15111" width="6.1796875" customWidth="1"/>
    <col min="15112" max="15112" width="5.54296875" customWidth="1"/>
    <col min="15113" max="15113" width="4.1796875" customWidth="1"/>
    <col min="15114" max="15114" width="4.81640625" customWidth="1"/>
    <col min="15115" max="15116" width="4.7265625" customWidth="1"/>
    <col min="15117" max="15117" width="6.7265625" customWidth="1"/>
    <col min="15118" max="15118" width="4.7265625" customWidth="1"/>
    <col min="15120" max="15120" width="5.7265625" customWidth="1"/>
    <col min="15121" max="15121" width="6" customWidth="1"/>
    <col min="15122" max="15122" width="5.453125" customWidth="1"/>
    <col min="15123" max="15123" width="6.1796875" customWidth="1"/>
    <col min="15124" max="15124" width="5.54296875" customWidth="1"/>
    <col min="15125" max="15125" width="4.1796875" customWidth="1"/>
    <col min="15126" max="15126" width="4.81640625" customWidth="1"/>
    <col min="15127" max="15127" width="8.7265625" customWidth="1"/>
    <col min="15128" max="15128" width="4.7265625" customWidth="1"/>
    <col min="15361" max="15361" width="1.7265625" customWidth="1"/>
    <col min="15362" max="15363" width="8.7265625" customWidth="1"/>
    <col min="15364" max="15364" width="5.7265625" customWidth="1"/>
    <col min="15365" max="15365" width="6" customWidth="1"/>
    <col min="15366" max="15366" width="5.453125" customWidth="1"/>
    <col min="15367" max="15367" width="6.1796875" customWidth="1"/>
    <col min="15368" max="15368" width="5.54296875" customWidth="1"/>
    <col min="15369" max="15369" width="4.1796875" customWidth="1"/>
    <col min="15370" max="15370" width="4.81640625" customWidth="1"/>
    <col min="15371" max="15372" width="4.7265625" customWidth="1"/>
    <col min="15373" max="15373" width="6.7265625" customWidth="1"/>
    <col min="15374" max="15374" width="4.7265625" customWidth="1"/>
    <col min="15376" max="15376" width="5.7265625" customWidth="1"/>
    <col min="15377" max="15377" width="6" customWidth="1"/>
    <col min="15378" max="15378" width="5.453125" customWidth="1"/>
    <col min="15379" max="15379" width="6.1796875" customWidth="1"/>
    <col min="15380" max="15380" width="5.54296875" customWidth="1"/>
    <col min="15381" max="15381" width="4.1796875" customWidth="1"/>
    <col min="15382" max="15382" width="4.81640625" customWidth="1"/>
    <col min="15383" max="15383" width="8.7265625" customWidth="1"/>
    <col min="15384" max="15384" width="4.7265625" customWidth="1"/>
    <col min="15617" max="15617" width="1.7265625" customWidth="1"/>
    <col min="15618" max="15619" width="8.7265625" customWidth="1"/>
    <col min="15620" max="15620" width="5.7265625" customWidth="1"/>
    <col min="15621" max="15621" width="6" customWidth="1"/>
    <col min="15622" max="15622" width="5.453125" customWidth="1"/>
    <col min="15623" max="15623" width="6.1796875" customWidth="1"/>
    <col min="15624" max="15624" width="5.54296875" customWidth="1"/>
    <col min="15625" max="15625" width="4.1796875" customWidth="1"/>
    <col min="15626" max="15626" width="4.81640625" customWidth="1"/>
    <col min="15627" max="15628" width="4.7265625" customWidth="1"/>
    <col min="15629" max="15629" width="6.7265625" customWidth="1"/>
    <col min="15630" max="15630" width="4.7265625" customWidth="1"/>
    <col min="15632" max="15632" width="5.7265625" customWidth="1"/>
    <col min="15633" max="15633" width="6" customWidth="1"/>
    <col min="15634" max="15634" width="5.453125" customWidth="1"/>
    <col min="15635" max="15635" width="6.1796875" customWidth="1"/>
    <col min="15636" max="15636" width="5.54296875" customWidth="1"/>
    <col min="15637" max="15637" width="4.1796875" customWidth="1"/>
    <col min="15638" max="15638" width="4.81640625" customWidth="1"/>
    <col min="15639" max="15639" width="8.7265625" customWidth="1"/>
    <col min="15640" max="15640" width="4.7265625" customWidth="1"/>
    <col min="15873" max="15873" width="1.7265625" customWidth="1"/>
    <col min="15874" max="15875" width="8.7265625" customWidth="1"/>
    <col min="15876" max="15876" width="5.7265625" customWidth="1"/>
    <col min="15877" max="15877" width="6" customWidth="1"/>
    <col min="15878" max="15878" width="5.453125" customWidth="1"/>
    <col min="15879" max="15879" width="6.1796875" customWidth="1"/>
    <col min="15880" max="15880" width="5.54296875" customWidth="1"/>
    <col min="15881" max="15881" width="4.1796875" customWidth="1"/>
    <col min="15882" max="15882" width="4.81640625" customWidth="1"/>
    <col min="15883" max="15884" width="4.7265625" customWidth="1"/>
    <col min="15885" max="15885" width="6.7265625" customWidth="1"/>
    <col min="15886" max="15886" width="4.7265625" customWidth="1"/>
    <col min="15888" max="15888" width="5.7265625" customWidth="1"/>
    <col min="15889" max="15889" width="6" customWidth="1"/>
    <col min="15890" max="15890" width="5.453125" customWidth="1"/>
    <col min="15891" max="15891" width="6.1796875" customWidth="1"/>
    <col min="15892" max="15892" width="5.54296875" customWidth="1"/>
    <col min="15893" max="15893" width="4.1796875" customWidth="1"/>
    <col min="15894" max="15894" width="4.81640625" customWidth="1"/>
    <col min="15895" max="15895" width="8.7265625" customWidth="1"/>
    <col min="15896" max="15896" width="4.7265625" customWidth="1"/>
    <col min="16129" max="16129" width="1.7265625" customWidth="1"/>
    <col min="16130" max="16131" width="8.7265625" customWidth="1"/>
    <col min="16132" max="16132" width="5.7265625" customWidth="1"/>
    <col min="16133" max="16133" width="6" customWidth="1"/>
    <col min="16134" max="16134" width="5.453125" customWidth="1"/>
    <col min="16135" max="16135" width="6.1796875" customWidth="1"/>
    <col min="16136" max="16136" width="5.54296875" customWidth="1"/>
    <col min="16137" max="16137" width="4.1796875" customWidth="1"/>
    <col min="16138" max="16138" width="4.81640625" customWidth="1"/>
    <col min="16139" max="16140" width="4.7265625" customWidth="1"/>
    <col min="16141" max="16141" width="6.7265625" customWidth="1"/>
    <col min="16142" max="16142" width="4.7265625" customWidth="1"/>
    <col min="16144" max="16144" width="5.7265625" customWidth="1"/>
    <col min="16145" max="16145" width="6" customWidth="1"/>
    <col min="16146" max="16146" width="5.453125" customWidth="1"/>
    <col min="16147" max="16147" width="6.1796875" customWidth="1"/>
    <col min="16148" max="16148" width="5.54296875" customWidth="1"/>
    <col min="16149" max="16149" width="4.1796875" customWidth="1"/>
    <col min="16150" max="16150" width="4.81640625" customWidth="1"/>
    <col min="16151" max="16151" width="8.7265625" customWidth="1"/>
    <col min="16152" max="16152" width="4.7265625" customWidth="1"/>
  </cols>
  <sheetData>
    <row r="1" spans="1:50" ht="30" customHeight="1" x14ac:dyDescent="0.45">
      <c r="A1" s="168"/>
      <c r="B1" s="169" t="s">
        <v>62</v>
      </c>
      <c r="D1" s="170"/>
      <c r="E1" s="170"/>
      <c r="F1" s="170"/>
      <c r="G1" s="170"/>
      <c r="H1" s="170"/>
      <c r="I1" s="170"/>
      <c r="J1" s="170"/>
      <c r="K1" s="170"/>
      <c r="L1" s="170"/>
      <c r="M1" s="170"/>
      <c r="N1" s="170"/>
      <c r="O1" s="170"/>
      <c r="P1" s="170"/>
      <c r="Q1" s="170"/>
      <c r="R1" s="170"/>
      <c r="S1" s="170"/>
      <c r="T1" s="170"/>
      <c r="U1" s="170"/>
      <c r="V1" s="170"/>
      <c r="W1" s="170"/>
      <c r="X1" s="170"/>
      <c r="Y1" s="171"/>
      <c r="Z1" s="171"/>
      <c r="AA1" s="171"/>
      <c r="AB1" s="171"/>
      <c r="AC1" s="171"/>
      <c r="AD1" s="171"/>
      <c r="AE1" s="171"/>
      <c r="AF1" s="171"/>
      <c r="AG1" s="171"/>
      <c r="AH1" s="171"/>
      <c r="AI1" s="171"/>
      <c r="AJ1" s="171"/>
      <c r="AK1" s="171"/>
      <c r="AL1" s="171"/>
    </row>
    <row r="2" spans="1:50" ht="15" customHeight="1" x14ac:dyDescent="0.25">
      <c r="A2" s="170"/>
      <c r="B2" t="s">
        <v>137</v>
      </c>
      <c r="C2" s="170"/>
      <c r="D2" s="170"/>
      <c r="E2" s="170"/>
      <c r="F2" s="170"/>
      <c r="G2" s="170"/>
      <c r="H2" s="170"/>
      <c r="I2" s="170"/>
      <c r="J2" s="170"/>
      <c r="K2" s="170"/>
      <c r="L2" s="170"/>
      <c r="M2" s="170"/>
      <c r="N2" s="170"/>
      <c r="O2" s="170"/>
      <c r="P2" s="170"/>
      <c r="Q2" s="170"/>
      <c r="R2" s="170"/>
      <c r="S2" s="170"/>
      <c r="T2" s="170"/>
      <c r="U2" s="170"/>
      <c r="V2" s="170"/>
      <c r="W2" s="170"/>
      <c r="X2" s="170"/>
      <c r="Y2" s="171"/>
      <c r="Z2" s="171"/>
      <c r="AA2" s="171"/>
      <c r="AB2" s="171"/>
      <c r="AC2" s="171"/>
      <c r="AD2" s="171"/>
      <c r="AE2" s="171"/>
      <c r="AF2" s="171"/>
      <c r="AG2" s="171"/>
      <c r="AH2" s="171"/>
      <c r="AI2" s="171"/>
      <c r="AJ2" s="171"/>
      <c r="AK2" s="171"/>
      <c r="AL2" s="171"/>
    </row>
    <row r="3" spans="1:50" x14ac:dyDescent="0.25">
      <c r="A3" s="170"/>
      <c r="B3" s="170"/>
      <c r="C3" s="170"/>
      <c r="D3" s="170"/>
      <c r="E3" s="170"/>
      <c r="F3" s="170"/>
      <c r="G3" s="170"/>
      <c r="H3" s="170"/>
      <c r="I3" s="170"/>
      <c r="J3" s="170"/>
      <c r="K3" s="170"/>
      <c r="L3" s="170"/>
      <c r="M3" s="170"/>
      <c r="N3" s="170"/>
      <c r="O3" s="170"/>
      <c r="P3" s="170"/>
      <c r="Q3" s="170"/>
      <c r="R3" s="170"/>
      <c r="S3" s="170"/>
      <c r="T3" s="170"/>
      <c r="U3" s="170"/>
      <c r="V3" s="170"/>
      <c r="W3" s="170"/>
      <c r="X3" s="170"/>
      <c r="Y3" s="171"/>
      <c r="Z3" s="171"/>
      <c r="AA3" s="171"/>
      <c r="AB3" s="171"/>
      <c r="AC3" s="171"/>
      <c r="AD3" s="171"/>
      <c r="AE3" s="171"/>
      <c r="AF3" s="171"/>
      <c r="AG3" s="171"/>
      <c r="AH3" s="171"/>
      <c r="AI3" s="171"/>
      <c r="AJ3" s="171"/>
      <c r="AK3" s="171"/>
      <c r="AL3" s="171"/>
    </row>
    <row r="4" spans="1:50" x14ac:dyDescent="0.25">
      <c r="A4" s="170"/>
      <c r="B4" s="170"/>
      <c r="C4" s="170"/>
      <c r="D4" s="170"/>
      <c r="E4" s="170"/>
      <c r="F4" s="170"/>
      <c r="G4" s="170"/>
      <c r="H4" s="170"/>
      <c r="I4" s="170"/>
      <c r="J4" s="170"/>
      <c r="K4" s="170"/>
      <c r="L4" s="170"/>
      <c r="M4" s="170"/>
      <c r="N4" s="170"/>
      <c r="O4" s="170"/>
      <c r="P4" s="170"/>
      <c r="Q4" s="170"/>
      <c r="R4" s="170"/>
      <c r="S4" s="170"/>
      <c r="T4" s="170"/>
      <c r="U4" s="170"/>
      <c r="V4" s="170"/>
      <c r="W4" s="170"/>
      <c r="X4" s="170"/>
      <c r="Y4" s="171"/>
      <c r="Z4" s="171"/>
      <c r="AA4" s="171"/>
      <c r="AB4" s="171"/>
      <c r="AC4" s="171"/>
      <c r="AD4" s="171"/>
      <c r="AE4" s="171"/>
      <c r="AF4" s="171"/>
      <c r="AG4" s="171"/>
      <c r="AH4" s="171"/>
      <c r="AI4" s="171"/>
      <c r="AJ4" s="171"/>
      <c r="AK4" s="171"/>
      <c r="AL4" s="171"/>
    </row>
    <row r="5" spans="1:50" x14ac:dyDescent="0.25">
      <c r="A5" s="170"/>
      <c r="B5" s="170"/>
      <c r="C5" s="170"/>
      <c r="D5" s="170"/>
      <c r="E5" s="170"/>
      <c r="F5" s="170"/>
      <c r="G5" s="170"/>
      <c r="H5" s="170"/>
      <c r="I5" s="170"/>
      <c r="J5" s="170"/>
      <c r="K5" s="170"/>
      <c r="L5" s="170"/>
      <c r="M5" s="170"/>
      <c r="N5" s="170"/>
      <c r="O5" s="170"/>
      <c r="P5" s="170"/>
      <c r="Q5" s="170"/>
      <c r="R5" s="170"/>
      <c r="S5" s="170"/>
      <c r="T5" s="170"/>
      <c r="U5" s="170"/>
      <c r="V5" s="170"/>
      <c r="W5" s="170"/>
      <c r="X5" s="170"/>
      <c r="Y5" s="171"/>
      <c r="Z5" s="171"/>
      <c r="AA5" s="171"/>
      <c r="AB5" s="171"/>
      <c r="AC5" s="171"/>
      <c r="AD5" s="171"/>
      <c r="AE5" s="171"/>
      <c r="AF5" s="171"/>
      <c r="AG5" s="171"/>
      <c r="AH5" s="171"/>
      <c r="AI5" s="171"/>
      <c r="AJ5" s="171"/>
      <c r="AK5" s="171"/>
      <c r="AL5" s="171"/>
    </row>
    <row r="6" spans="1:50" x14ac:dyDescent="0.25">
      <c r="A6" s="170"/>
      <c r="B6" s="170"/>
      <c r="C6" s="170"/>
      <c r="D6" s="170"/>
      <c r="E6" s="170"/>
      <c r="F6" s="170"/>
      <c r="G6" s="170"/>
      <c r="H6" s="170"/>
      <c r="I6" s="170"/>
      <c r="J6" s="170"/>
      <c r="K6" s="170"/>
      <c r="L6" s="170"/>
      <c r="M6" s="170"/>
      <c r="N6" s="170"/>
      <c r="O6" s="170"/>
      <c r="P6" s="170"/>
      <c r="Q6" s="170"/>
      <c r="R6" s="170"/>
      <c r="S6" s="170"/>
      <c r="T6" s="170"/>
      <c r="U6" s="170"/>
      <c r="V6" s="170"/>
      <c r="W6" s="170"/>
      <c r="X6" s="170"/>
      <c r="Y6" s="171"/>
      <c r="Z6" s="171"/>
      <c r="AA6" s="171"/>
      <c r="AB6" s="171"/>
      <c r="AC6" s="171"/>
      <c r="AD6" s="171"/>
      <c r="AE6" s="171"/>
      <c r="AF6" s="171"/>
      <c r="AG6" s="171"/>
      <c r="AH6" s="171"/>
      <c r="AI6" s="171"/>
      <c r="AJ6" s="171"/>
      <c r="AK6" s="171"/>
      <c r="AL6" s="171"/>
    </row>
    <row r="7" spans="1:50" x14ac:dyDescent="0.25">
      <c r="A7" s="170"/>
      <c r="B7" s="170"/>
      <c r="C7" s="170"/>
      <c r="D7" s="170"/>
      <c r="E7" s="170"/>
      <c r="F7" s="170"/>
      <c r="G7" s="170"/>
      <c r="H7" s="170"/>
      <c r="I7" s="170"/>
      <c r="J7" s="170"/>
      <c r="K7" s="170"/>
      <c r="L7" s="170"/>
      <c r="M7" s="170"/>
      <c r="N7" s="170"/>
      <c r="O7" s="170"/>
      <c r="P7" s="170"/>
      <c r="Q7" s="170"/>
      <c r="R7" s="170"/>
      <c r="S7" s="170"/>
      <c r="T7" s="170"/>
      <c r="U7" s="170"/>
      <c r="V7" s="170"/>
      <c r="W7" s="170"/>
      <c r="X7" s="170"/>
      <c r="Y7" s="171"/>
      <c r="Z7" s="171"/>
      <c r="AA7" s="171"/>
      <c r="AB7" s="171"/>
      <c r="AC7" s="171"/>
      <c r="AD7" s="171"/>
      <c r="AE7" s="171"/>
      <c r="AF7" s="171"/>
      <c r="AG7" s="171"/>
      <c r="AH7" s="171"/>
      <c r="AI7" s="171"/>
      <c r="AJ7" s="171"/>
      <c r="AK7" s="171"/>
      <c r="AL7" s="171"/>
    </row>
    <row r="8" spans="1:50" ht="18" customHeight="1" x14ac:dyDescent="0.35">
      <c r="A8" s="172"/>
      <c r="B8" s="170"/>
      <c r="C8" s="170"/>
      <c r="D8" s="294">
        <v>2026</v>
      </c>
      <c r="E8" s="294"/>
      <c r="F8" s="294"/>
      <c r="G8" s="294"/>
      <c r="H8" s="294"/>
      <c r="I8" s="294"/>
      <c r="J8" s="294"/>
      <c r="K8" s="172"/>
      <c r="L8" s="172"/>
      <c r="M8" s="172"/>
      <c r="N8" s="172"/>
      <c r="O8" s="170"/>
      <c r="P8" s="294">
        <v>2025</v>
      </c>
      <c r="Q8" s="294"/>
      <c r="R8" s="294"/>
      <c r="S8" s="294"/>
      <c r="T8" s="294"/>
      <c r="U8" s="294"/>
      <c r="V8" s="294"/>
      <c r="W8" s="172"/>
      <c r="X8" s="172"/>
      <c r="Y8" s="171"/>
      <c r="Z8" s="171"/>
      <c r="AA8" s="171"/>
      <c r="AB8" s="171"/>
      <c r="AC8" s="171"/>
      <c r="AD8" s="171"/>
      <c r="AE8" s="171"/>
      <c r="AF8" s="171"/>
      <c r="AG8" s="171"/>
      <c r="AH8" s="171"/>
      <c r="AI8" s="171"/>
      <c r="AJ8" s="171"/>
      <c r="AK8" s="171"/>
      <c r="AL8" s="171"/>
    </row>
    <row r="9" spans="1:50" ht="15.75" customHeight="1" x14ac:dyDescent="0.35">
      <c r="A9" s="173"/>
      <c r="B9" s="174"/>
      <c r="C9" s="174"/>
      <c r="D9" s="175" t="s">
        <v>63</v>
      </c>
      <c r="E9" s="175" t="s">
        <v>64</v>
      </c>
      <c r="F9" s="175" t="s">
        <v>65</v>
      </c>
      <c r="G9" s="175" t="s">
        <v>66</v>
      </c>
      <c r="H9" s="175" t="s">
        <v>67</v>
      </c>
      <c r="I9" s="175" t="s">
        <v>68</v>
      </c>
      <c r="J9" s="175" t="s">
        <v>69</v>
      </c>
      <c r="K9" s="173"/>
      <c r="L9" s="173"/>
      <c r="M9" s="174"/>
      <c r="N9" s="174"/>
      <c r="O9" s="174"/>
      <c r="P9" s="175" t="s">
        <v>63</v>
      </c>
      <c r="Q9" s="175" t="s">
        <v>64</v>
      </c>
      <c r="R9" s="175" t="s">
        <v>65</v>
      </c>
      <c r="S9" s="175" t="s">
        <v>66</v>
      </c>
      <c r="T9" s="175" t="s">
        <v>67</v>
      </c>
      <c r="U9" s="175" t="s">
        <v>68</v>
      </c>
      <c r="V9" s="175" t="s">
        <v>69</v>
      </c>
      <c r="W9" s="173"/>
      <c r="X9" s="173"/>
      <c r="Y9" s="176"/>
      <c r="Z9" s="176"/>
      <c r="AA9" s="176"/>
      <c r="AB9" s="176"/>
      <c r="AC9" s="176"/>
      <c r="AD9" s="176"/>
      <c r="AE9" s="176"/>
      <c r="AF9" s="176"/>
      <c r="AG9" s="176"/>
      <c r="AH9" s="176"/>
      <c r="AI9" s="176"/>
      <c r="AJ9" s="176"/>
      <c r="AK9" s="176"/>
      <c r="AL9" s="176"/>
      <c r="AM9" s="177"/>
      <c r="AN9" s="177"/>
      <c r="AO9" s="177"/>
      <c r="AP9" s="177"/>
      <c r="AQ9" s="177"/>
      <c r="AR9" s="177"/>
      <c r="AS9" s="177"/>
      <c r="AT9" s="177"/>
      <c r="AU9" s="177"/>
      <c r="AV9" s="177"/>
      <c r="AW9" s="177"/>
      <c r="AX9" s="177"/>
    </row>
    <row r="10" spans="1:50" ht="20.149999999999999" customHeight="1" x14ac:dyDescent="0.25">
      <c r="A10" s="178"/>
      <c r="B10" s="170"/>
      <c r="C10" s="179" t="s">
        <v>127</v>
      </c>
      <c r="D10" s="180">
        <v>26</v>
      </c>
      <c r="E10" s="181">
        <v>27</v>
      </c>
      <c r="F10" s="181">
        <v>28</v>
      </c>
      <c r="G10" s="181">
        <v>29</v>
      </c>
      <c r="H10" s="181">
        <v>30</v>
      </c>
      <c r="I10" s="181">
        <v>1</v>
      </c>
      <c r="J10" s="182">
        <v>2</v>
      </c>
      <c r="K10" s="178"/>
      <c r="L10" s="178"/>
      <c r="M10" s="289" t="s">
        <v>70</v>
      </c>
      <c r="N10" s="290"/>
      <c r="O10" s="179" t="s">
        <v>127</v>
      </c>
      <c r="P10" s="180">
        <v>27</v>
      </c>
      <c r="Q10" s="181">
        <v>28</v>
      </c>
      <c r="R10" s="181">
        <v>29</v>
      </c>
      <c r="S10" s="181">
        <v>30</v>
      </c>
      <c r="T10" s="181">
        <v>1</v>
      </c>
      <c r="U10" s="181">
        <v>2</v>
      </c>
      <c r="V10" s="182">
        <v>3</v>
      </c>
      <c r="W10" s="178"/>
      <c r="X10" s="178"/>
      <c r="Y10" s="171"/>
      <c r="Z10" s="171"/>
      <c r="AA10" s="171"/>
      <c r="AB10" s="171"/>
      <c r="AC10" s="171"/>
      <c r="AD10" s="171"/>
      <c r="AE10" s="171"/>
      <c r="AF10" s="171"/>
      <c r="AG10" s="171"/>
      <c r="AH10" s="171"/>
      <c r="AI10" s="171"/>
      <c r="AJ10" s="171"/>
      <c r="AK10" s="171"/>
      <c r="AL10" s="171"/>
    </row>
    <row r="11" spans="1:50" ht="20.149999999999999" customHeight="1" x14ac:dyDescent="0.25">
      <c r="A11" s="178"/>
      <c r="B11" s="170"/>
      <c r="C11" s="179" t="s">
        <v>128</v>
      </c>
      <c r="D11" s="183">
        <v>3</v>
      </c>
      <c r="E11" s="184">
        <v>4</v>
      </c>
      <c r="F11" s="184">
        <v>5</v>
      </c>
      <c r="G11" s="184">
        <v>6</v>
      </c>
      <c r="H11" s="184">
        <v>7</v>
      </c>
      <c r="I11" s="184">
        <v>8</v>
      </c>
      <c r="J11" s="185">
        <v>9</v>
      </c>
      <c r="K11" s="178"/>
      <c r="L11" s="178"/>
      <c r="M11" s="289" t="s">
        <v>70</v>
      </c>
      <c r="N11" s="290"/>
      <c r="O11" s="179" t="s">
        <v>128</v>
      </c>
      <c r="P11" s="183">
        <v>4</v>
      </c>
      <c r="Q11" s="184">
        <v>5</v>
      </c>
      <c r="R11" s="184">
        <v>6</v>
      </c>
      <c r="S11" s="184">
        <v>7</v>
      </c>
      <c r="T11" s="184">
        <v>8</v>
      </c>
      <c r="U11" s="184">
        <v>9</v>
      </c>
      <c r="V11" s="185">
        <v>10</v>
      </c>
      <c r="W11" s="178"/>
      <c r="X11" s="178"/>
      <c r="Y11" s="171"/>
      <c r="Z11" s="171"/>
      <c r="AA11" s="171"/>
      <c r="AB11" s="171"/>
      <c r="AC11" s="171"/>
      <c r="AD11" s="171"/>
      <c r="AE11" s="171"/>
      <c r="AF11" s="171"/>
      <c r="AG11" s="171"/>
      <c r="AH11" s="171"/>
      <c r="AI11" s="171"/>
      <c r="AJ11" s="171"/>
      <c r="AK11" s="171"/>
      <c r="AL11" s="171"/>
    </row>
    <row r="12" spans="1:50" ht="20.149999999999999" customHeight="1" x14ac:dyDescent="0.25">
      <c r="A12" s="178"/>
      <c r="B12" s="170"/>
      <c r="C12" s="179" t="s">
        <v>128</v>
      </c>
      <c r="D12" s="186">
        <v>10</v>
      </c>
      <c r="E12" s="187">
        <v>11</v>
      </c>
      <c r="F12" s="187">
        <v>12</v>
      </c>
      <c r="G12" s="187">
        <v>13</v>
      </c>
      <c r="H12" s="187">
        <v>14</v>
      </c>
      <c r="I12" s="187">
        <v>15</v>
      </c>
      <c r="J12" s="188">
        <v>16</v>
      </c>
      <c r="K12" s="178"/>
      <c r="L12" s="178"/>
      <c r="M12" s="289" t="s">
        <v>70</v>
      </c>
      <c r="N12" s="290"/>
      <c r="O12" s="179" t="s">
        <v>128</v>
      </c>
      <c r="P12" s="186">
        <v>11</v>
      </c>
      <c r="Q12" s="187">
        <v>12</v>
      </c>
      <c r="R12" s="187">
        <v>13</v>
      </c>
      <c r="S12" s="187">
        <v>14</v>
      </c>
      <c r="T12" s="187">
        <v>15</v>
      </c>
      <c r="U12" s="187">
        <v>16</v>
      </c>
      <c r="V12" s="188">
        <v>17</v>
      </c>
      <c r="W12" s="178"/>
      <c r="X12" s="178"/>
      <c r="Y12" s="171"/>
      <c r="Z12" s="171"/>
      <c r="AA12" s="171"/>
      <c r="AB12" s="171"/>
      <c r="AC12" s="171"/>
      <c r="AD12" s="171"/>
      <c r="AE12" s="171"/>
      <c r="AF12" s="171"/>
      <c r="AG12" s="171"/>
      <c r="AH12" s="171"/>
      <c r="AI12" s="171"/>
      <c r="AJ12" s="171"/>
      <c r="AK12" s="171"/>
      <c r="AL12" s="171"/>
    </row>
    <row r="13" spans="1:50" ht="20.149999999999999" customHeight="1" x14ac:dyDescent="0.25">
      <c r="A13" s="178"/>
      <c r="B13" s="170"/>
      <c r="C13" s="179" t="s">
        <v>128</v>
      </c>
      <c r="D13" s="201">
        <v>17</v>
      </c>
      <c r="E13" s="202">
        <v>18</v>
      </c>
      <c r="F13" s="202">
        <v>19</v>
      </c>
      <c r="G13" s="202">
        <v>20</v>
      </c>
      <c r="H13" s="202">
        <v>21</v>
      </c>
      <c r="I13" s="202">
        <v>22</v>
      </c>
      <c r="J13" s="203">
        <v>23</v>
      </c>
      <c r="K13" s="178"/>
      <c r="L13" s="178"/>
      <c r="M13" s="289" t="s">
        <v>70</v>
      </c>
      <c r="N13" s="290"/>
      <c r="O13" s="179" t="s">
        <v>128</v>
      </c>
      <c r="P13" s="201">
        <v>18</v>
      </c>
      <c r="Q13" s="202">
        <v>19</v>
      </c>
      <c r="R13" s="202">
        <v>20</v>
      </c>
      <c r="S13" s="202">
        <v>21</v>
      </c>
      <c r="T13" s="202">
        <v>22</v>
      </c>
      <c r="U13" s="202">
        <v>23</v>
      </c>
      <c r="V13" s="203">
        <v>24</v>
      </c>
      <c r="W13" s="178"/>
      <c r="X13" s="178"/>
      <c r="Y13" s="171"/>
      <c r="Z13" s="171"/>
      <c r="AA13" s="171"/>
      <c r="AB13" s="171"/>
      <c r="AC13" s="171"/>
      <c r="AD13" s="171"/>
      <c r="AE13" s="171"/>
      <c r="AF13" s="171"/>
      <c r="AG13" s="171"/>
      <c r="AH13" s="171"/>
      <c r="AI13" s="171"/>
      <c r="AJ13" s="171"/>
      <c r="AK13" s="171"/>
      <c r="AL13" s="171"/>
    </row>
    <row r="14" spans="1:50" ht="20.149999999999999" customHeight="1" x14ac:dyDescent="0.25">
      <c r="A14" s="178"/>
      <c r="B14" s="170"/>
      <c r="C14" s="179" t="s">
        <v>128</v>
      </c>
      <c r="D14" s="189">
        <v>24</v>
      </c>
      <c r="E14" s="190">
        <v>25</v>
      </c>
      <c r="F14" s="190">
        <v>26</v>
      </c>
      <c r="G14" s="190">
        <v>27</v>
      </c>
      <c r="H14" s="190">
        <v>28</v>
      </c>
      <c r="I14" s="190">
        <v>29</v>
      </c>
      <c r="J14" s="191">
        <v>30</v>
      </c>
      <c r="K14" s="178"/>
      <c r="L14" s="178"/>
      <c r="M14" s="289" t="s">
        <v>70</v>
      </c>
      <c r="N14" s="290"/>
      <c r="O14" s="179" t="s">
        <v>128</v>
      </c>
      <c r="P14" s="189">
        <v>25</v>
      </c>
      <c r="Q14" s="190">
        <v>26</v>
      </c>
      <c r="R14" s="190">
        <v>27</v>
      </c>
      <c r="S14" s="190">
        <v>28</v>
      </c>
      <c r="T14" s="190">
        <v>29</v>
      </c>
      <c r="U14" s="190">
        <v>30</v>
      </c>
      <c r="V14" s="191">
        <v>31</v>
      </c>
      <c r="W14" s="178"/>
      <c r="X14" s="178"/>
      <c r="Y14" s="171"/>
      <c r="Z14" s="171"/>
      <c r="AA14" s="171"/>
      <c r="AB14" s="171"/>
      <c r="AC14" s="171"/>
      <c r="AD14" s="171"/>
      <c r="AE14" s="171"/>
      <c r="AF14" s="171"/>
      <c r="AG14" s="171"/>
      <c r="AH14" s="171"/>
      <c r="AI14" s="171"/>
      <c r="AJ14" s="171"/>
      <c r="AK14" s="171"/>
      <c r="AL14" s="171"/>
    </row>
    <row r="15" spans="1:50" ht="20.149999999999999" customHeight="1" x14ac:dyDescent="0.25">
      <c r="A15" s="178"/>
      <c r="B15" s="170"/>
      <c r="C15" s="179" t="s">
        <v>138</v>
      </c>
      <c r="D15" s="204">
        <v>31</v>
      </c>
      <c r="E15" s="205">
        <v>1</v>
      </c>
      <c r="F15" s="205">
        <v>2</v>
      </c>
      <c r="G15" s="205">
        <v>3</v>
      </c>
      <c r="H15" s="205">
        <v>4</v>
      </c>
      <c r="I15" s="205">
        <v>5</v>
      </c>
      <c r="J15" s="206">
        <v>6</v>
      </c>
      <c r="K15" s="178"/>
      <c r="L15" s="178"/>
      <c r="M15" s="289" t="s">
        <v>70</v>
      </c>
      <c r="N15" s="290"/>
      <c r="O15" s="179" t="s">
        <v>139</v>
      </c>
      <c r="P15" s="204">
        <v>1</v>
      </c>
      <c r="Q15" s="205">
        <v>2</v>
      </c>
      <c r="R15" s="205">
        <v>3</v>
      </c>
      <c r="S15" s="205">
        <v>4</v>
      </c>
      <c r="T15" s="205">
        <v>5</v>
      </c>
      <c r="U15" s="205">
        <v>6</v>
      </c>
      <c r="V15" s="206">
        <v>7</v>
      </c>
      <c r="W15" s="178"/>
      <c r="X15" s="178"/>
      <c r="Y15" s="171"/>
      <c r="Z15" s="171"/>
      <c r="AA15" s="171"/>
      <c r="AB15" s="171"/>
      <c r="AC15" s="171"/>
      <c r="AD15" s="171"/>
      <c r="AE15" s="171"/>
      <c r="AF15" s="171"/>
      <c r="AG15" s="171"/>
      <c r="AH15" s="171"/>
      <c r="AI15" s="171"/>
      <c r="AJ15" s="171"/>
      <c r="AK15" s="171"/>
      <c r="AL15" s="171"/>
    </row>
    <row r="16" spans="1:50" x14ac:dyDescent="0.25">
      <c r="A16" s="170"/>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1"/>
      <c r="Z16" s="171"/>
      <c r="AA16" s="171"/>
      <c r="AB16" s="171"/>
      <c r="AC16" s="171"/>
      <c r="AD16" s="171"/>
      <c r="AE16" s="171"/>
      <c r="AF16" s="171"/>
      <c r="AG16" s="171"/>
      <c r="AH16" s="171"/>
      <c r="AI16" s="171"/>
      <c r="AJ16" s="171"/>
      <c r="AK16" s="171"/>
      <c r="AL16" s="171"/>
    </row>
    <row r="17" spans="1:50" x14ac:dyDescent="0.25">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1"/>
      <c r="Z17" s="171"/>
      <c r="AA17" s="171"/>
      <c r="AB17" s="171"/>
      <c r="AC17" s="171"/>
      <c r="AD17" s="171"/>
      <c r="AE17" s="171"/>
      <c r="AF17" s="171"/>
      <c r="AG17" s="171"/>
      <c r="AH17" s="171"/>
      <c r="AI17" s="171"/>
      <c r="AJ17" s="171"/>
      <c r="AK17" s="171"/>
      <c r="AL17" s="171"/>
    </row>
    <row r="18" spans="1:50" ht="13" x14ac:dyDescent="0.3">
      <c r="A18" s="170"/>
      <c r="B18" s="170"/>
      <c r="C18" s="170"/>
      <c r="D18" s="295" t="s">
        <v>71</v>
      </c>
      <c r="E18" s="295"/>
      <c r="F18" s="295"/>
      <c r="G18" s="295"/>
      <c r="H18" s="295"/>
      <c r="I18" s="295"/>
      <c r="J18" s="295"/>
      <c r="K18" s="170"/>
      <c r="L18" s="170"/>
      <c r="M18" s="170"/>
      <c r="N18" s="170"/>
      <c r="O18" s="170"/>
      <c r="P18" s="295" t="s">
        <v>72</v>
      </c>
      <c r="Q18" s="295"/>
      <c r="R18" s="295"/>
      <c r="S18" s="295"/>
      <c r="T18" s="295"/>
      <c r="U18" s="295"/>
      <c r="V18" s="295"/>
      <c r="W18" s="170"/>
      <c r="X18" s="170"/>
      <c r="Y18" s="171"/>
      <c r="Z18" s="171"/>
      <c r="AA18" s="171"/>
      <c r="AB18" s="171"/>
      <c r="AC18" s="171"/>
      <c r="AD18" s="171"/>
      <c r="AE18" s="171"/>
      <c r="AF18" s="171"/>
      <c r="AG18" s="171"/>
      <c r="AH18" s="171"/>
      <c r="AI18" s="171"/>
      <c r="AJ18" s="171"/>
      <c r="AK18" s="171"/>
      <c r="AL18" s="171"/>
    </row>
    <row r="19" spans="1:50" ht="13.15" customHeight="1" x14ac:dyDescent="0.25">
      <c r="A19" s="170"/>
      <c r="B19" s="170"/>
      <c r="C19" s="291" t="s">
        <v>129</v>
      </c>
      <c r="D19" s="291"/>
      <c r="E19" s="291"/>
      <c r="F19" s="291"/>
      <c r="G19" s="170"/>
      <c r="H19" s="170" t="s">
        <v>130</v>
      </c>
      <c r="I19" s="170"/>
      <c r="J19" s="170"/>
      <c r="K19" s="170"/>
      <c r="L19" s="170"/>
      <c r="M19" s="170"/>
      <c r="N19" s="170"/>
      <c r="O19" s="291" t="s">
        <v>131</v>
      </c>
      <c r="P19" s="291"/>
      <c r="Q19" s="291"/>
      <c r="R19" s="291"/>
      <c r="S19" s="170"/>
      <c r="T19" s="170" t="s">
        <v>130</v>
      </c>
      <c r="U19" s="170"/>
      <c r="V19" s="170"/>
      <c r="W19" s="170"/>
      <c r="X19" s="170"/>
      <c r="Y19" s="171"/>
      <c r="Z19" s="171"/>
      <c r="AA19" s="171"/>
      <c r="AB19" s="171"/>
      <c r="AC19" s="171"/>
      <c r="AD19" s="171"/>
      <c r="AE19" s="171"/>
      <c r="AF19" s="171"/>
      <c r="AG19" s="171"/>
      <c r="AH19" s="171"/>
      <c r="AI19" s="171"/>
      <c r="AJ19" s="171"/>
      <c r="AK19" s="171"/>
      <c r="AL19" s="171"/>
    </row>
    <row r="20" spans="1:50" x14ac:dyDescent="0.25">
      <c r="A20" s="192"/>
      <c r="B20" s="192"/>
      <c r="C20" s="291" t="s">
        <v>132</v>
      </c>
      <c r="D20" s="291"/>
      <c r="E20" s="291"/>
      <c r="F20" s="291"/>
      <c r="G20" s="6"/>
      <c r="H20" s="6" t="s">
        <v>133</v>
      </c>
      <c r="I20" s="6"/>
      <c r="J20" s="6"/>
      <c r="K20" s="192"/>
      <c r="L20" s="192"/>
      <c r="M20" s="192"/>
      <c r="N20" s="192"/>
      <c r="O20" s="291" t="s">
        <v>134</v>
      </c>
      <c r="P20" s="291"/>
      <c r="Q20" s="291"/>
      <c r="R20" s="291"/>
      <c r="S20" s="6"/>
      <c r="T20" s="6" t="s">
        <v>133</v>
      </c>
      <c r="U20" s="6"/>
      <c r="V20" s="6"/>
      <c r="W20" s="6"/>
      <c r="X20" s="6"/>
      <c r="Y20" s="193"/>
      <c r="Z20" s="193"/>
      <c r="AA20" s="193"/>
      <c r="AB20" s="193"/>
      <c r="AC20" s="193"/>
      <c r="AD20" s="193"/>
      <c r="AE20" s="193"/>
      <c r="AF20" s="193"/>
      <c r="AG20" s="193"/>
      <c r="AH20" s="193"/>
      <c r="AI20" s="193"/>
      <c r="AJ20" s="193"/>
      <c r="AK20" s="193"/>
      <c r="AL20" s="193"/>
      <c r="AM20" s="1"/>
      <c r="AN20" s="1"/>
      <c r="AO20" s="1"/>
      <c r="AP20" s="1"/>
      <c r="AQ20" s="1"/>
      <c r="AR20" s="1"/>
      <c r="AS20" s="1"/>
      <c r="AT20" s="1"/>
      <c r="AU20" s="1"/>
      <c r="AV20" s="1"/>
      <c r="AW20" s="1"/>
      <c r="AX20" s="1"/>
    </row>
    <row r="21" spans="1:50" x14ac:dyDescent="0.25">
      <c r="A21" s="194"/>
      <c r="B21" s="194"/>
      <c r="C21" s="291"/>
      <c r="D21" s="291"/>
      <c r="E21" s="291"/>
      <c r="F21" s="291"/>
      <c r="G21" s="6"/>
      <c r="H21" s="6"/>
      <c r="I21" s="6"/>
      <c r="J21" s="6"/>
      <c r="K21" s="192"/>
      <c r="L21" s="192"/>
      <c r="M21" s="192"/>
      <c r="N21" s="192"/>
      <c r="O21" s="291"/>
      <c r="P21" s="291"/>
      <c r="Q21" s="291"/>
      <c r="R21" s="291"/>
      <c r="S21" s="195"/>
      <c r="T21" s="195"/>
      <c r="U21" s="195"/>
      <c r="V21" s="195"/>
      <c r="W21" s="195"/>
      <c r="X21" s="195"/>
      <c r="Y21" s="193"/>
      <c r="Z21" s="193"/>
      <c r="AA21" s="193"/>
      <c r="AB21" s="193"/>
      <c r="AC21" s="193"/>
      <c r="AD21" s="193"/>
      <c r="AE21" s="193"/>
      <c r="AF21" s="193"/>
      <c r="AG21" s="193"/>
      <c r="AH21" s="193"/>
      <c r="AI21" s="193"/>
      <c r="AJ21" s="193"/>
      <c r="AK21" s="193"/>
      <c r="AL21" s="193"/>
      <c r="AM21" s="1"/>
      <c r="AN21" s="1"/>
      <c r="AO21" s="1"/>
      <c r="AP21" s="1"/>
      <c r="AQ21" s="1"/>
      <c r="AR21" s="1"/>
      <c r="AS21" s="1"/>
      <c r="AT21" s="1"/>
      <c r="AU21" s="1"/>
      <c r="AV21" s="1"/>
      <c r="AW21" s="1"/>
      <c r="AX21" s="1"/>
    </row>
    <row r="22" spans="1:50" x14ac:dyDescent="0.25">
      <c r="A22" s="192"/>
      <c r="B22" s="192"/>
      <c r="C22" s="291"/>
      <c r="D22" s="291"/>
      <c r="E22" s="291"/>
      <c r="F22" s="291"/>
      <c r="G22" s="6"/>
      <c r="H22" s="6"/>
      <c r="I22" s="6"/>
      <c r="J22" s="6"/>
      <c r="K22" s="192"/>
      <c r="L22" s="192"/>
      <c r="M22" s="192"/>
      <c r="N22" s="192"/>
      <c r="O22" s="291"/>
      <c r="P22" s="291"/>
      <c r="Q22" s="291"/>
      <c r="R22" s="291"/>
      <c r="S22" s="6"/>
      <c r="T22" s="6"/>
      <c r="U22" s="6"/>
      <c r="V22" s="6"/>
      <c r="W22" s="6"/>
      <c r="X22" s="6"/>
      <c r="Y22" s="193"/>
      <c r="Z22" s="193"/>
      <c r="AA22" s="193"/>
      <c r="AB22" s="193"/>
      <c r="AC22" s="193"/>
      <c r="AD22" s="193"/>
      <c r="AE22" s="193"/>
      <c r="AF22" s="193"/>
      <c r="AG22" s="193"/>
      <c r="AH22" s="193"/>
      <c r="AI22" s="193"/>
      <c r="AJ22" s="193"/>
      <c r="AK22" s="193"/>
      <c r="AL22" s="193"/>
      <c r="AM22" s="1"/>
      <c r="AN22" s="1"/>
      <c r="AO22" s="1"/>
      <c r="AP22" s="1"/>
      <c r="AQ22" s="1"/>
      <c r="AR22" s="1"/>
      <c r="AS22" s="1"/>
      <c r="AT22" s="1"/>
      <c r="AU22" s="1"/>
      <c r="AV22" s="1"/>
      <c r="AW22" s="1"/>
      <c r="AX22" s="1"/>
    </row>
    <row r="23" spans="1:50" x14ac:dyDescent="0.25">
      <c r="A23" s="192"/>
      <c r="B23" s="192"/>
      <c r="C23" s="291"/>
      <c r="D23" s="291"/>
      <c r="E23" s="291"/>
      <c r="F23" s="291"/>
      <c r="G23" s="6"/>
      <c r="H23" s="6"/>
      <c r="I23" s="6"/>
      <c r="J23" s="192"/>
      <c r="K23" s="192"/>
      <c r="L23" s="192"/>
      <c r="M23" s="192"/>
      <c r="N23" s="192"/>
      <c r="O23" s="291"/>
      <c r="P23" s="291"/>
      <c r="Q23" s="291"/>
      <c r="R23" s="291"/>
      <c r="S23" s="6"/>
      <c r="T23" s="6"/>
      <c r="U23" s="6"/>
      <c r="V23" s="6"/>
      <c r="W23" s="6"/>
      <c r="X23" s="192"/>
      <c r="Y23" s="193"/>
      <c r="Z23" s="193"/>
      <c r="AA23" s="193"/>
      <c r="AB23" s="193"/>
      <c r="AC23" s="193"/>
      <c r="AD23" s="193"/>
      <c r="AE23" s="193"/>
      <c r="AF23" s="193"/>
      <c r="AG23" s="193"/>
      <c r="AH23" s="193"/>
      <c r="AI23" s="193"/>
      <c r="AJ23" s="193"/>
      <c r="AK23" s="193"/>
      <c r="AL23" s="193"/>
      <c r="AM23" s="1"/>
      <c r="AN23" s="1"/>
      <c r="AO23" s="1"/>
      <c r="AP23" s="1"/>
      <c r="AQ23" s="1"/>
      <c r="AR23" s="1"/>
      <c r="AS23" s="1"/>
      <c r="AT23" s="1"/>
      <c r="AU23" s="1"/>
      <c r="AV23" s="1"/>
      <c r="AW23" s="1"/>
      <c r="AX23" s="1"/>
    </row>
    <row r="24" spans="1:50" x14ac:dyDescent="0.25">
      <c r="A24" s="170"/>
      <c r="B24" s="170"/>
      <c r="C24" s="291"/>
      <c r="D24" s="291"/>
      <c r="E24" s="291"/>
      <c r="F24" s="291"/>
      <c r="G24" s="6"/>
      <c r="H24" s="6"/>
      <c r="I24" s="6"/>
      <c r="J24" s="170"/>
      <c r="K24" s="170"/>
      <c r="L24" s="170"/>
      <c r="M24" s="170"/>
      <c r="N24" s="170"/>
      <c r="O24" s="291"/>
      <c r="P24" s="291"/>
      <c r="Q24" s="291"/>
      <c r="R24" s="291"/>
      <c r="S24" s="6"/>
      <c r="T24" s="6"/>
      <c r="U24" s="6"/>
      <c r="V24" s="6"/>
      <c r="W24" s="6"/>
      <c r="X24" s="170"/>
      <c r="Y24" s="171"/>
      <c r="Z24" s="171"/>
      <c r="AA24" s="171"/>
      <c r="AB24" s="171"/>
      <c r="AC24" s="171"/>
      <c r="AD24" s="171"/>
      <c r="AE24" s="171"/>
      <c r="AF24" s="171"/>
      <c r="AG24" s="171"/>
      <c r="AH24" s="171"/>
      <c r="AI24" s="171"/>
      <c r="AJ24" s="171"/>
      <c r="AK24" s="171"/>
      <c r="AL24" s="171"/>
    </row>
    <row r="25" spans="1:50" ht="12.75" customHeight="1" x14ac:dyDescent="0.25">
      <c r="Y25" s="171"/>
      <c r="Z25" s="171"/>
      <c r="AA25" s="171"/>
      <c r="AB25" s="171"/>
      <c r="AC25" s="171"/>
      <c r="AD25" s="171"/>
      <c r="AE25" s="171"/>
      <c r="AF25" s="171"/>
      <c r="AG25" s="171"/>
      <c r="AH25" s="171"/>
      <c r="AI25" s="171"/>
      <c r="AJ25" s="171"/>
      <c r="AK25" s="171"/>
      <c r="AL25" s="171"/>
    </row>
    <row r="26" spans="1:50" x14ac:dyDescent="0.25">
      <c r="A26" s="170"/>
      <c r="B26" s="170"/>
      <c r="C26" s="291"/>
      <c r="D26" s="291"/>
      <c r="E26" s="291"/>
      <c r="F26" s="291"/>
      <c r="G26" s="6"/>
      <c r="H26" s="6"/>
      <c r="I26" s="6"/>
      <c r="J26" s="170"/>
      <c r="K26" s="170"/>
      <c r="L26" s="170"/>
      <c r="M26" s="170"/>
      <c r="N26" s="170"/>
      <c r="O26" s="291"/>
      <c r="P26" s="291"/>
      <c r="Q26" s="291"/>
      <c r="R26" s="291"/>
      <c r="S26" s="6"/>
      <c r="T26" s="6"/>
      <c r="U26" s="6"/>
      <c r="V26" s="6"/>
      <c r="W26" s="6"/>
      <c r="X26" s="170"/>
      <c r="Y26" s="171"/>
      <c r="Z26" s="171"/>
      <c r="AA26" s="171"/>
      <c r="AB26" s="171"/>
      <c r="AC26" s="171"/>
      <c r="AD26" s="171"/>
      <c r="AE26" s="171"/>
      <c r="AF26" s="171"/>
      <c r="AG26" s="171"/>
      <c r="AH26" s="171"/>
      <c r="AI26" s="171"/>
      <c r="AJ26" s="171"/>
      <c r="AK26" s="171"/>
      <c r="AL26" s="171"/>
    </row>
    <row r="27" spans="1:50" x14ac:dyDescent="0.25">
      <c r="A27" s="170"/>
      <c r="B27" s="170"/>
      <c r="C27" s="291"/>
      <c r="D27" s="292"/>
      <c r="E27" s="292"/>
      <c r="F27" s="6"/>
      <c r="G27" s="6"/>
      <c r="H27" s="6"/>
      <c r="I27" s="6"/>
      <c r="J27" s="170"/>
      <c r="K27" s="170"/>
      <c r="L27" s="170"/>
      <c r="M27" s="170"/>
      <c r="N27" s="170"/>
      <c r="O27" s="291"/>
      <c r="P27" s="292"/>
      <c r="Q27" s="292"/>
      <c r="R27" s="6"/>
      <c r="S27" s="6"/>
      <c r="T27" s="6"/>
      <c r="U27" s="6"/>
      <c r="V27" s="6"/>
      <c r="W27" s="6"/>
      <c r="X27" s="170"/>
      <c r="Y27" s="171"/>
      <c r="Z27" s="171"/>
      <c r="AA27" s="171"/>
      <c r="AB27" s="171"/>
      <c r="AC27" s="171"/>
      <c r="AD27" s="171"/>
      <c r="AE27" s="171"/>
      <c r="AF27" s="171"/>
      <c r="AG27" s="171"/>
      <c r="AH27" s="171"/>
      <c r="AI27" s="171"/>
      <c r="AJ27" s="171"/>
      <c r="AK27" s="171"/>
      <c r="AL27" s="171"/>
    </row>
    <row r="28" spans="1:50" x14ac:dyDescent="0.25">
      <c r="A28" s="170"/>
      <c r="B28" s="170"/>
      <c r="C28" s="291"/>
      <c r="D28" s="292"/>
      <c r="E28" s="292"/>
      <c r="F28" s="170"/>
      <c r="G28" s="170"/>
      <c r="H28" s="170"/>
      <c r="I28" s="170"/>
      <c r="J28" s="170"/>
      <c r="K28" s="170"/>
      <c r="L28" s="170"/>
      <c r="M28" s="170"/>
      <c r="N28" s="170"/>
      <c r="O28" s="291"/>
      <c r="P28" s="292"/>
      <c r="Q28" s="292"/>
      <c r="R28" s="170"/>
      <c r="S28" s="170"/>
      <c r="T28" s="170"/>
      <c r="U28" s="170"/>
      <c r="V28" s="170"/>
      <c r="W28" s="170"/>
      <c r="X28" s="170"/>
      <c r="Y28" s="171"/>
      <c r="Z28" s="171"/>
      <c r="AA28" s="171"/>
      <c r="AB28" s="171"/>
      <c r="AC28" s="171"/>
      <c r="AD28" s="171"/>
      <c r="AE28" s="171"/>
      <c r="AF28" s="171"/>
      <c r="AG28" s="171"/>
      <c r="AH28" s="171"/>
      <c r="AI28" s="171"/>
      <c r="AJ28" s="171"/>
      <c r="AK28" s="171"/>
      <c r="AL28" s="171"/>
    </row>
    <row r="29" spans="1:50" x14ac:dyDescent="0.25">
      <c r="A29" s="170"/>
      <c r="B29" s="170"/>
      <c r="C29" s="291"/>
      <c r="D29" s="292"/>
      <c r="E29" s="292"/>
      <c r="F29" s="170"/>
      <c r="G29" s="170"/>
      <c r="H29" s="170"/>
      <c r="I29" s="170"/>
      <c r="J29" s="170"/>
      <c r="K29" s="170"/>
      <c r="L29" s="170"/>
      <c r="M29" s="170"/>
      <c r="N29" s="170"/>
      <c r="O29" s="291"/>
      <c r="P29" s="292"/>
      <c r="Q29" s="292"/>
      <c r="R29" s="170"/>
      <c r="T29" s="170"/>
      <c r="U29" s="170"/>
      <c r="V29" s="170"/>
      <c r="W29" s="170"/>
      <c r="X29" s="170"/>
      <c r="Y29" s="171"/>
      <c r="Z29" s="171"/>
      <c r="AA29" s="171"/>
      <c r="AB29" s="171"/>
      <c r="AC29" s="171"/>
      <c r="AD29" s="171"/>
      <c r="AE29" s="171"/>
      <c r="AF29" s="171"/>
      <c r="AG29" s="171"/>
      <c r="AH29" s="171"/>
      <c r="AI29" s="171"/>
      <c r="AJ29" s="171"/>
      <c r="AK29" s="171"/>
      <c r="AL29" s="171"/>
    </row>
    <row r="30" spans="1:50" ht="13" x14ac:dyDescent="0.3">
      <c r="A30" s="170"/>
      <c r="B30" s="170"/>
      <c r="C30" s="196"/>
      <c r="D30" s="170"/>
      <c r="E30" s="170"/>
      <c r="F30" s="170"/>
      <c r="G30" s="197" t="s">
        <v>73</v>
      </c>
      <c r="H30" s="170">
        <v>30</v>
      </c>
      <c r="I30" s="170"/>
      <c r="J30" s="170"/>
      <c r="K30" s="170"/>
      <c r="L30" s="170"/>
      <c r="M30" s="170"/>
      <c r="N30" s="170"/>
      <c r="O30" s="196"/>
      <c r="P30" s="170"/>
      <c r="Q30" s="170"/>
      <c r="R30" s="170"/>
      <c r="S30" s="197" t="s">
        <v>73</v>
      </c>
      <c r="T30" s="170">
        <v>30</v>
      </c>
      <c r="U30" s="170"/>
      <c r="V30" s="170"/>
      <c r="W30" s="170"/>
      <c r="X30" s="170"/>
      <c r="Y30" s="171"/>
      <c r="Z30" s="171"/>
      <c r="AA30" s="171"/>
      <c r="AB30" s="171"/>
      <c r="AC30" s="171"/>
      <c r="AD30" s="171"/>
      <c r="AE30" s="171"/>
      <c r="AF30" s="171"/>
      <c r="AG30" s="171"/>
      <c r="AH30" s="171"/>
      <c r="AI30" s="171"/>
      <c r="AJ30" s="171"/>
      <c r="AK30" s="171"/>
      <c r="AL30" s="171"/>
    </row>
    <row r="31" spans="1:50" ht="13" x14ac:dyDescent="0.3">
      <c r="A31" s="170"/>
      <c r="B31" s="170"/>
      <c r="C31" s="196"/>
      <c r="D31" s="170"/>
      <c r="E31" s="170"/>
      <c r="F31" s="170"/>
      <c r="G31" s="197" t="s">
        <v>74</v>
      </c>
      <c r="H31" s="170">
        <v>12</v>
      </c>
      <c r="I31" s="170"/>
      <c r="J31" s="170"/>
      <c r="K31" s="170"/>
      <c r="L31" s="170"/>
      <c r="M31" s="170"/>
      <c r="N31" s="170"/>
      <c r="O31" s="196"/>
      <c r="P31" s="170"/>
      <c r="Q31" s="170"/>
      <c r="R31" s="170"/>
      <c r="S31" s="197" t="s">
        <v>74</v>
      </c>
      <c r="T31" s="170">
        <v>12</v>
      </c>
      <c r="U31" s="170"/>
      <c r="V31" s="170"/>
      <c r="W31" s="170"/>
      <c r="X31" s="170"/>
      <c r="Y31" s="171"/>
      <c r="Z31" s="171"/>
      <c r="AA31" s="171"/>
      <c r="AB31" s="171"/>
      <c r="AC31" s="171"/>
      <c r="AD31" s="171"/>
      <c r="AE31" s="171"/>
      <c r="AF31" s="171"/>
      <c r="AG31" s="171"/>
      <c r="AH31" s="171"/>
      <c r="AI31" s="171"/>
      <c r="AJ31" s="171"/>
      <c r="AK31" s="171"/>
      <c r="AL31" s="171"/>
    </row>
    <row r="32" spans="1:50" x14ac:dyDescent="0.25">
      <c r="A32" s="170"/>
      <c r="B32" s="170"/>
      <c r="C32" s="196"/>
      <c r="D32" s="170"/>
      <c r="E32" s="170"/>
      <c r="F32" s="170"/>
      <c r="G32" s="170"/>
      <c r="H32" s="170"/>
      <c r="I32" s="170"/>
      <c r="J32" s="170"/>
      <c r="K32" s="170"/>
      <c r="L32" s="170"/>
      <c r="M32" s="170"/>
      <c r="N32" s="170"/>
      <c r="O32" s="196"/>
      <c r="P32" s="170"/>
      <c r="Q32" s="170"/>
      <c r="R32" s="170"/>
      <c r="S32" s="170"/>
      <c r="T32" s="170"/>
      <c r="U32" s="170"/>
      <c r="V32" s="170"/>
      <c r="W32" s="170"/>
      <c r="X32" s="170"/>
      <c r="Y32" s="171"/>
      <c r="Z32" s="171"/>
      <c r="AA32" s="171"/>
      <c r="AB32" s="171"/>
      <c r="AC32" s="171"/>
      <c r="AD32" s="171"/>
      <c r="AE32" s="171"/>
      <c r="AF32" s="171"/>
      <c r="AG32" s="171"/>
      <c r="AH32" s="171"/>
      <c r="AI32" s="171"/>
      <c r="AJ32" s="171"/>
      <c r="AK32" s="171"/>
      <c r="AL32" s="171"/>
    </row>
    <row r="33" spans="1:38" x14ac:dyDescent="0.25">
      <c r="A33" s="170"/>
      <c r="B33" s="170"/>
      <c r="C33" s="196"/>
      <c r="D33" s="170"/>
      <c r="E33" s="170"/>
      <c r="F33" s="170"/>
      <c r="G33" s="170"/>
      <c r="H33" s="170"/>
      <c r="I33" s="170"/>
      <c r="J33" s="170"/>
      <c r="K33" s="170"/>
      <c r="L33" s="170"/>
      <c r="M33" s="170"/>
      <c r="N33" s="170"/>
      <c r="O33" s="196"/>
      <c r="P33" s="170"/>
      <c r="Q33" s="170"/>
      <c r="R33" s="170"/>
      <c r="S33" s="170"/>
      <c r="T33" s="170"/>
      <c r="U33" s="170"/>
      <c r="V33" s="170"/>
      <c r="W33" s="170"/>
      <c r="X33" s="170"/>
      <c r="Y33" s="171"/>
      <c r="Z33" s="171"/>
      <c r="AA33" s="171"/>
      <c r="AB33" s="171"/>
      <c r="AC33" s="171"/>
      <c r="AD33" s="171"/>
      <c r="AE33" s="171"/>
      <c r="AF33" s="171"/>
      <c r="AG33" s="171"/>
      <c r="AH33" s="171"/>
      <c r="AI33" s="171"/>
      <c r="AJ33" s="171"/>
      <c r="AK33" s="171"/>
      <c r="AL33" s="171"/>
    </row>
    <row r="34" spans="1:38" ht="13" x14ac:dyDescent="0.3">
      <c r="A34" s="170"/>
      <c r="B34" s="198"/>
      <c r="C34" s="199"/>
      <c r="D34" s="170"/>
      <c r="E34" s="170"/>
      <c r="F34" s="170"/>
      <c r="G34" s="170"/>
      <c r="H34" s="170"/>
      <c r="I34" s="170"/>
      <c r="J34" s="170"/>
      <c r="K34" s="170"/>
      <c r="L34" s="170"/>
      <c r="M34" s="170"/>
      <c r="N34" s="170"/>
      <c r="O34" s="196"/>
      <c r="P34" s="170"/>
      <c r="Q34" s="170"/>
      <c r="R34" s="170"/>
      <c r="S34" s="170"/>
      <c r="T34" s="170"/>
      <c r="U34" s="170"/>
      <c r="V34" s="170"/>
      <c r="W34" s="170"/>
      <c r="X34" s="170"/>
      <c r="Y34" s="171"/>
      <c r="Z34" s="171"/>
      <c r="AA34" s="171"/>
      <c r="AB34" s="171"/>
      <c r="AC34" s="171"/>
      <c r="AD34" s="171"/>
      <c r="AE34" s="171"/>
      <c r="AF34" s="171"/>
      <c r="AG34" s="171"/>
      <c r="AH34" s="171"/>
      <c r="AI34" s="171"/>
      <c r="AJ34" s="171"/>
      <c r="AK34" s="171"/>
      <c r="AL34" s="171"/>
    </row>
    <row r="35" spans="1:38" ht="13" x14ac:dyDescent="0.3">
      <c r="A35" s="170"/>
      <c r="B35" s="198"/>
      <c r="C35" s="199"/>
      <c r="D35" s="170"/>
      <c r="E35" s="170"/>
      <c r="F35" s="170"/>
      <c r="G35" s="170"/>
      <c r="H35" s="170"/>
      <c r="I35" s="170"/>
      <c r="J35" s="170"/>
      <c r="K35" s="170"/>
      <c r="L35" s="170"/>
      <c r="M35" s="170"/>
      <c r="N35" s="170"/>
      <c r="O35" s="170"/>
      <c r="P35" s="170"/>
      <c r="Q35" s="170"/>
      <c r="R35" s="170"/>
      <c r="S35" s="170"/>
      <c r="T35" s="170"/>
      <c r="U35" s="170"/>
      <c r="V35" s="170"/>
      <c r="W35" s="170"/>
      <c r="X35" s="170"/>
      <c r="Y35" s="171"/>
      <c r="Z35" s="171"/>
      <c r="AA35" s="171"/>
      <c r="AB35" s="171"/>
      <c r="AC35" s="171"/>
      <c r="AD35" s="171"/>
      <c r="AE35" s="171"/>
      <c r="AF35" s="171"/>
      <c r="AG35" s="171"/>
      <c r="AH35" s="171"/>
      <c r="AI35" s="171"/>
      <c r="AJ35" s="171"/>
      <c r="AK35" s="171"/>
      <c r="AL35" s="171"/>
    </row>
    <row r="36" spans="1:38" ht="13" x14ac:dyDescent="0.3">
      <c r="A36" s="170"/>
      <c r="B36" s="170"/>
      <c r="C36" s="199"/>
      <c r="D36" s="170"/>
      <c r="E36" s="170"/>
      <c r="F36" s="170"/>
      <c r="G36" s="170"/>
      <c r="H36" s="170"/>
      <c r="I36" s="170"/>
      <c r="J36" s="170"/>
      <c r="K36" s="170"/>
      <c r="L36" s="170"/>
      <c r="M36" s="170"/>
      <c r="N36" s="170"/>
      <c r="O36" s="170"/>
      <c r="P36" s="170"/>
      <c r="Q36" s="170"/>
      <c r="R36" s="170"/>
      <c r="S36" s="170"/>
      <c r="T36" s="170"/>
      <c r="U36" s="170"/>
      <c r="V36" s="170"/>
      <c r="W36" s="170"/>
      <c r="X36" s="170"/>
      <c r="Y36" s="171"/>
      <c r="Z36" s="171"/>
      <c r="AA36" s="171"/>
      <c r="AB36" s="171"/>
      <c r="AC36" s="171"/>
      <c r="AD36" s="171"/>
      <c r="AE36" s="171"/>
      <c r="AF36" s="171"/>
      <c r="AG36" s="171"/>
      <c r="AH36" s="171"/>
      <c r="AI36" s="171"/>
      <c r="AJ36" s="171"/>
      <c r="AK36" s="171"/>
      <c r="AL36" s="171"/>
    </row>
    <row r="37" spans="1:38" ht="13" x14ac:dyDescent="0.3">
      <c r="A37" s="170"/>
      <c r="C37" s="200" t="s">
        <v>140</v>
      </c>
      <c r="D37" s="170"/>
      <c r="E37" s="170"/>
      <c r="F37" s="170"/>
      <c r="G37" s="170"/>
      <c r="H37" s="170"/>
      <c r="I37" s="170"/>
      <c r="J37" s="170"/>
      <c r="K37" s="170"/>
      <c r="L37" s="170"/>
      <c r="M37" s="170"/>
      <c r="N37" s="170"/>
      <c r="O37" s="170"/>
      <c r="P37" s="170"/>
      <c r="Q37" s="170"/>
      <c r="R37" s="170"/>
      <c r="S37" s="170"/>
      <c r="T37" s="170"/>
      <c r="U37" s="170"/>
      <c r="V37" s="170"/>
      <c r="W37" s="170"/>
      <c r="X37" s="170"/>
      <c r="Y37" s="171"/>
      <c r="Z37" s="171"/>
      <c r="AA37" s="171"/>
      <c r="AB37" s="171"/>
      <c r="AC37" s="171"/>
      <c r="AD37" s="171"/>
      <c r="AE37" s="171"/>
      <c r="AF37" s="171"/>
      <c r="AG37" s="171"/>
      <c r="AH37" s="171"/>
      <c r="AI37" s="171"/>
      <c r="AJ37" s="171"/>
      <c r="AK37" s="171"/>
      <c r="AL37" s="171"/>
    </row>
    <row r="38" spans="1:38" x14ac:dyDescent="0.25">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1"/>
      <c r="Z38" s="171"/>
      <c r="AA38" s="171"/>
      <c r="AB38" s="171"/>
      <c r="AC38" s="171"/>
      <c r="AD38" s="171"/>
      <c r="AE38" s="171"/>
      <c r="AF38" s="171"/>
      <c r="AG38" s="171"/>
      <c r="AH38" s="171"/>
      <c r="AI38" s="171"/>
      <c r="AJ38" s="171"/>
      <c r="AK38" s="171"/>
      <c r="AL38" s="171"/>
    </row>
    <row r="39" spans="1:38" x14ac:dyDescent="0.25">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1"/>
      <c r="Z39" s="171"/>
      <c r="AA39" s="171"/>
      <c r="AB39" s="171"/>
      <c r="AC39" s="171"/>
      <c r="AD39" s="171"/>
      <c r="AE39" s="171"/>
      <c r="AF39" s="171"/>
      <c r="AG39" s="171"/>
      <c r="AH39" s="171"/>
      <c r="AI39" s="171"/>
      <c r="AJ39" s="171"/>
      <c r="AK39" s="171"/>
      <c r="AL39" s="171"/>
    </row>
    <row r="40" spans="1:38" x14ac:dyDescent="0.25">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1"/>
      <c r="Z40" s="171"/>
      <c r="AA40" s="171"/>
      <c r="AB40" s="171"/>
      <c r="AC40" s="171"/>
      <c r="AD40" s="171"/>
      <c r="AE40" s="171"/>
      <c r="AF40" s="171"/>
      <c r="AG40" s="171"/>
      <c r="AH40" s="171"/>
      <c r="AI40" s="171"/>
      <c r="AJ40" s="171"/>
      <c r="AK40" s="171"/>
      <c r="AL40" s="171"/>
    </row>
    <row r="41" spans="1:38" x14ac:dyDescent="0.25">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1"/>
      <c r="Z41" s="171"/>
      <c r="AA41" s="171"/>
      <c r="AB41" s="171"/>
      <c r="AC41" s="171"/>
      <c r="AD41" s="171"/>
      <c r="AE41" s="171"/>
      <c r="AF41" s="171"/>
      <c r="AG41" s="171"/>
      <c r="AH41" s="171"/>
      <c r="AI41" s="171"/>
      <c r="AJ41" s="171"/>
      <c r="AK41" s="171"/>
      <c r="AL41" s="171"/>
    </row>
    <row r="42" spans="1:38" x14ac:dyDescent="0.25">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1"/>
      <c r="Z42" s="171"/>
      <c r="AA42" s="171"/>
      <c r="AB42" s="171"/>
      <c r="AC42" s="171"/>
      <c r="AD42" s="171"/>
      <c r="AE42" s="171"/>
      <c r="AF42" s="171"/>
      <c r="AG42" s="171"/>
      <c r="AH42" s="171"/>
      <c r="AI42" s="171"/>
      <c r="AJ42" s="171"/>
      <c r="AK42" s="171"/>
      <c r="AL42" s="171"/>
    </row>
    <row r="43" spans="1:38" ht="12.75" customHeight="1" x14ac:dyDescent="0.25">
      <c r="A43" s="170"/>
      <c r="X43" s="170"/>
      <c r="Y43" s="171"/>
      <c r="Z43" s="171"/>
      <c r="AA43" s="171"/>
      <c r="AB43" s="171"/>
      <c r="AC43" s="171"/>
      <c r="AD43" s="171"/>
      <c r="AE43" s="171"/>
      <c r="AF43" s="171"/>
      <c r="AG43" s="171"/>
      <c r="AH43" s="171"/>
      <c r="AI43" s="171"/>
      <c r="AJ43" s="171"/>
      <c r="AK43" s="171"/>
      <c r="AL43" s="171"/>
    </row>
    <row r="44" spans="1:38" ht="41.25" customHeight="1" x14ac:dyDescent="0.25">
      <c r="A44" s="170"/>
      <c r="B44" s="293" t="s">
        <v>123</v>
      </c>
      <c r="C44" s="293"/>
      <c r="D44" s="293"/>
      <c r="E44" s="293"/>
      <c r="F44" s="293"/>
      <c r="G44" s="293"/>
      <c r="H44" s="293"/>
      <c r="I44" s="293"/>
      <c r="J44" s="293"/>
      <c r="K44" s="293"/>
      <c r="L44" s="293"/>
      <c r="M44" s="293"/>
      <c r="N44" s="293"/>
      <c r="O44" s="293"/>
      <c r="P44" s="293"/>
      <c r="Q44" s="293"/>
      <c r="R44" s="293"/>
      <c r="S44" s="293"/>
      <c r="T44" s="293"/>
      <c r="U44" s="293"/>
      <c r="V44" s="293"/>
      <c r="W44" s="293"/>
      <c r="X44" s="170"/>
      <c r="Y44" s="171"/>
      <c r="Z44" s="171"/>
      <c r="AA44" s="171"/>
      <c r="AB44" s="171"/>
      <c r="AC44" s="171"/>
      <c r="AD44" s="171"/>
      <c r="AE44" s="171"/>
      <c r="AF44" s="171"/>
      <c r="AG44" s="171"/>
      <c r="AH44" s="171"/>
      <c r="AI44" s="171"/>
      <c r="AJ44" s="171"/>
      <c r="AK44" s="171"/>
      <c r="AL44" s="171"/>
    </row>
    <row r="45" spans="1:38" x14ac:dyDescent="0.25">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1"/>
      <c r="Z45" s="171"/>
      <c r="AA45" s="171"/>
      <c r="AB45" s="171"/>
      <c r="AC45" s="171"/>
      <c r="AD45" s="171"/>
      <c r="AE45" s="171"/>
      <c r="AF45" s="171"/>
      <c r="AG45" s="171"/>
      <c r="AH45" s="171"/>
      <c r="AI45" s="171"/>
      <c r="AJ45" s="171"/>
      <c r="AK45" s="171"/>
      <c r="AL45" s="171"/>
    </row>
    <row r="46" spans="1:38" x14ac:dyDescent="0.25">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row>
    <row r="47" spans="1:38" x14ac:dyDescent="0.25">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row>
    <row r="48" spans="1:38" x14ac:dyDescent="0.25">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row>
    <row r="49" spans="1:38" x14ac:dyDescent="0.25">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row>
    <row r="50" spans="1:38" x14ac:dyDescent="0.25">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row>
    <row r="51" spans="1:38" x14ac:dyDescent="0.25">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row>
    <row r="52" spans="1:38" x14ac:dyDescent="0.25">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row>
    <row r="53" spans="1:38" x14ac:dyDescent="0.25">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row>
    <row r="54" spans="1:38" x14ac:dyDescent="0.25">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row>
    <row r="55" spans="1:38" x14ac:dyDescent="0.25">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row>
    <row r="56" spans="1:38" x14ac:dyDescent="0.25">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row>
    <row r="57" spans="1:38" x14ac:dyDescent="0.25">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row>
    <row r="58" spans="1:38" x14ac:dyDescent="0.25">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row>
  </sheetData>
  <mergeCells count="31">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5" x14ac:dyDescent="0.25"/>
  <cols>
    <col min="1" max="1" width="4.453125" customWidth="1"/>
    <col min="2" max="2" width="3.453125" customWidth="1"/>
    <col min="3" max="3" width="6.81640625" customWidth="1"/>
    <col min="4" max="4" width="9.1796875" customWidth="1"/>
    <col min="5" max="5" width="39" customWidth="1"/>
    <col min="6" max="6" width="24.54296875" customWidth="1"/>
    <col min="7" max="11" width="9.1796875" customWidth="1"/>
    <col min="12" max="12" width="18.453125" customWidth="1"/>
    <col min="13" max="50" width="9.1796875" customWidth="1"/>
  </cols>
  <sheetData>
    <row r="1" spans="1:50" ht="15" customHeight="1" x14ac:dyDescent="0.3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3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35">
      <c r="A5" s="297" t="str">
        <f>HYPERLINK("http://www.str.com/data-insights/resources/glossary", "For all STR definitions, please visit www.str.com/data-insights/resources/glossary")</f>
        <v>For all STR definitions, please visit www.str.com/data-insights/resources/glossary</v>
      </c>
      <c r="B5" s="297"/>
      <c r="C5" s="297"/>
      <c r="D5" s="297"/>
      <c r="E5" s="297"/>
      <c r="F5" s="297"/>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3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3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3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35">
      <c r="A9" s="297" t="str">
        <f>HYPERLINK("http://www.str.com/data-insights/resources/FAQ", "For all STR FAQs, please click here or visit http://www.str.com/data-insights/resources/FAQ")</f>
        <v>For all STR FAQs, please click here or visit http://www.str.com/data-insights/resources/FAQ</v>
      </c>
      <c r="B9" s="297"/>
      <c r="C9" s="297"/>
      <c r="D9" s="297"/>
      <c r="E9" s="297"/>
      <c r="F9" s="297"/>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3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3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35">
      <c r="A12" s="297" t="str">
        <f>HYPERLINK("http://www.str.com/contact", "For additional support, please contact your regional office")</f>
        <v>For additional support, please contact your regional office</v>
      </c>
      <c r="B12" s="297"/>
      <c r="C12" s="297"/>
      <c r="D12" s="297"/>
      <c r="E12" s="297"/>
      <c r="F12" s="297"/>
      <c r="G12" s="297"/>
      <c r="H12" s="297"/>
      <c r="I12" s="297"/>
      <c r="J12" s="297"/>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3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35">
      <c r="A14" s="296" t="str">
        <f>HYPERLINK("http://www.hotelnewsnow.com/", "For the latest in industry news, visit HotelNewsNow.com.")</f>
        <v>For the latest in industry news, visit HotelNewsNow.com.</v>
      </c>
      <c r="B14" s="296"/>
      <c r="C14" s="296"/>
      <c r="D14" s="296"/>
      <c r="E14" s="296"/>
      <c r="F14" s="296"/>
      <c r="G14" s="296"/>
      <c r="H14" s="296"/>
      <c r="I14" s="296"/>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35">
      <c r="A15" s="296" t="str">
        <f>HYPERLINK("http://www.hoteldataconference.com/", "To learn more about the Hotel Data Conference, visit HotelDataConference.com.")</f>
        <v>To learn more about the Hotel Data Conference, visit HotelDataConference.com.</v>
      </c>
      <c r="B15" s="296"/>
      <c r="C15" s="296"/>
      <c r="D15" s="296"/>
      <c r="E15" s="296"/>
      <c r="F15" s="296"/>
      <c r="G15" s="296"/>
      <c r="H15" s="296"/>
      <c r="I15" s="296"/>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3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topLeftCell="A9" zoomScale="70" zoomScaleNormal="70" workbookViewId="0">
      <selection activeCell="I55" sqref="I54:I55"/>
    </sheetView>
  </sheetViews>
  <sheetFormatPr defaultRowHeight="12.5" x14ac:dyDescent="0.25"/>
  <sheetData>
    <row r="1" spans="1:1" ht="13" x14ac:dyDescent="0.3">
      <c r="A1" s="8" t="s">
        <v>121</v>
      </c>
    </row>
    <row r="2" spans="1:1" ht="13" x14ac:dyDescent="0.3">
      <c r="A2" s="8" t="s">
        <v>122</v>
      </c>
    </row>
    <row r="23" spans="7:57" x14ac:dyDescent="0.25">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5">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5">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5">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5">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5">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5">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5">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5">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5">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5">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5">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5">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5">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5">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5">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5">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5">
      <c r="G40" s="154">
        <v>1458.99999999999</v>
      </c>
      <c r="H40" s="155">
        <v>1832</v>
      </c>
      <c r="I40" s="155">
        <v>2067</v>
      </c>
      <c r="J40" s="155">
        <v>2135</v>
      </c>
      <c r="K40" s="155">
        <v>1924</v>
      </c>
      <c r="L40" s="156">
        <v>9417</v>
      </c>
      <c r="M40" s="157"/>
      <c r="N40" s="158">
        <v>2601</v>
      </c>
      <c r="O40" s="159">
        <v>2698.99999999999</v>
      </c>
      <c r="P40" s="160">
        <v>5299.99999999999</v>
      </c>
      <c r="Q40" s="157"/>
      <c r="R40" s="161">
        <v>14717</v>
      </c>
      <c r="S40" s="119"/>
      <c r="T40" s="111">
        <v>37.771482530689298</v>
      </c>
      <c r="U40" s="112">
        <v>-2.50133049494411</v>
      </c>
      <c r="V40" s="112">
        <v>-13.8031693077564</v>
      </c>
      <c r="W40" s="112">
        <v>3.2897919690372501</v>
      </c>
      <c r="X40" s="112">
        <v>17.747858017135801</v>
      </c>
      <c r="Y40" s="113">
        <v>4.2049352661281301</v>
      </c>
      <c r="Z40" s="114"/>
      <c r="AA40" s="115">
        <v>12.7927146574154</v>
      </c>
      <c r="AB40" s="116">
        <v>7.5727381426863198</v>
      </c>
      <c r="AC40" s="117">
        <v>10.0726895119418</v>
      </c>
      <c r="AD40" s="114"/>
      <c r="AE40" s="118">
        <v>6.2445856194051403</v>
      </c>
      <c r="AG40" s="154">
        <v>4355.99999999999</v>
      </c>
      <c r="AH40" s="155">
        <v>5114</v>
      </c>
      <c r="AI40" s="155">
        <v>5117.99999999999</v>
      </c>
      <c r="AJ40" s="155">
        <v>5909.99999999999</v>
      </c>
      <c r="AK40" s="155">
        <v>5190.99999999999</v>
      </c>
      <c r="AL40" s="156">
        <v>25689</v>
      </c>
      <c r="AM40" s="157"/>
      <c r="AN40" s="158">
        <v>6695.99999999999</v>
      </c>
      <c r="AO40" s="159">
        <v>6829</v>
      </c>
      <c r="AP40" s="160">
        <v>13525</v>
      </c>
      <c r="AQ40" s="157"/>
      <c r="AR40" s="161">
        <v>39214</v>
      </c>
      <c r="AS40" s="119"/>
      <c r="AT40" s="111">
        <v>6.9744597249508802</v>
      </c>
      <c r="AU40" s="112">
        <v>6.1436280614362797</v>
      </c>
      <c r="AV40" s="112">
        <v>-6.1950146627565896</v>
      </c>
      <c r="AW40" s="112">
        <v>38.732394366197099</v>
      </c>
      <c r="AX40" s="112">
        <v>22.342682064576898</v>
      </c>
      <c r="AY40" s="113">
        <v>12.4294279837191</v>
      </c>
      <c r="AZ40" s="114"/>
      <c r="BA40" s="115">
        <v>15.587778353184801</v>
      </c>
      <c r="BB40" s="116">
        <v>15.374218618009699</v>
      </c>
      <c r="BC40" s="117">
        <v>15.4798497267759</v>
      </c>
      <c r="BD40" s="114"/>
      <c r="BE40" s="118">
        <v>13.463152107867201</v>
      </c>
    </row>
    <row r="41" spans="7:57" x14ac:dyDescent="0.25">
      <c r="G41" s="162">
        <v>3302.99999999999</v>
      </c>
      <c r="H41" s="157">
        <v>4890.99999999999</v>
      </c>
      <c r="I41" s="157">
        <v>5543</v>
      </c>
      <c r="J41" s="157">
        <v>5161</v>
      </c>
      <c r="K41" s="157">
        <v>4440</v>
      </c>
      <c r="L41" s="163">
        <v>23337.999999999902</v>
      </c>
      <c r="M41" s="157"/>
      <c r="N41" s="164">
        <v>5615</v>
      </c>
      <c r="O41" s="165">
        <v>6540</v>
      </c>
      <c r="P41" s="166">
        <v>12155</v>
      </c>
      <c r="Q41" s="157"/>
      <c r="R41" s="167">
        <v>35492.999999999898</v>
      </c>
      <c r="S41" s="119"/>
      <c r="T41" s="120">
        <v>4.0642722117202199</v>
      </c>
      <c r="U41" s="114">
        <v>0.12282497441146301</v>
      </c>
      <c r="V41" s="114">
        <v>-1.7546969159872301</v>
      </c>
      <c r="W41" s="114">
        <v>-2.71442035815268</v>
      </c>
      <c r="X41" s="114">
        <v>-0.55991041433370603</v>
      </c>
      <c r="Y41" s="121">
        <v>-0.56665672532060796</v>
      </c>
      <c r="Z41" s="114"/>
      <c r="AA41" s="122">
        <v>3.4450994841562199</v>
      </c>
      <c r="AB41" s="123">
        <v>1.71073094867807</v>
      </c>
      <c r="AC41" s="124">
        <v>2.50463821892393</v>
      </c>
      <c r="AD41" s="114"/>
      <c r="AE41" s="125">
        <v>0.46420787455065199</v>
      </c>
      <c r="AG41" s="162">
        <v>13312</v>
      </c>
      <c r="AH41" s="157">
        <v>16090</v>
      </c>
      <c r="AI41" s="157">
        <v>16427</v>
      </c>
      <c r="AJ41" s="157">
        <v>16676</v>
      </c>
      <c r="AK41" s="157">
        <v>15622</v>
      </c>
      <c r="AL41" s="163">
        <v>78127</v>
      </c>
      <c r="AM41" s="157"/>
      <c r="AN41" s="164">
        <v>18408</v>
      </c>
      <c r="AO41" s="165">
        <v>19006</v>
      </c>
      <c r="AP41" s="166">
        <v>37414</v>
      </c>
      <c r="AQ41" s="157"/>
      <c r="AR41" s="167">
        <v>115541</v>
      </c>
      <c r="AS41" s="119"/>
      <c r="AT41" s="120">
        <v>3.1618102913825101</v>
      </c>
      <c r="AU41" s="114">
        <v>6.9387212548185504</v>
      </c>
      <c r="AV41" s="114">
        <v>-8.33147321428571</v>
      </c>
      <c r="AW41" s="114">
        <v>-3.1816070599163901</v>
      </c>
      <c r="AX41" s="114">
        <v>-4.5460100207747702</v>
      </c>
      <c r="AY41" s="121">
        <v>-1.6775736219481501</v>
      </c>
      <c r="AZ41" s="114"/>
      <c r="BA41" s="122">
        <v>1.85359375864549</v>
      </c>
      <c r="BB41" s="123">
        <v>3.7445414847161498</v>
      </c>
      <c r="BC41" s="124">
        <v>2.8054845712087402</v>
      </c>
      <c r="BD41" s="114"/>
      <c r="BE41" s="125">
        <v>-0.26930679395440699</v>
      </c>
    </row>
    <row r="42" spans="7:57" x14ac:dyDescent="0.25">
      <c r="G42" s="162">
        <v>1521</v>
      </c>
      <c r="H42" s="157">
        <v>1891</v>
      </c>
      <c r="I42" s="157">
        <v>1999.99999999999</v>
      </c>
      <c r="J42" s="157">
        <v>1981.99999999999</v>
      </c>
      <c r="K42" s="157">
        <v>1885.99999999999</v>
      </c>
      <c r="L42" s="163">
        <v>9280</v>
      </c>
      <c r="M42" s="157"/>
      <c r="N42" s="164">
        <v>2076.99999999999</v>
      </c>
      <c r="O42" s="165">
        <v>2249</v>
      </c>
      <c r="P42" s="166">
        <v>4325.99999999999</v>
      </c>
      <c r="Q42" s="157"/>
      <c r="R42" s="167">
        <v>13606</v>
      </c>
      <c r="S42" s="119"/>
      <c r="T42" s="120">
        <v>10.2173913043478</v>
      </c>
      <c r="U42" s="114">
        <v>5.1724137931034404</v>
      </c>
      <c r="V42" s="114">
        <v>2.4065540194572401</v>
      </c>
      <c r="W42" s="114">
        <v>-0.45203415369161198</v>
      </c>
      <c r="X42" s="114">
        <v>1.3978494623655899</v>
      </c>
      <c r="Y42" s="121">
        <v>3.3177466043197499</v>
      </c>
      <c r="Z42" s="114"/>
      <c r="AA42" s="122">
        <v>-1.51730678046467</v>
      </c>
      <c r="AB42" s="123">
        <v>-0.96873623954205101</v>
      </c>
      <c r="AC42" s="124">
        <v>-1.2328767123287601</v>
      </c>
      <c r="AD42" s="114"/>
      <c r="AE42" s="125">
        <v>1.8260739410267901</v>
      </c>
      <c r="AG42" s="162">
        <v>5943</v>
      </c>
      <c r="AH42" s="157">
        <v>6818.99999999999</v>
      </c>
      <c r="AI42" s="157">
        <v>6722</v>
      </c>
      <c r="AJ42" s="157">
        <v>6865.99999999999</v>
      </c>
      <c r="AK42" s="157">
        <v>6705</v>
      </c>
      <c r="AL42" s="163">
        <v>33055</v>
      </c>
      <c r="AM42" s="157"/>
      <c r="AN42" s="164">
        <v>7403.99999999999</v>
      </c>
      <c r="AO42" s="165">
        <v>7704.99999999999</v>
      </c>
      <c r="AP42" s="166">
        <v>15109</v>
      </c>
      <c r="AQ42" s="157"/>
      <c r="AR42" s="167">
        <v>48164</v>
      </c>
      <c r="AS42" s="119"/>
      <c r="AT42" s="120">
        <v>-1.0818908122503299</v>
      </c>
      <c r="AU42" s="114">
        <v>4.5538178472861004</v>
      </c>
      <c r="AV42" s="114">
        <v>-4.7740473154837701</v>
      </c>
      <c r="AW42" s="114">
        <v>-1.30803507258875</v>
      </c>
      <c r="AX42" s="114">
        <v>-4.8126064735945402</v>
      </c>
      <c r="AY42" s="121">
        <v>-1.5927359333134801</v>
      </c>
      <c r="AZ42" s="114"/>
      <c r="BA42" s="122">
        <v>-0.81714668452779604</v>
      </c>
      <c r="BB42" s="123">
        <v>1.3815789473684199</v>
      </c>
      <c r="BC42" s="124">
        <v>0.29206770660471199</v>
      </c>
      <c r="BD42" s="114"/>
      <c r="BE42" s="125">
        <v>-1.00914602815743</v>
      </c>
    </row>
    <row r="43" spans="7:57" x14ac:dyDescent="0.25">
      <c r="G43" s="162">
        <v>2931.99999999999</v>
      </c>
      <c r="H43" s="157">
        <v>3656</v>
      </c>
      <c r="I43" s="157">
        <v>3831</v>
      </c>
      <c r="J43" s="157">
        <v>3838.99999999999</v>
      </c>
      <c r="K43" s="157">
        <v>3501.99999999999</v>
      </c>
      <c r="L43" s="163">
        <v>17760</v>
      </c>
      <c r="M43" s="157"/>
      <c r="N43" s="164">
        <v>3278</v>
      </c>
      <c r="O43" s="165">
        <v>3346.99999999999</v>
      </c>
      <c r="P43" s="166">
        <v>6625</v>
      </c>
      <c r="Q43" s="157"/>
      <c r="R43" s="167">
        <v>24385</v>
      </c>
      <c r="S43" s="119"/>
      <c r="T43" s="120">
        <v>18.512530315278902</v>
      </c>
      <c r="U43" s="114">
        <v>20.381955877510698</v>
      </c>
      <c r="V43" s="114">
        <v>17.732022126613298</v>
      </c>
      <c r="W43" s="114">
        <v>18.305084745762699</v>
      </c>
      <c r="X43" s="114">
        <v>19.1967324710687</v>
      </c>
      <c r="Y43" s="121">
        <v>18.8118811881188</v>
      </c>
      <c r="Z43" s="114"/>
      <c r="AA43" s="122">
        <v>13.938129996524101</v>
      </c>
      <c r="AB43" s="123">
        <v>15.5333103210217</v>
      </c>
      <c r="AC43" s="124">
        <v>14.7384828541738</v>
      </c>
      <c r="AD43" s="114"/>
      <c r="AE43" s="125">
        <v>17.6768651674548</v>
      </c>
      <c r="AG43" s="162">
        <v>9772</v>
      </c>
      <c r="AH43" s="157">
        <v>11353</v>
      </c>
      <c r="AI43" s="157">
        <v>11045</v>
      </c>
      <c r="AJ43" s="157">
        <v>10959</v>
      </c>
      <c r="AK43" s="157">
        <v>10568</v>
      </c>
      <c r="AL43" s="163">
        <v>53697</v>
      </c>
      <c r="AM43" s="157"/>
      <c r="AN43" s="164">
        <v>10751</v>
      </c>
      <c r="AO43" s="165">
        <v>10942</v>
      </c>
      <c r="AP43" s="166">
        <v>21693</v>
      </c>
      <c r="AQ43" s="157"/>
      <c r="AR43" s="167">
        <v>75390</v>
      </c>
      <c r="AS43" s="119"/>
      <c r="AT43" s="120">
        <v>10.181531176006301</v>
      </c>
      <c r="AU43" s="114">
        <v>23.482706112682099</v>
      </c>
      <c r="AV43" s="114">
        <v>13.1775796700481</v>
      </c>
      <c r="AW43" s="114">
        <v>10.6969696969696</v>
      </c>
      <c r="AX43" s="114">
        <v>5.4164588528678301</v>
      </c>
      <c r="AY43" s="121">
        <v>12.4615159067585</v>
      </c>
      <c r="AZ43" s="114"/>
      <c r="BA43" s="122">
        <v>8.0068314245529404</v>
      </c>
      <c r="BB43" s="123">
        <v>8.9623580959968105</v>
      </c>
      <c r="BC43" s="124">
        <v>8.4866973394678897</v>
      </c>
      <c r="BD43" s="114"/>
      <c r="BE43" s="125">
        <v>11.288251184624199</v>
      </c>
    </row>
    <row r="44" spans="7:57" x14ac:dyDescent="0.25">
      <c r="G44" s="162">
        <v>2714</v>
      </c>
      <c r="H44" s="157">
        <v>3858.99999999999</v>
      </c>
      <c r="I44" s="157">
        <v>4056.99999999999</v>
      </c>
      <c r="J44" s="157">
        <v>3981</v>
      </c>
      <c r="K44" s="157">
        <v>3473.99999999999</v>
      </c>
      <c r="L44" s="163">
        <v>18084.999999999902</v>
      </c>
      <c r="M44" s="157"/>
      <c r="N44" s="164">
        <v>3676</v>
      </c>
      <c r="O44" s="165">
        <v>3844.99999999999</v>
      </c>
      <c r="P44" s="166">
        <v>7520.99999999999</v>
      </c>
      <c r="Q44" s="157"/>
      <c r="R44" s="167">
        <v>25605.999999999902</v>
      </c>
      <c r="S44" s="119"/>
      <c r="T44" s="120">
        <v>-14.303757499210599</v>
      </c>
      <c r="U44" s="114">
        <v>-5.0676506765067604</v>
      </c>
      <c r="V44" s="114">
        <v>-5.3650571495218102</v>
      </c>
      <c r="W44" s="114">
        <v>-5.7974443918599103</v>
      </c>
      <c r="X44" s="114">
        <v>-4.95212038303693</v>
      </c>
      <c r="Y44" s="121">
        <v>-6.7783505154639103</v>
      </c>
      <c r="Z44" s="114"/>
      <c r="AA44" s="122">
        <v>-2.7770431102882802</v>
      </c>
      <c r="AB44" s="123">
        <v>-0.825380448800619</v>
      </c>
      <c r="AC44" s="124">
        <v>-1.7889788456516</v>
      </c>
      <c r="AD44" s="114"/>
      <c r="AE44" s="125">
        <v>-5.3662502771823402</v>
      </c>
      <c r="AG44" s="162">
        <v>11885.9999999999</v>
      </c>
      <c r="AH44" s="157">
        <v>14682</v>
      </c>
      <c r="AI44" s="157">
        <v>13910</v>
      </c>
      <c r="AJ44" s="157">
        <v>13732</v>
      </c>
      <c r="AK44" s="157">
        <v>13032</v>
      </c>
      <c r="AL44" s="163">
        <v>67241.999999999898</v>
      </c>
      <c r="AM44" s="157"/>
      <c r="AN44" s="164">
        <v>14714</v>
      </c>
      <c r="AO44" s="165">
        <v>14691.9999999999</v>
      </c>
      <c r="AP44" s="166">
        <v>29406</v>
      </c>
      <c r="AQ44" s="157"/>
      <c r="AR44" s="167">
        <v>96648</v>
      </c>
      <c r="AS44" s="119"/>
      <c r="AT44" s="120">
        <v>-9.2394624312767206</v>
      </c>
      <c r="AU44" s="114">
        <v>6.7471281081866996</v>
      </c>
      <c r="AV44" s="114">
        <v>-0.56472943026663802</v>
      </c>
      <c r="AW44" s="114">
        <v>-0.65832308471388201</v>
      </c>
      <c r="AX44" s="114">
        <v>-12.212866284944401</v>
      </c>
      <c r="AY44" s="121">
        <v>-3.2586645949328799</v>
      </c>
      <c r="AZ44" s="114"/>
      <c r="BA44" s="122">
        <v>-8.5803044423734001</v>
      </c>
      <c r="BB44" s="123">
        <v>-2.8628099173553698</v>
      </c>
      <c r="BC44" s="124">
        <v>-5.8103779628443304</v>
      </c>
      <c r="BD44" s="114"/>
      <c r="BE44" s="125">
        <v>-4.0495597009739104</v>
      </c>
    </row>
    <row r="45" spans="7:57" x14ac:dyDescent="0.25">
      <c r="G45" s="162">
        <v>1972.99999999999</v>
      </c>
      <c r="H45" s="157">
        <v>2772</v>
      </c>
      <c r="I45" s="157">
        <v>2974.99999999999</v>
      </c>
      <c r="J45" s="157">
        <v>3008</v>
      </c>
      <c r="K45" s="157">
        <v>2768</v>
      </c>
      <c r="L45" s="163">
        <v>13496</v>
      </c>
      <c r="M45" s="157"/>
      <c r="N45" s="164">
        <v>2824.99999999999</v>
      </c>
      <c r="O45" s="165">
        <v>2932.99999999999</v>
      </c>
      <c r="P45" s="166">
        <v>5757.99999999999</v>
      </c>
      <c r="Q45" s="157"/>
      <c r="R45" s="167">
        <v>19254</v>
      </c>
      <c r="S45" s="119"/>
      <c r="T45" s="120">
        <v>-0.90406830738322397</v>
      </c>
      <c r="U45" s="114">
        <v>1.38990490124359</v>
      </c>
      <c r="V45" s="114">
        <v>2.0233196159122002</v>
      </c>
      <c r="W45" s="114">
        <v>3.5456110154905298</v>
      </c>
      <c r="X45" s="114">
        <v>3.8259564891222801</v>
      </c>
      <c r="Y45" s="121">
        <v>2.1495610051468299</v>
      </c>
      <c r="Z45" s="114"/>
      <c r="AA45" s="122">
        <v>-0.66807313642756605</v>
      </c>
      <c r="AB45" s="123">
        <v>3.2382963745160098</v>
      </c>
      <c r="AC45" s="124">
        <v>1.2840809146877701</v>
      </c>
      <c r="AD45" s="114"/>
      <c r="AE45" s="125">
        <v>1.8891887601206501</v>
      </c>
      <c r="AG45" s="162">
        <v>9501</v>
      </c>
      <c r="AH45" s="157">
        <v>11051</v>
      </c>
      <c r="AI45" s="157">
        <v>10526</v>
      </c>
      <c r="AJ45" s="157">
        <v>10255</v>
      </c>
      <c r="AK45" s="157">
        <v>9794</v>
      </c>
      <c r="AL45" s="163">
        <v>51127</v>
      </c>
      <c r="AM45" s="157"/>
      <c r="AN45" s="164">
        <v>11466</v>
      </c>
      <c r="AO45" s="165">
        <v>11636</v>
      </c>
      <c r="AP45" s="166">
        <v>23102</v>
      </c>
      <c r="AQ45" s="157"/>
      <c r="AR45" s="167">
        <v>74229</v>
      </c>
      <c r="AS45" s="119"/>
      <c r="AT45" s="120">
        <v>3.7566888719012699</v>
      </c>
      <c r="AU45" s="114">
        <v>13.2971088784088</v>
      </c>
      <c r="AV45" s="114">
        <v>4.5698390621895397</v>
      </c>
      <c r="AW45" s="114">
        <v>4.1645505332656096</v>
      </c>
      <c r="AX45" s="114">
        <v>-7.8558660269075098</v>
      </c>
      <c r="AY45" s="121">
        <v>3.3892135649430699</v>
      </c>
      <c r="AZ45" s="114"/>
      <c r="BA45" s="122">
        <v>0.53485313459009198</v>
      </c>
      <c r="BB45" s="123">
        <v>5.0559768869628003</v>
      </c>
      <c r="BC45" s="124">
        <v>2.7623326364485501</v>
      </c>
      <c r="BD45" s="114"/>
      <c r="BE45" s="125">
        <v>3.1932936662403302</v>
      </c>
    </row>
    <row r="46" spans="7:57" x14ac:dyDescent="0.25">
      <c r="G46" s="162">
        <v>1529.99999999999</v>
      </c>
      <c r="H46" s="157">
        <v>2558</v>
      </c>
      <c r="I46" s="157">
        <v>2855.99999999999</v>
      </c>
      <c r="J46" s="157">
        <v>2820</v>
      </c>
      <c r="K46" s="157">
        <v>2277</v>
      </c>
      <c r="L46" s="163">
        <v>12041</v>
      </c>
      <c r="M46" s="157"/>
      <c r="N46" s="164">
        <v>2194</v>
      </c>
      <c r="O46" s="165">
        <v>2718</v>
      </c>
      <c r="P46" s="166">
        <v>4912</v>
      </c>
      <c r="Q46" s="157"/>
      <c r="R46" s="167">
        <v>16953</v>
      </c>
      <c r="S46" s="119"/>
      <c r="T46" s="120">
        <v>-15.094339622641501</v>
      </c>
      <c r="U46" s="114">
        <v>3.6466774716369499</v>
      </c>
      <c r="V46" s="114">
        <v>3.7037037037037002</v>
      </c>
      <c r="W46" s="114">
        <v>-2.0152883947185498</v>
      </c>
      <c r="X46" s="114">
        <v>-10.9154929577464</v>
      </c>
      <c r="Y46" s="121">
        <v>-3.34724674907689</v>
      </c>
      <c r="Z46" s="114"/>
      <c r="AA46" s="122">
        <v>-15.745007680491501</v>
      </c>
      <c r="AB46" s="123">
        <v>-35.424091233071898</v>
      </c>
      <c r="AC46" s="124">
        <v>-27.902539263173299</v>
      </c>
      <c r="AD46" s="114"/>
      <c r="AE46" s="125">
        <v>-12.028436510819301</v>
      </c>
      <c r="AG46" s="162">
        <v>6848.99999999999</v>
      </c>
      <c r="AH46" s="157">
        <v>9107</v>
      </c>
      <c r="AI46" s="157">
        <v>9162</v>
      </c>
      <c r="AJ46" s="157">
        <v>9209</v>
      </c>
      <c r="AK46" s="157">
        <v>7837.99999999999</v>
      </c>
      <c r="AL46" s="163">
        <v>42165</v>
      </c>
      <c r="AM46" s="157"/>
      <c r="AN46" s="164">
        <v>8644</v>
      </c>
      <c r="AO46" s="165">
        <v>9223</v>
      </c>
      <c r="AP46" s="166">
        <v>17867</v>
      </c>
      <c r="AQ46" s="157"/>
      <c r="AR46" s="167">
        <v>60032</v>
      </c>
      <c r="AS46" s="119"/>
      <c r="AT46" s="120">
        <v>-15.818584070796399</v>
      </c>
      <c r="AU46" s="114">
        <v>2.3143467026176801</v>
      </c>
      <c r="AV46" s="114">
        <v>5.6747404844290603</v>
      </c>
      <c r="AW46" s="114">
        <v>11.2332407295567</v>
      </c>
      <c r="AX46" s="114">
        <v>-10.718760678892799</v>
      </c>
      <c r="AY46" s="121">
        <v>-1.4030164854436999</v>
      </c>
      <c r="AZ46" s="114"/>
      <c r="BA46" s="122">
        <v>-10.5638903259182</v>
      </c>
      <c r="BB46" s="123">
        <v>-14.5543820641096</v>
      </c>
      <c r="BC46" s="124">
        <v>-12.6692409208661</v>
      </c>
      <c r="BD46" s="114"/>
      <c r="BE46" s="125">
        <v>-5.0487156775907804</v>
      </c>
    </row>
    <row r="47" spans="7:57" x14ac:dyDescent="0.25">
      <c r="G47" s="162">
        <v>2438</v>
      </c>
      <c r="H47" s="157">
        <v>3426.99999999999</v>
      </c>
      <c r="I47" s="157">
        <v>3638</v>
      </c>
      <c r="J47" s="157">
        <v>3586.99999999999</v>
      </c>
      <c r="K47" s="157">
        <v>3215</v>
      </c>
      <c r="L47" s="163">
        <v>16305</v>
      </c>
      <c r="M47" s="157"/>
      <c r="N47" s="164">
        <v>3056</v>
      </c>
      <c r="O47" s="165">
        <v>3152.99999999999</v>
      </c>
      <c r="P47" s="166">
        <v>6208.99999999999</v>
      </c>
      <c r="Q47" s="157"/>
      <c r="R47" s="167">
        <v>22514</v>
      </c>
      <c r="S47" s="119"/>
      <c r="T47" s="120">
        <v>-12.7415891195418</v>
      </c>
      <c r="U47" s="114">
        <v>-10.358357311012201</v>
      </c>
      <c r="V47" s="114">
        <v>-13.3396855645545</v>
      </c>
      <c r="W47" s="114">
        <v>-15.8771106941838</v>
      </c>
      <c r="X47" s="114">
        <v>-17.352185089974199</v>
      </c>
      <c r="Y47" s="121">
        <v>-14.043966471611499</v>
      </c>
      <c r="Z47" s="114"/>
      <c r="AA47" s="122">
        <v>-22.278738555442501</v>
      </c>
      <c r="AB47" s="123">
        <v>-13.4742041712403</v>
      </c>
      <c r="AC47" s="124">
        <v>-18.043822597676801</v>
      </c>
      <c r="AD47" s="114"/>
      <c r="AE47" s="125">
        <v>-15.185533998869801</v>
      </c>
      <c r="AG47" s="162">
        <v>10854</v>
      </c>
      <c r="AH47" s="157">
        <v>12989</v>
      </c>
      <c r="AI47" s="157">
        <v>12417</v>
      </c>
      <c r="AJ47" s="157">
        <v>12289</v>
      </c>
      <c r="AK47" s="157">
        <v>11387</v>
      </c>
      <c r="AL47" s="163">
        <v>59936</v>
      </c>
      <c r="AM47" s="157"/>
      <c r="AN47" s="164">
        <v>13494</v>
      </c>
      <c r="AO47" s="165">
        <v>13033</v>
      </c>
      <c r="AP47" s="166">
        <v>26527</v>
      </c>
      <c r="AQ47" s="157"/>
      <c r="AR47" s="167">
        <v>86463</v>
      </c>
      <c r="AS47" s="119"/>
      <c r="AT47" s="120">
        <v>-8.2191780821917799</v>
      </c>
      <c r="AU47" s="114">
        <v>2.9239302694136202</v>
      </c>
      <c r="AV47" s="114">
        <v>-7.5634631132286101</v>
      </c>
      <c r="AW47" s="114">
        <v>-7.4553806762557402</v>
      </c>
      <c r="AX47" s="114">
        <v>-18.5129526263059</v>
      </c>
      <c r="AY47" s="121">
        <v>-7.9776453970398498</v>
      </c>
      <c r="AZ47" s="114"/>
      <c r="BA47" s="122">
        <v>-10.4816239883242</v>
      </c>
      <c r="BB47" s="123">
        <v>-8.1989152637881197</v>
      </c>
      <c r="BC47" s="124">
        <v>-9.3744661952102692</v>
      </c>
      <c r="BD47" s="114"/>
      <c r="BE47" s="125">
        <v>-8.4107496583794994</v>
      </c>
    </row>
    <row r="48" spans="7:57" x14ac:dyDescent="0.25">
      <c r="G48" s="162">
        <v>1811</v>
      </c>
      <c r="H48" s="157">
        <v>2447</v>
      </c>
      <c r="I48" s="157">
        <v>2572</v>
      </c>
      <c r="J48" s="157">
        <v>2769.99999999999</v>
      </c>
      <c r="K48" s="157">
        <v>2727</v>
      </c>
      <c r="L48" s="163">
        <v>12327</v>
      </c>
      <c r="M48" s="157"/>
      <c r="N48" s="164">
        <v>3022.99999999999</v>
      </c>
      <c r="O48" s="165">
        <v>3664.99999999999</v>
      </c>
      <c r="P48" s="166">
        <v>6687.99999999999</v>
      </c>
      <c r="Q48" s="157"/>
      <c r="R48" s="167">
        <v>19015</v>
      </c>
      <c r="S48" s="119"/>
      <c r="T48" s="120">
        <v>3.5448827901658002</v>
      </c>
      <c r="U48" s="114">
        <v>2.8151260504201598</v>
      </c>
      <c r="V48" s="114">
        <v>3.0036043251902198</v>
      </c>
      <c r="W48" s="114">
        <v>8.1608746583365797</v>
      </c>
      <c r="X48" s="114">
        <v>10.5391163356303</v>
      </c>
      <c r="Y48" s="121">
        <v>5.7748412562210296</v>
      </c>
      <c r="Z48" s="114"/>
      <c r="AA48" s="122">
        <v>-2.5467440361057299</v>
      </c>
      <c r="AB48" s="123">
        <v>2.06070732386521</v>
      </c>
      <c r="AC48" s="124">
        <v>-7.4704915583445303E-2</v>
      </c>
      <c r="AD48" s="114"/>
      <c r="AE48" s="125">
        <v>3.6409222216166102</v>
      </c>
      <c r="AG48" s="162">
        <v>9833</v>
      </c>
      <c r="AH48" s="157">
        <v>10996</v>
      </c>
      <c r="AI48" s="157">
        <v>10648</v>
      </c>
      <c r="AJ48" s="157">
        <v>10203</v>
      </c>
      <c r="AK48" s="157">
        <v>9934</v>
      </c>
      <c r="AL48" s="163">
        <v>51614</v>
      </c>
      <c r="AM48" s="157"/>
      <c r="AN48" s="164">
        <v>13395</v>
      </c>
      <c r="AO48" s="165">
        <v>13106</v>
      </c>
      <c r="AP48" s="166">
        <v>26501</v>
      </c>
      <c r="AQ48" s="157"/>
      <c r="AR48" s="167">
        <v>78115</v>
      </c>
      <c r="AS48" s="119"/>
      <c r="AT48" s="120">
        <v>8.7961938481965003</v>
      </c>
      <c r="AU48" s="114">
        <v>19.743003375803099</v>
      </c>
      <c r="AV48" s="114">
        <v>23.929236499068899</v>
      </c>
      <c r="AW48" s="114">
        <v>16.180824413573198</v>
      </c>
      <c r="AX48" s="114">
        <v>-4.1767145750940404</v>
      </c>
      <c r="AY48" s="121">
        <v>12.297115008050101</v>
      </c>
      <c r="AZ48" s="114"/>
      <c r="BA48" s="122">
        <v>15.344872126065599</v>
      </c>
      <c r="BB48" s="123">
        <v>11.8545702824955</v>
      </c>
      <c r="BC48" s="124">
        <v>13.5919417059579</v>
      </c>
      <c r="BD48" s="114"/>
      <c r="BE48" s="125">
        <v>12.733071638861601</v>
      </c>
    </row>
    <row r="49" spans="7:57" x14ac:dyDescent="0.25">
      <c r="G49" s="162">
        <v>1229</v>
      </c>
      <c r="H49" s="157">
        <v>1868</v>
      </c>
      <c r="I49" s="157">
        <v>2034</v>
      </c>
      <c r="J49" s="157">
        <v>2048</v>
      </c>
      <c r="K49" s="157">
        <v>2001.99999999999</v>
      </c>
      <c r="L49" s="163">
        <v>9181</v>
      </c>
      <c r="M49" s="157"/>
      <c r="N49" s="164">
        <v>2600.99999999999</v>
      </c>
      <c r="O49" s="165">
        <v>2304</v>
      </c>
      <c r="P49" s="166">
        <v>4904.99999999999</v>
      </c>
      <c r="Q49" s="157"/>
      <c r="R49" s="167">
        <v>14086</v>
      </c>
      <c r="S49" s="119"/>
      <c r="T49" s="120">
        <v>-15.474552957359</v>
      </c>
      <c r="U49" s="114">
        <v>-3.0114226375908602</v>
      </c>
      <c r="V49" s="114">
        <v>-6.35359116022099</v>
      </c>
      <c r="W49" s="114">
        <v>-11.5716753022452</v>
      </c>
      <c r="X49" s="114">
        <v>-7.4861367837338202</v>
      </c>
      <c r="Y49" s="121">
        <v>-8.4828548644338095</v>
      </c>
      <c r="Z49" s="114"/>
      <c r="AA49" s="122">
        <v>-0.76306753147653505</v>
      </c>
      <c r="AB49" s="123">
        <v>-8.1705858907931397</v>
      </c>
      <c r="AC49" s="124">
        <v>-4.3859649122807003</v>
      </c>
      <c r="AD49" s="114"/>
      <c r="AE49" s="125">
        <v>-7.09668909114892</v>
      </c>
      <c r="AG49" s="162">
        <v>6148</v>
      </c>
      <c r="AH49" s="157">
        <v>7646</v>
      </c>
      <c r="AI49" s="157">
        <v>7342</v>
      </c>
      <c r="AJ49" s="157">
        <v>6592</v>
      </c>
      <c r="AK49" s="157">
        <v>6686.99999999999</v>
      </c>
      <c r="AL49" s="163">
        <v>34415</v>
      </c>
      <c r="AM49" s="157"/>
      <c r="AN49" s="164">
        <v>8528</v>
      </c>
      <c r="AO49" s="165">
        <v>8362</v>
      </c>
      <c r="AP49" s="166">
        <v>16890</v>
      </c>
      <c r="AQ49" s="157"/>
      <c r="AR49" s="167">
        <v>51305</v>
      </c>
      <c r="AS49" s="119"/>
      <c r="AT49" s="120">
        <v>-11.641276228801299</v>
      </c>
      <c r="AU49" s="114">
        <v>10.2364475201845</v>
      </c>
      <c r="AV49" s="114">
        <v>10.755770101071001</v>
      </c>
      <c r="AW49" s="114">
        <v>-8.8243430152143798</v>
      </c>
      <c r="AX49" s="114">
        <v>-17.627494456762701</v>
      </c>
      <c r="AY49" s="121">
        <v>-4.0589891555852899</v>
      </c>
      <c r="AZ49" s="114"/>
      <c r="BA49" s="122">
        <v>-8.53710853710853</v>
      </c>
      <c r="BB49" s="123">
        <v>-3.7301404559060498</v>
      </c>
      <c r="BC49" s="124">
        <v>-6.2187673514714001</v>
      </c>
      <c r="BD49" s="114"/>
      <c r="BE49" s="125">
        <v>-4.7809060707856199</v>
      </c>
    </row>
    <row r="50" spans="7:57" x14ac:dyDescent="0.25">
      <c r="G50" s="162">
        <v>1111</v>
      </c>
      <c r="H50" s="157">
        <v>1746.99999999999</v>
      </c>
      <c r="I50" s="157">
        <v>1948</v>
      </c>
      <c r="J50" s="157">
        <v>1953.99999999999</v>
      </c>
      <c r="K50" s="157">
        <v>1841.99999999999</v>
      </c>
      <c r="L50" s="163">
        <v>8602</v>
      </c>
      <c r="M50" s="157"/>
      <c r="N50" s="164">
        <v>2006.99999999999</v>
      </c>
      <c r="O50" s="165">
        <v>1789.99999999999</v>
      </c>
      <c r="P50" s="166">
        <v>3796.99999999999</v>
      </c>
      <c r="Q50" s="157"/>
      <c r="R50" s="167">
        <v>12399</v>
      </c>
      <c r="S50" s="119"/>
      <c r="T50" s="120">
        <v>-5.6074766355140104</v>
      </c>
      <c r="U50" s="114">
        <v>5.75060532687651</v>
      </c>
      <c r="V50" s="114">
        <v>10.9971509971509</v>
      </c>
      <c r="W50" s="114">
        <v>8.4952803997779007</v>
      </c>
      <c r="X50" s="114">
        <v>15.4858934169278</v>
      </c>
      <c r="Y50" s="121">
        <v>7.7944862155388401</v>
      </c>
      <c r="Z50" s="114"/>
      <c r="AA50" s="122">
        <v>19.109792284866401</v>
      </c>
      <c r="AB50" s="123">
        <v>12.0851596743894</v>
      </c>
      <c r="AC50" s="124">
        <v>15.6916514320536</v>
      </c>
      <c r="AD50" s="114"/>
      <c r="AE50" s="125">
        <v>10.095897709110201</v>
      </c>
      <c r="AG50" s="162">
        <v>3936</v>
      </c>
      <c r="AH50" s="157">
        <v>5486.99999999999</v>
      </c>
      <c r="AI50" s="157">
        <v>5582</v>
      </c>
      <c r="AJ50" s="157">
        <v>5824.99999999999</v>
      </c>
      <c r="AK50" s="157">
        <v>5235</v>
      </c>
      <c r="AL50" s="163">
        <v>26065</v>
      </c>
      <c r="AM50" s="157"/>
      <c r="AN50" s="164">
        <v>6553.99999999999</v>
      </c>
      <c r="AO50" s="165">
        <v>6151.99999999999</v>
      </c>
      <c r="AP50" s="166">
        <v>12706</v>
      </c>
      <c r="AQ50" s="157"/>
      <c r="AR50" s="167">
        <v>38771</v>
      </c>
      <c r="AS50" s="119"/>
      <c r="AT50" s="120">
        <v>-7.6706544686840203</v>
      </c>
      <c r="AU50" s="114">
        <v>-2.1576319543509199</v>
      </c>
      <c r="AV50" s="114">
        <v>-6.8735402068735398</v>
      </c>
      <c r="AW50" s="114">
        <v>1.11091824336052</v>
      </c>
      <c r="AX50" s="114">
        <v>-5.6246619794483497</v>
      </c>
      <c r="AY50" s="121">
        <v>-4.0775770065874202</v>
      </c>
      <c r="AZ50" s="114"/>
      <c r="BA50" s="122">
        <v>5.6415215989684002</v>
      </c>
      <c r="BB50" s="123">
        <v>4.7327204630575403</v>
      </c>
      <c r="BC50" s="124">
        <v>5.1995363470773297</v>
      </c>
      <c r="BD50" s="114"/>
      <c r="BE50" s="125">
        <v>-1.2228987796489199</v>
      </c>
    </row>
    <row r="51" spans="7:57" x14ac:dyDescent="0.25">
      <c r="G51" s="162">
        <v>13808</v>
      </c>
      <c r="H51" s="157">
        <v>18987</v>
      </c>
      <c r="I51" s="157">
        <v>20876</v>
      </c>
      <c r="J51" s="157">
        <v>20475</v>
      </c>
      <c r="K51" s="157">
        <v>18240</v>
      </c>
      <c r="L51" s="163">
        <v>92386</v>
      </c>
      <c r="M51" s="157"/>
      <c r="N51" s="164">
        <v>20389</v>
      </c>
      <c r="O51" s="165">
        <v>22030</v>
      </c>
      <c r="P51" s="166">
        <v>42419</v>
      </c>
      <c r="Q51" s="157"/>
      <c r="R51" s="167">
        <v>134805</v>
      </c>
      <c r="S51" s="119"/>
      <c r="T51" s="120">
        <v>8.89589905362776</v>
      </c>
      <c r="U51" s="114">
        <v>6.1793982775975804</v>
      </c>
      <c r="V51" s="114">
        <v>3.3465346534653402</v>
      </c>
      <c r="W51" s="114">
        <v>3.5712479133997599</v>
      </c>
      <c r="X51" s="114">
        <v>5.6778679026651204</v>
      </c>
      <c r="Y51" s="121">
        <v>5.2340217106537104</v>
      </c>
      <c r="Z51" s="114"/>
      <c r="AA51" s="122">
        <v>5.3531752183124004</v>
      </c>
      <c r="AB51" s="123">
        <v>-1.3434841021047901</v>
      </c>
      <c r="AC51" s="124">
        <v>1.76570784252572</v>
      </c>
      <c r="AD51" s="114"/>
      <c r="AE51" s="125">
        <v>4.1174289818805301</v>
      </c>
      <c r="AG51" s="162">
        <v>51423</v>
      </c>
      <c r="AH51" s="157">
        <v>62457</v>
      </c>
      <c r="AI51" s="157">
        <v>62401</v>
      </c>
      <c r="AJ51" s="157">
        <v>63862</v>
      </c>
      <c r="AK51" s="157">
        <v>59255</v>
      </c>
      <c r="AL51" s="163">
        <v>299398</v>
      </c>
      <c r="AM51" s="157"/>
      <c r="AN51" s="164">
        <v>66954</v>
      </c>
      <c r="AO51" s="165">
        <v>68471</v>
      </c>
      <c r="AP51" s="166">
        <v>135425</v>
      </c>
      <c r="AQ51" s="157"/>
      <c r="AR51" s="167">
        <v>434823</v>
      </c>
      <c r="AS51" s="119"/>
      <c r="AT51" s="120">
        <v>0.96204818094359201</v>
      </c>
      <c r="AU51" s="114">
        <v>8.8157917661201797</v>
      </c>
      <c r="AV51" s="114">
        <v>0.360261833153738</v>
      </c>
      <c r="AW51" s="114">
        <v>7.9680129841586496</v>
      </c>
      <c r="AX51" s="114">
        <v>0.13688444249163401</v>
      </c>
      <c r="AY51" s="121">
        <v>3.65889969878475</v>
      </c>
      <c r="AZ51" s="114"/>
      <c r="BA51" s="122">
        <v>3.0886247459506002</v>
      </c>
      <c r="BB51" s="123">
        <v>3.8824493263745601</v>
      </c>
      <c r="BC51" s="124">
        <v>3.4884609506342601</v>
      </c>
      <c r="BD51" s="114"/>
      <c r="BE51" s="125">
        <v>3.6057566298934902</v>
      </c>
    </row>
    <row r="52" spans="7:57" x14ac:dyDescent="0.25">
      <c r="G52" s="162">
        <v>387</v>
      </c>
      <c r="H52" s="157">
        <v>563</v>
      </c>
      <c r="I52" s="157">
        <v>584</v>
      </c>
      <c r="J52" s="157">
        <v>575</v>
      </c>
      <c r="K52" s="157">
        <v>493</v>
      </c>
      <c r="L52" s="163">
        <v>2602</v>
      </c>
      <c r="M52" s="157"/>
      <c r="N52" s="164">
        <v>455</v>
      </c>
      <c r="O52" s="165">
        <v>466</v>
      </c>
      <c r="P52" s="166">
        <v>921</v>
      </c>
      <c r="Q52" s="157"/>
      <c r="R52" s="167">
        <v>3523</v>
      </c>
      <c r="S52" s="119"/>
      <c r="T52" s="120">
        <v>-15.3172866520787</v>
      </c>
      <c r="U52" s="114">
        <v>-14.3074581430745</v>
      </c>
      <c r="V52" s="114">
        <v>-15.484804630969601</v>
      </c>
      <c r="W52" s="114">
        <v>-12.4809741248097</v>
      </c>
      <c r="X52" s="114">
        <v>-15.726495726495701</v>
      </c>
      <c r="Y52" s="121">
        <v>-14.604529044962201</v>
      </c>
      <c r="Z52" s="114"/>
      <c r="AA52" s="122">
        <v>-15.427509293680201</v>
      </c>
      <c r="AB52" s="123">
        <v>-13.2216014897579</v>
      </c>
      <c r="AC52" s="124">
        <v>-14.3255813953488</v>
      </c>
      <c r="AD52" s="114"/>
      <c r="AE52" s="125">
        <v>-14.531780688985901</v>
      </c>
      <c r="AG52" s="162">
        <v>1449</v>
      </c>
      <c r="AH52" s="157">
        <v>1904</v>
      </c>
      <c r="AI52" s="157">
        <v>1841</v>
      </c>
      <c r="AJ52" s="157">
        <v>1912</v>
      </c>
      <c r="AK52" s="157">
        <v>1716</v>
      </c>
      <c r="AL52" s="163">
        <v>8822</v>
      </c>
      <c r="AM52" s="157"/>
      <c r="AN52" s="164">
        <v>1803</v>
      </c>
      <c r="AO52" s="165">
        <v>1783</v>
      </c>
      <c r="AP52" s="166">
        <v>3586</v>
      </c>
      <c r="AQ52" s="157"/>
      <c r="AR52" s="167">
        <v>12408</v>
      </c>
      <c r="AS52" s="119"/>
      <c r="AT52" s="120">
        <v>-16.097278517660602</v>
      </c>
      <c r="AU52" s="114">
        <v>-1.65289256198347</v>
      </c>
      <c r="AV52" s="114">
        <v>-9.9315068493150598</v>
      </c>
      <c r="AW52" s="114">
        <v>-1.34158926728586</v>
      </c>
      <c r="AX52" s="114">
        <v>-14.1141141141141</v>
      </c>
      <c r="AY52" s="121">
        <v>-8.5139479415119705</v>
      </c>
      <c r="AZ52" s="114"/>
      <c r="BA52" s="122">
        <v>-9.6240601503759304</v>
      </c>
      <c r="BB52" s="123">
        <v>-7.6644225789746203</v>
      </c>
      <c r="BC52" s="124">
        <v>-8.6602139582271995</v>
      </c>
      <c r="BD52" s="114"/>
      <c r="BE52" s="125">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3" zoomScale="52" zoomScaleNormal="130" workbookViewId="0">
      <selection activeCell="I55" sqref="I54:I55"/>
    </sheetView>
  </sheetViews>
  <sheetFormatPr defaultRowHeight="12.5" x14ac:dyDescent="0.25"/>
  <sheetData>
    <row r="23" spans="7:57" x14ac:dyDescent="0.25">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5">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5">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5">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5">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5">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5">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5">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5">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5">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5">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5">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5">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5">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5">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5">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5">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5">
      <c r="G40" s="154">
        <v>218190.88</v>
      </c>
      <c r="H40" s="155">
        <v>296985.18</v>
      </c>
      <c r="I40" s="155">
        <v>347065.679999999</v>
      </c>
      <c r="J40" s="155">
        <v>380198.00999999902</v>
      </c>
      <c r="K40" s="155">
        <v>317838.27999999898</v>
      </c>
      <c r="L40" s="156">
        <v>1560278.03</v>
      </c>
      <c r="M40" s="157"/>
      <c r="N40" s="158">
        <v>556512.81999999902</v>
      </c>
      <c r="O40" s="159">
        <v>609316.26999999897</v>
      </c>
      <c r="P40" s="160">
        <v>1165829.0900000001</v>
      </c>
      <c r="Q40" s="157"/>
      <c r="R40" s="161">
        <v>2726107.12</v>
      </c>
      <c r="S40" s="119"/>
      <c r="T40" s="111">
        <v>26.3692509795329</v>
      </c>
      <c r="U40" s="112">
        <v>-11.3913161603123</v>
      </c>
      <c r="V40" s="112">
        <v>-22.910997976829901</v>
      </c>
      <c r="W40" s="112">
        <v>2.9090193433698901</v>
      </c>
      <c r="X40" s="112">
        <v>14.7148092264064</v>
      </c>
      <c r="Y40" s="113">
        <v>-2.7597178176034198</v>
      </c>
      <c r="Z40" s="114"/>
      <c r="AA40" s="115">
        <v>24.126494139647001</v>
      </c>
      <c r="AB40" s="116">
        <v>15.5525370718786</v>
      </c>
      <c r="AC40" s="117">
        <v>19.492552657202801</v>
      </c>
      <c r="AD40" s="114"/>
      <c r="AE40" s="118">
        <v>5.6544939101724196</v>
      </c>
      <c r="AG40" s="154">
        <v>661689.04</v>
      </c>
      <c r="AH40" s="155">
        <v>823773.06</v>
      </c>
      <c r="AI40" s="155">
        <v>824876.46</v>
      </c>
      <c r="AJ40" s="155">
        <v>1020705.66</v>
      </c>
      <c r="AK40" s="155">
        <v>816563.11</v>
      </c>
      <c r="AL40" s="156">
        <v>4147607.33</v>
      </c>
      <c r="AM40" s="157"/>
      <c r="AN40" s="158">
        <v>1238527.49</v>
      </c>
      <c r="AO40" s="159">
        <v>1280812.6200000001</v>
      </c>
      <c r="AP40" s="160">
        <v>2519340.11</v>
      </c>
      <c r="AQ40" s="157"/>
      <c r="AR40" s="161">
        <v>6666947.4400000004</v>
      </c>
      <c r="AS40" s="119"/>
      <c r="AT40" s="111">
        <v>3.2076266910979099</v>
      </c>
      <c r="AU40" s="112">
        <v>0.31753156732332599</v>
      </c>
      <c r="AV40" s="112">
        <v>-17.627873493933301</v>
      </c>
      <c r="AW40" s="112">
        <v>42.571883340668997</v>
      </c>
      <c r="AX40" s="112">
        <v>20.697051790331699</v>
      </c>
      <c r="AY40" s="113">
        <v>7.55810416557647</v>
      </c>
      <c r="AZ40" s="114"/>
      <c r="BA40" s="115">
        <v>22.2516786678102</v>
      </c>
      <c r="BB40" s="116">
        <v>19.692480451947102</v>
      </c>
      <c r="BC40" s="117">
        <v>20.937073577653599</v>
      </c>
      <c r="BD40" s="114"/>
      <c r="BE40" s="118">
        <v>12.250687397346001</v>
      </c>
    </row>
    <row r="41" spans="7:57" x14ac:dyDescent="0.25">
      <c r="G41" s="162">
        <v>298872.96000000002</v>
      </c>
      <c r="H41" s="157">
        <v>514490.28</v>
      </c>
      <c r="I41" s="157">
        <v>595616.52</v>
      </c>
      <c r="J41" s="157">
        <v>550237.43999999994</v>
      </c>
      <c r="K41" s="157">
        <v>429199.64</v>
      </c>
      <c r="L41" s="163">
        <v>2388416.84</v>
      </c>
      <c r="M41" s="157"/>
      <c r="N41" s="164">
        <v>647811.86</v>
      </c>
      <c r="O41" s="165">
        <v>808236.23</v>
      </c>
      <c r="P41" s="166">
        <v>1456048.09</v>
      </c>
      <c r="Q41" s="157"/>
      <c r="R41" s="167">
        <v>3844464.93</v>
      </c>
      <c r="S41" s="119"/>
      <c r="T41" s="120">
        <v>8.55541261798977</v>
      </c>
      <c r="U41" s="114">
        <v>1.8928806940951299</v>
      </c>
      <c r="V41" s="114">
        <v>-0.85201645025173101</v>
      </c>
      <c r="W41" s="114">
        <v>0.243588827539161</v>
      </c>
      <c r="X41" s="114">
        <v>-4.2589088545044902E-3</v>
      </c>
      <c r="Y41" s="121">
        <v>1.2425399485244399</v>
      </c>
      <c r="Z41" s="114"/>
      <c r="AA41" s="122">
        <v>7.0282679974452398</v>
      </c>
      <c r="AB41" s="123">
        <v>6.0339452681822898</v>
      </c>
      <c r="AC41" s="124">
        <v>6.4740396016963997</v>
      </c>
      <c r="AD41" s="114"/>
      <c r="AE41" s="125">
        <v>3.1622835637157198</v>
      </c>
      <c r="AG41" s="162">
        <v>1152530.48</v>
      </c>
      <c r="AH41" s="157">
        <v>1521984.86</v>
      </c>
      <c r="AI41" s="157">
        <v>1582712.87</v>
      </c>
      <c r="AJ41" s="157">
        <v>1637690.5</v>
      </c>
      <c r="AK41" s="157">
        <v>1441690.72</v>
      </c>
      <c r="AL41" s="163">
        <v>7336609.4299999997</v>
      </c>
      <c r="AM41" s="157"/>
      <c r="AN41" s="164">
        <v>1862471.41</v>
      </c>
      <c r="AO41" s="165">
        <v>1988221.39</v>
      </c>
      <c r="AP41" s="166">
        <v>3850692.8</v>
      </c>
      <c r="AQ41" s="157"/>
      <c r="AR41" s="167">
        <v>11187302.23</v>
      </c>
      <c r="AS41" s="119"/>
      <c r="AT41" s="120">
        <v>5.4883211270632399</v>
      </c>
      <c r="AU41" s="114">
        <v>7.9758664017916097</v>
      </c>
      <c r="AV41" s="114">
        <v>-10.3869222522365</v>
      </c>
      <c r="AW41" s="114">
        <v>-1.0628032223374</v>
      </c>
      <c r="AX41" s="114">
        <v>-3.7801252588340901</v>
      </c>
      <c r="AY41" s="121">
        <v>-1.14920496865069</v>
      </c>
      <c r="AZ41" s="114"/>
      <c r="BA41" s="122">
        <v>4.5489828822031102</v>
      </c>
      <c r="BB41" s="123">
        <v>7.4415240584285298</v>
      </c>
      <c r="BC41" s="124">
        <v>6.0227619100889598</v>
      </c>
      <c r="BD41" s="114"/>
      <c r="BE41" s="125">
        <v>1.2072785725738999</v>
      </c>
    </row>
    <row r="42" spans="7:57" x14ac:dyDescent="0.25">
      <c r="G42" s="162">
        <v>120189.7605</v>
      </c>
      <c r="H42" s="157">
        <v>165662.9062</v>
      </c>
      <c r="I42" s="157">
        <v>175537.7248</v>
      </c>
      <c r="J42" s="157">
        <v>174948.68900000001</v>
      </c>
      <c r="K42" s="157">
        <v>156363.7206</v>
      </c>
      <c r="L42" s="163">
        <v>792702.80110000004</v>
      </c>
      <c r="M42" s="157"/>
      <c r="N42" s="164">
        <v>192419.451</v>
      </c>
      <c r="O42" s="165">
        <v>212582.86129999999</v>
      </c>
      <c r="P42" s="166">
        <v>405002.31229999999</v>
      </c>
      <c r="Q42" s="157"/>
      <c r="R42" s="167">
        <v>1197705.1133999999</v>
      </c>
      <c r="S42" s="119"/>
      <c r="T42" s="120">
        <v>15.3179574618158</v>
      </c>
      <c r="U42" s="114">
        <v>11.7114756803993</v>
      </c>
      <c r="V42" s="114">
        <v>5.0287183973112004</v>
      </c>
      <c r="W42" s="114">
        <v>3.5698332233469099</v>
      </c>
      <c r="X42" s="114">
        <v>1.90514300620542</v>
      </c>
      <c r="Y42" s="121">
        <v>6.8315172840994602</v>
      </c>
      <c r="Z42" s="114"/>
      <c r="AA42" s="122">
        <v>-4.28794245575319</v>
      </c>
      <c r="AB42" s="123">
        <v>-3.37668645973012</v>
      </c>
      <c r="AC42" s="124">
        <v>-3.81178445560063</v>
      </c>
      <c r="AD42" s="114"/>
      <c r="AE42" s="125">
        <v>2.9784340628709698</v>
      </c>
      <c r="AG42" s="162">
        <v>459706.21600000001</v>
      </c>
      <c r="AH42" s="157">
        <v>557920.65209999995</v>
      </c>
      <c r="AI42" s="157">
        <v>556095.47600000002</v>
      </c>
      <c r="AJ42" s="157">
        <v>574690.0416</v>
      </c>
      <c r="AK42" s="157">
        <v>545219.65659999999</v>
      </c>
      <c r="AL42" s="163">
        <v>2693632.0422999999</v>
      </c>
      <c r="AM42" s="157"/>
      <c r="AN42" s="164">
        <v>650500.87210000004</v>
      </c>
      <c r="AO42" s="165">
        <v>683513.24040000001</v>
      </c>
      <c r="AP42" s="166">
        <v>1334014.1125</v>
      </c>
      <c r="AQ42" s="157"/>
      <c r="AR42" s="167">
        <v>4027646.1548000001</v>
      </c>
      <c r="AS42" s="119"/>
      <c r="AT42" s="120">
        <v>-1.22252895739728</v>
      </c>
      <c r="AU42" s="114">
        <v>4.1577174155038801</v>
      </c>
      <c r="AV42" s="114">
        <v>-7.8907208251602503</v>
      </c>
      <c r="AW42" s="114">
        <v>-0.28126331437165503</v>
      </c>
      <c r="AX42" s="114">
        <v>-3.9451845671538099</v>
      </c>
      <c r="AY42" s="121">
        <v>-2.0035669137873802</v>
      </c>
      <c r="AZ42" s="114"/>
      <c r="BA42" s="122">
        <v>-2.1740875622789799</v>
      </c>
      <c r="BB42" s="123">
        <v>-0.210994501657703</v>
      </c>
      <c r="BC42" s="124">
        <v>-1.1779980932776399</v>
      </c>
      <c r="BD42" s="114"/>
      <c r="BE42" s="125">
        <v>-1.73165866948277</v>
      </c>
    </row>
    <row r="43" spans="7:57" x14ac:dyDescent="0.25">
      <c r="G43" s="162">
        <v>261281.56820000001</v>
      </c>
      <c r="H43" s="157">
        <v>350982.3567</v>
      </c>
      <c r="I43" s="157">
        <v>368174.6753</v>
      </c>
      <c r="J43" s="157">
        <v>372276.41470000002</v>
      </c>
      <c r="K43" s="157">
        <v>322906.59460000001</v>
      </c>
      <c r="L43" s="163">
        <v>1675621.6095</v>
      </c>
      <c r="M43" s="157"/>
      <c r="N43" s="164">
        <v>305158.29190000001</v>
      </c>
      <c r="O43" s="165">
        <v>307323.16340000002</v>
      </c>
      <c r="P43" s="166">
        <v>612481.45530000003</v>
      </c>
      <c r="Q43" s="157"/>
      <c r="R43" s="167">
        <v>2288103.0647999998</v>
      </c>
      <c r="S43" s="119"/>
      <c r="T43" s="120">
        <v>24.863624094940501</v>
      </c>
      <c r="U43" s="114">
        <v>26.748430577564399</v>
      </c>
      <c r="V43" s="114">
        <v>21.862676689046801</v>
      </c>
      <c r="W43" s="114">
        <v>24.254483591560401</v>
      </c>
      <c r="X43" s="114">
        <v>23.882347900227199</v>
      </c>
      <c r="Y43" s="121">
        <v>24.253335604404199</v>
      </c>
      <c r="Z43" s="114"/>
      <c r="AA43" s="122">
        <v>17.2033413484669</v>
      </c>
      <c r="AB43" s="123">
        <v>17.7640092023126</v>
      </c>
      <c r="AC43" s="124">
        <v>17.483997224499301</v>
      </c>
      <c r="AD43" s="114"/>
      <c r="AE43" s="125">
        <v>22.366014974437899</v>
      </c>
      <c r="AG43" s="162">
        <v>833184.299</v>
      </c>
      <c r="AH43" s="157">
        <v>1020736.9974</v>
      </c>
      <c r="AI43" s="157">
        <v>993897.98089999997</v>
      </c>
      <c r="AJ43" s="157">
        <v>986984.9216</v>
      </c>
      <c r="AK43" s="157">
        <v>924231.16009999998</v>
      </c>
      <c r="AL43" s="163">
        <v>4759035.3590000002</v>
      </c>
      <c r="AM43" s="157"/>
      <c r="AN43" s="164">
        <v>958129.95570000005</v>
      </c>
      <c r="AO43" s="165">
        <v>968166.91390000004</v>
      </c>
      <c r="AP43" s="166">
        <v>1926296.8696000001</v>
      </c>
      <c r="AQ43" s="157"/>
      <c r="AR43" s="167">
        <v>6685332.2286</v>
      </c>
      <c r="AS43" s="119"/>
      <c r="AT43" s="120">
        <v>13.258437239330799</v>
      </c>
      <c r="AU43" s="114">
        <v>29.6708368686479</v>
      </c>
      <c r="AV43" s="114">
        <v>16.598698628030402</v>
      </c>
      <c r="AW43" s="114">
        <v>13.805994275592999</v>
      </c>
      <c r="AX43" s="114">
        <v>7.2481027013402599</v>
      </c>
      <c r="AY43" s="121">
        <v>15.9537026976039</v>
      </c>
      <c r="AZ43" s="114"/>
      <c r="BA43" s="122">
        <v>10.6246695262043</v>
      </c>
      <c r="BB43" s="123">
        <v>11.003226602711001</v>
      </c>
      <c r="BC43" s="124">
        <v>10.8146110030918</v>
      </c>
      <c r="BD43" s="114"/>
      <c r="BE43" s="125">
        <v>14.4246961934974</v>
      </c>
    </row>
    <row r="44" spans="7:57" x14ac:dyDescent="0.25">
      <c r="G44" s="162">
        <v>242032</v>
      </c>
      <c r="H44" s="157">
        <v>354635.95</v>
      </c>
      <c r="I44" s="157">
        <v>374214.67</v>
      </c>
      <c r="J44" s="157">
        <v>365454.55</v>
      </c>
      <c r="K44" s="157">
        <v>324189.21000000002</v>
      </c>
      <c r="L44" s="163">
        <v>1660526.38</v>
      </c>
      <c r="M44" s="157"/>
      <c r="N44" s="164">
        <v>449415.72</v>
      </c>
      <c r="O44" s="165">
        <v>542336.63</v>
      </c>
      <c r="P44" s="166">
        <v>991752.35</v>
      </c>
      <c r="Q44" s="157"/>
      <c r="R44" s="167">
        <v>2652278.73</v>
      </c>
      <c r="S44" s="119"/>
      <c r="T44" s="120">
        <v>-14.9353974072363</v>
      </c>
      <c r="U44" s="114">
        <v>-7.4254830452445804</v>
      </c>
      <c r="V44" s="114">
        <v>-6.7469012253156198</v>
      </c>
      <c r="W44" s="114">
        <v>-7.6218751709397399</v>
      </c>
      <c r="X44" s="114">
        <v>-5.28749153781889</v>
      </c>
      <c r="Y44" s="121">
        <v>-8.0953738237522401</v>
      </c>
      <c r="Z44" s="114"/>
      <c r="AA44" s="122">
        <v>-1.7149463986851601</v>
      </c>
      <c r="AB44" s="123">
        <v>-4.3159636576243203</v>
      </c>
      <c r="AC44" s="124">
        <v>-3.1545687601567201</v>
      </c>
      <c r="AD44" s="114"/>
      <c r="AE44" s="125">
        <v>-6.3080429031286398</v>
      </c>
      <c r="AG44" s="162">
        <v>1446323.8</v>
      </c>
      <c r="AH44" s="157">
        <v>1726838.4</v>
      </c>
      <c r="AI44" s="157">
        <v>1658362.94</v>
      </c>
      <c r="AJ44" s="157">
        <v>1746816.61</v>
      </c>
      <c r="AK44" s="157">
        <v>1537936.59</v>
      </c>
      <c r="AL44" s="163">
        <v>8116278.3399999999</v>
      </c>
      <c r="AM44" s="157"/>
      <c r="AN44" s="164">
        <v>1874654.65</v>
      </c>
      <c r="AO44" s="165">
        <v>1984632.95</v>
      </c>
      <c r="AP44" s="166">
        <v>3859287.6</v>
      </c>
      <c r="AQ44" s="157"/>
      <c r="AR44" s="167">
        <v>11975565.939999999</v>
      </c>
      <c r="AS44" s="119"/>
      <c r="AT44" s="120">
        <v>-0.11630530388470001</v>
      </c>
      <c r="AU44" s="114">
        <v>10.501609583842001</v>
      </c>
      <c r="AV44" s="114">
        <v>1.9067345732345</v>
      </c>
      <c r="AW44" s="114">
        <v>20.621012912851</v>
      </c>
      <c r="AX44" s="114">
        <v>-4.1161276882437097</v>
      </c>
      <c r="AY44" s="121">
        <v>5.5403670355084502</v>
      </c>
      <c r="AZ44" s="114"/>
      <c r="BA44" s="122">
        <v>-7.1512125613446598</v>
      </c>
      <c r="BB44" s="123">
        <v>-0.55500021410935596</v>
      </c>
      <c r="BC44" s="124">
        <v>-3.87227306254439</v>
      </c>
      <c r="BD44" s="114"/>
      <c r="BE44" s="125">
        <v>2.3118735416452001</v>
      </c>
    </row>
    <row r="45" spans="7:57" x14ac:dyDescent="0.25">
      <c r="G45" s="162">
        <v>173756.09</v>
      </c>
      <c r="H45" s="157">
        <v>270972.44</v>
      </c>
      <c r="I45" s="157">
        <v>308948.56</v>
      </c>
      <c r="J45" s="157">
        <v>303839.43</v>
      </c>
      <c r="K45" s="157">
        <v>263731.09000000003</v>
      </c>
      <c r="L45" s="163">
        <v>1321247.6100000001</v>
      </c>
      <c r="M45" s="157"/>
      <c r="N45" s="164">
        <v>273265.84000000003</v>
      </c>
      <c r="O45" s="165">
        <v>303309.68</v>
      </c>
      <c r="P45" s="166">
        <v>576575.52</v>
      </c>
      <c r="Q45" s="157"/>
      <c r="R45" s="167">
        <v>1897823.13</v>
      </c>
      <c r="S45" s="119"/>
      <c r="T45" s="120">
        <v>-4.4924936479428101</v>
      </c>
      <c r="U45" s="114">
        <v>0.42271515642595398</v>
      </c>
      <c r="V45" s="114">
        <v>2.6585822476349801</v>
      </c>
      <c r="W45" s="114">
        <v>6.1543913426151899</v>
      </c>
      <c r="X45" s="114">
        <v>3.8776332603360899</v>
      </c>
      <c r="Y45" s="121">
        <v>2.1989565624294398</v>
      </c>
      <c r="Z45" s="114"/>
      <c r="AA45" s="122">
        <v>-3.7325101886141501</v>
      </c>
      <c r="AB45" s="123">
        <v>4.5633390914304597</v>
      </c>
      <c r="AC45" s="124">
        <v>0.46030755540631602</v>
      </c>
      <c r="AD45" s="114"/>
      <c r="AE45" s="125">
        <v>1.66440843150978</v>
      </c>
      <c r="AG45" s="162">
        <v>862524.05</v>
      </c>
      <c r="AH45" s="157">
        <v>1052169.75</v>
      </c>
      <c r="AI45" s="157">
        <v>1033949.76</v>
      </c>
      <c r="AJ45" s="157">
        <v>1059897.6100000001</v>
      </c>
      <c r="AK45" s="157">
        <v>927947</v>
      </c>
      <c r="AL45" s="163">
        <v>4936488.17</v>
      </c>
      <c r="AM45" s="157"/>
      <c r="AN45" s="164">
        <v>1127414.8</v>
      </c>
      <c r="AO45" s="165">
        <v>1161061.68</v>
      </c>
      <c r="AP45" s="166">
        <v>2288476.48</v>
      </c>
      <c r="AQ45" s="157"/>
      <c r="AR45" s="167">
        <v>7224964.6500000004</v>
      </c>
      <c r="AS45" s="119"/>
      <c r="AT45" s="120">
        <v>3.6663375437358998</v>
      </c>
      <c r="AU45" s="114">
        <v>14.4401084586679</v>
      </c>
      <c r="AV45" s="114">
        <v>0.54995621439571996</v>
      </c>
      <c r="AW45" s="114">
        <v>13.2834768766515</v>
      </c>
      <c r="AX45" s="114">
        <v>-5.5109083806082397</v>
      </c>
      <c r="AY45" s="121">
        <v>5.0897156447920997</v>
      </c>
      <c r="AZ45" s="114"/>
      <c r="BA45" s="122">
        <v>1.5225480834516201</v>
      </c>
      <c r="BB45" s="123">
        <v>6.9082080654689104</v>
      </c>
      <c r="BC45" s="124">
        <v>4.18537840042592</v>
      </c>
      <c r="BD45" s="114"/>
      <c r="BE45" s="125">
        <v>4.8015765506669803</v>
      </c>
    </row>
    <row r="46" spans="7:57" x14ac:dyDescent="0.25">
      <c r="G46" s="162">
        <v>172079.44</v>
      </c>
      <c r="H46" s="157">
        <v>302642.21000000002</v>
      </c>
      <c r="I46" s="157">
        <v>344194.17</v>
      </c>
      <c r="J46" s="157">
        <v>343502.98</v>
      </c>
      <c r="K46" s="157">
        <v>275922.09999999998</v>
      </c>
      <c r="L46" s="163">
        <v>1438340.9</v>
      </c>
      <c r="M46" s="157"/>
      <c r="N46" s="164">
        <v>313578.08</v>
      </c>
      <c r="O46" s="165">
        <v>450237.00999999902</v>
      </c>
      <c r="P46" s="166">
        <v>763815.08999999904</v>
      </c>
      <c r="Q46" s="157"/>
      <c r="R46" s="167">
        <v>2202155.9900000002</v>
      </c>
      <c r="S46" s="119"/>
      <c r="T46" s="120">
        <v>-21.328459778312599</v>
      </c>
      <c r="U46" s="114">
        <v>-3.3088706306800901</v>
      </c>
      <c r="V46" s="114">
        <v>-2.4727210843720999</v>
      </c>
      <c r="W46" s="114">
        <v>-6.4385057092444402</v>
      </c>
      <c r="X46" s="114">
        <v>-16.021204301914299</v>
      </c>
      <c r="Y46" s="121">
        <v>-8.9861799921978207</v>
      </c>
      <c r="Z46" s="114"/>
      <c r="AA46" s="122">
        <v>-18.914849701814099</v>
      </c>
      <c r="AB46" s="123">
        <v>-37.512463517814602</v>
      </c>
      <c r="AC46" s="124">
        <v>-31.016912633598199</v>
      </c>
      <c r="AD46" s="114"/>
      <c r="AE46" s="125">
        <v>-18.062488279059</v>
      </c>
      <c r="AG46" s="162">
        <v>920187.67</v>
      </c>
      <c r="AH46" s="157">
        <v>1176742.2</v>
      </c>
      <c r="AI46" s="157">
        <v>1227239.52</v>
      </c>
      <c r="AJ46" s="157">
        <v>1342044.44</v>
      </c>
      <c r="AK46" s="157">
        <v>1060992.32</v>
      </c>
      <c r="AL46" s="163">
        <v>5727206.1500000004</v>
      </c>
      <c r="AM46" s="157"/>
      <c r="AN46" s="164">
        <v>1291924.93</v>
      </c>
      <c r="AO46" s="165">
        <v>1455952.6</v>
      </c>
      <c r="AP46" s="166">
        <v>2747877.53</v>
      </c>
      <c r="AQ46" s="157"/>
      <c r="AR46" s="167">
        <v>8475083.6799999997</v>
      </c>
      <c r="AS46" s="119"/>
      <c r="AT46" s="120">
        <v>-17.1161370522223</v>
      </c>
      <c r="AU46" s="114">
        <v>-3.7464588604853102</v>
      </c>
      <c r="AV46" s="114">
        <v>-3.2592144522800099</v>
      </c>
      <c r="AW46" s="114">
        <v>21.999522690400699</v>
      </c>
      <c r="AX46" s="114">
        <v>-10.1552547066158</v>
      </c>
      <c r="AY46" s="121">
        <v>-2.6366405315495101</v>
      </c>
      <c r="AZ46" s="114"/>
      <c r="BA46" s="122">
        <v>-12.9359434201165</v>
      </c>
      <c r="BB46" s="123">
        <v>-17.068034467396298</v>
      </c>
      <c r="BC46" s="124">
        <v>-15.175284258191899</v>
      </c>
      <c r="BD46" s="114"/>
      <c r="BE46" s="125">
        <v>-7.0895717725878198</v>
      </c>
    </row>
    <row r="47" spans="7:57" x14ac:dyDescent="0.25">
      <c r="G47" s="162">
        <v>231653.29</v>
      </c>
      <c r="H47" s="157">
        <v>361125.31</v>
      </c>
      <c r="I47" s="157">
        <v>396737.84</v>
      </c>
      <c r="J47" s="157">
        <v>372556.84</v>
      </c>
      <c r="K47" s="157">
        <v>316416.89</v>
      </c>
      <c r="L47" s="163">
        <v>1678490.17</v>
      </c>
      <c r="M47" s="157"/>
      <c r="N47" s="164">
        <v>327363.84999999998</v>
      </c>
      <c r="O47" s="165">
        <v>342267.27</v>
      </c>
      <c r="P47" s="166">
        <v>669631.12</v>
      </c>
      <c r="Q47" s="157"/>
      <c r="R47" s="167">
        <v>2348121.29</v>
      </c>
      <c r="S47" s="119"/>
      <c r="T47" s="120">
        <v>-12.1084761396967</v>
      </c>
      <c r="U47" s="114">
        <v>-7.55549417481717</v>
      </c>
      <c r="V47" s="114">
        <v>-11.049086826711401</v>
      </c>
      <c r="W47" s="114">
        <v>-17.041295552688901</v>
      </c>
      <c r="X47" s="114">
        <v>-20.408336263570501</v>
      </c>
      <c r="Y47" s="121">
        <v>-13.7849122363533</v>
      </c>
      <c r="Z47" s="114"/>
      <c r="AA47" s="122">
        <v>-22.659814776025801</v>
      </c>
      <c r="AB47" s="123">
        <v>-14.0748553134997</v>
      </c>
      <c r="AC47" s="124">
        <v>-18.497664335109501</v>
      </c>
      <c r="AD47" s="114"/>
      <c r="AE47" s="125">
        <v>-15.183532524102199</v>
      </c>
      <c r="AG47" s="162">
        <v>1035895.96</v>
      </c>
      <c r="AH47" s="157">
        <v>1318529.68</v>
      </c>
      <c r="AI47" s="157">
        <v>1279462.05</v>
      </c>
      <c r="AJ47" s="157">
        <v>1261360.68</v>
      </c>
      <c r="AK47" s="157">
        <v>1134813.54</v>
      </c>
      <c r="AL47" s="163">
        <v>6030061.9100000001</v>
      </c>
      <c r="AM47" s="157"/>
      <c r="AN47" s="164">
        <v>1465681.61</v>
      </c>
      <c r="AO47" s="165">
        <v>1420486.6</v>
      </c>
      <c r="AP47" s="166">
        <v>2886168.21</v>
      </c>
      <c r="AQ47" s="157"/>
      <c r="AR47" s="167">
        <v>8916230.1199999992</v>
      </c>
      <c r="AS47" s="119"/>
      <c r="AT47" s="120">
        <v>-8.5973867980088201</v>
      </c>
      <c r="AU47" s="114">
        <v>5.1569254931742803</v>
      </c>
      <c r="AV47" s="114">
        <v>-7.9382883732905896</v>
      </c>
      <c r="AW47" s="114">
        <v>-6.3259304672704602</v>
      </c>
      <c r="AX47" s="114">
        <v>-18.3150948837167</v>
      </c>
      <c r="AY47" s="121">
        <v>-7.4119772939648501</v>
      </c>
      <c r="AZ47" s="114"/>
      <c r="BA47" s="122">
        <v>-10.962268960378299</v>
      </c>
      <c r="BB47" s="123">
        <v>-8.0286370382965604</v>
      </c>
      <c r="BC47" s="124">
        <v>-9.5421830943610608</v>
      </c>
      <c r="BD47" s="114"/>
      <c r="BE47" s="125">
        <v>-8.1124200437532004</v>
      </c>
    </row>
    <row r="48" spans="7:57" x14ac:dyDescent="0.25">
      <c r="G48" s="162">
        <v>156893.04999999999</v>
      </c>
      <c r="H48" s="157">
        <v>223583.29</v>
      </c>
      <c r="I48" s="157">
        <v>230485.77</v>
      </c>
      <c r="J48" s="157">
        <v>256479.82</v>
      </c>
      <c r="K48" s="157">
        <v>266131</v>
      </c>
      <c r="L48" s="163">
        <v>1133572.93</v>
      </c>
      <c r="M48" s="157"/>
      <c r="N48" s="164">
        <v>285560.38</v>
      </c>
      <c r="O48" s="165">
        <v>447122.63</v>
      </c>
      <c r="P48" s="166">
        <v>732683.01</v>
      </c>
      <c r="Q48" s="157"/>
      <c r="R48" s="167">
        <v>1866255.94</v>
      </c>
      <c r="S48" s="119"/>
      <c r="T48" s="120">
        <v>4.0334818312958296</v>
      </c>
      <c r="U48" s="114">
        <v>1.9338143880849199</v>
      </c>
      <c r="V48" s="114">
        <v>3.6639671442744701</v>
      </c>
      <c r="W48" s="114">
        <v>11.576932758058501</v>
      </c>
      <c r="X48" s="114">
        <v>20.733584538211002</v>
      </c>
      <c r="Y48" s="121">
        <v>8.7060273331223801</v>
      </c>
      <c r="Z48" s="114"/>
      <c r="AA48" s="122">
        <v>-11.9171121263503</v>
      </c>
      <c r="AB48" s="123">
        <v>7.4004354553770098</v>
      </c>
      <c r="AC48" s="124">
        <v>-1.0567965253290399</v>
      </c>
      <c r="AD48" s="114"/>
      <c r="AE48" s="125">
        <v>4.6520425568777002</v>
      </c>
      <c r="AG48" s="162">
        <v>1046539.79</v>
      </c>
      <c r="AH48" s="157">
        <v>1151514.8799999999</v>
      </c>
      <c r="AI48" s="157">
        <v>1187685.22</v>
      </c>
      <c r="AJ48" s="157">
        <v>1154257.04</v>
      </c>
      <c r="AK48" s="157">
        <v>1045523.8</v>
      </c>
      <c r="AL48" s="163">
        <v>5585520.7300000004</v>
      </c>
      <c r="AM48" s="157"/>
      <c r="AN48" s="164">
        <v>1686623.88</v>
      </c>
      <c r="AO48" s="165">
        <v>1534636.89</v>
      </c>
      <c r="AP48" s="166">
        <v>3221260.77</v>
      </c>
      <c r="AQ48" s="157"/>
      <c r="AR48" s="167">
        <v>8806781.5</v>
      </c>
      <c r="AS48" s="119"/>
      <c r="AT48" s="120">
        <v>24.101338877430301</v>
      </c>
      <c r="AU48" s="114">
        <v>32.513816645273998</v>
      </c>
      <c r="AV48" s="114">
        <v>45.900048292448197</v>
      </c>
      <c r="AW48" s="114">
        <v>41.453392791476098</v>
      </c>
      <c r="AX48" s="114">
        <v>6.4503644500570401</v>
      </c>
      <c r="AY48" s="121">
        <v>29.160504259699</v>
      </c>
      <c r="AZ48" s="114"/>
      <c r="BA48" s="122">
        <v>37.924056292171301</v>
      </c>
      <c r="BB48" s="123">
        <v>20.862588934762702</v>
      </c>
      <c r="BC48" s="124">
        <v>29.232904368315499</v>
      </c>
      <c r="BD48" s="114"/>
      <c r="BE48" s="125">
        <v>29.186976671487599</v>
      </c>
    </row>
    <row r="49" spans="7:57" x14ac:dyDescent="0.25">
      <c r="G49" s="162">
        <v>101835.82</v>
      </c>
      <c r="H49" s="157">
        <v>163615.21</v>
      </c>
      <c r="I49" s="157">
        <v>184709.16</v>
      </c>
      <c r="J49" s="157">
        <v>182797.18</v>
      </c>
      <c r="K49" s="157">
        <v>178489.34</v>
      </c>
      <c r="L49" s="163">
        <v>811446.71</v>
      </c>
      <c r="M49" s="157"/>
      <c r="N49" s="164">
        <v>303651.09000000003</v>
      </c>
      <c r="O49" s="165">
        <v>264388.32</v>
      </c>
      <c r="P49" s="166">
        <v>568039.41</v>
      </c>
      <c r="Q49" s="157"/>
      <c r="R49" s="167">
        <v>1379486.12</v>
      </c>
      <c r="S49" s="119"/>
      <c r="T49" s="120">
        <v>-19.6559993214976</v>
      </c>
      <c r="U49" s="114">
        <v>-8.7061618281710604</v>
      </c>
      <c r="V49" s="114">
        <v>-9.9625078492518497</v>
      </c>
      <c r="W49" s="114">
        <v>-16.178208428301101</v>
      </c>
      <c r="X49" s="114">
        <v>-10.573991940857599</v>
      </c>
      <c r="Y49" s="121">
        <v>-12.633781376868299</v>
      </c>
      <c r="Z49" s="114"/>
      <c r="AA49" s="122">
        <v>5.1280092070547898</v>
      </c>
      <c r="AB49" s="123">
        <v>-7.4270523408299898</v>
      </c>
      <c r="AC49" s="124">
        <v>-1.1141210797254499</v>
      </c>
      <c r="AD49" s="114"/>
      <c r="AE49" s="125">
        <v>-8.2316877899778103</v>
      </c>
      <c r="AG49" s="162">
        <v>515652.32</v>
      </c>
      <c r="AH49" s="157">
        <v>658308.51</v>
      </c>
      <c r="AI49" s="157">
        <v>642502.55000000005</v>
      </c>
      <c r="AJ49" s="157">
        <v>578972.94999999995</v>
      </c>
      <c r="AK49" s="157">
        <v>583486.31999999995</v>
      </c>
      <c r="AL49" s="163">
        <v>2978922.65</v>
      </c>
      <c r="AM49" s="157"/>
      <c r="AN49" s="164">
        <v>850386.14</v>
      </c>
      <c r="AO49" s="165">
        <v>821381.98</v>
      </c>
      <c r="AP49" s="166">
        <v>1671768.12</v>
      </c>
      <c r="AQ49" s="157"/>
      <c r="AR49" s="167">
        <v>4650690.7699999996</v>
      </c>
      <c r="AS49" s="119"/>
      <c r="AT49" s="120">
        <v>-15.016248938758499</v>
      </c>
      <c r="AU49" s="114">
        <v>5.4636311455020499</v>
      </c>
      <c r="AV49" s="114">
        <v>6.3847026789515597</v>
      </c>
      <c r="AW49" s="114">
        <v>-11.7104294343061</v>
      </c>
      <c r="AX49" s="114">
        <v>-21.499846319061</v>
      </c>
      <c r="AY49" s="121">
        <v>-7.8865624390436002</v>
      </c>
      <c r="AZ49" s="114"/>
      <c r="BA49" s="122">
        <v>-8.6146909050018294</v>
      </c>
      <c r="BB49" s="123">
        <v>-6.1938314821207499</v>
      </c>
      <c r="BC49" s="124">
        <v>-7.4410760386614001</v>
      </c>
      <c r="BD49" s="114"/>
      <c r="BE49" s="125">
        <v>-7.7269194874992104</v>
      </c>
    </row>
    <row r="50" spans="7:57" x14ac:dyDescent="0.25">
      <c r="G50" s="162">
        <v>109200.22</v>
      </c>
      <c r="H50" s="157">
        <v>181032.71</v>
      </c>
      <c r="I50" s="157">
        <v>209076.14</v>
      </c>
      <c r="J50" s="157">
        <v>208887.77</v>
      </c>
      <c r="K50" s="157">
        <v>196460.63</v>
      </c>
      <c r="L50" s="163">
        <v>904657.47</v>
      </c>
      <c r="M50" s="157"/>
      <c r="N50" s="164">
        <v>226122.85</v>
      </c>
      <c r="O50" s="165">
        <v>200765.24</v>
      </c>
      <c r="P50" s="166">
        <v>426888.09</v>
      </c>
      <c r="Q50" s="157"/>
      <c r="R50" s="167">
        <v>1331545.56</v>
      </c>
      <c r="S50" s="119"/>
      <c r="T50" s="120">
        <v>4.2069461805606903</v>
      </c>
      <c r="U50" s="114">
        <v>11.6735721103885</v>
      </c>
      <c r="V50" s="114">
        <v>16.658620711204399</v>
      </c>
      <c r="W50" s="114">
        <v>13.2595005153364</v>
      </c>
      <c r="X50" s="114">
        <v>27.142566380587098</v>
      </c>
      <c r="Y50" s="121">
        <v>15.2321521149163</v>
      </c>
      <c r="Z50" s="114"/>
      <c r="AA50" s="122">
        <v>27.3893655445066</v>
      </c>
      <c r="AB50" s="123">
        <v>14.217259839247699</v>
      </c>
      <c r="AC50" s="124">
        <v>20.8355719957659</v>
      </c>
      <c r="AD50" s="114"/>
      <c r="AE50" s="125">
        <v>16.971134057966701</v>
      </c>
      <c r="AG50" s="162">
        <v>371375.55</v>
      </c>
      <c r="AH50" s="157">
        <v>537899.89</v>
      </c>
      <c r="AI50" s="157">
        <v>568490.06000000006</v>
      </c>
      <c r="AJ50" s="157">
        <v>619422.43999999994</v>
      </c>
      <c r="AK50" s="157">
        <v>532441.93000000005</v>
      </c>
      <c r="AL50" s="163">
        <v>2629629.87</v>
      </c>
      <c r="AM50" s="157"/>
      <c r="AN50" s="164">
        <v>708562.76</v>
      </c>
      <c r="AO50" s="165">
        <v>668378.74</v>
      </c>
      <c r="AP50" s="166">
        <v>1376941.5</v>
      </c>
      <c r="AQ50" s="157"/>
      <c r="AR50" s="167">
        <v>4006571.37</v>
      </c>
      <c r="AS50" s="119"/>
      <c r="AT50" s="120">
        <v>-3.91621283665076</v>
      </c>
      <c r="AU50" s="114">
        <v>-0.80797352842909698</v>
      </c>
      <c r="AV50" s="114">
        <v>-7.0017869383337201</v>
      </c>
      <c r="AW50" s="114">
        <v>9.7379261296697397</v>
      </c>
      <c r="AX50" s="114">
        <v>0.65601607979888599</v>
      </c>
      <c r="AY50" s="121">
        <v>-0.147445264421454</v>
      </c>
      <c r="AZ50" s="114"/>
      <c r="BA50" s="122">
        <v>9.8406642240121904</v>
      </c>
      <c r="BB50" s="123">
        <v>6.4422155100764398</v>
      </c>
      <c r="BC50" s="124">
        <v>8.1643398614843701</v>
      </c>
      <c r="BD50" s="114"/>
      <c r="BE50" s="125">
        <v>2.5610960400167699</v>
      </c>
    </row>
    <row r="51" spans="7:57" x14ac:dyDescent="0.25">
      <c r="G51" s="162">
        <v>1361180.28</v>
      </c>
      <c r="H51" s="157">
        <v>2048958.99</v>
      </c>
      <c r="I51" s="157">
        <v>2302075.36</v>
      </c>
      <c r="J51" s="157">
        <v>2282717.2999999998</v>
      </c>
      <c r="K51" s="157">
        <v>1930306.2</v>
      </c>
      <c r="L51" s="163">
        <v>9925238.1300000008</v>
      </c>
      <c r="M51" s="157"/>
      <c r="N51" s="164">
        <v>2531050.5499999998</v>
      </c>
      <c r="O51" s="165">
        <v>2902562.94</v>
      </c>
      <c r="P51" s="166">
        <v>5433613.4900000002</v>
      </c>
      <c r="Q51" s="157"/>
      <c r="R51" s="167">
        <v>15358851.619999999</v>
      </c>
      <c r="S51" s="119"/>
      <c r="T51" s="120">
        <v>10.1723261949718</v>
      </c>
      <c r="U51" s="114">
        <v>4.8222494460846601</v>
      </c>
      <c r="V51" s="114">
        <v>0.25371852582124799</v>
      </c>
      <c r="W51" s="114">
        <v>4.2997598528451899</v>
      </c>
      <c r="X51" s="114">
        <v>6.04342697040956</v>
      </c>
      <c r="Y51" s="121">
        <v>4.5272547166368096</v>
      </c>
      <c r="Z51" s="114"/>
      <c r="AA51" s="122">
        <v>8.2520488311946192</v>
      </c>
      <c r="AB51" s="123">
        <v>-1.6329014674734501</v>
      </c>
      <c r="AC51" s="124">
        <v>2.7370596602868398</v>
      </c>
      <c r="AD51" s="114"/>
      <c r="AE51" s="125">
        <v>3.8868364064194898</v>
      </c>
      <c r="AG51" s="162">
        <v>5132564.0599999996</v>
      </c>
      <c r="AH51" s="157">
        <v>6519320.9500000002</v>
      </c>
      <c r="AI51" s="157">
        <v>6626876.4800000004</v>
      </c>
      <c r="AJ51" s="157">
        <v>7065990.2300000004</v>
      </c>
      <c r="AK51" s="157">
        <v>6149845.1900000004</v>
      </c>
      <c r="AL51" s="163">
        <v>31494596.91</v>
      </c>
      <c r="AM51" s="157"/>
      <c r="AN51" s="164">
        <v>7616481.46</v>
      </c>
      <c r="AO51" s="165">
        <v>7978418.7199999997</v>
      </c>
      <c r="AP51" s="166">
        <v>15594900.18</v>
      </c>
      <c r="AQ51" s="157"/>
      <c r="AR51" s="167">
        <v>47089497.090000004</v>
      </c>
      <c r="AS51" s="119"/>
      <c r="AT51" s="120">
        <v>1.7924366285832001</v>
      </c>
      <c r="AU51" s="114">
        <v>8.5008436037055102</v>
      </c>
      <c r="AV51" s="114">
        <v>-2.35859716831972</v>
      </c>
      <c r="AW51" s="114">
        <v>15.751019494567601</v>
      </c>
      <c r="AX51" s="114">
        <v>2.9138092771918598</v>
      </c>
      <c r="AY51" s="121">
        <v>5.27014609197815</v>
      </c>
      <c r="AZ51" s="114"/>
      <c r="BA51" s="122">
        <v>5.6004029265867201</v>
      </c>
      <c r="BB51" s="123">
        <v>5.1639217232643997</v>
      </c>
      <c r="BC51" s="124">
        <v>5.3766455466709697</v>
      </c>
      <c r="BD51" s="114"/>
      <c r="BE51" s="125">
        <v>5.3053922814735204</v>
      </c>
    </row>
    <row r="52" spans="7:57" x14ac:dyDescent="0.25">
      <c r="G52" s="162">
        <v>34262.79</v>
      </c>
      <c r="H52" s="157">
        <v>52812.959999999897</v>
      </c>
      <c r="I52" s="157">
        <v>55513.32</v>
      </c>
      <c r="J52" s="157">
        <v>53939.73</v>
      </c>
      <c r="K52" s="157">
        <v>45041.789999999899</v>
      </c>
      <c r="L52" s="163">
        <v>241570.59</v>
      </c>
      <c r="M52" s="157"/>
      <c r="N52" s="164">
        <v>41393.5</v>
      </c>
      <c r="O52" s="165">
        <v>45482.93</v>
      </c>
      <c r="P52" s="166">
        <v>86876.43</v>
      </c>
      <c r="Q52" s="157"/>
      <c r="R52" s="167">
        <v>328447.02</v>
      </c>
      <c r="S52" s="119"/>
      <c r="T52" s="120">
        <v>-20.421878345968899</v>
      </c>
      <c r="U52" s="114">
        <v>-21.248489661703601</v>
      </c>
      <c r="V52" s="114">
        <v>-20.891232163293701</v>
      </c>
      <c r="W52" s="114">
        <v>-19.058914870830399</v>
      </c>
      <c r="X52" s="114">
        <v>-23.119428129592499</v>
      </c>
      <c r="Y52" s="121">
        <v>-20.931118659428101</v>
      </c>
      <c r="Z52" s="114"/>
      <c r="AA52" s="122">
        <v>-28.6278234154397</v>
      </c>
      <c r="AB52" s="123">
        <v>-31.246561037874201</v>
      </c>
      <c r="AC52" s="124">
        <v>-30.023221034298899</v>
      </c>
      <c r="AD52" s="114"/>
      <c r="AE52" s="125">
        <v>-23.558225700616301</v>
      </c>
      <c r="AG52" s="162">
        <v>125510.17</v>
      </c>
      <c r="AH52" s="157">
        <v>172959.52</v>
      </c>
      <c r="AI52" s="157">
        <v>166449.51</v>
      </c>
      <c r="AJ52" s="157">
        <v>178715.48</v>
      </c>
      <c r="AK52" s="157">
        <v>151343.59</v>
      </c>
      <c r="AL52" s="163">
        <v>794978.27</v>
      </c>
      <c r="AM52" s="157"/>
      <c r="AN52" s="164">
        <v>168410.35</v>
      </c>
      <c r="AO52" s="165">
        <v>171880.34</v>
      </c>
      <c r="AP52" s="166">
        <v>340290.69</v>
      </c>
      <c r="AQ52" s="157"/>
      <c r="AR52" s="167">
        <v>1135268.96</v>
      </c>
      <c r="AS52" s="119"/>
      <c r="AT52" s="120">
        <v>-26.0979207406425</v>
      </c>
      <c r="AU52" s="114">
        <v>-12.285091284412299</v>
      </c>
      <c r="AV52" s="114">
        <v>-26.192682318800799</v>
      </c>
      <c r="AW52" s="114">
        <v>-11.4357031076437</v>
      </c>
      <c r="AX52" s="114">
        <v>-25.323475055331301</v>
      </c>
      <c r="AY52" s="121">
        <v>-20.262410840532201</v>
      </c>
      <c r="AZ52" s="114"/>
      <c r="BA52" s="122">
        <v>-23.715695178860901</v>
      </c>
      <c r="BB52" s="123">
        <v>-23.6602552304258</v>
      </c>
      <c r="BC52" s="124">
        <v>-23.6877026084696</v>
      </c>
      <c r="BD52" s="114"/>
      <c r="BE52" s="125">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customXml/itemProps2.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76D074-13AA-49D0-9CF5-7C3E583D8790}">
  <ds:schemaRefs>
    <ds:schemaRef ds:uri="http://schemas.microsoft.com/sharepoint/v3/contenttype/form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2026-05-28T20:01:12Z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