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28" documentId="8_{2BD61A4A-C897-4647-AD6B-23624C26527D}" xr6:coauthVersionLast="47" xr6:coauthVersionMax="47" xr10:uidLastSave="{08059EF7-1597-4FB7-924E-81A2790D8DA5}"/>
  <workbookProtection workbookAlgorithmName="SHA-512" workbookHashValue="c8qAlJgyY107UowS8Rzzby+cd1rmN4JMqaESM/RSv7lGoiSi5D7GnCNake2WXx+WLh0xxpDMrU04PcBzGEMXhQ==" workbookSaltValue="F0mhFZOh1NoNudxKidfRwg==" workbookSpinCount="100000" lockStructure="1"/>
  <bookViews>
    <workbookView xWindow="-28920" yWindow="1725" windowWidth="29040" windowHeight="1572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<sst xmlns="http://schemas.openxmlformats.org/spreadsheetml/2006/main" count="925" uniqueCount="142">
  <si>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</si>
  <si>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</si>
  <si>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</si>
  <si>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</si>
  <si>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</si>
  <si>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</si>
  <si>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</si>
  <si>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</si>
  <si>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</si>
  <si>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</si>
  <si>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</si>
  <si>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</si>
  <si>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</si>
  <si>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</si>
  <si>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</si>
  <si>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</si>
  <si>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</si>
  <si>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</si>
  <si>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</si>
  <si>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</si>
  <si>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</si>
  <si>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</si>
  <si>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</si>
  <si>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</si>
  <si>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</si>
  <si>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</si>
  <si>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</si>
  <si>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</si>
  <si>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</si>
  <si>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</si>
  <si>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</si>
  <si>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</si>
  <si>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</si>
  <si>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</si>
  <si>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</si>
  <si>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</si>
  <si>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</si>
  <si>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</si>
  <si>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</si>
  <si>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</si>
  <si>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</si>
  <si>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</si>
  <si>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</si>
  <si>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</si>
  <si>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</si>
  <si>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</si>
  <si>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</si>
  <si>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</si>
  <si>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</si>
  <si>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</si>
  <si>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</si>
  <si>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</si>
  <si>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</si>
  <si>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</si>
  <si>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</si>
  <si>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</si>
  <si>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</si>
  <si>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</si>
  <si>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</si>
  <si>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</si>
  <si>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</si>
  <si>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</si>
  <si>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</si>
  <si>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</si>
  <si>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</si>
  <si>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</si>
  <si>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</si>
  <si>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</si>
  <si>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</si>
  <si>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</si>
  <si>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</si>
  <si>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</si>
  <si>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</si>
  <si>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</si>
  <si>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</si>
  <si>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</si>
  <si>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</si>
  <si>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</si>
  <si>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</si>
  <si>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</si>
  <si>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</si>
  <si>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</si>
  <si>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</si>
  <si>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</si>
  <si>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</si>
  <si>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</si>
  <si>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</si>
  <si>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</si>
  <si>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</si>
  <si>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</si>
  <si>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</si>
  <si>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</si>
  <si>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</si>
  <si>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</si>
  <si>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</si>
  <si>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</si>
  <si>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</si>
  <si>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</si>
  <si>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</si>
  <si>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</si>
  <si>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</si>
  <si>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</si>
  <si>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</si>
  <si>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</si>
  <si>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</si>
  <si>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</si>
  <si>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</si>
  <si>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</si>
  <si>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</si>
  <si>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</si>
  <si>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</si>
  <si>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</si>
  <si>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</si>
  <si>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</si>
  <si>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</si>
  <si>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</si>
  <si>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</si>
  <si>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</si>
  <si>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</si>
  <si>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</si>
  <si>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</si>
  <si>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</si>
  <si>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</si>
  <si>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</si>
  <si>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</si>
  <si>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</si>
  <si>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 Change Vs. 2025</t>
  </si>
  <si>
    <t>Apr</t>
  </si>
  <si>
    <t xml:space="preserve"> - Easter Sunday</t>
  </si>
  <si>
    <t>Sunday, Apr 20th</t>
  </si>
  <si>
    <t>Apr / May</t>
  </si>
  <si>
    <t>May</t>
  </si>
  <si>
    <t>Sunday, May 10th</t>
  </si>
  <si>
    <t xml:space="preserve"> - Mother's Day</t>
  </si>
  <si>
    <t>Sunday, May 11th</t>
  </si>
  <si>
    <t xml:space="preserve">Week of May 10-16, 2026 </t>
  </si>
  <si>
    <t>April 19 - May 16, 2026
Rolling-28 Day Period</t>
  </si>
  <si>
    <t>For the Week of May 10, 2026 to May 16, 2026</t>
  </si>
  <si>
    <t>Monday, May 25th</t>
  </si>
  <si>
    <t xml:space="preserve"> - Memorial Day</t>
  </si>
  <si>
    <t>Monday, May 26th</t>
  </si>
  <si>
    <r>
      <t>Note:</t>
    </r>
    <r>
      <rPr>
        <sz val="10"/>
        <rFont val="Arial"/>
      </rPr>
      <t xml:space="preserve"> Weekdays - Sunday through Thursday,  Weekends - Friday and Saturday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</si>
</sst>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3"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10"/>
      <name val="Arial"/>
    </font>
    <font>
      <sz val="26"/>
      <name val="Arial"/>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298">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18" fillId="3" borderId="0" xfId="0" applyFont="1" applyFill="1"/>
    <xf numFmtId="0" fontId="18" fillId="3" borderId="0" xfId="0" applyFont="1" applyFill="1" applyAlignment="1">
      <alignment vertical="center"/>
    </xf>
    <xf numFmtId="0" fontId="31" fillId="3" borderId="0" xfId="0" applyFont="1" applyFill="1"/>
    <xf numFmtId="0" fontId="31" fillId="5" borderId="0" xfId="0" applyFont="1" applyFill="1"/>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0" fontId="31" fillId="3" borderId="0" xfId="0" applyFont="1" applyFill="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31" fillId="3" borderId="0" xfId="0"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165" fontId="31" fillId="0" borderId="0" xfId="0" applyNumberFormat="1" applyFont="1" applyAlignment="1">
      <alignment horizontal="center"/>
    </xf>
    <xf numFmtId="0" fontId="31" fillId="0" borderId="0" xfId="0" applyFont="1" applyAlignment="1">
      <alignment horizontal="center"/>
    </xf>
    <xf numFmtId="165" fontId="31" fillId="0" borderId="1" xfId="0" applyNumberFormat="1" applyFont="1" applyBorder="1" applyAlignment="1">
      <alignment horizontal="center"/>
    </xf>
    <xf numFmtId="165" fontId="31" fillId="0" borderId="2" xfId="0" applyNumberFormat="1" applyFont="1" applyBorder="1" applyAlignment="1">
      <alignment horizontal="center"/>
    </xf>
    <xf numFmtId="165" fontId="31" fillId="0" borderId="3" xfId="0" applyNumberFormat="1" applyFont="1" applyBorder="1" applyAlignment="1">
      <alignment horizontal="center"/>
    </xf>
    <xf numFmtId="165" fontId="31" fillId="0" borderId="4" xfId="0" applyNumberFormat="1" applyFont="1" applyBorder="1" applyAlignment="1">
      <alignment horizontal="center"/>
    </xf>
    <xf numFmtId="165" fontId="31" fillId="0" borderId="5" xfId="0" applyNumberFormat="1" applyFont="1" applyBorder="1" applyAlignment="1">
      <alignment horizontal="center"/>
    </xf>
    <xf numFmtId="165" fontId="31" fillId="0" borderId="15" xfId="0" applyNumberFormat="1" applyFont="1" applyBorder="1" applyAlignment="1">
      <alignment horizontal="center"/>
    </xf>
    <xf numFmtId="165" fontId="31" fillId="0" borderId="16" xfId="0" applyNumberFormat="1" applyFont="1" applyBorder="1" applyAlignment="1">
      <alignment horizontal="center"/>
    </xf>
    <xf numFmtId="165" fontId="31" fillId="0" borderId="17" xfId="0" applyNumberFormat="1" applyFont="1" applyBorder="1" applyAlignment="1">
      <alignment horizontal="center"/>
    </xf>
    <xf numFmtId="165" fontId="31" fillId="4" borderId="1" xfId="0" applyNumberFormat="1" applyFont="1" applyFill="1" applyBorder="1" applyAlignment="1">
      <alignment horizontal="center"/>
    </xf>
    <xf numFmtId="165" fontId="31" fillId="4" borderId="2" xfId="0" applyNumberFormat="1" applyFont="1" applyFill="1" applyBorder="1" applyAlignment="1">
      <alignment horizontal="center"/>
    </xf>
    <xf numFmtId="165" fontId="31" fillId="4" borderId="3" xfId="0" applyNumberFormat="1" applyFont="1" applyFill="1" applyBorder="1" applyAlignment="1">
      <alignment horizontal="center"/>
    </xf>
    <xf numFmtId="165" fontId="31" fillId="4" borderId="4" xfId="0" applyNumberFormat="1" applyFont="1" applyFill="1" applyBorder="1" applyAlignment="1">
      <alignment horizontal="center"/>
    </xf>
    <xf numFmtId="165" fontId="31" fillId="4" borderId="5" xfId="0" applyNumberFormat="1" applyFont="1" applyFill="1" applyBorder="1" applyAlignment="1">
      <alignment horizontal="center"/>
    </xf>
    <xf numFmtId="165" fontId="31" fillId="4" borderId="15" xfId="0" applyNumberFormat="1" applyFont="1" applyFill="1" applyBorder="1" applyAlignment="1">
      <alignment horizontal="center"/>
    </xf>
    <xf numFmtId="165" fontId="31" fillId="4" borderId="16" xfId="0" applyNumberFormat="1" applyFont="1" applyFill="1" applyBorder="1" applyAlignment="1">
      <alignment horizontal="center"/>
    </xf>
    <xf numFmtId="165" fontId="31" fillId="4" borderId="17" xfId="0" applyNumberFormat="1" applyFont="1" applyFill="1" applyBorder="1" applyAlignment="1">
      <alignment horizontal="center"/>
    </xf>
    <xf numFmtId="165" fontId="31" fillId="0" borderId="10" xfId="0" applyNumberFormat="1" applyFont="1" applyBorder="1" applyAlignment="1">
      <alignment horizontal="center"/>
    </xf>
    <xf numFmtId="165" fontId="31" fillId="0" borderId="14" xfId="0" applyNumberFormat="1" applyFont="1" applyBorder="1" applyAlignment="1">
      <alignment horizontal="center"/>
    </xf>
    <xf numFmtId="165" fontId="31" fillId="0" borderId="11" xfId="0" applyNumberFormat="1" applyFont="1" applyBorder="1" applyAlignment="1">
      <alignment horizontal="center"/>
    </xf>
    <xf numFmtId="165" fontId="31" fillId="4" borderId="0" xfId="0" applyNumberFormat="1" applyFont="1" applyFill="1" applyAlignment="1">
      <alignment horizontal="center"/>
    </xf>
    <xf numFmtId="2" fontId="31" fillId="0" borderId="0" xfId="0" applyNumberFormat="1" applyFont="1" applyAlignment="1">
      <alignment horizontal="center"/>
    </xf>
    <xf numFmtId="2" fontId="31" fillId="0" borderId="1" xfId="0" applyNumberFormat="1" applyFont="1" applyBorder="1" applyAlignment="1">
      <alignment horizontal="center"/>
    </xf>
    <xf numFmtId="2" fontId="31" fillId="0" borderId="2" xfId="0" applyNumberFormat="1" applyFont="1" applyBorder="1" applyAlignment="1">
      <alignment horizontal="center"/>
    </xf>
    <xf numFmtId="2" fontId="31" fillId="0" borderId="3" xfId="0" applyNumberFormat="1" applyFont="1" applyBorder="1" applyAlignment="1">
      <alignment horizontal="center"/>
    </xf>
    <xf numFmtId="2" fontId="31" fillId="0" borderId="4" xfId="0" applyNumberFormat="1" applyFont="1" applyBorder="1" applyAlignment="1">
      <alignment horizontal="center"/>
    </xf>
    <xf numFmtId="2" fontId="31" fillId="0" borderId="5" xfId="0" applyNumberFormat="1" applyFont="1" applyBorder="1" applyAlignment="1">
      <alignment horizontal="center"/>
    </xf>
    <xf numFmtId="2" fontId="31" fillId="0" borderId="15" xfId="0" applyNumberFormat="1" applyFont="1" applyBorder="1" applyAlignment="1">
      <alignment horizontal="center"/>
    </xf>
    <xf numFmtId="2" fontId="31" fillId="0" borderId="16" xfId="0" applyNumberFormat="1" applyFont="1" applyBorder="1" applyAlignment="1">
      <alignment horizontal="center"/>
    </xf>
    <xf numFmtId="2" fontId="31" fillId="0" borderId="17" xfId="0" applyNumberFormat="1" applyFont="1" applyBorder="1" applyAlignment="1">
      <alignment horizontal="center"/>
    </xf>
    <xf numFmtId="2" fontId="31" fillId="4" borderId="1" xfId="0" applyNumberFormat="1" applyFont="1" applyFill="1" applyBorder="1" applyAlignment="1">
      <alignment horizontal="center"/>
    </xf>
    <xf numFmtId="2" fontId="31" fillId="4" borderId="2" xfId="0" applyNumberFormat="1" applyFont="1" applyFill="1" applyBorder="1" applyAlignment="1">
      <alignment horizontal="center"/>
    </xf>
    <xf numFmtId="2" fontId="31" fillId="4" borderId="3" xfId="0" applyNumberFormat="1" applyFont="1" applyFill="1" applyBorder="1" applyAlignment="1">
      <alignment horizontal="center"/>
    </xf>
    <xf numFmtId="2" fontId="31" fillId="4" borderId="4" xfId="0" applyNumberFormat="1" applyFont="1" applyFill="1" applyBorder="1" applyAlignment="1">
      <alignment horizontal="center"/>
    </xf>
    <xf numFmtId="2" fontId="31" fillId="4" borderId="5" xfId="0" applyNumberFormat="1" applyFont="1" applyFill="1" applyBorder="1" applyAlignment="1">
      <alignment horizontal="center"/>
    </xf>
    <xf numFmtId="2" fontId="31" fillId="4" borderId="15" xfId="0" applyNumberFormat="1" applyFont="1" applyFill="1" applyBorder="1" applyAlignment="1">
      <alignment horizontal="center"/>
    </xf>
    <xf numFmtId="2" fontId="31" fillId="4" borderId="16" xfId="0" applyNumberFormat="1" applyFont="1" applyFill="1" applyBorder="1" applyAlignment="1">
      <alignment horizontal="center"/>
    </xf>
    <xf numFmtId="2" fontId="31" fillId="4" borderId="17" xfId="0" applyNumberFormat="1" applyFont="1" applyFill="1" applyBorder="1" applyAlignment="1">
      <alignment horizontal="center"/>
    </xf>
    <xf numFmtId="2" fontId="31" fillId="0" borderId="10" xfId="0" applyNumberFormat="1" applyFont="1" applyBorder="1" applyAlignment="1">
      <alignment horizontal="center"/>
    </xf>
    <xf numFmtId="2" fontId="31" fillId="0" borderId="14" xfId="0" applyNumberFormat="1" applyFont="1" applyBorder="1" applyAlignment="1">
      <alignment horizontal="center"/>
    </xf>
    <xf numFmtId="2" fontId="31" fillId="0" borderId="11" xfId="0" applyNumberFormat="1" applyFont="1" applyBorder="1" applyAlignment="1">
      <alignment horizontal="center"/>
    </xf>
    <xf numFmtId="2" fontId="31" fillId="4" borderId="0" xfId="0" applyNumberFormat="1" applyFont="1" applyFill="1" applyAlignment="1">
      <alignment horizontal="center"/>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1" xfId="0" applyFont="1" applyBorder="1" applyAlignment="1">
      <alignment horizontal="center" wrapText="1"/>
    </xf>
    <xf numFmtId="0" fontId="3" fillId="0" borderId="11" xfId="0" applyFont="1" applyBorder="1" applyAlignment="1">
      <alignment horizontal="center" wrapText="1"/>
    </xf>
    <xf numFmtId="0" fontId="1" fillId="3" borderId="0" xfId="0" applyFont="1" applyFill="1" applyAlignment="1">
      <alignment horizontal="right"/>
    </xf>
    <xf numFmtId="0" fontId="31" fillId="0" borderId="0" xfId="0" applyFont="1" applyAlignment="1">
      <alignment horizontal="right"/>
    </xf>
    <xf numFmtId="49" fontId="20" fillId="2" borderId="0" xfId="0" applyNumberFormat="1" applyFont="1" applyFill="1" applyAlignment="1">
      <alignment horizontal="center"/>
    </xf>
    <xf numFmtId="0" fontId="32" fillId="3" borderId="0" xfId="0" applyFont="1" applyFill="1" applyAlignment="1">
      <alignment horizontal="center" vertical="center"/>
    </xf>
    <xf numFmtId="0" fontId="31" fillId="3" borderId="0" xfId="0" applyFont="1" applyFill="1" applyAlignment="1">
      <alignment horizontal="center" vertical="center"/>
    </xf>
    <xf numFmtId="0" fontId="5" fillId="3" borderId="0" xfId="0" applyFont="1" applyFill="1" applyAlignment="1">
      <alignment horizontal="center"/>
    </xf>
    <xf numFmtId="0" fontId="6" fillId="3" borderId="0" xfId="0" applyFont="1" applyFill="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32</xdr:col>
      <xdr:colOff>450849</xdr:colOff>
      <xdr:row>146</xdr:row>
      <xdr:rowOff>69846</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463946</xdr:colOff>
      <xdr:row>146</xdr:row>
      <xdr:rowOff>123423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0" zoomScaleNormal="80" zoomScaleSheetLayoutView="100" workbookViewId="0">
      <pane xSplit="1" ySplit="3" topLeftCell="B4" activePane="bottomRight" state="frozen"/>
      <selection activeCell="S19" sqref="S19"/>
      <selection pane="topRight" activeCell="S19" sqref="S19"/>
      <selection pane="bottomLeft" activeCell="S19" sqref="S19"/>
      <selection pane="bottomRight" activeCell="G42" sqref="G42"/>
    </sheetView>
  </sheetViews>
  <sheetFormatPr defaultColWidth="9.1796875" defaultRowHeight="15.5" x14ac:dyDescent="0.25"/>
  <cols>
    <col min="1" max="1" width="39.1796875" style="56" customWidth="1"/>
    <col min="2" max="6" width="9" style="56" customWidth="1"/>
    <col min="7" max="7" width="9" style="62" customWidth="1"/>
    <col min="8" max="9" width="9" style="56" customWidth="1"/>
    <col min="10" max="11" width="9" style="62" customWidth="1"/>
    <col min="12" max="12" width="2.7265625" style="56" customWidth="1"/>
    <col min="13" max="17" width="9" style="56" customWidth="1"/>
    <col min="18" max="18" width="9" style="62" customWidth="1"/>
    <col min="19" max="22" width="9" style="56" customWidth="1"/>
    <col min="23" max="23" width="2.7265625" style="56" customWidth="1"/>
    <col min="24" max="33" width="9" style="56" customWidth="1"/>
    <col min="34" max="16384" width="9.1796875" style="56"/>
  </cols>
  <sheetData>
    <row r="1" spans="1:34" x14ac:dyDescent="0.25">
      <c r="A1" s="263" t="str">
        <f>'Occupancy Raw Data'!B1</f>
        <v xml:space="preserve">Week of May 10-16, 2026 </v>
      </c>
      <c r="B1" s="250" t="s">
        <v>0</v>
      </c>
      <c r="C1" s="251"/>
      <c r="D1" s="251"/>
      <c r="E1" s="251"/>
      <c r="F1" s="251"/>
      <c r="G1" s="251"/>
      <c r="H1" s="251"/>
      <c r="I1" s="251"/>
      <c r="J1" s="251"/>
      <c r="K1" s="252"/>
      <c r="L1" s="60"/>
      <c r="M1" s="250" t="s">
        <v>1</v>
      </c>
      <c r="N1" s="251"/>
      <c r="O1" s="251"/>
      <c r="P1" s="251"/>
      <c r="Q1" s="251"/>
      <c r="R1" s="251"/>
      <c r="S1" s="251"/>
      <c r="T1" s="251"/>
      <c r="U1" s="251"/>
      <c r="V1" s="252"/>
      <c r="W1" s="60"/>
      <c r="X1" s="250" t="s">
        <v>2</v>
      </c>
      <c r="Y1" s="251"/>
      <c r="Z1" s="251"/>
      <c r="AA1" s="251"/>
      <c r="AB1" s="251"/>
      <c r="AC1" s="251"/>
      <c r="AD1" s="251"/>
      <c r="AE1" s="251"/>
      <c r="AF1" s="251"/>
      <c r="AG1" s="252"/>
      <c r="AH1" s="57"/>
    </row>
    <row r="2" spans="1:34" x14ac:dyDescent="0.25">
      <c r="A2" s="264"/>
      <c r="B2" s="61"/>
      <c r="C2" s="62"/>
      <c r="D2" s="62"/>
      <c r="E2" s="62"/>
      <c r="F2" s="63"/>
      <c r="G2" s="253" t="s">
        <v>3</v>
      </c>
      <c r="H2" s="62"/>
      <c r="I2" s="62"/>
      <c r="J2" s="253" t="s">
        <v>4</v>
      </c>
      <c r="K2" s="255" t="s">
        <v>5</v>
      </c>
      <c r="L2" s="57"/>
      <c r="M2" s="61"/>
      <c r="N2" s="62"/>
      <c r="O2" s="62"/>
      <c r="P2" s="62"/>
      <c r="Q2" s="62"/>
      <c r="R2" s="253" t="s">
        <v>3</v>
      </c>
      <c r="S2" s="62"/>
      <c r="T2" s="62"/>
      <c r="U2" s="253" t="s">
        <v>4</v>
      </c>
      <c r="V2" s="255" t="s">
        <v>5</v>
      </c>
      <c r="W2" s="57"/>
      <c r="X2" s="64"/>
      <c r="Y2" s="65"/>
      <c r="Z2" s="65"/>
      <c r="AA2" s="65"/>
      <c r="AB2" s="65"/>
      <c r="AC2" s="257" t="s">
        <v>3</v>
      </c>
      <c r="AD2" s="66"/>
      <c r="AE2" s="66"/>
      <c r="AF2" s="257" t="s">
        <v>4</v>
      </c>
      <c r="AG2" s="258" t="s">
        <v>5</v>
      </c>
      <c r="AH2" s="57"/>
    </row>
    <row r="3" spans="1:34" x14ac:dyDescent="0.25">
      <c r="A3" s="265"/>
      <c r="B3" s="67" t="s">
        <v>6</v>
      </c>
      <c r="C3" s="68" t="s">
        <v>7</v>
      </c>
      <c r="D3" s="68" t="s">
        <v>8</v>
      </c>
      <c r="E3" s="68" t="s">
        <v>9</v>
      </c>
      <c r="F3" s="69" t="s">
        <v>10</v>
      </c>
      <c r="G3" s="254"/>
      <c r="H3" s="68" t="s">
        <v>11</v>
      </c>
      <c r="I3" s="68" t="s">
        <v>12</v>
      </c>
      <c r="J3" s="254"/>
      <c r="K3" s="256"/>
      <c r="L3" s="57"/>
      <c r="M3" s="67" t="s">
        <v>6</v>
      </c>
      <c r="N3" s="68" t="s">
        <v>7</v>
      </c>
      <c r="O3" s="68" t="s">
        <v>8</v>
      </c>
      <c r="P3" s="68" t="s">
        <v>9</v>
      </c>
      <c r="Q3" s="68" t="s">
        <v>10</v>
      </c>
      <c r="R3" s="254"/>
      <c r="S3" s="68" t="s">
        <v>11</v>
      </c>
      <c r="T3" s="68" t="s">
        <v>12</v>
      </c>
      <c r="U3" s="254"/>
      <c r="V3" s="256"/>
      <c r="W3" s="57"/>
      <c r="X3" s="67" t="s">
        <v>6</v>
      </c>
      <c r="Y3" s="68" t="s">
        <v>7</v>
      </c>
      <c r="Z3" s="68" t="s">
        <v>8</v>
      </c>
      <c r="AA3" s="68" t="s">
        <v>9</v>
      </c>
      <c r="AB3" s="68" t="s">
        <v>10</v>
      </c>
      <c r="AC3" s="254"/>
      <c r="AD3" s="69" t="s">
        <v>11</v>
      </c>
      <c r="AE3" s="69" t="s">
        <v>12</v>
      </c>
      <c r="AF3" s="254"/>
      <c r="AG3" s="256"/>
      <c r="AH3" s="57"/>
    </row>
    <row r="4" spans="1:34" x14ac:dyDescent="0.25">
      <c r="A4" s="88" t="s">
        <v>13</v>
      </c>
      <c r="B4" s="71">
        <f>(VLOOKUP($A4,'Occupancy Raw Data'!$B$8:$BE$45,'Occupancy Raw Data'!G$3,FALSE))/100</f>
        <v>0.47906666792897801</v>
      </c>
      <c r="C4" s="72">
        <f>(VLOOKUP($A4,'Occupancy Raw Data'!$B$8:$BE$45,'Occupancy Raw Data'!H$3,FALSE))/100</f>
        <v>0.63141860383576998</v>
      </c>
      <c r="D4" s="72">
        <f>(VLOOKUP($A4,'Occupancy Raw Data'!$B$8:$BE$45,'Occupancy Raw Data'!I$3,FALSE))/100</f>
        <v>0.69571810087095898</v>
      </c>
      <c r="E4" s="72">
        <f>(VLOOKUP($A4,'Occupancy Raw Data'!$B$8:$BE$45,'Occupancy Raw Data'!J$3,FALSE))/100</f>
        <v>0.71403282257873602</v>
      </c>
      <c r="F4" s="72">
        <f>(VLOOKUP($A4,'Occupancy Raw Data'!$B$8:$BE$45,'Occupancy Raw Data'!K$3,FALSE))/100</f>
        <v>0.69755013837866398</v>
      </c>
      <c r="G4" s="73">
        <f>(VLOOKUP($A4,'Occupancy Raw Data'!$B$8:$BE$45,'Occupancy Raw Data'!L$3,FALSE))/100</f>
        <v>0.64355737368855304</v>
      </c>
      <c r="H4" s="53">
        <f>(VLOOKUP($A4,'Occupancy Raw Data'!$B$8:$BE$45,'Occupancy Raw Data'!N$3,FALSE))/100</f>
        <v>0.76759113753357999</v>
      </c>
      <c r="I4" s="53">
        <f>(VLOOKUP($A4,'Occupancy Raw Data'!$B$8:$BE$45,'Occupancy Raw Data'!O$3,FALSE))/100</f>
        <v>0.78611100495311703</v>
      </c>
      <c r="J4" s="73">
        <f>(VLOOKUP($A4,'Occupancy Raw Data'!$B$8:$BE$45,'Occupancy Raw Data'!P$3,FALSE))/100</f>
        <v>0.77685111182675504</v>
      </c>
      <c r="K4" s="74">
        <f>(VLOOKUP($A4,'Occupancy Raw Data'!$B$8:$BE$45,'Occupancy Raw Data'!R$3,FALSE))/100</f>
        <v>0.68164304626018901</v>
      </c>
      <c r="M4" s="75">
        <f>VLOOKUP($A4,'ADR Raw Data'!$B$6:$BE$43,'ADR Raw Data'!G$1,FALSE)</f>
        <v>141.38661688773601</v>
      </c>
      <c r="N4" s="76">
        <f>VLOOKUP($A4,'ADR Raw Data'!$B$6:$BE$43,'ADR Raw Data'!H$1,FALSE)</f>
        <v>160.50410703958499</v>
      </c>
      <c r="O4" s="76">
        <f>VLOOKUP($A4,'ADR Raw Data'!$B$6:$BE$43,'ADR Raw Data'!I$1,FALSE)</f>
        <v>172.76182838693799</v>
      </c>
      <c r="P4" s="76">
        <f>VLOOKUP($A4,'ADR Raw Data'!$B$6:$BE$43,'ADR Raw Data'!J$1,FALSE)</f>
        <v>174.09446269865199</v>
      </c>
      <c r="Q4" s="76">
        <f>VLOOKUP($A4,'ADR Raw Data'!$B$6:$BE$43,'ADR Raw Data'!K$1,FALSE)</f>
        <v>167.683533162076</v>
      </c>
      <c r="R4" s="77">
        <f>VLOOKUP($A4,'ADR Raw Data'!$B$6:$BE$43,'ADR Raw Data'!L$1,FALSE)</f>
        <v>164.88018499278499</v>
      </c>
      <c r="S4" s="76">
        <f>VLOOKUP($A4,'ADR Raw Data'!$B$6:$BE$43,'ADR Raw Data'!N$1,FALSE)</f>
        <v>188.28748705917499</v>
      </c>
      <c r="T4" s="76">
        <f>VLOOKUP($A4,'ADR Raw Data'!$B$6:$BE$43,'ADR Raw Data'!O$1,FALSE)</f>
        <v>191.380066987682</v>
      </c>
      <c r="U4" s="77">
        <f>VLOOKUP($A4,'ADR Raw Data'!$B$6:$BE$43,'ADR Raw Data'!P$1,FALSE)</f>
        <v>189.85221531487801</v>
      </c>
      <c r="V4" s="78">
        <f>VLOOKUP($A4,'ADR Raw Data'!$B$6:$BE$43,'ADR Raw Data'!R$1,FALSE)</f>
        <v>173.01198180277299</v>
      </c>
      <c r="X4" s="75">
        <f>VLOOKUP($A4,'RevPAR Raw Data'!$B$6:$BE$43,'RevPAR Raw Data'!G$1,FALSE)</f>
        <v>67.733615442158893</v>
      </c>
      <c r="Y4" s="76">
        <f>VLOOKUP($A4,'RevPAR Raw Data'!$B$6:$BE$43,'RevPAR Raw Data'!H$1,FALSE)</f>
        <v>101.345279176842</v>
      </c>
      <c r="Z4" s="76">
        <f>VLOOKUP($A4,'RevPAR Raw Data'!$B$6:$BE$43,'RevPAR Raw Data'!I$1,FALSE)</f>
        <v>120.19353114835501</v>
      </c>
      <c r="AA4" s="76">
        <f>VLOOKUP($A4,'RevPAR Raw Data'!$B$6:$BE$43,'RevPAR Raw Data'!J$1,FALSE)</f>
        <v>124.30916059604699</v>
      </c>
      <c r="AB4" s="76">
        <f>VLOOKUP($A4,'RevPAR Raw Data'!$B$6:$BE$43,'RevPAR Raw Data'!K$1,FALSE)</f>
        <v>116.967671761029</v>
      </c>
      <c r="AC4" s="77">
        <f>VLOOKUP($A4,'RevPAR Raw Data'!$B$6:$BE$43,'RevPAR Raw Data'!L$1,FALSE)</f>
        <v>106.10985882723899</v>
      </c>
      <c r="AD4" s="76">
        <f>VLOOKUP($A4,'RevPAR Raw Data'!$B$6:$BE$43,'RevPAR Raw Data'!N$1,FALSE)</f>
        <v>144.52780637509099</v>
      </c>
      <c r="AE4" s="76">
        <f>VLOOKUP($A4,'RevPAR Raw Data'!$B$6:$BE$43,'RevPAR Raw Data'!O$1,FALSE)</f>
        <v>150.44597678768099</v>
      </c>
      <c r="AF4" s="77">
        <f>VLOOKUP($A4,'RevPAR Raw Data'!$B$6:$BE$43,'RevPAR Raw Data'!P$1,FALSE)</f>
        <v>147.48690455013499</v>
      </c>
      <c r="AG4" s="78">
        <f>VLOOKUP($A4,'RevPAR Raw Data'!$B$6:$BE$43,'RevPAR Raw Data'!R$1,FALSE)</f>
        <v>117.932414315554</v>
      </c>
    </row>
    <row r="5" spans="1:34" x14ac:dyDescent="0.25">
      <c r="A5" s="55" t="s">
        <v>126</v>
      </c>
      <c r="B5" s="43">
        <f>(VLOOKUP($A4,'Occupancy Raw Data'!$B$8:$BE$51,'Occupancy Raw Data'!T$3,FALSE))/100</f>
        <v>1.4853288343149999E-2</v>
      </c>
      <c r="C5" s="44">
        <f>(VLOOKUP($A4,'Occupancy Raw Data'!$B$8:$BE$51,'Occupancy Raw Data'!U$3,FALSE))/100</f>
        <v>2.6988940374941598E-2</v>
      </c>
      <c r="D5" s="44">
        <f>(VLOOKUP($A4,'Occupancy Raw Data'!$B$8:$BE$51,'Occupancy Raw Data'!V$3,FALSE))/100</f>
        <v>2.1419942689395E-2</v>
      </c>
      <c r="E5" s="44">
        <f>(VLOOKUP($A4,'Occupancy Raw Data'!$B$8:$BE$51,'Occupancy Raw Data'!W$3,FALSE))/100</f>
        <v>2.3022243648073402E-2</v>
      </c>
      <c r="F5" s="44">
        <f>(VLOOKUP($A4,'Occupancy Raw Data'!$B$8:$BE$51,'Occupancy Raw Data'!X$3,FALSE))/100</f>
        <v>1.6256548359801899E-2</v>
      </c>
      <c r="G5" s="44">
        <f>(VLOOKUP($A4,'Occupancy Raw Data'!$B$8:$BE$51,'Occupancy Raw Data'!Y$3,FALSE))/100</f>
        <v>2.07503005979758E-2</v>
      </c>
      <c r="H5" s="45">
        <f>(VLOOKUP($A4,'Occupancy Raw Data'!$B$8:$BE$51,'Occupancy Raw Data'!AA$3,FALSE))/100</f>
        <v>3.7094334260633897E-3</v>
      </c>
      <c r="I5" s="45">
        <f>(VLOOKUP($A4,'Occupancy Raw Data'!$B$8:$BE$51,'Occupancy Raw Data'!AB$3,FALSE))/100</f>
        <v>6.9773789467740695E-4</v>
      </c>
      <c r="J5" s="44">
        <f>(VLOOKUP($A4,'Occupancy Raw Data'!$B$8:$BE$51,'Occupancy Raw Data'!AC$3,FALSE))/100</f>
        <v>2.1833671386579899E-3</v>
      </c>
      <c r="K5" s="46">
        <f>(VLOOKUP($A4,'Occupancy Raw Data'!$B$8:$BE$51,'Occupancy Raw Data'!AE$3,FALSE))/100</f>
        <v>1.46314990753825E-2</v>
      </c>
      <c r="M5" s="43">
        <f>(VLOOKUP($A4,'ADR Raw Data'!$B$6:$BE$43,'ADR Raw Data'!T$1,FALSE))/100</f>
        <v>2.4871029638966303E-2</v>
      </c>
      <c r="N5" s="44">
        <f>(VLOOKUP($A4,'ADR Raw Data'!$B$6:$BE$43,'ADR Raw Data'!U$1,FALSE))/100</f>
        <v>4.0938162772374199E-2</v>
      </c>
      <c r="O5" s="44">
        <f>(VLOOKUP($A4,'ADR Raw Data'!$B$6:$BE$43,'ADR Raw Data'!V$1,FALSE))/100</f>
        <v>4.6848327351443002E-2</v>
      </c>
      <c r="P5" s="44">
        <f>(VLOOKUP($A4,'ADR Raw Data'!$B$6:$BE$43,'ADR Raw Data'!W$1,FALSE))/100</f>
        <v>5.68647059777935E-2</v>
      </c>
      <c r="Q5" s="44">
        <f>(VLOOKUP($A4,'ADR Raw Data'!$B$6:$BE$43,'ADR Raw Data'!X$1,FALSE))/100</f>
        <v>3.75745923178765E-2</v>
      </c>
      <c r="R5" s="44">
        <f>(VLOOKUP($A4,'ADR Raw Data'!$B$6:$BE$43,'ADR Raw Data'!Y$1,FALSE))/100</f>
        <v>4.3210818836282104E-2</v>
      </c>
      <c r="S5" s="45">
        <f>(VLOOKUP($A4,'ADR Raw Data'!$B$6:$BE$43,'ADR Raw Data'!AA$1,FALSE))/100</f>
        <v>3.7301755984847799E-2</v>
      </c>
      <c r="T5" s="45">
        <f>(VLOOKUP($A4,'ADR Raw Data'!$B$6:$BE$43,'ADR Raw Data'!AB$1,FALSE))/100</f>
        <v>2.71379126432497E-2</v>
      </c>
      <c r="U5" s="44">
        <f>(VLOOKUP($A4,'ADR Raw Data'!$B$6:$BE$43,'ADR Raw Data'!AC$1,FALSE))/100</f>
        <v>3.2072585136996401E-2</v>
      </c>
      <c r="V5" s="46">
        <f>(VLOOKUP($A4,'ADR Raw Data'!$B$6:$BE$43,'ADR Raw Data'!AE$1,FALSE))/100</f>
        <v>3.8551736724790599E-2</v>
      </c>
      <c r="X5" s="43">
        <f>(VLOOKUP($A4,'RevPAR Raw Data'!$B$6:$BE$43,'RevPAR Raw Data'!T$1,FALSE))/100</f>
        <v>4.0093734556734997E-2</v>
      </c>
      <c r="Y5" s="44">
        <f>(VLOOKUP($A4,'RevPAR Raw Data'!$B$6:$BE$43,'RevPAR Raw Data'!U$1,FALSE))/100</f>
        <v>6.9031980781439101E-2</v>
      </c>
      <c r="Z5" s="44">
        <f>(VLOOKUP($A4,'RevPAR Raw Data'!$B$6:$BE$43,'RevPAR Raw Data'!V$1,FALSE))/100</f>
        <v>6.9271758527800001E-2</v>
      </c>
      <c r="AA5" s="44">
        <f>(VLOOKUP($A4,'RevPAR Raw Data'!$B$6:$BE$43,'RevPAR Raw Data'!W$1,FALSE))/100</f>
        <v>8.1196102741863688E-2</v>
      </c>
      <c r="AB5" s="44">
        <f>(VLOOKUP($A4,'RevPAR Raw Data'!$B$6:$BE$43,'RevPAR Raw Data'!X$1,FALSE))/100</f>
        <v>5.44419738547939E-2</v>
      </c>
      <c r="AC5" s="44">
        <f>(VLOOKUP($A4,'RevPAR Raw Data'!$B$6:$BE$43,'RevPAR Raw Data'!Y$1,FALSE))/100</f>
        <v>6.48577569141955E-2</v>
      </c>
      <c r="AD5" s="45">
        <f>(VLOOKUP($A4,'RevPAR Raw Data'!$B$6:$BE$43,'RevPAR Raw Data'!AA$1,FALSE))/100</f>
        <v>4.11495577914123E-2</v>
      </c>
      <c r="AE5" s="45">
        <f>(VLOOKUP($A4,'RevPAR Raw Data'!$B$6:$BE$43,'RevPAR Raw Data'!AB$1,FALSE))/100</f>
        <v>2.7854585687960797E-2</v>
      </c>
      <c r="AF5" s="44">
        <f>(VLOOKUP($A4,'RevPAR Raw Data'!$B$6:$BE$43,'RevPAR Raw Data'!AC$1,FALSE))/100</f>
        <v>3.4325978504094301E-2</v>
      </c>
      <c r="AG5" s="46">
        <f>(VLOOKUP($A4,'RevPAR Raw Data'!$B$6:$BE$43,'RevPAR Raw Data'!AE$1,FALSE))/100</f>
        <v>5.3747305500416294E-2</v>
      </c>
    </row>
    <row r="6" spans="1:34"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5">
      <c r="A7" s="88" t="s">
        <v>14</v>
      </c>
      <c r="B7" s="79">
        <f>(VLOOKUP($A7,'Occupancy Raw Data'!$B$8:$BE$45,'Occupancy Raw Data'!G$3,FALSE))/100</f>
        <v>0.51403848036815802</v>
      </c>
      <c r="C7" s="80">
        <f>(VLOOKUP($A7,'Occupancy Raw Data'!$B$8:$BE$45,'Occupancy Raw Data'!H$3,FALSE))/100</f>
        <v>0.68185768138646796</v>
      </c>
      <c r="D7" s="80">
        <f>(VLOOKUP($A7,'Occupancy Raw Data'!$B$8:$BE$45,'Occupancy Raw Data'!I$3,FALSE))/100</f>
        <v>0.76119284245569308</v>
      </c>
      <c r="E7" s="80">
        <f>(VLOOKUP($A7,'Occupancy Raw Data'!$B$8:$BE$45,'Occupancy Raw Data'!J$3,FALSE))/100</f>
        <v>0.81562102222657307</v>
      </c>
      <c r="F7" s="80">
        <f>(VLOOKUP($A7,'Occupancy Raw Data'!$B$8:$BE$45,'Occupancy Raw Data'!K$3,FALSE))/100</f>
        <v>0.81603103887202488</v>
      </c>
      <c r="G7" s="81">
        <f>(VLOOKUP($A7,'Occupancy Raw Data'!$B$8:$BE$45,'Occupancy Raw Data'!L$3,FALSE))/100</f>
        <v>0.71774821306178394</v>
      </c>
      <c r="H7" s="53">
        <f>(VLOOKUP($A7,'Occupancy Raw Data'!$B$8:$BE$45,'Occupancy Raw Data'!N$3,FALSE))/100</f>
        <v>0.86689146186233201</v>
      </c>
      <c r="I7" s="53">
        <f>(VLOOKUP($A7,'Occupancy Raw Data'!$B$8:$BE$45,'Occupancy Raw Data'!O$3,FALSE))/100</f>
        <v>0.84222314696954792</v>
      </c>
      <c r="J7" s="81">
        <f>(VLOOKUP($A7,'Occupancy Raw Data'!$B$8:$BE$45,'Occupancy Raw Data'!P$3,FALSE))/100</f>
        <v>0.85455730441594002</v>
      </c>
      <c r="K7" s="82">
        <f>(VLOOKUP($A7,'Occupancy Raw Data'!$B$8:$BE$45,'Occupancy Raw Data'!R$3,FALSE))/100</f>
        <v>0.75683652487725694</v>
      </c>
      <c r="M7" s="75">
        <f>VLOOKUP($A7,'ADR Raw Data'!$B$6:$BE$43,'ADR Raw Data'!G$1,FALSE)</f>
        <v>125.03001281578101</v>
      </c>
      <c r="N7" s="76">
        <f>VLOOKUP($A7,'ADR Raw Data'!$B$6:$BE$43,'ADR Raw Data'!H$1,FALSE)</f>
        <v>143.11964447097</v>
      </c>
      <c r="O7" s="76">
        <f>VLOOKUP($A7,'ADR Raw Data'!$B$6:$BE$43,'ADR Raw Data'!I$1,FALSE)</f>
        <v>156.92879133255599</v>
      </c>
      <c r="P7" s="76">
        <f>VLOOKUP($A7,'ADR Raw Data'!$B$6:$BE$43,'ADR Raw Data'!J$1,FALSE)</f>
        <v>166.35978182759399</v>
      </c>
      <c r="Q7" s="76">
        <f>VLOOKUP($A7,'ADR Raw Data'!$B$6:$BE$43,'ADR Raw Data'!K$1,FALSE)</f>
        <v>178.16657058554401</v>
      </c>
      <c r="R7" s="77">
        <f>VLOOKUP($A7,'ADR Raw Data'!$B$6:$BE$43,'ADR Raw Data'!L$1,FALSE)</f>
        <v>156.708582823325</v>
      </c>
      <c r="S7" s="76">
        <f>VLOOKUP($A7,'ADR Raw Data'!$B$6:$BE$43,'ADR Raw Data'!N$1,FALSE)</f>
        <v>198.78322939494601</v>
      </c>
      <c r="T7" s="76">
        <f>VLOOKUP($A7,'ADR Raw Data'!$B$6:$BE$43,'ADR Raw Data'!O$1,FALSE)</f>
        <v>187.771460787932</v>
      </c>
      <c r="U7" s="77">
        <f>VLOOKUP($A7,'ADR Raw Data'!$B$6:$BE$43,'ADR Raw Data'!P$1,FALSE)</f>
        <v>193.35681365783</v>
      </c>
      <c r="V7" s="78">
        <f>VLOOKUP($A7,'ADR Raw Data'!$B$6:$BE$43,'ADR Raw Data'!R$1,FALSE)</f>
        <v>168.53148449519</v>
      </c>
      <c r="X7" s="75">
        <f>VLOOKUP($A7,'RevPAR Raw Data'!$B$6:$BE$43,'RevPAR Raw Data'!G$1,FALSE)</f>
        <v>64.270237788235505</v>
      </c>
      <c r="Y7" s="76">
        <f>VLOOKUP($A7,'RevPAR Raw Data'!$B$6:$BE$43,'RevPAR Raw Data'!H$1,FALSE)</f>
        <v>97.587228939831505</v>
      </c>
      <c r="Z7" s="76">
        <f>VLOOKUP($A7,'RevPAR Raw Data'!$B$6:$BE$43,'RevPAR Raw Data'!I$1,FALSE)</f>
        <v>119.453072737564</v>
      </c>
      <c r="AA7" s="76">
        <f>VLOOKUP($A7,'RevPAR Raw Data'!$B$6:$BE$43,'RevPAR Raw Data'!J$1,FALSE)</f>
        <v>135.686535311612</v>
      </c>
      <c r="AB7" s="76">
        <f>VLOOKUP($A7,'RevPAR Raw Data'!$B$6:$BE$43,'RevPAR Raw Data'!K$1,FALSE)</f>
        <v>145.38945168718701</v>
      </c>
      <c r="AC7" s="77">
        <f>VLOOKUP($A7,'RevPAR Raw Data'!$B$6:$BE$43,'RevPAR Raw Data'!L$1,FALSE)</f>
        <v>112.477305292886</v>
      </c>
      <c r="AD7" s="76">
        <f>VLOOKUP($A7,'RevPAR Raw Data'!$B$6:$BE$43,'RevPAR Raw Data'!N$1,FALSE)</f>
        <v>172.3234843239</v>
      </c>
      <c r="AE7" s="76">
        <f>VLOOKUP($A7,'RevPAR Raw Data'!$B$6:$BE$43,'RevPAR Raw Data'!O$1,FALSE)</f>
        <v>158.14547061588101</v>
      </c>
      <c r="AF7" s="77">
        <f>VLOOKUP($A7,'RevPAR Raw Data'!$B$6:$BE$43,'RevPAR Raw Data'!P$1,FALSE)</f>
        <v>165.234477469891</v>
      </c>
      <c r="AG7" s="78">
        <f>VLOOKUP($A7,'RevPAR Raw Data'!$B$6:$BE$43,'RevPAR Raw Data'!R$1,FALSE)</f>
        <v>127.55078305774499</v>
      </c>
    </row>
    <row r="8" spans="1:34" x14ac:dyDescent="0.25">
      <c r="A8" s="55" t="s">
        <v>126</v>
      </c>
      <c r="B8" s="43">
        <f>(VLOOKUP($A7,'Occupancy Raw Data'!$B$8:$BE$51,'Occupancy Raw Data'!T$3,FALSE))/100</f>
        <v>2.3455072359909002E-2</v>
      </c>
      <c r="C8" s="44">
        <f>(VLOOKUP($A7,'Occupancy Raw Data'!$B$8:$BE$51,'Occupancy Raw Data'!U$3,FALSE))/100</f>
        <v>4.8747899544033101E-2</v>
      </c>
      <c r="D8" s="44">
        <f>(VLOOKUP($A7,'Occupancy Raw Data'!$B$8:$BE$51,'Occupancy Raw Data'!V$3,FALSE))/100</f>
        <v>5.9046088627165504E-2</v>
      </c>
      <c r="E8" s="44">
        <f>(VLOOKUP($A7,'Occupancy Raw Data'!$B$8:$BE$51,'Occupancy Raw Data'!W$3,FALSE))/100</f>
        <v>9.0197022066999005E-2</v>
      </c>
      <c r="F8" s="44">
        <f>(VLOOKUP($A7,'Occupancy Raw Data'!$B$8:$BE$51,'Occupancy Raw Data'!X$3,FALSE))/100</f>
        <v>7.4072284763255392E-2</v>
      </c>
      <c r="G8" s="44">
        <f>(VLOOKUP($A7,'Occupancy Raw Data'!$B$8:$BE$51,'Occupancy Raw Data'!Y$3,FALSE))/100</f>
        <v>6.2049910994620802E-2</v>
      </c>
      <c r="H8" s="45">
        <f>(VLOOKUP($A7,'Occupancy Raw Data'!$B$8:$BE$51,'Occupancy Raw Data'!AA$3,FALSE))/100</f>
        <v>3.6177722664757501E-2</v>
      </c>
      <c r="I8" s="45">
        <f>(VLOOKUP($A7,'Occupancy Raw Data'!$B$8:$BE$51,'Occupancy Raw Data'!AB$3,FALSE))/100</f>
        <v>3.2053674780446205E-2</v>
      </c>
      <c r="J8" s="44">
        <f>(VLOOKUP($A7,'Occupancy Raw Data'!$B$8:$BE$51,'Occupancy Raw Data'!AC$3,FALSE))/100</f>
        <v>3.4141349782962599E-2</v>
      </c>
      <c r="K8" s="46">
        <f>(VLOOKUP($A7,'Occupancy Raw Data'!$B$8:$BE$51,'Occupancy Raw Data'!AE$3,FALSE))/100</f>
        <v>5.2883299094935596E-2</v>
      </c>
      <c r="M8" s="43">
        <f>(VLOOKUP($A7,'ADR Raw Data'!$B$6:$BE$43,'ADR Raw Data'!T$1,FALSE))/100</f>
        <v>2.7347097779366E-2</v>
      </c>
      <c r="N8" s="44">
        <f>(VLOOKUP($A7,'ADR Raw Data'!$B$6:$BE$43,'ADR Raw Data'!U$1,FALSE))/100</f>
        <v>1.3880909560015999E-2</v>
      </c>
      <c r="O8" s="44">
        <f>(VLOOKUP($A7,'ADR Raw Data'!$B$6:$BE$43,'ADR Raw Data'!V$1,FALSE))/100</f>
        <v>2.6643191731011304E-2</v>
      </c>
      <c r="P8" s="44">
        <f>(VLOOKUP($A7,'ADR Raw Data'!$B$6:$BE$43,'ADR Raw Data'!W$1,FALSE))/100</f>
        <v>9.0842973121627008E-2</v>
      </c>
      <c r="Q8" s="44">
        <f>(VLOOKUP($A7,'ADR Raw Data'!$B$6:$BE$43,'ADR Raw Data'!X$1,FALSE))/100</f>
        <v>0.120165095153232</v>
      </c>
      <c r="R8" s="44">
        <f>(VLOOKUP($A7,'ADR Raw Data'!$B$6:$BE$43,'ADR Raw Data'!Y$1,FALSE))/100</f>
        <v>6.3938948242998409E-2</v>
      </c>
      <c r="S8" s="45">
        <f>(VLOOKUP($A7,'ADR Raw Data'!$B$6:$BE$43,'ADR Raw Data'!AA$1,FALSE))/100</f>
        <v>0.125959587397485</v>
      </c>
      <c r="T8" s="45">
        <f>(VLOOKUP($A7,'ADR Raw Data'!$B$6:$BE$43,'ADR Raw Data'!AB$1,FALSE))/100</f>
        <v>0.100500629881923</v>
      </c>
      <c r="U8" s="44">
        <f>(VLOOKUP($A7,'ADR Raw Data'!$B$6:$BE$43,'ADR Raw Data'!AC$1,FALSE))/100</f>
        <v>0.113668739620134</v>
      </c>
      <c r="V8" s="46">
        <f>(VLOOKUP($A7,'ADR Raw Data'!$B$6:$BE$43,'ADR Raw Data'!AE$1,FALSE))/100</f>
        <v>8.0750846579978705E-2</v>
      </c>
      <c r="X8" s="43">
        <f>(VLOOKUP($A7,'RevPAR Raw Data'!$B$6:$BE$43,'RevPAR Raw Data'!T$1,FALSE))/100</f>
        <v>5.1443598296523597E-2</v>
      </c>
      <c r="Y8" s="44">
        <f>(VLOOKUP($A7,'RevPAR Raw Data'!$B$6:$BE$43,'RevPAR Raw Data'!U$1,FALSE))/100</f>
        <v>6.3305474288860603E-2</v>
      </c>
      <c r="Z8" s="44">
        <f>(VLOOKUP($A7,'RevPAR Raw Data'!$B$6:$BE$43,'RevPAR Raw Data'!V$1,FALSE))/100</f>
        <v>8.7262456618436707E-2</v>
      </c>
      <c r="AA8" s="44">
        <f>(VLOOKUP($A7,'RevPAR Raw Data'!$B$6:$BE$43,'RevPAR Raw Data'!W$1,FALSE))/100</f>
        <v>0.18923376083990898</v>
      </c>
      <c r="AB8" s="44">
        <f>(VLOOKUP($A7,'RevPAR Raw Data'!$B$6:$BE$43,'RevPAR Raw Data'!X$1,FALSE))/100</f>
        <v>0.20313828306328202</v>
      </c>
      <c r="AC8" s="44">
        <f>(VLOOKUP($A7,'RevPAR Raw Data'!$B$6:$BE$43,'RevPAR Raw Data'!Y$1,FALSE))/100</f>
        <v>0.129956265285187</v>
      </c>
      <c r="AD8" s="45">
        <f>(VLOOKUP($A7,'RevPAR Raw Data'!$B$6:$BE$43,'RevPAR Raw Data'!AA$1,FALSE))/100</f>
        <v>0.16669424108207601</v>
      </c>
      <c r="AE8" s="45">
        <f>(VLOOKUP($A7,'RevPAR Raw Data'!$B$6:$BE$43,'RevPAR Raw Data'!AB$1,FALSE))/100</f>
        <v>0.13577571916783499</v>
      </c>
      <c r="AF8" s="44">
        <f>(VLOOKUP($A7,'RevPAR Raw Data'!$B$6:$BE$43,'RevPAR Raw Data'!AC$1,FALSE))/100</f>
        <v>0.151690893601856</v>
      </c>
      <c r="AG8" s="46">
        <f>(VLOOKUP($A7,'RevPAR Raw Data'!$B$6:$BE$43,'RevPAR Raw Data'!AE$1,FALSE))/100</f>
        <v>0.13790451684677199</v>
      </c>
    </row>
    <row r="9" spans="1:34"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5">
      <c r="A11" s="70" t="s">
        <v>16</v>
      </c>
      <c r="B11" s="47">
        <f>(VLOOKUP($A11,'Occupancy Raw Data'!$B$8:$BE$51,'Occupancy Raw Data'!G$3,FALSE))/100</f>
        <v>0.45985561146357395</v>
      </c>
      <c r="C11" s="53">
        <f>(VLOOKUP($A11,'Occupancy Raw Data'!$B$8:$BE$51,'Occupancy Raw Data'!H$3,FALSE))/100</f>
        <v>0.66440603806606802</v>
      </c>
      <c r="D11" s="53">
        <f>(VLOOKUP($A11,'Occupancy Raw Data'!$B$8:$BE$51,'Occupancy Raw Data'!I$3,FALSE))/100</f>
        <v>0.77597899803106496</v>
      </c>
      <c r="E11" s="53">
        <f>(VLOOKUP($A11,'Occupancy Raw Data'!$B$8:$BE$51,'Occupancy Raw Data'!J$3,FALSE))/100</f>
        <v>0.84926711879238592</v>
      </c>
      <c r="F11" s="53">
        <f>(VLOOKUP($A11,'Occupancy Raw Data'!$B$8:$BE$51,'Occupancy Raw Data'!K$3,FALSE))/100</f>
        <v>0.73200612557427203</v>
      </c>
      <c r="G11" s="54">
        <f>(VLOOKUP($A11,'Occupancy Raw Data'!$B$8:$BE$51,'Occupancy Raw Data'!L$3,FALSE))/100</f>
        <v>0.69630277838547305</v>
      </c>
      <c r="H11" s="53">
        <f>(VLOOKUP($A11,'Occupancy Raw Data'!$B$8:$BE$51,'Occupancy Raw Data'!N$3,FALSE))/100</f>
        <v>0.82301465762415205</v>
      </c>
      <c r="I11" s="53">
        <f>(VLOOKUP($A11,'Occupancy Raw Data'!$B$8:$BE$51,'Occupancy Raw Data'!O$3,FALSE))/100</f>
        <v>0.82607744476044598</v>
      </c>
      <c r="J11" s="54">
        <f>(VLOOKUP($A11,'Occupancy Raw Data'!$B$8:$BE$51,'Occupancy Raw Data'!P$3,FALSE))/100</f>
        <v>0.82454605119229896</v>
      </c>
      <c r="K11" s="48">
        <f>(VLOOKUP($A11,'Occupancy Raw Data'!$B$8:$BE$51,'Occupancy Raw Data'!R$3,FALSE))/100</f>
        <v>0.73294371347313803</v>
      </c>
      <c r="M11" s="75">
        <f>VLOOKUP($A11,'ADR Raw Data'!$B$6:$BE$49,'ADR Raw Data'!G$1,FALSE)</f>
        <v>313.90087059942903</v>
      </c>
      <c r="N11" s="76">
        <f>VLOOKUP($A11,'ADR Raw Data'!$B$6:$BE$49,'ADR Raw Data'!H$1,FALSE)</f>
        <v>311.18941060256799</v>
      </c>
      <c r="O11" s="76">
        <f>VLOOKUP($A11,'ADR Raw Data'!$B$6:$BE$49,'ADR Raw Data'!I$1,FALSE)</f>
        <v>327.318361996053</v>
      </c>
      <c r="P11" s="76">
        <f>VLOOKUP($A11,'ADR Raw Data'!$B$6:$BE$49,'ADR Raw Data'!J$1,FALSE)</f>
        <v>331.71019062339002</v>
      </c>
      <c r="Q11" s="76">
        <f>VLOOKUP($A11,'ADR Raw Data'!$B$6:$BE$49,'ADR Raw Data'!K$1,FALSE)</f>
        <v>355.167089061566</v>
      </c>
      <c r="R11" s="77">
        <f>VLOOKUP($A11,'ADR Raw Data'!$B$6:$BE$49,'ADR Raw Data'!L$1,FALSE)</f>
        <v>329.39475556114098</v>
      </c>
      <c r="S11" s="76">
        <f>VLOOKUP($A11,'ADR Raw Data'!$B$6:$BE$49,'ADR Raw Data'!N$1,FALSE)</f>
        <v>440.96223551302398</v>
      </c>
      <c r="T11" s="76">
        <f>VLOOKUP($A11,'ADR Raw Data'!$B$6:$BE$49,'ADR Raw Data'!O$1,FALSE)</f>
        <v>444.994277012711</v>
      </c>
      <c r="U11" s="77">
        <f>VLOOKUP($A11,'ADR Raw Data'!$B$6:$BE$49,'ADR Raw Data'!P$1,FALSE)</f>
        <v>442.98200053064397</v>
      </c>
      <c r="V11" s="78">
        <f>VLOOKUP($A11,'ADR Raw Data'!$B$6:$BE$49,'ADR Raw Data'!R$1,FALSE)</f>
        <v>365.90424953095601</v>
      </c>
      <c r="X11" s="75">
        <f>VLOOKUP($A11,'RevPAR Raw Data'!$B$6:$BE$49,'RevPAR Raw Data'!G$1,FALSE)</f>
        <v>144.349076788448</v>
      </c>
      <c r="Y11" s="76">
        <f>VLOOKUP($A11,'RevPAR Raw Data'!$B$6:$BE$49,'RevPAR Raw Data'!H$1,FALSE)</f>
        <v>206.756123386567</v>
      </c>
      <c r="Z11" s="76">
        <f>VLOOKUP($A11,'RevPAR Raw Data'!$B$6:$BE$49,'RevPAR Raw Data'!I$1,FALSE)</f>
        <v>253.99217457886601</v>
      </c>
      <c r="AA11" s="76">
        <f>VLOOKUP($A11,'RevPAR Raw Data'!$B$6:$BE$49,'RevPAR Raw Data'!J$1,FALSE)</f>
        <v>281.710557864799</v>
      </c>
      <c r="AB11" s="76">
        <f>VLOOKUP($A11,'RevPAR Raw Data'!$B$6:$BE$49,'RevPAR Raw Data'!K$1,FALSE)</f>
        <v>259.98448479544902</v>
      </c>
      <c r="AC11" s="77">
        <f>VLOOKUP($A11,'RevPAR Raw Data'!$B$6:$BE$49,'RevPAR Raw Data'!L$1,FALSE)</f>
        <v>229.35848348282599</v>
      </c>
      <c r="AD11" s="76">
        <f>VLOOKUP($A11,'RevPAR Raw Data'!$B$6:$BE$49,'RevPAR Raw Data'!N$1,FALSE)</f>
        <v>362.91838328593298</v>
      </c>
      <c r="AE11" s="76">
        <f>VLOOKUP($A11,'RevPAR Raw Data'!$B$6:$BE$49,'RevPAR Raw Data'!O$1,FALSE)</f>
        <v>367.59973528768302</v>
      </c>
      <c r="AF11" s="77">
        <f>VLOOKUP($A11,'RevPAR Raw Data'!$B$6:$BE$49,'RevPAR Raw Data'!P$1,FALSE)</f>
        <v>365.259059286808</v>
      </c>
      <c r="AG11" s="78">
        <f>VLOOKUP($A11,'RevPAR Raw Data'!$B$6:$BE$49,'RevPAR Raw Data'!R$1,FALSE)</f>
        <v>268.187219426821</v>
      </c>
    </row>
    <row r="12" spans="1:34" x14ac:dyDescent="0.25">
      <c r="A12" s="55" t="s">
        <v>126</v>
      </c>
      <c r="B12" s="43">
        <f>(VLOOKUP($A11,'Occupancy Raw Data'!$B$8:$BE$51,'Occupancy Raw Data'!T$3,FALSE))/100</f>
        <v>4.0776730727070998E-2</v>
      </c>
      <c r="C12" s="44">
        <f>(VLOOKUP($A11,'Occupancy Raw Data'!$B$8:$BE$51,'Occupancy Raw Data'!U$3,FALSE))/100</f>
        <v>9.0829169309474098E-4</v>
      </c>
      <c r="D12" s="44">
        <f>(VLOOKUP($A11,'Occupancy Raw Data'!$B$8:$BE$51,'Occupancy Raw Data'!V$3,FALSE))/100</f>
        <v>3.3438943883672995E-2</v>
      </c>
      <c r="E12" s="44">
        <f>(VLOOKUP($A11,'Occupancy Raw Data'!$B$8:$BE$51,'Occupancy Raw Data'!W$3,FALSE))/100</f>
        <v>0.17917262431941</v>
      </c>
      <c r="F12" s="44">
        <f>(VLOOKUP($A11,'Occupancy Raw Data'!$B$8:$BE$51,'Occupancy Raw Data'!X$3,FALSE))/100</f>
        <v>-2.7529184809256001E-2</v>
      </c>
      <c r="G12" s="44">
        <f>(VLOOKUP($A11,'Occupancy Raw Data'!$B$8:$BE$51,'Occupancy Raw Data'!Y$3,FALSE))/100</f>
        <v>4.5668084555869903E-2</v>
      </c>
      <c r="H12" s="45">
        <f>(VLOOKUP($A11,'Occupancy Raw Data'!$B$8:$BE$51,'Occupancy Raw Data'!AA$3,FALSE))/100</f>
        <v>2.1828806684123299E-2</v>
      </c>
      <c r="I12" s="45">
        <f>(VLOOKUP($A11,'Occupancy Raw Data'!$B$8:$BE$51,'Occupancy Raw Data'!AB$3,FALSE))/100</f>
        <v>5.8588382797751297E-2</v>
      </c>
      <c r="J12" s="44">
        <f>(VLOOKUP($A11,'Occupancy Raw Data'!$B$8:$BE$51,'Occupancy Raw Data'!AC$3,FALSE))/100</f>
        <v>3.9917962660390299E-2</v>
      </c>
      <c r="K12" s="46">
        <f>(VLOOKUP($A11,'Occupancy Raw Data'!$B$8:$BE$51,'Occupancy Raw Data'!AE$3,FALSE))/100</f>
        <v>4.3812943670365596E-2</v>
      </c>
      <c r="M12" s="43">
        <f>(VLOOKUP($A11,'ADR Raw Data'!$B$6:$BE$49,'ADR Raw Data'!T$1,FALSE))/100</f>
        <v>4.4670161176500196E-2</v>
      </c>
      <c r="N12" s="44">
        <f>(VLOOKUP($A11,'ADR Raw Data'!$B$6:$BE$49,'ADR Raw Data'!U$1,FALSE))/100</f>
        <v>1.86949108413683E-2</v>
      </c>
      <c r="O12" s="44">
        <f>(VLOOKUP($A11,'ADR Raw Data'!$B$6:$BE$49,'ADR Raw Data'!V$1,FALSE))/100</f>
        <v>1.50514797785522E-2</v>
      </c>
      <c r="P12" s="44">
        <f>(VLOOKUP($A11,'ADR Raw Data'!$B$6:$BE$49,'ADR Raw Data'!W$1,FALSE))/100</f>
        <v>5.5035908700420001E-2</v>
      </c>
      <c r="Q12" s="44">
        <f>(VLOOKUP($A11,'ADR Raw Data'!$B$6:$BE$49,'ADR Raw Data'!X$1,FALSE))/100</f>
        <v>4.0340676068196496E-2</v>
      </c>
      <c r="R12" s="44">
        <f>(VLOOKUP($A11,'ADR Raw Data'!$B$6:$BE$49,'ADR Raw Data'!Y$1,FALSE))/100</f>
        <v>3.3566862125534495E-2</v>
      </c>
      <c r="S12" s="45">
        <f>(VLOOKUP($A11,'ADR Raw Data'!$B$6:$BE$49,'ADR Raw Data'!AA$1,FALSE))/100</f>
        <v>7.1499364884981306E-2</v>
      </c>
      <c r="T12" s="45">
        <f>(VLOOKUP($A11,'ADR Raw Data'!$B$6:$BE$49,'ADR Raw Data'!AB$1,FALSE))/100</f>
        <v>5.0082044172983703E-2</v>
      </c>
      <c r="U12" s="44">
        <f>(VLOOKUP($A11,'ADR Raw Data'!$B$6:$BE$49,'ADR Raw Data'!AC$1,FALSE))/100</f>
        <v>6.0888519103390604E-2</v>
      </c>
      <c r="V12" s="46">
        <f>(VLOOKUP($A11,'ADR Raw Data'!$B$6:$BE$49,'ADR Raw Data'!AE$1,FALSE))/100</f>
        <v>4.3675172891629005E-2</v>
      </c>
      <c r="X12" s="43">
        <f>(VLOOKUP($A11,'RevPAR Raw Data'!$B$6:$BE$49,'RevPAR Raw Data'!T$1,FALSE))/100</f>
        <v>8.726839503740029E-2</v>
      </c>
      <c r="Y12" s="44">
        <f>(VLOOKUP($A11,'RevPAR Raw Data'!$B$6:$BE$49,'RevPAR Raw Data'!U$1,FALSE))/100</f>
        <v>1.96201829666834E-2</v>
      </c>
      <c r="Z12" s="44">
        <f>(VLOOKUP($A11,'RevPAR Raw Data'!$B$6:$BE$49,'RevPAR Raw Data'!V$1,FALSE))/100</f>
        <v>4.8993729249906595E-2</v>
      </c>
      <c r="AA12" s="44">
        <f>(VLOOKUP($A11,'RevPAR Raw Data'!$B$6:$BE$49,'RevPAR Raw Data'!W$1,FALSE))/100</f>
        <v>0.24406946121348699</v>
      </c>
      <c r="AB12" s="44">
        <f>(VLOOKUP($A11,'RevPAR Raw Data'!$B$6:$BE$49,'RevPAR Raw Data'!X$1,FALSE))/100</f>
        <v>1.1700945332128801E-2</v>
      </c>
      <c r="AC12" s="44">
        <f>(VLOOKUP($A11,'RevPAR Raw Data'!$B$6:$BE$49,'RevPAR Raw Data'!Y$1,FALSE))/100</f>
        <v>8.0767880979228504E-2</v>
      </c>
      <c r="AD12" s="45">
        <f>(VLOOKUP($A11,'RevPAR Raw Data'!$B$6:$BE$49,'RevPAR Raw Data'!AA$1,FALSE))/100</f>
        <v>9.4888917383216503E-2</v>
      </c>
      <c r="AE12" s="45">
        <f>(VLOOKUP($A11,'RevPAR Raw Data'!$B$6:$BE$49,'RevPAR Raw Data'!AB$1,FALSE))/100</f>
        <v>0.111604652946035</v>
      </c>
      <c r="AF12" s="44">
        <f>(VLOOKUP($A11,'RevPAR Raw Data'!$B$6:$BE$49,'RevPAR Raw Data'!AC$1,FALSE))/100</f>
        <v>0.103237027395796</v>
      </c>
      <c r="AG12" s="46">
        <f>(VLOOKUP($A11,'RevPAR Raw Data'!$B$6:$BE$49,'RevPAR Raw Data'!AE$1,FALSE))/100</f>
        <v>8.94016544516891E-2</v>
      </c>
    </row>
    <row r="13" spans="1:34"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5">
      <c r="A14" s="70" t="s">
        <v>17</v>
      </c>
      <c r="B14" s="47">
        <f>(VLOOKUP($A14,'Occupancy Raw Data'!$B$8:$BE$51,'Occupancy Raw Data'!G$3,FALSE))/100</f>
        <v>0.48751941214347899</v>
      </c>
      <c r="C14" s="53">
        <f>(VLOOKUP($A14,'Occupancy Raw Data'!$B$8:$BE$51,'Occupancy Raw Data'!H$3,FALSE))/100</f>
        <v>0.77841748418620493</v>
      </c>
      <c r="D14" s="53">
        <f>(VLOOKUP($A14,'Occupancy Raw Data'!$B$8:$BE$51,'Occupancy Raw Data'!I$3,FALSE))/100</f>
        <v>0.89045869474641093</v>
      </c>
      <c r="E14" s="53">
        <f>(VLOOKUP($A14,'Occupancy Raw Data'!$B$8:$BE$51,'Occupancy Raw Data'!J$3,FALSE))/100</f>
        <v>0.91159425779326497</v>
      </c>
      <c r="F14" s="53">
        <f>(VLOOKUP($A14,'Occupancy Raw Data'!$B$8:$BE$51,'Occupancy Raw Data'!K$3,FALSE))/100</f>
        <v>0.87769402674141106</v>
      </c>
      <c r="G14" s="54">
        <f>(VLOOKUP($A14,'Occupancy Raw Data'!$B$8:$BE$51,'Occupancy Raw Data'!L$3,FALSE))/100</f>
        <v>0.78913677512215397</v>
      </c>
      <c r="H14" s="53">
        <f>(VLOOKUP($A14,'Occupancy Raw Data'!$B$8:$BE$51,'Occupancy Raw Data'!N$3,FALSE))/100</f>
        <v>0.90060982538540202</v>
      </c>
      <c r="I14" s="53">
        <f>(VLOOKUP($A14,'Occupancy Raw Data'!$B$8:$BE$51,'Occupancy Raw Data'!O$3,FALSE))/100</f>
        <v>0.8969735994848671</v>
      </c>
      <c r="J14" s="54">
        <f>(VLOOKUP($A14,'Occupancy Raw Data'!$B$8:$BE$51,'Occupancy Raw Data'!P$3,FALSE))/100</f>
        <v>0.898791712435135</v>
      </c>
      <c r="K14" s="48">
        <f>(VLOOKUP($A14,'Occupancy Raw Data'!$B$8:$BE$51,'Occupancy Raw Data'!R$3,FALSE))/100</f>
        <v>0.82046675721157702</v>
      </c>
      <c r="M14" s="75">
        <f>VLOOKUP($A14,'ADR Raw Data'!$B$6:$BE$49,'ADR Raw Data'!G$1,FALSE)</f>
        <v>183.23861393831001</v>
      </c>
      <c r="N14" s="76">
        <f>VLOOKUP($A14,'ADR Raw Data'!$B$6:$BE$49,'ADR Raw Data'!H$1,FALSE)</f>
        <v>217.82121843219301</v>
      </c>
      <c r="O14" s="76">
        <f>VLOOKUP($A14,'ADR Raw Data'!$B$6:$BE$49,'ADR Raw Data'!I$1,FALSE)</f>
        <v>244.27312688757399</v>
      </c>
      <c r="P14" s="76">
        <f>VLOOKUP($A14,'ADR Raw Data'!$B$6:$BE$49,'ADR Raw Data'!J$1,FALSE)</f>
        <v>250.74372127809801</v>
      </c>
      <c r="Q14" s="76">
        <f>VLOOKUP($A14,'ADR Raw Data'!$B$6:$BE$49,'ADR Raw Data'!K$1,FALSE)</f>
        <v>254.29384688416999</v>
      </c>
      <c r="R14" s="77">
        <f>VLOOKUP($A14,'ADR Raw Data'!$B$6:$BE$49,'ADR Raw Data'!L$1,FALSE)</f>
        <v>235.23731554190201</v>
      </c>
      <c r="S14" s="76">
        <f>VLOOKUP($A14,'ADR Raw Data'!$B$6:$BE$49,'ADR Raw Data'!N$1,FALSE)</f>
        <v>271.05942213063003</v>
      </c>
      <c r="T14" s="76">
        <f>VLOOKUP($A14,'ADR Raw Data'!$B$6:$BE$49,'ADR Raw Data'!O$1,FALSE)</f>
        <v>263.74717030530798</v>
      </c>
      <c r="U14" s="77">
        <f>VLOOKUP($A14,'ADR Raw Data'!$B$6:$BE$49,'ADR Raw Data'!P$1,FALSE)</f>
        <v>267.41069198027702</v>
      </c>
      <c r="V14" s="78">
        <f>VLOOKUP($A14,'ADR Raw Data'!$B$6:$BE$49,'ADR Raw Data'!R$1,FALSE)</f>
        <v>245.30725050782101</v>
      </c>
      <c r="X14" s="75">
        <f>VLOOKUP($A14,'RevPAR Raw Data'!$B$6:$BE$49,'RevPAR Raw Data'!G$1,FALSE)</f>
        <v>89.332381349191294</v>
      </c>
      <c r="Y14" s="76">
        <f>VLOOKUP($A14,'RevPAR Raw Data'!$B$6:$BE$49,'RevPAR Raw Data'!H$1,FALSE)</f>
        <v>169.555844854361</v>
      </c>
      <c r="Z14" s="76">
        <f>VLOOKUP($A14,'RevPAR Raw Data'!$B$6:$BE$49,'RevPAR Raw Data'!I$1,FALSE)</f>
        <v>217.51512972993399</v>
      </c>
      <c r="AA14" s="76">
        <f>VLOOKUP($A14,'RevPAR Raw Data'!$B$6:$BE$49,'RevPAR Raw Data'!J$1,FALSE)</f>
        <v>228.57653649482901</v>
      </c>
      <c r="AB14" s="76">
        <f>VLOOKUP($A14,'RevPAR Raw Data'!$B$6:$BE$49,'RevPAR Raw Data'!K$1,FALSE)</f>
        <v>223.192190447331</v>
      </c>
      <c r="AC14" s="77">
        <f>VLOOKUP($A14,'RevPAR Raw Data'!$B$6:$BE$49,'RevPAR Raw Data'!L$1,FALSE)</f>
        <v>185.63441657512899</v>
      </c>
      <c r="AD14" s="76">
        <f>VLOOKUP($A14,'RevPAR Raw Data'!$B$6:$BE$49,'RevPAR Raw Data'!N$1,FALSE)</f>
        <v>244.11877883413501</v>
      </c>
      <c r="AE14" s="76">
        <f>VLOOKUP($A14,'RevPAR Raw Data'!$B$6:$BE$49,'RevPAR Raw Data'!O$1,FALSE)</f>
        <v>236.5742487027</v>
      </c>
      <c r="AF14" s="77">
        <f>VLOOKUP($A14,'RevPAR Raw Data'!$B$6:$BE$49,'RevPAR Raw Data'!P$1,FALSE)</f>
        <v>240.346513768417</v>
      </c>
      <c r="AG14" s="78">
        <f>VLOOKUP($A14,'RevPAR Raw Data'!$B$6:$BE$49,'RevPAR Raw Data'!R$1,FALSE)</f>
        <v>201.26644434464001</v>
      </c>
    </row>
    <row r="15" spans="1:34" x14ac:dyDescent="0.25">
      <c r="A15" s="55" t="s">
        <v>126</v>
      </c>
      <c r="B15" s="43">
        <f>(VLOOKUP($A14,'Occupancy Raw Data'!$B$8:$BE$51,'Occupancy Raw Data'!T$3,FALSE))/100</f>
        <v>-3.44976477977747E-2</v>
      </c>
      <c r="C15" s="44">
        <f>(VLOOKUP($A14,'Occupancy Raw Data'!$B$8:$BE$51,'Occupancy Raw Data'!U$3,FALSE))/100</f>
        <v>2.7581131525042501E-2</v>
      </c>
      <c r="D15" s="44">
        <f>(VLOOKUP($A14,'Occupancy Raw Data'!$B$8:$BE$51,'Occupancy Raw Data'!V$3,FALSE))/100</f>
        <v>4.1875011206349198E-2</v>
      </c>
      <c r="E15" s="44">
        <f>(VLOOKUP($A14,'Occupancy Raw Data'!$B$8:$BE$51,'Occupancy Raw Data'!W$3,FALSE))/100</f>
        <v>7.9273087840444498E-2</v>
      </c>
      <c r="F15" s="44">
        <f>(VLOOKUP($A14,'Occupancy Raw Data'!$B$8:$BE$51,'Occupancy Raw Data'!X$3,FALSE))/100</f>
        <v>0.10340020882270201</v>
      </c>
      <c r="G15" s="44">
        <f>(VLOOKUP($A14,'Occupancy Raw Data'!$B$8:$BE$51,'Occupancy Raw Data'!Y$3,FALSE))/100</f>
        <v>5.0162068212817601E-2</v>
      </c>
      <c r="H15" s="45">
        <f>(VLOOKUP($A14,'Occupancy Raw Data'!$B$8:$BE$51,'Occupancy Raw Data'!AA$3,FALSE))/100</f>
        <v>2.9855333391279801E-2</v>
      </c>
      <c r="I15" s="45">
        <f>(VLOOKUP($A14,'Occupancy Raw Data'!$B$8:$BE$51,'Occupancy Raw Data'!AB$3,FALSE))/100</f>
        <v>5.1308277019150896E-2</v>
      </c>
      <c r="J15" s="44">
        <f>(VLOOKUP($A14,'Occupancy Raw Data'!$B$8:$BE$51,'Occupancy Raw Data'!AC$3,FALSE))/100</f>
        <v>4.0449539948788499E-2</v>
      </c>
      <c r="K15" s="46">
        <f>(VLOOKUP($A14,'Occupancy Raw Data'!$B$8:$BE$51,'Occupancy Raw Data'!AE$3,FALSE))/100</f>
        <v>4.7102708232246701E-2</v>
      </c>
      <c r="M15" s="43">
        <f>(VLOOKUP($A14,'ADR Raw Data'!$B$6:$BE$49,'ADR Raw Data'!T$1,FALSE))/100</f>
        <v>1.2800591663738901E-2</v>
      </c>
      <c r="N15" s="44">
        <f>(VLOOKUP($A14,'ADR Raw Data'!$B$6:$BE$49,'ADR Raw Data'!U$1,FALSE))/100</f>
        <v>-6.6044409852149596E-3</v>
      </c>
      <c r="O15" s="44">
        <f>(VLOOKUP($A14,'ADR Raw Data'!$B$6:$BE$49,'ADR Raw Data'!V$1,FALSE))/100</f>
        <v>2.3237429928847399E-2</v>
      </c>
      <c r="P15" s="44">
        <f>(VLOOKUP($A14,'ADR Raw Data'!$B$6:$BE$49,'ADR Raw Data'!W$1,FALSE))/100</f>
        <v>8.141661940964591E-2</v>
      </c>
      <c r="Q15" s="44">
        <f>(VLOOKUP($A14,'ADR Raw Data'!$B$6:$BE$49,'ADR Raw Data'!X$1,FALSE))/100</f>
        <v>0.112647110990181</v>
      </c>
      <c r="R15" s="44">
        <f>(VLOOKUP($A14,'ADR Raw Data'!$B$6:$BE$49,'ADR Raw Data'!Y$1,FALSE))/100</f>
        <v>5.3279455587346501E-2</v>
      </c>
      <c r="S15" s="45">
        <f>(VLOOKUP($A14,'ADR Raw Data'!$B$6:$BE$49,'ADR Raw Data'!AA$1,FALSE))/100</f>
        <v>0.168563254330515</v>
      </c>
      <c r="T15" s="45">
        <f>(VLOOKUP($A14,'ADR Raw Data'!$B$6:$BE$49,'ADR Raw Data'!AB$1,FALSE))/100</f>
        <v>0.16064785943574</v>
      </c>
      <c r="U15" s="44">
        <f>(VLOOKUP($A14,'ADR Raw Data'!$B$6:$BE$49,'ADR Raw Data'!AC$1,FALSE))/100</f>
        <v>0.16453089101653698</v>
      </c>
      <c r="V15" s="46">
        <f>(VLOOKUP($A14,'ADR Raw Data'!$B$6:$BE$49,'ADR Raw Data'!AE$1,FALSE))/100</f>
        <v>8.8707169275233505E-2</v>
      </c>
      <c r="X15" s="43">
        <f>(VLOOKUP($A14,'RevPAR Raw Data'!$B$6:$BE$49,'RevPAR Raw Data'!T$1,FALSE))/100</f>
        <v>-2.2138646436854603E-2</v>
      </c>
      <c r="Y15" s="44">
        <f>(VLOOKUP($A14,'RevPAR Raw Data'!$B$6:$BE$49,'RevPAR Raw Data'!U$1,FALSE))/100</f>
        <v>2.0794532584364901E-2</v>
      </c>
      <c r="Z15" s="44">
        <f>(VLOOKUP($A14,'RevPAR Raw Data'!$B$6:$BE$49,'RevPAR Raw Data'!V$1,FALSE))/100</f>
        <v>6.60855087738738E-2</v>
      </c>
      <c r="AA15" s="44">
        <f>(VLOOKUP($A14,'RevPAR Raw Data'!$B$6:$BE$49,'RevPAR Raw Data'!W$1,FALSE))/100</f>
        <v>0.16714385407222299</v>
      </c>
      <c r="AB15" s="44">
        <f>(VLOOKUP($A14,'RevPAR Raw Data'!$B$6:$BE$49,'RevPAR Raw Data'!X$1,FALSE))/100</f>
        <v>0.22769505461254202</v>
      </c>
      <c r="AC15" s="44">
        <f>(VLOOKUP($A14,'RevPAR Raw Data'!$B$6:$BE$49,'RevPAR Raw Data'!Y$1,FALSE))/100</f>
        <v>0.106114131485678</v>
      </c>
      <c r="AD15" s="45">
        <f>(VLOOKUP($A14,'RevPAR Raw Data'!$B$6:$BE$49,'RevPAR Raw Data'!AA$1,FALSE))/100</f>
        <v>0.20345109987735199</v>
      </c>
      <c r="AE15" s="45">
        <f>(VLOOKUP($A14,'RevPAR Raw Data'!$B$6:$BE$49,'RevPAR Raw Data'!AB$1,FALSE))/100</f>
        <v>0.22019870132935299</v>
      </c>
      <c r="AF15" s="44">
        <f>(VLOOKUP($A14,'RevPAR Raw Data'!$B$6:$BE$49,'RevPAR Raw Data'!AC$1,FALSE))/100</f>
        <v>0.211635629814308</v>
      </c>
      <c r="AG15" s="46">
        <f>(VLOOKUP($A14,'RevPAR Raw Data'!$B$6:$BE$49,'RevPAR Raw Data'!AE$1,FALSE))/100</f>
        <v>0.13998822541996001</v>
      </c>
    </row>
    <row r="16" spans="1:34"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Data'!G$3,FALSE))/100</f>
        <v>0.55469285224937204</v>
      </c>
      <c r="C17" s="53">
        <f>(VLOOKUP($A17,'Occupancy Raw Data'!$B$8:$BE$51,'Occupancy Raw Data'!H$3,FALSE))/100</f>
        <v>0.75756451244576295</v>
      </c>
      <c r="D17" s="53">
        <f>(VLOOKUP($A17,'Occupancy Raw Data'!$B$8:$BE$51,'Occupancy Raw Data'!I$3,FALSE))/100</f>
        <v>0.85969970312856803</v>
      </c>
      <c r="E17" s="53">
        <f>(VLOOKUP($A17,'Occupancy Raw Data'!$B$8:$BE$51,'Occupancy Raw Data'!J$3,FALSE))/100</f>
        <v>0.89766499200730709</v>
      </c>
      <c r="F17" s="53">
        <f>(VLOOKUP($A17,'Occupancy Raw Data'!$B$8:$BE$51,'Occupancy Raw Data'!K$3,FALSE))/100</f>
        <v>0.87417218543046304</v>
      </c>
      <c r="G17" s="54">
        <f>(VLOOKUP($A17,'Occupancy Raw Data'!$B$8:$BE$51,'Occupancy Raw Data'!L$3,FALSE))/100</f>
        <v>0.78875884905229499</v>
      </c>
      <c r="H17" s="53">
        <f>(VLOOKUP($A17,'Occupancy Raw Data'!$B$8:$BE$51,'Occupancy Raw Data'!N$3,FALSE))/100</f>
        <v>0.91185202100936191</v>
      </c>
      <c r="I17" s="53">
        <f>(VLOOKUP($A17,'Occupancy Raw Data'!$B$8:$BE$51,'Occupancy Raw Data'!O$3,FALSE))/100</f>
        <v>0.89209865266042399</v>
      </c>
      <c r="J17" s="54">
        <f>(VLOOKUP($A17,'Occupancy Raw Data'!$B$8:$BE$51,'Occupancy Raw Data'!P$3,FALSE))/100</f>
        <v>0.90197533683489295</v>
      </c>
      <c r="K17" s="48">
        <f>(VLOOKUP($A17,'Occupancy Raw Data'!$B$8:$BE$51,'Occupancy Raw Data'!R$3,FALSE))/100</f>
        <v>0.82110641699018005</v>
      </c>
      <c r="M17" s="75">
        <f>VLOOKUP($A17,'ADR Raw Data'!$B$6:$BE$49,'ADR Raw Data'!G$1,FALSE)</f>
        <v>148.4406113627</v>
      </c>
      <c r="N17" s="76">
        <f>VLOOKUP($A17,'ADR Raw Data'!$B$6:$BE$49,'ADR Raw Data'!H$1,FALSE)</f>
        <v>165.07370172199401</v>
      </c>
      <c r="O17" s="76">
        <f>VLOOKUP($A17,'ADR Raw Data'!$B$6:$BE$49,'ADR Raw Data'!I$1,FALSE)</f>
        <v>179.591097386857</v>
      </c>
      <c r="P17" s="76">
        <f>VLOOKUP($A17,'ADR Raw Data'!$B$6:$BE$49,'ADR Raw Data'!J$1,FALSE)</f>
        <v>192.277819505835</v>
      </c>
      <c r="Q17" s="76">
        <f>VLOOKUP($A17,'ADR Raw Data'!$B$6:$BE$49,'ADR Raw Data'!K$1,FALSE)</f>
        <v>203.43554499738701</v>
      </c>
      <c r="R17" s="77">
        <f>VLOOKUP($A17,'ADR Raw Data'!$B$6:$BE$49,'ADR Raw Data'!L$1,FALSE)</f>
        <v>180.594132340274</v>
      </c>
      <c r="S17" s="76">
        <f>VLOOKUP($A17,'ADR Raw Data'!$B$6:$BE$49,'ADR Raw Data'!N$1,FALSE)</f>
        <v>223.90684479088401</v>
      </c>
      <c r="T17" s="76">
        <f>VLOOKUP($A17,'ADR Raw Data'!$B$6:$BE$49,'ADR Raw Data'!O$1,FALSE)</f>
        <v>212.05123928068599</v>
      </c>
      <c r="U17" s="77">
        <f>VLOOKUP($A17,'ADR Raw Data'!$B$6:$BE$49,'ADR Raw Data'!P$1,FALSE)</f>
        <v>218.04395183239399</v>
      </c>
      <c r="V17" s="78">
        <f>VLOOKUP($A17,'ADR Raw Data'!$B$6:$BE$49,'ADR Raw Data'!R$1,FALSE)</f>
        <v>192.347894564326</v>
      </c>
      <c r="X17" s="75">
        <f>VLOOKUP($A17,'RevPAR Raw Data'!$B$6:$BE$49,'RevPAR Raw Data'!G$1,FALSE)</f>
        <v>82.338946106416898</v>
      </c>
      <c r="Y17" s="76">
        <f>VLOOKUP($A17,'RevPAR Raw Data'!$B$6:$BE$49,'RevPAR Raw Data'!H$1,FALSE)</f>
        <v>125.053978362639</v>
      </c>
      <c r="Z17" s="76">
        <f>VLOOKUP($A17,'RevPAR Raw Data'!$B$6:$BE$49,'RevPAR Raw Data'!I$1,FALSE)</f>
        <v>154.39441310801499</v>
      </c>
      <c r="AA17" s="76">
        <f>VLOOKUP($A17,'RevPAR Raw Data'!$B$6:$BE$49,'RevPAR Raw Data'!J$1,FALSE)</f>
        <v>172.60106730988801</v>
      </c>
      <c r="AB17" s="76">
        <f>VLOOKUP($A17,'RevPAR Raw Data'!$B$6:$BE$49,'RevPAR Raw Data'!K$1,FALSE)</f>
        <v>177.837694964603</v>
      </c>
      <c r="AC17" s="77">
        <f>VLOOKUP($A17,'RevPAR Raw Data'!$B$6:$BE$49,'RevPAR Raw Data'!L$1,FALSE)</f>
        <v>142.445219970312</v>
      </c>
      <c r="AD17" s="76">
        <f>VLOOKUP($A17,'RevPAR Raw Data'!$B$6:$BE$49,'RevPAR Raw Data'!N$1,FALSE)</f>
        <v>204.16990894039699</v>
      </c>
      <c r="AE17" s="76">
        <f>VLOOKUP($A17,'RevPAR Raw Data'!$B$6:$BE$49,'RevPAR Raw Data'!O$1,FALSE)</f>
        <v>189.170624857273</v>
      </c>
      <c r="AF17" s="77">
        <f>VLOOKUP($A17,'RevPAR Raw Data'!$B$6:$BE$49,'RevPAR Raw Data'!P$1,FALSE)</f>
        <v>196.670266898835</v>
      </c>
      <c r="AG17" s="78">
        <f>VLOOKUP($A17,'RevPAR Raw Data'!$B$6:$BE$49,'RevPAR Raw Data'!R$1,FALSE)</f>
        <v>157.938090521319</v>
      </c>
    </row>
    <row r="18" spans="1:33" x14ac:dyDescent="0.25">
      <c r="A18" s="55" t="s">
        <v>126</v>
      </c>
      <c r="B18" s="43">
        <f>(VLOOKUP($A17,'Occupancy Raw Data'!$B$8:$BE$51,'Occupancy Raw Data'!T$3,FALSE))/100</f>
        <v>4.4788638881365098E-2</v>
      </c>
      <c r="C18" s="44">
        <f>(VLOOKUP($A17,'Occupancy Raw Data'!$B$8:$BE$51,'Occupancy Raw Data'!U$3,FALSE))/100</f>
        <v>4.2656112457767799E-2</v>
      </c>
      <c r="D18" s="44">
        <f>(VLOOKUP($A17,'Occupancy Raw Data'!$B$8:$BE$51,'Occupancy Raw Data'!V$3,FALSE))/100</f>
        <v>5.4309482714175496E-2</v>
      </c>
      <c r="E18" s="44">
        <f>(VLOOKUP($A17,'Occupancy Raw Data'!$B$8:$BE$51,'Occupancy Raw Data'!W$3,FALSE))/100</f>
        <v>8.3270762531835199E-2</v>
      </c>
      <c r="F18" s="44">
        <f>(VLOOKUP($A17,'Occupancy Raw Data'!$B$8:$BE$51,'Occupancy Raw Data'!X$3,FALSE))/100</f>
        <v>8.3030461293024493E-2</v>
      </c>
      <c r="G18" s="44">
        <f>(VLOOKUP($A17,'Occupancy Raw Data'!$B$8:$BE$51,'Occupancy Raw Data'!Y$3,FALSE))/100</f>
        <v>6.3385289747126802E-2</v>
      </c>
      <c r="H18" s="45">
        <f>(VLOOKUP($A17,'Occupancy Raw Data'!$B$8:$BE$51,'Occupancy Raw Data'!AA$3,FALSE))/100</f>
        <v>2.5725744980338701E-2</v>
      </c>
      <c r="I18" s="45">
        <f>(VLOOKUP($A17,'Occupancy Raw Data'!$B$8:$BE$51,'Occupancy Raw Data'!AB$3,FALSE))/100</f>
        <v>2.7184814703023599E-2</v>
      </c>
      <c r="J18" s="44">
        <f>(VLOOKUP($A17,'Occupancy Raw Data'!$B$8:$BE$51,'Occupancy Raw Data'!AC$3,FALSE))/100</f>
        <v>2.6446772953340698E-2</v>
      </c>
      <c r="K18" s="46">
        <f>(VLOOKUP($A17,'Occupancy Raw Data'!$B$8:$BE$51,'Occupancy Raw Data'!AE$3,FALSE))/100</f>
        <v>5.1508935073071201E-2</v>
      </c>
      <c r="M18" s="43">
        <f>(VLOOKUP($A17,'ADR Raw Data'!$B$6:$BE$49,'ADR Raw Data'!T$1,FALSE))/100</f>
        <v>2.50963987160603E-2</v>
      </c>
      <c r="N18" s="44">
        <f>(VLOOKUP($A17,'ADR Raw Data'!$B$6:$BE$49,'ADR Raw Data'!U$1,FALSE))/100</f>
        <v>1.8088806250205799E-2</v>
      </c>
      <c r="O18" s="44">
        <f>(VLOOKUP($A17,'ADR Raw Data'!$B$6:$BE$49,'ADR Raw Data'!V$1,FALSE))/100</f>
        <v>1.50495127722631E-2</v>
      </c>
      <c r="P18" s="44">
        <f>(VLOOKUP($A17,'ADR Raw Data'!$B$6:$BE$49,'ADR Raw Data'!W$1,FALSE))/100</f>
        <v>8.18525012666316E-2</v>
      </c>
      <c r="Q18" s="44">
        <f>(VLOOKUP($A17,'ADR Raw Data'!$B$6:$BE$49,'ADR Raw Data'!X$1,FALSE))/100</f>
        <v>9.2998884083955999E-2</v>
      </c>
      <c r="R18" s="44">
        <f>(VLOOKUP($A17,'ADR Raw Data'!$B$6:$BE$49,'ADR Raw Data'!Y$1,FALSE))/100</f>
        <v>5.2328070786760002E-2</v>
      </c>
      <c r="S18" s="45">
        <f>(VLOOKUP($A17,'ADR Raw Data'!$B$6:$BE$49,'ADR Raw Data'!AA$1,FALSE))/100</f>
        <v>0.110151977352499</v>
      </c>
      <c r="T18" s="45">
        <f>(VLOOKUP($A17,'ADR Raw Data'!$B$6:$BE$49,'ADR Raw Data'!AB$1,FALSE))/100</f>
        <v>8.5476963088585795E-2</v>
      </c>
      <c r="U18" s="44">
        <f>(VLOOKUP($A17,'ADR Raw Data'!$B$6:$BE$49,'ADR Raw Data'!AC$1,FALSE))/100</f>
        <v>9.813397418249041E-2</v>
      </c>
      <c r="V18" s="46">
        <f>(VLOOKUP($A17,'ADR Raw Data'!$B$6:$BE$49,'ADR Raw Data'!AE$1,FALSE))/100</f>
        <v>6.695700146624689E-2</v>
      </c>
      <c r="X18" s="43">
        <f>(VLOOKUP($A17,'RevPAR Raw Data'!$B$6:$BE$49,'RevPAR Raw Data'!T$1,FALSE))/100</f>
        <v>7.1009071136741791E-2</v>
      </c>
      <c r="Y18" s="44">
        <f>(VLOOKUP($A17,'RevPAR Raw Data'!$B$6:$BE$49,'RevPAR Raw Data'!U$1,FALSE))/100</f>
        <v>6.1516516861609201E-2</v>
      </c>
      <c r="Z18" s="44">
        <f>(VLOOKUP($A17,'RevPAR Raw Data'!$B$6:$BE$49,'RevPAR Raw Data'!V$1,FALSE))/100</f>
        <v>7.0176326740200703E-2</v>
      </c>
      <c r="AA18" s="44">
        <f>(VLOOKUP($A17,'RevPAR Raw Data'!$B$6:$BE$49,'RevPAR Raw Data'!W$1,FALSE))/100</f>
        <v>0.17193918399407701</v>
      </c>
      <c r="AB18" s="44">
        <f>(VLOOKUP($A17,'RevPAR Raw Data'!$B$6:$BE$49,'RevPAR Raw Data'!X$1,FALSE))/100</f>
        <v>0.18375108562220799</v>
      </c>
      <c r="AC18" s="44">
        <f>(VLOOKUP($A17,'RevPAR Raw Data'!$B$6:$BE$49,'RevPAR Raw Data'!Y$1,FALSE))/100</f>
        <v>0.119030190462613</v>
      </c>
      <c r="AD18" s="45">
        <f>(VLOOKUP($A17,'RevPAR Raw Data'!$B$6:$BE$49,'RevPAR Raw Data'!AA$1,FALSE))/100</f>
        <v>0.138711464011288</v>
      </c>
      <c r="AE18" s="45">
        <f>(VLOOKUP($A17,'RevPAR Raw Data'!$B$6:$BE$49,'RevPAR Raw Data'!AB$1,FALSE))/100</f>
        <v>0.114985453194549</v>
      </c>
      <c r="AF18" s="44">
        <f>(VLOOKUP($A17,'RevPAR Raw Data'!$B$6:$BE$49,'RevPAR Raw Data'!AC$1,FALSE))/100</f>
        <v>0.127176074070044</v>
      </c>
      <c r="AG18" s="46">
        <f>(VLOOKUP($A17,'RevPAR Raw Data'!$B$6:$BE$49,'RevPAR Raw Data'!AE$1,FALSE))/100</f>
        <v>0.12191482038052999</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Data'!G$3,FALSE))/100</f>
        <v>0.51771292672050695</v>
      </c>
      <c r="C20" s="53">
        <f>(VLOOKUP($A20,'Occupancy Raw Data'!$B$8:$BE$51,'Occupancy Raw Data'!H$3,FALSE))/100</f>
        <v>0.71322400039637301</v>
      </c>
      <c r="D20" s="53">
        <f>(VLOOKUP($A20,'Occupancy Raw Data'!$B$8:$BE$51,'Occupancy Raw Data'!I$3,FALSE))/100</f>
        <v>0.79547143635732998</v>
      </c>
      <c r="E20" s="53">
        <f>(VLOOKUP($A20,'Occupancy Raw Data'!$B$8:$BE$51,'Occupancy Raw Data'!J$3,FALSE))/100</f>
        <v>0.85916365257890304</v>
      </c>
      <c r="F20" s="53">
        <f>(VLOOKUP($A20,'Occupancy Raw Data'!$B$8:$BE$51,'Occupancy Raw Data'!K$3,FALSE))/100</f>
        <v>0.85470445424367003</v>
      </c>
      <c r="G20" s="54">
        <f>(VLOOKUP($A20,'Occupancy Raw Data'!$B$8:$BE$51,'Occupancy Raw Data'!L$3,FALSE))/100</f>
        <v>0.748055294059356</v>
      </c>
      <c r="H20" s="53">
        <f>(VLOOKUP($A20,'Occupancy Raw Data'!$B$8:$BE$51,'Occupancy Raw Data'!N$3,FALSE))/100</f>
        <v>0.90499430213546006</v>
      </c>
      <c r="I20" s="53">
        <f>(VLOOKUP($A20,'Occupancy Raw Data'!$B$8:$BE$51,'Occupancy Raw Data'!O$3,FALSE))/100</f>
        <v>0.88277263043155108</v>
      </c>
      <c r="J20" s="54">
        <f>(VLOOKUP($A20,'Occupancy Raw Data'!$B$8:$BE$51,'Occupancy Raw Data'!P$3,FALSE))/100</f>
        <v>0.89388346628350501</v>
      </c>
      <c r="K20" s="48">
        <f>(VLOOKUP($A20,'Occupancy Raw Data'!$B$8:$BE$51,'Occupancy Raw Data'!R$3,FALSE))/100</f>
        <v>0.78972048612339907</v>
      </c>
      <c r="M20" s="75">
        <f>VLOOKUP($A20,'ADR Raw Data'!$B$6:$BE$49,'ADR Raw Data'!G$1,FALSE)</f>
        <v>118.83642836635001</v>
      </c>
      <c r="N20" s="76">
        <f>VLOOKUP($A20,'ADR Raw Data'!$B$6:$BE$49,'ADR Raw Data'!H$1,FALSE)</f>
        <v>126.889936088919</v>
      </c>
      <c r="O20" s="76">
        <f>VLOOKUP($A20,'ADR Raw Data'!$B$6:$BE$49,'ADR Raw Data'!I$1,FALSE)</f>
        <v>136.08824229211999</v>
      </c>
      <c r="P20" s="76">
        <f>VLOOKUP($A20,'ADR Raw Data'!$B$6:$BE$49,'ADR Raw Data'!J$1,FALSE)</f>
        <v>150.080969695222</v>
      </c>
      <c r="Q20" s="76">
        <f>VLOOKUP($A20,'ADR Raw Data'!$B$6:$BE$49,'ADR Raw Data'!K$1,FALSE)</f>
        <v>171.795791426335</v>
      </c>
      <c r="R20" s="77">
        <f>VLOOKUP($A20,'ADR Raw Data'!$B$6:$BE$49,'ADR Raw Data'!L$1,FALSE)</f>
        <v>143.320195456351</v>
      </c>
      <c r="S20" s="76">
        <f>VLOOKUP($A20,'ADR Raw Data'!$B$6:$BE$49,'ADR Raw Data'!N$1,FALSE)</f>
        <v>203.23847718376101</v>
      </c>
      <c r="T20" s="76">
        <f>VLOOKUP($A20,'ADR Raw Data'!$B$6:$BE$49,'ADR Raw Data'!O$1,FALSE)</f>
        <v>186.344034349217</v>
      </c>
      <c r="U20" s="77">
        <f>VLOOKUP($A20,'ADR Raw Data'!$B$6:$BE$49,'ADR Raw Data'!P$1,FALSE)</f>
        <v>194.896253446961</v>
      </c>
      <c r="V20" s="78">
        <f>VLOOKUP($A20,'ADR Raw Data'!$B$6:$BE$49,'ADR Raw Data'!R$1,FALSE)</f>
        <v>159.999871115194</v>
      </c>
      <c r="X20" s="75">
        <f>VLOOKUP($A20,'RevPAR Raw Data'!$B$6:$BE$49,'RevPAR Raw Data'!G$1,FALSE)</f>
        <v>61.523155130555402</v>
      </c>
      <c r="Y20" s="76">
        <f>VLOOKUP($A20,'RevPAR Raw Data'!$B$6:$BE$49,'RevPAR Raw Data'!H$1,FALSE)</f>
        <v>90.500947827379406</v>
      </c>
      <c r="Z20" s="76">
        <f>VLOOKUP($A20,'RevPAR Raw Data'!$B$6:$BE$49,'RevPAR Raw Data'!I$1,FALSE)</f>
        <v>108.254309567457</v>
      </c>
      <c r="AA20" s="76">
        <f>VLOOKUP($A20,'RevPAR Raw Data'!$B$6:$BE$49,'RevPAR Raw Data'!J$1,FALSE)</f>
        <v>128.94411410593</v>
      </c>
      <c r="AB20" s="76">
        <f>VLOOKUP($A20,'RevPAR Raw Data'!$B$6:$BE$49,'RevPAR Raw Data'!K$1,FALSE)</f>
        <v>146.834628152405</v>
      </c>
      <c r="AC20" s="77">
        <f>VLOOKUP($A20,'RevPAR Raw Data'!$B$6:$BE$49,'RevPAR Raw Data'!L$1,FALSE)</f>
        <v>107.21143095674501</v>
      </c>
      <c r="AD20" s="76">
        <f>VLOOKUP($A20,'RevPAR Raw Data'!$B$6:$BE$49,'RevPAR Raw Data'!N$1,FALSE)</f>
        <v>183.92966382599201</v>
      </c>
      <c r="AE20" s="76">
        <f>VLOOKUP($A20,'RevPAR Raw Data'!$B$6:$BE$49,'RevPAR Raw Data'!O$1,FALSE)</f>
        <v>164.49941336768501</v>
      </c>
      <c r="AF20" s="77">
        <f>VLOOKUP($A20,'RevPAR Raw Data'!$B$6:$BE$49,'RevPAR Raw Data'!P$1,FALSE)</f>
        <v>174.214538596838</v>
      </c>
      <c r="AG20" s="78">
        <f>VLOOKUP($A20,'RevPAR Raw Data'!$B$6:$BE$49,'RevPAR Raw Data'!R$1,FALSE)</f>
        <v>126.355175996772</v>
      </c>
    </row>
    <row r="21" spans="1:33" x14ac:dyDescent="0.25">
      <c r="A21" s="55" t="s">
        <v>126</v>
      </c>
      <c r="B21" s="43">
        <f>(VLOOKUP($A20,'Occupancy Raw Data'!$B$8:$BE$51,'Occupancy Raw Data'!T$3,FALSE))/100</f>
        <v>3.9443073872300401E-2</v>
      </c>
      <c r="C21" s="44">
        <f>(VLOOKUP($A20,'Occupancy Raw Data'!$B$8:$BE$51,'Occupancy Raw Data'!U$3,FALSE))/100</f>
        <v>8.5111219686819506E-2</v>
      </c>
      <c r="D21" s="44">
        <f>(VLOOKUP($A20,'Occupancy Raw Data'!$B$8:$BE$51,'Occupancy Raw Data'!V$3,FALSE))/100</f>
        <v>9.0558794807524504E-2</v>
      </c>
      <c r="E21" s="44">
        <f>(VLOOKUP($A20,'Occupancy Raw Data'!$B$8:$BE$51,'Occupancy Raw Data'!W$3,FALSE))/100</f>
        <v>0.10868749233706901</v>
      </c>
      <c r="F21" s="44">
        <f>(VLOOKUP($A20,'Occupancy Raw Data'!$B$8:$BE$51,'Occupancy Raw Data'!X$3,FALSE))/100</f>
        <v>7.2268926209523202E-2</v>
      </c>
      <c r="G21" s="44">
        <f>(VLOOKUP($A20,'Occupancy Raw Data'!$B$8:$BE$51,'Occupancy Raw Data'!Y$3,FALSE))/100</f>
        <v>8.2004674879693304E-2</v>
      </c>
      <c r="H21" s="45">
        <f>(VLOOKUP($A20,'Occupancy Raw Data'!$B$8:$BE$51,'Occupancy Raw Data'!AA$3,FALSE))/100</f>
        <v>3.5980652980760398E-2</v>
      </c>
      <c r="I21" s="45">
        <f>(VLOOKUP($A20,'Occupancy Raw Data'!$B$8:$BE$51,'Occupancy Raw Data'!AB$3,FALSE))/100</f>
        <v>2.87480595565314E-2</v>
      </c>
      <c r="J21" s="44">
        <f>(VLOOKUP($A20,'Occupancy Raw Data'!$B$8:$BE$51,'Occupancy Raw Data'!AC$3,FALSE))/100</f>
        <v>3.2396640071257102E-2</v>
      </c>
      <c r="K21" s="46">
        <f>(VLOOKUP($A20,'Occupancy Raw Data'!$B$8:$BE$51,'Occupancy Raw Data'!AE$3,FALSE))/100</f>
        <v>6.5447848553273999E-2</v>
      </c>
      <c r="M21" s="43">
        <f>(VLOOKUP($A20,'ADR Raw Data'!$B$6:$BE$49,'ADR Raw Data'!T$1,FALSE))/100</f>
        <v>3.8372422451136902E-2</v>
      </c>
      <c r="N21" s="44">
        <f>(VLOOKUP($A20,'ADR Raw Data'!$B$6:$BE$49,'ADR Raw Data'!U$1,FALSE))/100</f>
        <v>2.0546641126795898E-2</v>
      </c>
      <c r="O21" s="44">
        <f>(VLOOKUP($A20,'ADR Raw Data'!$B$6:$BE$49,'ADR Raw Data'!V$1,FALSE))/100</f>
        <v>2.8829071720267798E-2</v>
      </c>
      <c r="P21" s="44">
        <f>(VLOOKUP($A20,'ADR Raw Data'!$B$6:$BE$49,'ADR Raw Data'!W$1,FALSE))/100</f>
        <v>7.6899572604786498E-2</v>
      </c>
      <c r="Q21" s="44">
        <f>(VLOOKUP($A20,'ADR Raw Data'!$B$6:$BE$49,'ADR Raw Data'!X$1,FALSE))/100</f>
        <v>0.11896358167750799</v>
      </c>
      <c r="R21" s="44">
        <f>(VLOOKUP($A20,'ADR Raw Data'!$B$6:$BE$49,'ADR Raw Data'!Y$1,FALSE))/100</f>
        <v>6.4099062356939004E-2</v>
      </c>
      <c r="S21" s="45">
        <f>(VLOOKUP($A20,'ADR Raw Data'!$B$6:$BE$49,'ADR Raw Data'!AA$1,FALSE))/100</f>
        <v>0.11846618262728899</v>
      </c>
      <c r="T21" s="45">
        <f>(VLOOKUP($A20,'ADR Raw Data'!$B$6:$BE$49,'ADR Raw Data'!AB$1,FALSE))/100</f>
        <v>6.7404028514921291E-2</v>
      </c>
      <c r="U21" s="44">
        <f>(VLOOKUP($A20,'ADR Raw Data'!$B$6:$BE$49,'ADR Raw Data'!AC$1,FALSE))/100</f>
        <v>9.3840227864361692E-2</v>
      </c>
      <c r="V21" s="46">
        <f>(VLOOKUP($A20,'ADR Raw Data'!$B$6:$BE$49,'ADR Raw Data'!AE$1,FALSE))/100</f>
        <v>7.2373963657019397E-2</v>
      </c>
      <c r="X21" s="43">
        <f>(VLOOKUP($A20,'RevPAR Raw Data'!$B$6:$BE$49,'RevPAR Raw Data'!T$1,FALSE))/100</f>
        <v>7.9329022616836692E-2</v>
      </c>
      <c r="Y21" s="44">
        <f>(VLOOKUP($A20,'RevPAR Raw Data'!$B$6:$BE$49,'RevPAR Raw Data'!U$1,FALSE))/100</f>
        <v>0.107406610500384</v>
      </c>
      <c r="Z21" s="44">
        <f>(VLOOKUP($A20,'RevPAR Raw Data'!$B$6:$BE$49,'RevPAR Raw Data'!V$1,FALSE))/100</f>
        <v>0.121998592518199</v>
      </c>
      <c r="AA21" s="44">
        <f>(VLOOKUP($A20,'RevPAR Raw Data'!$B$6:$BE$49,'RevPAR Raw Data'!W$1,FALSE))/100</f>
        <v>0.19394508665006299</v>
      </c>
      <c r="AB21" s="44">
        <f>(VLOOKUP($A20,'RevPAR Raw Data'!$B$6:$BE$49,'RevPAR Raw Data'!X$1,FALSE))/100</f>
        <v>0.19982987819290401</v>
      </c>
      <c r="AC21" s="44">
        <f>(VLOOKUP($A20,'RevPAR Raw Data'!$B$6:$BE$49,'RevPAR Raw Data'!Y$1,FALSE))/100</f>
        <v>0.151360160005306</v>
      </c>
      <c r="AD21" s="45">
        <f>(VLOOKUP($A20,'RevPAR Raw Data'!$B$6:$BE$49,'RevPAR Raw Data'!AA$1,FALSE))/100</f>
        <v>0.15870932621511702</v>
      </c>
      <c r="AE21" s="45">
        <f>(VLOOKUP($A20,'RevPAR Raw Data'!$B$6:$BE$49,'RevPAR Raw Data'!AB$1,FALSE))/100</f>
        <v>9.8089823097549905E-2</v>
      </c>
      <c r="AF21" s="44">
        <f>(VLOOKUP($A20,'RevPAR Raw Data'!$B$6:$BE$49,'RevPAR Raw Data'!AC$1,FALSE))/100</f>
        <v>0.12927697602194502</v>
      </c>
      <c r="AG21" s="46">
        <f>(VLOOKUP($A20,'RevPAR Raw Data'!$B$6:$BE$49,'RevPAR Raw Data'!AE$1,FALSE))/100</f>
        <v>0.14255853242291799</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Data'!G$3,FALSE))/100</f>
        <v>0.51895613736824198</v>
      </c>
      <c r="C23" s="53">
        <f>(VLOOKUP($A23,'Occupancy Raw Data'!$B$8:$BE$51,'Occupancy Raw Data'!H$3,FALSE))/100</f>
        <v>0.62504250255015303</v>
      </c>
      <c r="D23" s="53">
        <f>(VLOOKUP($A23,'Occupancy Raw Data'!$B$8:$BE$51,'Occupancy Raw Data'!I$3,FALSE))/100</f>
        <v>0.69916695001700102</v>
      </c>
      <c r="E23" s="53">
        <f>(VLOOKUP($A23,'Occupancy Raw Data'!$B$8:$BE$51,'Occupancy Raw Data'!J$3,FALSE))/100</f>
        <v>0.788804828289697</v>
      </c>
      <c r="F23" s="53">
        <f>(VLOOKUP($A23,'Occupancy Raw Data'!$B$8:$BE$51,'Occupancy Raw Data'!K$3,FALSE))/100</f>
        <v>0.818599115946956</v>
      </c>
      <c r="G23" s="54">
        <f>(VLOOKUP($A23,'Occupancy Raw Data'!$B$8:$BE$51,'Occupancy Raw Data'!L$3,FALSE))/100</f>
        <v>0.69011390683440998</v>
      </c>
      <c r="H23" s="53">
        <f>(VLOOKUP($A23,'Occupancy Raw Data'!$B$8:$BE$51,'Occupancy Raw Data'!N$3,FALSE))/100</f>
        <v>0.86195171710302598</v>
      </c>
      <c r="I23" s="53">
        <f>(VLOOKUP($A23,'Occupancy Raw Data'!$B$8:$BE$51,'Occupancy Raw Data'!O$3,FALSE))/100</f>
        <v>0.82182930975858492</v>
      </c>
      <c r="J23" s="54">
        <f>(VLOOKUP($A23,'Occupancy Raw Data'!$B$8:$BE$51,'Occupancy Raw Data'!P$3,FALSE))/100</f>
        <v>0.8418905134308049</v>
      </c>
      <c r="K23" s="48">
        <f>(VLOOKUP($A23,'Occupancy Raw Data'!$B$8:$BE$51,'Occupancy Raw Data'!R$3,FALSE))/100</f>
        <v>0.73347865157623704</v>
      </c>
      <c r="M23" s="75">
        <f>VLOOKUP($A23,'ADR Raw Data'!$B$6:$BE$49,'ADR Raw Data'!G$1,FALSE)</f>
        <v>86.777110565110505</v>
      </c>
      <c r="N23" s="76">
        <f>VLOOKUP($A23,'ADR Raw Data'!$B$6:$BE$49,'ADR Raw Data'!H$1,FALSE)</f>
        <v>90.638266013871799</v>
      </c>
      <c r="O23" s="76">
        <f>VLOOKUP($A23,'ADR Raw Data'!$B$6:$BE$49,'ADR Raw Data'!I$1,FALSE)</f>
        <v>96.954741033434601</v>
      </c>
      <c r="P23" s="76">
        <f>VLOOKUP($A23,'ADR Raw Data'!$B$6:$BE$49,'ADR Raw Data'!J$1,FALSE)</f>
        <v>111.08148876555801</v>
      </c>
      <c r="Q23" s="76">
        <f>VLOOKUP($A23,'ADR Raw Data'!$B$6:$BE$49,'ADR Raw Data'!K$1,FALSE)</f>
        <v>133.30416770508799</v>
      </c>
      <c r="R23" s="77">
        <f>VLOOKUP($A23,'ADR Raw Data'!$B$6:$BE$49,'ADR Raw Data'!L$1,FALSE)</f>
        <v>106.132659604606</v>
      </c>
      <c r="S23" s="76">
        <f>VLOOKUP($A23,'ADR Raw Data'!$B$6:$BE$49,'ADR Raw Data'!N$1,FALSE)</f>
        <v>146.985366863905</v>
      </c>
      <c r="T23" s="76">
        <f>VLOOKUP($A23,'ADR Raw Data'!$B$6:$BE$49,'ADR Raw Data'!O$1,FALSE)</f>
        <v>129.74674596607301</v>
      </c>
      <c r="U23" s="77">
        <f>VLOOKUP($A23,'ADR Raw Data'!$B$6:$BE$49,'ADR Raw Data'!P$1,FALSE)</f>
        <v>138.571443861066</v>
      </c>
      <c r="V23" s="78">
        <f>VLOOKUP($A23,'ADR Raw Data'!$B$6:$BE$49,'ADR Raw Data'!R$1,FALSE)</f>
        <v>116.770774165776</v>
      </c>
      <c r="X23" s="75">
        <f>VLOOKUP($A23,'RevPAR Raw Data'!$B$6:$BE$49,'RevPAR Raw Data'!G$1,FALSE)</f>
        <v>45.033514110846603</v>
      </c>
      <c r="Y23" s="76">
        <f>VLOOKUP($A23,'RevPAR Raw Data'!$B$6:$BE$49,'RevPAR Raw Data'!H$1,FALSE)</f>
        <v>56.652768616116902</v>
      </c>
      <c r="Z23" s="76">
        <f>VLOOKUP($A23,'RevPAR Raw Data'!$B$6:$BE$49,'RevPAR Raw Data'!I$1,FALSE)</f>
        <v>67.787550578034597</v>
      </c>
      <c r="AA23" s="76">
        <f>VLOOKUP($A23,'RevPAR Raw Data'!$B$6:$BE$49,'RevPAR Raw Data'!J$1,FALSE)</f>
        <v>87.621614671880295</v>
      </c>
      <c r="AB23" s="76">
        <f>VLOOKUP($A23,'RevPAR Raw Data'!$B$6:$BE$49,'RevPAR Raw Data'!K$1,FALSE)</f>
        <v>109.12267383543001</v>
      </c>
      <c r="AC23" s="77">
        <f>VLOOKUP($A23,'RevPAR Raw Data'!$B$6:$BE$49,'RevPAR Raw Data'!L$1,FALSE)</f>
        <v>73.243624362461702</v>
      </c>
      <c r="AD23" s="76">
        <f>VLOOKUP($A23,'RevPAR Raw Data'!$B$6:$BE$49,'RevPAR Raw Data'!N$1,FALSE)</f>
        <v>126.694289357361</v>
      </c>
      <c r="AE23" s="76">
        <f>VLOOKUP($A23,'RevPAR Raw Data'!$B$6:$BE$49,'RevPAR Raw Data'!O$1,FALSE)</f>
        <v>106.62967868072</v>
      </c>
      <c r="AF23" s="77">
        <f>VLOOKUP($A23,'RevPAR Raw Data'!$B$6:$BE$49,'RevPAR Raw Data'!P$1,FALSE)</f>
        <v>116.661984019041</v>
      </c>
      <c r="AG23" s="78">
        <f>VLOOKUP($A23,'RevPAR Raw Data'!$B$6:$BE$49,'RevPAR Raw Data'!R$1,FALSE)</f>
        <v>85.648869978627204</v>
      </c>
    </row>
    <row r="24" spans="1:33" x14ac:dyDescent="0.25">
      <c r="A24" s="55" t="s">
        <v>126</v>
      </c>
      <c r="B24" s="43">
        <f>(VLOOKUP($A23,'Occupancy Raw Data'!$B$8:$BE$51,'Occupancy Raw Data'!T$3,FALSE))/100</f>
        <v>3.0225023108373401E-2</v>
      </c>
      <c r="C24" s="44">
        <f>(VLOOKUP($A23,'Occupancy Raw Data'!$B$8:$BE$51,'Occupancy Raw Data'!U$3,FALSE))/100</f>
        <v>5.7395871698306997E-2</v>
      </c>
      <c r="D24" s="44">
        <f>(VLOOKUP($A23,'Occupancy Raw Data'!$B$8:$BE$51,'Occupancy Raw Data'!V$3,FALSE))/100</f>
        <v>7.2173142148565905E-2</v>
      </c>
      <c r="E24" s="44">
        <f>(VLOOKUP($A23,'Occupancy Raw Data'!$B$8:$BE$51,'Occupancy Raw Data'!W$3,FALSE))/100</f>
        <v>0.10852466625631101</v>
      </c>
      <c r="F24" s="44">
        <f>(VLOOKUP($A23,'Occupancy Raw Data'!$B$8:$BE$51,'Occupancy Raw Data'!X$3,FALSE))/100</f>
        <v>8.3474367941439295E-2</v>
      </c>
      <c r="G24" s="44">
        <f>(VLOOKUP($A23,'Occupancy Raw Data'!$B$8:$BE$51,'Occupancy Raw Data'!Y$3,FALSE))/100</f>
        <v>7.3585639037265893E-2</v>
      </c>
      <c r="H24" s="45">
        <f>(VLOOKUP($A23,'Occupancy Raw Data'!$B$8:$BE$51,'Occupancy Raw Data'!AA$3,FALSE))/100</f>
        <v>5.9784194783563699E-2</v>
      </c>
      <c r="I24" s="45">
        <f>(VLOOKUP($A23,'Occupancy Raw Data'!$B$8:$BE$51,'Occupancy Raw Data'!AB$3,FALSE))/100</f>
        <v>4.01284211339486E-2</v>
      </c>
      <c r="J24" s="44">
        <f>(VLOOKUP($A23,'Occupancy Raw Data'!$B$8:$BE$51,'Occupancy Raw Data'!AC$3,FALSE))/100</f>
        <v>5.00985342098791E-2</v>
      </c>
      <c r="K24" s="46">
        <f>(VLOOKUP($A23,'Occupancy Raw Data'!$B$8:$BE$51,'Occupancy Raw Data'!AE$3,FALSE))/100</f>
        <v>6.5768239632974498E-2</v>
      </c>
      <c r="M24" s="43">
        <f>(VLOOKUP($A23,'ADR Raw Data'!$B$6:$BE$49,'ADR Raw Data'!T$1,FALSE))/100</f>
        <v>2.7254489283629401E-2</v>
      </c>
      <c r="N24" s="44">
        <f>(VLOOKUP($A23,'ADR Raw Data'!$B$6:$BE$49,'ADR Raw Data'!U$1,FALSE))/100</f>
        <v>1.92153803545905E-2</v>
      </c>
      <c r="O24" s="44">
        <f>(VLOOKUP($A23,'ADR Raw Data'!$B$6:$BE$49,'ADR Raw Data'!V$1,FALSE))/100</f>
        <v>3.34372794724168E-2</v>
      </c>
      <c r="P24" s="44">
        <f>(VLOOKUP($A23,'ADR Raw Data'!$B$6:$BE$49,'ADR Raw Data'!W$1,FALSE))/100</f>
        <v>0.11402422682760101</v>
      </c>
      <c r="Q24" s="44">
        <f>(VLOOKUP($A23,'ADR Raw Data'!$B$6:$BE$49,'ADR Raw Data'!X$1,FALSE))/100</f>
        <v>0.177051841867406</v>
      </c>
      <c r="R24" s="44">
        <f>(VLOOKUP($A23,'ADR Raw Data'!$B$6:$BE$49,'ADR Raw Data'!Y$1,FALSE))/100</f>
        <v>9.04646310532706E-2</v>
      </c>
      <c r="S24" s="45">
        <f>(VLOOKUP($A23,'ADR Raw Data'!$B$6:$BE$49,'ADR Raw Data'!AA$1,FALSE))/100</f>
        <v>0.14198812185037402</v>
      </c>
      <c r="T24" s="45">
        <f>(VLOOKUP($A23,'ADR Raw Data'!$B$6:$BE$49,'ADR Raw Data'!AB$1,FALSE))/100</f>
        <v>9.9382757986777898E-2</v>
      </c>
      <c r="U24" s="44">
        <f>(VLOOKUP($A23,'ADR Raw Data'!$B$6:$BE$49,'ADR Raw Data'!AC$1,FALSE))/100</f>
        <v>0.122569489965621</v>
      </c>
      <c r="V24" s="46">
        <f>(VLOOKUP($A23,'ADR Raw Data'!$B$6:$BE$49,'ADR Raw Data'!AE$1,FALSE))/100</f>
        <v>0.10140899360225999</v>
      </c>
      <c r="X24" s="43">
        <f>(VLOOKUP($A23,'RevPAR Raw Data'!$B$6:$BE$49,'RevPAR Raw Data'!T$1,FALSE))/100</f>
        <v>5.8303279960407496E-2</v>
      </c>
      <c r="Y24" s="44">
        <f>(VLOOKUP($A23,'RevPAR Raw Data'!$B$6:$BE$49,'RevPAR Raw Data'!U$1,FALSE))/100</f>
        <v>7.7714135558363803E-2</v>
      </c>
      <c r="Z24" s="44">
        <f>(VLOOKUP($A23,'RevPAR Raw Data'!$B$6:$BE$49,'RevPAR Raw Data'!V$1,FALSE))/100</f>
        <v>0.108023695145406</v>
      </c>
      <c r="AA24" s="44">
        <f>(VLOOKUP($A23,'RevPAR Raw Data'!$B$6:$BE$49,'RevPAR Raw Data'!W$1,FALSE))/100</f>
        <v>0.23492333424551201</v>
      </c>
      <c r="AB24" s="44">
        <f>(VLOOKUP($A23,'RevPAR Raw Data'!$B$6:$BE$49,'RevPAR Raw Data'!X$1,FALSE))/100</f>
        <v>0.27530550040159402</v>
      </c>
      <c r="AC24" s="44">
        <f>(VLOOKUP($A23,'RevPAR Raw Data'!$B$6:$BE$49,'RevPAR Raw Data'!Y$1,FALSE))/100</f>
        <v>0.17070716777686201</v>
      </c>
      <c r="AD24" s="45">
        <f>(VLOOKUP($A23,'RevPAR Raw Data'!$B$6:$BE$49,'RevPAR Raw Data'!AA$1,FALSE))/100</f>
        <v>0.21026096216759199</v>
      </c>
      <c r="AE24" s="45">
        <f>(VLOOKUP($A23,'RevPAR Raw Data'!$B$6:$BE$49,'RevPAR Raw Data'!AB$1,FALSE))/100</f>
        <v>0.14349925228667298</v>
      </c>
      <c r="AF24" s="44">
        <f>(VLOOKUP($A23,'RevPAR Raw Data'!$B$6:$BE$49,'RevPAR Raw Data'!AC$1,FALSE))/100</f>
        <v>0.17880857596163</v>
      </c>
      <c r="AG24" s="46">
        <f>(VLOOKUP($A23,'RevPAR Raw Data'!$B$6:$BE$49,'RevPAR Raw Data'!AE$1,FALSE))/100</f>
        <v>0.17384672422740699</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Data'!G$3,FALSE))/100</f>
        <v>0.49194270367054599</v>
      </c>
      <c r="C26" s="53">
        <f>(VLOOKUP($A26,'Occupancy Raw Data'!$B$8:$BE$51,'Occupancy Raw Data'!H$3,FALSE))/100</f>
        <v>0.53112503730229699</v>
      </c>
      <c r="D26" s="53">
        <f>(VLOOKUP($A26,'Occupancy Raw Data'!$B$8:$BE$51,'Occupancy Raw Data'!I$3,FALSE))/100</f>
        <v>0.55660996717397704</v>
      </c>
      <c r="E26" s="53">
        <f>(VLOOKUP($A26,'Occupancy Raw Data'!$B$8:$BE$51,'Occupancy Raw Data'!J$3,FALSE))/100</f>
        <v>0.61602506714413596</v>
      </c>
      <c r="F26" s="53">
        <f>(VLOOKUP($A26,'Occupancy Raw Data'!$B$8:$BE$51,'Occupancy Raw Data'!K$3,FALSE))/100</f>
        <v>0.66974037600716196</v>
      </c>
      <c r="G26" s="54">
        <f>(VLOOKUP($A26,'Occupancy Raw Data'!$B$8:$BE$51,'Occupancy Raw Data'!L$3,FALSE))/100</f>
        <v>0.57308863025962298</v>
      </c>
      <c r="H26" s="53">
        <f>(VLOOKUP($A26,'Occupancy Raw Data'!$B$8:$BE$51,'Occupancy Raw Data'!N$3,FALSE))/100</f>
        <v>0.756878543718293</v>
      </c>
      <c r="I26" s="53">
        <f>(VLOOKUP($A26,'Occupancy Raw Data'!$B$8:$BE$51,'Occupancy Raw Data'!O$3,FALSE))/100</f>
        <v>0.71462250074604494</v>
      </c>
      <c r="J26" s="54">
        <f>(VLOOKUP($A26,'Occupancy Raw Data'!$B$8:$BE$51,'Occupancy Raw Data'!P$3,FALSE))/100</f>
        <v>0.73575052223216897</v>
      </c>
      <c r="K26" s="48">
        <f>(VLOOKUP($A26,'Occupancy Raw Data'!$B$8:$BE$51,'Occupancy Raw Data'!R$3,FALSE))/100</f>
        <v>0.61956345653749401</v>
      </c>
      <c r="M26" s="75">
        <f>VLOOKUP($A26,'ADR Raw Data'!$B$6:$BE$49,'ADR Raw Data'!G$1,FALSE)</f>
        <v>64.088384986351201</v>
      </c>
      <c r="N26" s="76">
        <f>VLOOKUP($A26,'ADR Raw Data'!$B$6:$BE$49,'ADR Raw Data'!H$1,FALSE)</f>
        <v>65.065132969996597</v>
      </c>
      <c r="O26" s="76">
        <f>VLOOKUP($A26,'ADR Raw Data'!$B$6:$BE$49,'ADR Raw Data'!I$1,FALSE)</f>
        <v>66.616368748659596</v>
      </c>
      <c r="P26" s="76">
        <f>VLOOKUP($A26,'ADR Raw Data'!$B$6:$BE$49,'ADR Raw Data'!J$1,FALSE)</f>
        <v>74.448346277188307</v>
      </c>
      <c r="Q26" s="76">
        <f>VLOOKUP($A26,'ADR Raw Data'!$B$6:$BE$49,'ADR Raw Data'!K$1,FALSE)</f>
        <v>86.990973635431899</v>
      </c>
      <c r="R26" s="77">
        <f>VLOOKUP($A26,'ADR Raw Data'!$B$6:$BE$49,'ADR Raw Data'!L$1,FALSE)</f>
        <v>72.340742197019395</v>
      </c>
      <c r="S26" s="76">
        <f>VLOOKUP($A26,'ADR Raw Data'!$B$6:$BE$49,'ADR Raw Data'!N$1,FALSE)</f>
        <v>98.462635192997595</v>
      </c>
      <c r="T26" s="76">
        <f>VLOOKUP($A26,'ADR Raw Data'!$B$6:$BE$49,'ADR Raw Data'!O$1,FALSE)</f>
        <v>89.370200960454298</v>
      </c>
      <c r="U26" s="77">
        <f>VLOOKUP($A26,'ADR Raw Data'!$B$6:$BE$49,'ADR Raw Data'!P$1,FALSE)</f>
        <v>94.046968541877902</v>
      </c>
      <c r="V26" s="78">
        <f>VLOOKUP($A26,'ADR Raw Data'!$B$6:$BE$49,'ADR Raw Data'!R$1,FALSE)</f>
        <v>79.705544070432296</v>
      </c>
      <c r="X26" s="75">
        <f>VLOOKUP($A26,'RevPAR Raw Data'!$B$6:$BE$49,'RevPAR Raw Data'!G$1,FALSE)</f>
        <v>31.527813384064402</v>
      </c>
      <c r="Y26" s="76">
        <f>VLOOKUP($A26,'RevPAR Raw Data'!$B$6:$BE$49,'RevPAR Raw Data'!H$1,FALSE)</f>
        <v>34.5577211757684</v>
      </c>
      <c r="Z26" s="76">
        <f>VLOOKUP($A26,'RevPAR Raw Data'!$B$6:$BE$49,'RevPAR Raw Data'!I$1,FALSE)</f>
        <v>37.079334822440998</v>
      </c>
      <c r="AA26" s="76">
        <f>VLOOKUP($A26,'RevPAR Raw Data'!$B$6:$BE$49,'RevPAR Raw Data'!J$1,FALSE)</f>
        <v>45.862047514174797</v>
      </c>
      <c r="AB26" s="76">
        <f>VLOOKUP($A26,'RevPAR Raw Data'!$B$6:$BE$49,'RevPAR Raw Data'!K$1,FALSE)</f>
        <v>58.261367391823299</v>
      </c>
      <c r="AC26" s="77">
        <f>VLOOKUP($A26,'RevPAR Raw Data'!$B$6:$BE$49,'RevPAR Raw Data'!L$1,FALSE)</f>
        <v>41.457656857654399</v>
      </c>
      <c r="AD26" s="76">
        <f>VLOOKUP($A26,'RevPAR Raw Data'!$B$6:$BE$49,'RevPAR Raw Data'!N$1,FALSE)</f>
        <v>74.524255935541603</v>
      </c>
      <c r="AE26" s="76">
        <f>VLOOKUP($A26,'RevPAR Raw Data'!$B$6:$BE$49,'RevPAR Raw Data'!O$1,FALSE)</f>
        <v>63.865956502536498</v>
      </c>
      <c r="AF26" s="77">
        <f>VLOOKUP($A26,'RevPAR Raw Data'!$B$6:$BE$49,'RevPAR Raw Data'!P$1,FALSE)</f>
        <v>69.195106219039005</v>
      </c>
      <c r="AG26" s="78">
        <f>VLOOKUP($A26,'RevPAR Raw Data'!$B$6:$BE$49,'RevPAR Raw Data'!R$1,FALSE)</f>
        <v>49.382642389478598</v>
      </c>
    </row>
    <row r="27" spans="1:33" x14ac:dyDescent="0.25">
      <c r="A27" s="55" t="s">
        <v>126</v>
      </c>
      <c r="B27" s="43">
        <f>(VLOOKUP($A26,'Occupancy Raw Data'!$B$8:$BE$51,'Occupancy Raw Data'!T$3,FALSE))/100</f>
        <v>1.9325169502358498E-2</v>
      </c>
      <c r="C27" s="44">
        <f>(VLOOKUP($A26,'Occupancy Raw Data'!$B$8:$BE$51,'Occupancy Raw Data'!U$3,FALSE))/100</f>
        <v>2.2093471223395098E-2</v>
      </c>
      <c r="D27" s="44">
        <f>(VLOOKUP($A26,'Occupancy Raw Data'!$B$8:$BE$51,'Occupancy Raw Data'!V$3,FALSE))/100</f>
        <v>2.30073754395244E-2</v>
      </c>
      <c r="E27" s="44">
        <f>(VLOOKUP($A26,'Occupancy Raw Data'!$B$8:$BE$51,'Occupancy Raw Data'!W$3,FALSE))/100</f>
        <v>4.83151550049239E-2</v>
      </c>
      <c r="F27" s="44">
        <f>(VLOOKUP($A26,'Occupancy Raw Data'!$B$8:$BE$51,'Occupancy Raw Data'!X$3,FALSE))/100</f>
        <v>4.3014389184289403E-2</v>
      </c>
      <c r="G27" s="44">
        <f>(VLOOKUP($A26,'Occupancy Raw Data'!$B$8:$BE$51,'Occupancy Raw Data'!Y$3,FALSE))/100</f>
        <v>3.2180875243426603E-2</v>
      </c>
      <c r="H27" s="45">
        <f>(VLOOKUP($A26,'Occupancy Raw Data'!$B$8:$BE$51,'Occupancy Raw Data'!AA$3,FALSE))/100</f>
        <v>3.8291606505106698E-2</v>
      </c>
      <c r="I27" s="45">
        <f>(VLOOKUP($A26,'Occupancy Raw Data'!$B$8:$BE$51,'Occupancy Raw Data'!AB$3,FALSE))/100</f>
        <v>1.3487107414556401E-2</v>
      </c>
      <c r="J27" s="44">
        <f>(VLOOKUP($A26,'Occupancy Raw Data'!$B$8:$BE$51,'Occupancy Raw Data'!AC$3,FALSE))/100</f>
        <v>2.6095641005941101E-2</v>
      </c>
      <c r="K27" s="46">
        <f>(VLOOKUP($A26,'Occupancy Raw Data'!$B$8:$BE$51,'Occupancy Raw Data'!AE$3,FALSE))/100</f>
        <v>3.0108115302602802E-2</v>
      </c>
      <c r="M27" s="43">
        <f>(VLOOKUP($A26,'ADR Raw Data'!$B$6:$BE$49,'ADR Raw Data'!T$1,FALSE))/100</f>
        <v>1.7580568486528801E-2</v>
      </c>
      <c r="N27" s="44">
        <f>(VLOOKUP($A26,'ADR Raw Data'!$B$6:$BE$49,'ADR Raw Data'!U$1,FALSE))/100</f>
        <v>2.32279194700152E-2</v>
      </c>
      <c r="O27" s="44">
        <f>(VLOOKUP($A26,'ADR Raw Data'!$B$6:$BE$49,'ADR Raw Data'!V$1,FALSE))/100</f>
        <v>3.0779773609230402E-2</v>
      </c>
      <c r="P27" s="44">
        <f>(VLOOKUP($A26,'ADR Raw Data'!$B$6:$BE$49,'ADR Raw Data'!W$1,FALSE))/100</f>
        <v>9.2278139860666797E-2</v>
      </c>
      <c r="Q27" s="44">
        <f>(VLOOKUP($A26,'ADR Raw Data'!$B$6:$BE$49,'ADR Raw Data'!X$1,FALSE))/100</f>
        <v>0.14235101623497601</v>
      </c>
      <c r="R27" s="44">
        <f>(VLOOKUP($A26,'ADR Raw Data'!$B$6:$BE$49,'ADR Raw Data'!Y$1,FALSE))/100</f>
        <v>7.0770498417580402E-2</v>
      </c>
      <c r="S27" s="45">
        <f>(VLOOKUP($A26,'ADR Raw Data'!$B$6:$BE$49,'ADR Raw Data'!AA$1,FALSE))/100</f>
        <v>9.3365088214299896E-2</v>
      </c>
      <c r="T27" s="45">
        <f>(VLOOKUP($A26,'ADR Raw Data'!$B$6:$BE$49,'ADR Raw Data'!AB$1,FALSE))/100</f>
        <v>4.30885258780856E-2</v>
      </c>
      <c r="U27" s="44">
        <f>(VLOOKUP($A26,'ADR Raw Data'!$B$6:$BE$49,'ADR Raw Data'!AC$1,FALSE))/100</f>
        <v>6.9895446931672808E-2</v>
      </c>
      <c r="V27" s="46">
        <f>(VLOOKUP($A26,'ADR Raw Data'!$B$6:$BE$49,'ADR Raw Data'!AE$1,FALSE))/100</f>
        <v>7.0032133796711693E-2</v>
      </c>
      <c r="X27" s="43">
        <f>(VLOOKUP($A26,'RevPAR Raw Data'!$B$6:$BE$49,'RevPAR Raw Data'!T$1,FALSE))/100</f>
        <v>3.7245485454837399E-2</v>
      </c>
      <c r="Y27" s="44">
        <f>(VLOOKUP($A26,'RevPAR Raw Data'!$B$6:$BE$49,'RevPAR Raw Data'!U$1,FALSE))/100</f>
        <v>4.5834576063800501E-2</v>
      </c>
      <c r="Z27" s="44">
        <f>(VLOOKUP($A26,'RevPAR Raw Data'!$B$6:$BE$49,'RevPAR Raw Data'!V$1,FALSE))/100</f>
        <v>5.4495310856125904E-2</v>
      </c>
      <c r="AA27" s="44">
        <f>(VLOOKUP($A26,'RevPAR Raw Data'!$B$6:$BE$49,'RevPAR Raw Data'!W$1,FALSE))/100</f>
        <v>0.14505172749652401</v>
      </c>
      <c r="AB27" s="44">
        <f>(VLOOKUP($A26,'RevPAR Raw Data'!$B$6:$BE$49,'RevPAR Raw Data'!X$1,FALSE))/100</f>
        <v>0.19148854743237601</v>
      </c>
      <c r="AC27" s="44">
        <f>(VLOOKUP($A26,'RevPAR Raw Data'!$B$6:$BE$49,'RevPAR Raw Data'!Y$1,FALSE))/100</f>
        <v>0.10522883024149801</v>
      </c>
      <c r="AD27" s="45">
        <f>(VLOOKUP($A26,'RevPAR Raw Data'!$B$6:$BE$49,'RevPAR Raw Data'!AA$1,FALSE))/100</f>
        <v>0.135231793938623</v>
      </c>
      <c r="AE27" s="45">
        <f>(VLOOKUP($A26,'RevPAR Raw Data'!$B$6:$BE$49,'RevPAR Raw Data'!AB$1,FALSE))/100</f>
        <v>5.71567728694947E-2</v>
      </c>
      <c r="AF27" s="44">
        <f>(VLOOKUP($A26,'RevPAR Raw Data'!$B$6:$BE$49,'RevPAR Raw Data'!AC$1,FALSE))/100</f>
        <v>9.7815054428692691E-2</v>
      </c>
      <c r="AG27" s="46">
        <f>(VLOOKUP($A26,'RevPAR Raw Data'!$B$6:$BE$49,'RevPAR Raw Data'!AE$1,FALSE))/100</f>
        <v>0.102248784658553</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Data'!G$3,FALSE))/100</f>
        <v>0.50679343838952906</v>
      </c>
      <c r="C29" s="72">
        <f>(VLOOKUP($A29,'Occupancy Raw Data'!$B$8:$BE$45,'Occupancy Raw Data'!H$3,FALSE))/100</f>
        <v>0.64415881679725306</v>
      </c>
      <c r="D29" s="72">
        <f>(VLOOKUP($A29,'Occupancy Raw Data'!$B$8:$BE$45,'Occupancy Raw Data'!I$3,FALSE))/100</f>
        <v>0.70188103412859104</v>
      </c>
      <c r="E29" s="72">
        <f>(VLOOKUP($A29,'Occupancy Raw Data'!$B$8:$BE$45,'Occupancy Raw Data'!J$3,FALSE))/100</f>
        <v>0.75317662939812702</v>
      </c>
      <c r="F29" s="72">
        <f>(VLOOKUP($A29,'Occupancy Raw Data'!$B$8:$BE$45,'Occupancy Raw Data'!K$3,FALSE))/100</f>
        <v>0.74316987997769701</v>
      </c>
      <c r="G29" s="73">
        <f>(VLOOKUP($A29,'Occupancy Raw Data'!$B$8:$BE$45,'Occupancy Raw Data'!L$3,FALSE))/100</f>
        <v>0.66983595973823895</v>
      </c>
      <c r="H29" s="53">
        <f>(VLOOKUP($A29,'Occupancy Raw Data'!$B$8:$BE$45,'Occupancy Raw Data'!N$3,FALSE))/100</f>
        <v>0.81122164509786598</v>
      </c>
      <c r="I29" s="53">
        <f>(VLOOKUP($A29,'Occupancy Raw Data'!$B$8:$BE$45,'Occupancy Raw Data'!O$3,FALSE))/100</f>
        <v>0.81072277489215494</v>
      </c>
      <c r="J29" s="73">
        <f>(VLOOKUP($A29,'Occupancy Raw Data'!$B$8:$BE$45,'Occupancy Raw Data'!P$3,FALSE))/100</f>
        <v>0.81097220999501107</v>
      </c>
      <c r="K29" s="74">
        <f>(VLOOKUP($A29,'Occupancy Raw Data'!$B$8:$BE$45,'Occupancy Raw Data'!R$3,FALSE))/100</f>
        <v>0.71016060266874503</v>
      </c>
      <c r="M29" s="75">
        <f>VLOOKUP($A29,'ADR Raw Data'!$B$6:$BE$43,'ADR Raw Data'!G$1,FALSE)</f>
        <v>116.038309785755</v>
      </c>
      <c r="N29" s="76">
        <f>VLOOKUP($A29,'ADR Raw Data'!$B$6:$BE$43,'ADR Raw Data'!H$1,FALSE)</f>
        <v>117.95625575144599</v>
      </c>
      <c r="O29" s="76">
        <f>VLOOKUP($A29,'ADR Raw Data'!$B$6:$BE$43,'ADR Raw Data'!I$1,FALSE)</f>
        <v>123.660150514257</v>
      </c>
      <c r="P29" s="76">
        <f>VLOOKUP($A29,'ADR Raw Data'!$B$6:$BE$43,'ADR Raw Data'!J$1,FALSE)</f>
        <v>138.451542117977</v>
      </c>
      <c r="Q29" s="76">
        <f>VLOOKUP($A29,'ADR Raw Data'!$B$6:$BE$43,'ADR Raw Data'!K$1,FALSE)</f>
        <v>171.81698005922999</v>
      </c>
      <c r="R29" s="77">
        <f>VLOOKUP($A29,'ADR Raw Data'!$B$6:$BE$43,'ADR Raw Data'!L$1,FALSE)</f>
        <v>135.42193253307599</v>
      </c>
      <c r="S29" s="76">
        <f>VLOOKUP($A29,'ADR Raw Data'!$B$6:$BE$43,'ADR Raw Data'!N$1,FALSE)</f>
        <v>230.07076291419401</v>
      </c>
      <c r="T29" s="76">
        <f>VLOOKUP($A29,'ADR Raw Data'!$B$6:$BE$43,'ADR Raw Data'!O$1,FALSE)</f>
        <v>214.749169290911</v>
      </c>
      <c r="U29" s="77">
        <f>VLOOKUP($A29,'ADR Raw Data'!$B$6:$BE$43,'ADR Raw Data'!P$1,FALSE)</f>
        <v>222.41232237520501</v>
      </c>
      <c r="V29" s="78">
        <f>VLOOKUP($A29,'ADR Raw Data'!$B$6:$BE$43,'ADR Raw Data'!R$1,FALSE)</f>
        <v>163.80456213363499</v>
      </c>
      <c r="X29" s="75">
        <f>VLOOKUP($A29,'RevPAR Raw Data'!$B$6:$BE$43,'RevPAR Raw Data'!G$1,FALSE)</f>
        <v>58.8074540012325</v>
      </c>
      <c r="Y29" s="76">
        <f>VLOOKUP($A29,'RevPAR Raw Data'!$B$6:$BE$43,'RevPAR Raw Data'!H$1,FALSE)</f>
        <v>75.982562138685907</v>
      </c>
      <c r="Z29" s="76">
        <f>VLOOKUP($A29,'RevPAR Raw Data'!$B$6:$BE$43,'RevPAR Raw Data'!I$1,FALSE)</f>
        <v>86.794714323443898</v>
      </c>
      <c r="AA29" s="76">
        <f>VLOOKUP($A29,'RevPAR Raw Data'!$B$6:$BE$43,'RevPAR Raw Data'!J$1,FALSE)</f>
        <v>104.27846582738999</v>
      </c>
      <c r="AB29" s="76">
        <f>VLOOKUP($A29,'RevPAR Raw Data'!$B$6:$BE$43,'RevPAR Raw Data'!K$1,FALSE)</f>
        <v>127.689204448748</v>
      </c>
      <c r="AC29" s="77">
        <f>VLOOKUP($A29,'RevPAR Raw Data'!$B$6:$BE$43,'RevPAR Raw Data'!L$1,FALSE)</f>
        <v>90.710480147900299</v>
      </c>
      <c r="AD29" s="76">
        <f>VLOOKUP($A29,'RevPAR Raw Data'!$B$6:$BE$43,'RevPAR Raw Data'!N$1,FALSE)</f>
        <v>186.638382780174</v>
      </c>
      <c r="AE29" s="76">
        <f>VLOOKUP($A29,'RevPAR Raw Data'!$B$6:$BE$43,'RevPAR Raw Data'!O$1,FALSE)</f>
        <v>174.10204243331199</v>
      </c>
      <c r="AF29" s="77">
        <f>VLOOKUP($A29,'RevPAR Raw Data'!$B$6:$BE$43,'RevPAR Raw Data'!P$1,FALSE)</f>
        <v>180.370212606743</v>
      </c>
      <c r="AG29" s="78">
        <f>VLOOKUP($A29,'RevPAR Raw Data'!$B$6:$BE$43,'RevPAR Raw Data'!R$1,FALSE)</f>
        <v>116.32754656471199</v>
      </c>
    </row>
    <row r="30" spans="1:33" x14ac:dyDescent="0.25">
      <c r="A30" s="55" t="s">
        <v>126</v>
      </c>
      <c r="B30" s="43">
        <f>(VLOOKUP($A29,'Occupancy Raw Data'!$B$8:$BE$51,'Occupancy Raw Data'!T$3,FALSE))/100</f>
        <v>3.7376745727987097E-2</v>
      </c>
      <c r="C30" s="44">
        <f>(VLOOKUP($A29,'Occupancy Raw Data'!$B$8:$BE$51,'Occupancy Raw Data'!U$3,FALSE))/100</f>
        <v>1.82373317927715E-2</v>
      </c>
      <c r="D30" s="44">
        <f>(VLOOKUP($A29,'Occupancy Raw Data'!$B$8:$BE$51,'Occupancy Raw Data'!V$3,FALSE))/100</f>
        <v>1.44333452182531E-2</v>
      </c>
      <c r="E30" s="44">
        <f>(VLOOKUP($A29,'Occupancy Raw Data'!$B$8:$BE$51,'Occupancy Raw Data'!W$3,FALSE))/100</f>
        <v>6.14860743336616E-2</v>
      </c>
      <c r="F30" s="44">
        <f>(VLOOKUP($A29,'Occupancy Raw Data'!$B$8:$BE$51,'Occupancy Raw Data'!X$3,FALSE))/100</f>
        <v>5.6051479087235505E-2</v>
      </c>
      <c r="G30" s="44">
        <f>(VLOOKUP($A29,'Occupancy Raw Data'!$B$8:$BE$51,'Occupancy Raw Data'!Y$3,FALSE))/100</f>
        <v>3.8079158732726597E-2</v>
      </c>
      <c r="H30" s="45">
        <f>(VLOOKUP($A29,'Occupancy Raw Data'!$B$8:$BE$51,'Occupancy Raw Data'!AA$3,FALSE))/100</f>
        <v>-1.1578476038724399E-2</v>
      </c>
      <c r="I30" s="45">
        <f>(VLOOKUP($A29,'Occupancy Raw Data'!$B$8:$BE$51,'Occupancy Raw Data'!AB$3,FALSE))/100</f>
        <v>-2.2912039005051898E-2</v>
      </c>
      <c r="J30" s="44">
        <f>(VLOOKUP($A29,'Occupancy Raw Data'!$B$8:$BE$51,'Occupancy Raw Data'!AC$3,FALSE))/100</f>
        <v>-1.7276190531142099E-2</v>
      </c>
      <c r="K30" s="46">
        <f>(VLOOKUP($A29,'Occupancy Raw Data'!$B$8:$BE$51,'Occupancy Raw Data'!AE$3,FALSE))/100</f>
        <v>1.9345149488985101E-2</v>
      </c>
      <c r="M30" s="43">
        <f>(VLOOKUP($A29,'ADR Raw Data'!$B$6:$BE$49,'ADR Raw Data'!T$1,FALSE))/100</f>
        <v>3.4688147350501998E-2</v>
      </c>
      <c r="N30" s="44">
        <f>(VLOOKUP($A29,'ADR Raw Data'!$B$6:$BE$49,'ADR Raw Data'!U$1,FALSE))/100</f>
        <v>2.8070877988896096E-3</v>
      </c>
      <c r="O30" s="44">
        <f>(VLOOKUP($A29,'ADR Raw Data'!$B$6:$BE$49,'ADR Raw Data'!V$1,FALSE))/100</f>
        <v>3.2885925729935301E-3</v>
      </c>
      <c r="P30" s="44">
        <f>(VLOOKUP($A29,'ADR Raw Data'!$B$6:$BE$49,'ADR Raw Data'!W$1,FALSE))/100</f>
        <v>0.12782225603328601</v>
      </c>
      <c r="Q30" s="44">
        <f>(VLOOKUP($A29,'ADR Raw Data'!$B$6:$BE$49,'ADR Raw Data'!X$1,FALSE))/100</f>
        <v>0.22412426863938301</v>
      </c>
      <c r="R30" s="44">
        <f>(VLOOKUP($A29,'ADR Raw Data'!$B$6:$BE$49,'ADR Raw Data'!Y$1,FALSE))/100</f>
        <v>9.13087610028913E-2</v>
      </c>
      <c r="S30" s="45">
        <f>(VLOOKUP($A29,'ADR Raw Data'!$B$6:$BE$49,'ADR Raw Data'!AA$1,FALSE))/100</f>
        <v>0.16721446172452101</v>
      </c>
      <c r="T30" s="45">
        <f>(VLOOKUP($A29,'ADR Raw Data'!$B$6:$BE$49,'ADR Raw Data'!AB$1,FALSE))/100</f>
        <v>7.4766532816368803E-2</v>
      </c>
      <c r="U30" s="44">
        <f>(VLOOKUP($A29,'ADR Raw Data'!$B$6:$BE$49,'ADR Raw Data'!AC$1,FALSE))/100</f>
        <v>0.120646444568688</v>
      </c>
      <c r="V30" s="46">
        <f>(VLOOKUP($A29,'ADR Raw Data'!$B$6:$BE$49,'ADR Raw Data'!AE$1,FALSE))/100</f>
        <v>9.7424596147000303E-2</v>
      </c>
      <c r="X30" s="43">
        <f>(VLOOKUP($A29,'RevPAR Raw Data'!$B$6:$BE$43,'RevPAR Raw Data'!T$1,FALSE))/100</f>
        <v>7.3361423141783802E-2</v>
      </c>
      <c r="Y30" s="44">
        <f>(VLOOKUP($A29,'RevPAR Raw Data'!$B$6:$BE$43,'RevPAR Raw Data'!U$1,FALSE))/100</f>
        <v>2.1095613383220902E-2</v>
      </c>
      <c r="Z30" s="44">
        <f>(VLOOKUP($A29,'RevPAR Raw Data'!$B$6:$BE$43,'RevPAR Raw Data'!V$1,FALSE))/100</f>
        <v>1.7769403183134799E-2</v>
      </c>
      <c r="AA30" s="44">
        <f>(VLOOKUP($A29,'RevPAR Raw Data'!$B$6:$BE$43,'RevPAR Raw Data'!W$1,FALSE))/100</f>
        <v>0.197167619102907</v>
      </c>
      <c r="AB30" s="44">
        <f>(VLOOKUP($A29,'RevPAR Raw Data'!$B$6:$BE$43,'RevPAR Raw Data'!X$1,FALSE))/100</f>
        <v>0.29273824448320096</v>
      </c>
      <c r="AC30" s="44">
        <f>(VLOOKUP($A29,'RevPAR Raw Data'!$B$6:$BE$43,'RevPAR Raw Data'!Y$1,FALSE))/100</f>
        <v>0.13286488053953499</v>
      </c>
      <c r="AD30" s="45">
        <f>(VLOOKUP($A29,'RevPAR Raw Data'!$B$6:$BE$43,'RevPAR Raw Data'!AA$1,FALSE))/100</f>
        <v>0.15369989704739098</v>
      </c>
      <c r="AE30" s="45">
        <f>(VLOOKUP($A29,'RevPAR Raw Data'!$B$6:$BE$43,'RevPAR Raw Data'!AB$1,FALSE))/100</f>
        <v>5.0141440095155698E-2</v>
      </c>
      <c r="AF30" s="44">
        <f>(VLOOKUP($A29,'RevPAR Raw Data'!$B$6:$BE$43,'RevPAR Raw Data'!AC$1,FALSE))/100</f>
        <v>0.10128594307427199</v>
      </c>
      <c r="AG30" s="46">
        <f>(VLOOKUP($A29,'RevPAR Raw Data'!$B$6:$BE$43,'RevPAR Raw Data'!AE$1,FALSE))/100</f>
        <v>0.11865443901235301</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Data'!G$3,FALSE))/100</f>
        <v>0.465207193119624</v>
      </c>
      <c r="C32" s="72">
        <f>(VLOOKUP($A32,'Occupancy Raw Data'!$B$8:$BE$45,'Occupancy Raw Data'!H$3,FALSE))/100</f>
        <v>0.51915559030492497</v>
      </c>
      <c r="D32" s="72">
        <f>(VLOOKUP($A32,'Occupancy Raw Data'!$B$8:$BE$45,'Occupancy Raw Data'!I$3,FALSE))/100</f>
        <v>0.58405003909304098</v>
      </c>
      <c r="E32" s="72">
        <f>(VLOOKUP($A32,'Occupancy Raw Data'!$B$8:$BE$45,'Occupancy Raw Data'!J$3,FALSE))/100</f>
        <v>0.62627052384675497</v>
      </c>
      <c r="F32" s="72">
        <f>(VLOOKUP($A32,'Occupancy Raw Data'!$B$8:$BE$45,'Occupancy Raw Data'!K$3,FALSE))/100</f>
        <v>0.65441751368256407</v>
      </c>
      <c r="G32" s="73">
        <f>(VLOOKUP($A32,'Occupancy Raw Data'!$B$8:$BE$45,'Occupancy Raw Data'!L$3,FALSE))/100</f>
        <v>0.56982017200938206</v>
      </c>
      <c r="H32" s="53">
        <f>(VLOOKUP($A32,'Occupancy Raw Data'!$B$8:$BE$45,'Occupancy Raw Data'!N$3,FALSE))/100</f>
        <v>0.79280688037529301</v>
      </c>
      <c r="I32" s="53">
        <f>(VLOOKUP($A32,'Occupancy Raw Data'!$B$8:$BE$45,'Occupancy Raw Data'!O$3,FALSE))/100</f>
        <v>0.77326035965598094</v>
      </c>
      <c r="J32" s="73">
        <f>(VLOOKUP($A32,'Occupancy Raw Data'!$B$8:$BE$45,'Occupancy Raw Data'!P$3,FALSE))/100</f>
        <v>0.78303362001563703</v>
      </c>
      <c r="K32" s="74">
        <f>(VLOOKUP($A32,'Occupancy Raw Data'!$B$8:$BE$45,'Occupancy Raw Data'!R$3,FALSE))/100</f>
        <v>0.63073830001116904</v>
      </c>
      <c r="M32" s="75">
        <f>VLOOKUP($A32,'ADR Raw Data'!$B$6:$BE$43,'ADR Raw Data'!G$1,FALSE)</f>
        <v>111.336991596638</v>
      </c>
      <c r="N32" s="76">
        <f>VLOOKUP($A32,'ADR Raw Data'!$B$6:$BE$43,'ADR Raw Data'!H$1,FALSE)</f>
        <v>107.70391566265</v>
      </c>
      <c r="O32" s="76">
        <f>VLOOKUP($A32,'ADR Raw Data'!$B$6:$BE$43,'ADR Raw Data'!I$1,FALSE)</f>
        <v>116.425997322623</v>
      </c>
      <c r="P32" s="76">
        <f>VLOOKUP($A32,'ADR Raw Data'!$B$6:$BE$43,'ADR Raw Data'!J$1,FALSE)</f>
        <v>126.34344569288299</v>
      </c>
      <c r="Q32" s="76">
        <f>VLOOKUP($A32,'ADR Raw Data'!$B$6:$BE$43,'ADR Raw Data'!K$1,FALSE)</f>
        <v>135.57947431302199</v>
      </c>
      <c r="R32" s="77">
        <f>VLOOKUP($A32,'ADR Raw Data'!$B$6:$BE$43,'ADR Raw Data'!L$1,FALSE)</f>
        <v>120.58513995609199</v>
      </c>
      <c r="S32" s="76">
        <f>VLOOKUP($A32,'ADR Raw Data'!$B$6:$BE$43,'ADR Raw Data'!N$1,FALSE)</f>
        <v>180.65749506903299</v>
      </c>
      <c r="T32" s="76">
        <f>VLOOKUP($A32,'ADR Raw Data'!$B$6:$BE$43,'ADR Raw Data'!O$1,FALSE)</f>
        <v>172.21672396359901</v>
      </c>
      <c r="U32" s="77">
        <f>VLOOKUP($A32,'ADR Raw Data'!$B$6:$BE$43,'ADR Raw Data'!P$1,FALSE)</f>
        <v>176.48978532201599</v>
      </c>
      <c r="V32" s="78">
        <f>VLOOKUP($A32,'ADR Raw Data'!$B$6:$BE$43,'ADR Raw Data'!R$1,FALSE)</f>
        <v>140.41460775633001</v>
      </c>
      <c r="X32" s="75">
        <f>VLOOKUP($A32,'RevPAR Raw Data'!$B$6:$BE$43,'RevPAR Raw Data'!G$1,FALSE)</f>
        <v>51.7947693510555</v>
      </c>
      <c r="Y32" s="76">
        <f>VLOOKUP($A32,'RevPAR Raw Data'!$B$6:$BE$43,'RevPAR Raw Data'!H$1,FALSE)</f>
        <v>55.915089913995303</v>
      </c>
      <c r="Z32" s="76">
        <f>VLOOKUP($A32,'RevPAR Raw Data'!$B$6:$BE$43,'RevPAR Raw Data'!I$1,FALSE)</f>
        <v>67.998608287724707</v>
      </c>
      <c r="AA32" s="76">
        <f>VLOOKUP($A32,'RevPAR Raw Data'!$B$6:$BE$43,'RevPAR Raw Data'!J$1,FALSE)</f>
        <v>79.125175918686395</v>
      </c>
      <c r="AB32" s="76">
        <f>VLOOKUP($A32,'RevPAR Raw Data'!$B$6:$BE$43,'RevPAR Raw Data'!K$1,FALSE)</f>
        <v>88.725582486317407</v>
      </c>
      <c r="AC32" s="77">
        <f>VLOOKUP($A32,'RevPAR Raw Data'!$B$6:$BE$43,'RevPAR Raw Data'!L$1,FALSE)</f>
        <v>68.711845191555895</v>
      </c>
      <c r="AD32" s="76">
        <f>VLOOKUP($A32,'RevPAR Raw Data'!$B$6:$BE$43,'RevPAR Raw Data'!N$1,FALSE)</f>
        <v>143.226505082095</v>
      </c>
      <c r="AE32" s="76">
        <f>VLOOKUP($A32,'RevPAR Raw Data'!$B$6:$BE$43,'RevPAR Raw Data'!O$1,FALSE)</f>
        <v>133.16836591086701</v>
      </c>
      <c r="AF32" s="77">
        <f>VLOOKUP($A32,'RevPAR Raw Data'!$B$6:$BE$43,'RevPAR Raw Data'!P$1,FALSE)</f>
        <v>138.19743549648101</v>
      </c>
      <c r="AG32" s="78">
        <f>VLOOKUP($A32,'RevPAR Raw Data'!$B$6:$BE$43,'RevPAR Raw Data'!R$1,FALSE)</f>
        <v>88.564870992963193</v>
      </c>
    </row>
    <row r="33" spans="1:33" x14ac:dyDescent="0.25">
      <c r="A33" s="55" t="s">
        <v>126</v>
      </c>
      <c r="B33" s="43">
        <f>(VLOOKUP($A32,'Occupancy Raw Data'!$B$8:$BE$51,'Occupancy Raw Data'!T$3,FALSE))/100</f>
        <v>8.9743589743589688E-2</v>
      </c>
      <c r="C33" s="44">
        <f>(VLOOKUP($A32,'Occupancy Raw Data'!$B$8:$BE$51,'Occupancy Raw Data'!U$3,FALSE))/100</f>
        <v>-0.151979565772669</v>
      </c>
      <c r="D33" s="44">
        <f>(VLOOKUP($A32,'Occupancy Raw Data'!$B$8:$BE$51,'Occupancy Raw Data'!V$3,FALSE))/100</f>
        <v>-9.4545454545454502E-2</v>
      </c>
      <c r="E33" s="44">
        <f>(VLOOKUP($A32,'Occupancy Raw Data'!$B$8:$BE$51,'Occupancy Raw Data'!W$3,FALSE))/100</f>
        <v>-0.129347826086956</v>
      </c>
      <c r="F33" s="44">
        <f>(VLOOKUP($A32,'Occupancy Raw Data'!$B$8:$BE$51,'Occupancy Raw Data'!X$3,FALSE))/100</f>
        <v>-9.8060344827586188E-2</v>
      </c>
      <c r="G33" s="44">
        <f>(VLOOKUP($A32,'Occupancy Raw Data'!$B$8:$BE$51,'Occupancy Raw Data'!Y$3,FALSE))/100</f>
        <v>-8.9455272363817992E-2</v>
      </c>
      <c r="H33" s="45">
        <f>(VLOOKUP($A32,'Occupancy Raw Data'!$B$8:$BE$51,'Occupancy Raw Data'!AA$3,FALSE))/100</f>
        <v>-1.6488845780795302E-2</v>
      </c>
      <c r="I33" s="45">
        <f>(VLOOKUP($A32,'Occupancy Raw Data'!$B$8:$BE$51,'Occupancy Raw Data'!AB$3,FALSE))/100</f>
        <v>-2.75319567354965E-2</v>
      </c>
      <c r="J33" s="44">
        <f>(VLOOKUP($A32,'Occupancy Raw Data'!$B$8:$BE$51,'Occupancy Raw Data'!AC$3,FALSE))/100</f>
        <v>-2.197265625E-2</v>
      </c>
      <c r="K33" s="46">
        <f>(VLOOKUP($A32,'Occupancy Raw Data'!$B$8:$BE$51,'Occupancy Raw Data'!AE$3,FALSE))/100</f>
        <v>-6.6611570247933793E-2</v>
      </c>
      <c r="M33" s="43">
        <f>(VLOOKUP($A32,'ADR Raw Data'!$B$6:$BE$49,'ADR Raw Data'!T$1,FALSE))/100</f>
        <v>-1.0958730477624301E-2</v>
      </c>
      <c r="N33" s="44">
        <f>(VLOOKUP($A32,'ADR Raw Data'!$B$6:$BE$49,'ADR Raw Data'!U$1,FALSE))/100</f>
        <v>-0.12945311834874901</v>
      </c>
      <c r="O33" s="44">
        <f>(VLOOKUP($A32,'ADR Raw Data'!$B$6:$BE$49,'ADR Raw Data'!V$1,FALSE))/100</f>
        <v>-5.6703790784035098E-2</v>
      </c>
      <c r="P33" s="44">
        <f>(VLOOKUP($A32,'ADR Raw Data'!$B$6:$BE$49,'ADR Raw Data'!W$1,FALSE))/100</f>
        <v>8.0912013973369404E-3</v>
      </c>
      <c r="Q33" s="44">
        <f>(VLOOKUP($A32,'ADR Raw Data'!$B$6:$BE$49,'ADR Raw Data'!X$1,FALSE))/100</f>
        <v>4.2827025895189304E-3</v>
      </c>
      <c r="R33" s="44">
        <f>(VLOOKUP($A32,'ADR Raw Data'!$B$6:$BE$49,'ADR Raw Data'!Y$1,FALSE))/100</f>
        <v>-3.62739564598989E-2</v>
      </c>
      <c r="S33" s="45">
        <f>(VLOOKUP($A32,'ADR Raw Data'!$B$6:$BE$49,'ADR Raw Data'!AA$1,FALSE))/100</f>
        <v>0.19292405578160998</v>
      </c>
      <c r="T33" s="45">
        <f>(VLOOKUP($A32,'ADR Raw Data'!$B$6:$BE$49,'ADR Raw Data'!AB$1,FALSE))/100</f>
        <v>0.17006601194087101</v>
      </c>
      <c r="U33" s="44">
        <f>(VLOOKUP($A32,'ADR Raw Data'!$B$6:$BE$49,'ADR Raw Data'!AC$1,FALSE))/100</f>
        <v>0.18189555383466899</v>
      </c>
      <c r="V33" s="46">
        <f>(VLOOKUP($A32,'ADR Raw Data'!$B$6:$BE$49,'ADR Raw Data'!AE$1,FALSE))/100</f>
        <v>5.3237130431849605E-2</v>
      </c>
      <c r="X33" s="43">
        <f>(VLOOKUP($A32,'RevPAR Raw Data'!$B$6:$BE$43,'RevPAR Raw Data'!T$1,FALSE))/100</f>
        <v>7.7801383453870804E-2</v>
      </c>
      <c r="Y33" s="44">
        <f>(VLOOKUP($A32,'RevPAR Raw Data'!$B$6:$BE$43,'RevPAR Raw Data'!U$1,FALSE))/100</f>
        <v>-0.26175845540685699</v>
      </c>
      <c r="Z33" s="44">
        <f>(VLOOKUP($A32,'RevPAR Raw Data'!$B$6:$BE$43,'RevPAR Raw Data'!V$1,FALSE))/100</f>
        <v>-0.145888159655362</v>
      </c>
      <c r="AA33" s="44">
        <f>(VLOOKUP($A32,'RevPAR Raw Data'!$B$6:$BE$43,'RevPAR Raw Data'!W$1,FALSE))/100</f>
        <v>-0.122303204000796</v>
      </c>
      <c r="AB33" s="44">
        <f>(VLOOKUP($A32,'RevPAR Raw Data'!$B$6:$BE$43,'RevPAR Raw Data'!X$1,FALSE))/100</f>
        <v>-9.4197605530789388E-2</v>
      </c>
      <c r="AC33" s="44">
        <f>(VLOOKUP($A32,'RevPAR Raw Data'!$B$6:$BE$43,'RevPAR Raw Data'!Y$1,FALSE))/100</f>
        <v>-0.12248433216888299</v>
      </c>
      <c r="AD33" s="45">
        <f>(VLOOKUP($A32,'RevPAR Raw Data'!$B$6:$BE$43,'RevPAR Raw Data'!AA$1,FALSE))/100</f>
        <v>0.173254114997626</v>
      </c>
      <c r="AE33" s="45">
        <f>(VLOOKUP($A32,'RevPAR Raw Data'!$B$6:$BE$43,'RevPAR Raw Data'!AB$1,FALSE))/100</f>
        <v>0.13785180512244</v>
      </c>
      <c r="AF33" s="44">
        <f>(VLOOKUP($A32,'RevPAR Raw Data'!$B$6:$BE$43,'RevPAR Raw Data'!AC$1,FALSE))/100</f>
        <v>0.155926169106856</v>
      </c>
      <c r="AG33" s="46">
        <f>(VLOOKUP($A32,'RevPAR Raw Data'!$B$6:$BE$43,'RevPAR Raw Data'!AE$1,FALSE))/100</f>
        <v>-1.6920648669643802E-2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Data'!G$3,FALSE))/100</f>
        <v>0.36339697169190205</v>
      </c>
      <c r="C35" s="72">
        <f>(VLOOKUP($A35,'Occupancy Raw Data'!$B$8:$BE$45,'Occupancy Raw Data'!H$3,FALSE))/100</f>
        <v>0.54641211323238903</v>
      </c>
      <c r="D35" s="72">
        <f>(VLOOKUP($A35,'Occupancy Raw Data'!$B$8:$BE$45,'Occupancy Raw Data'!I$3,FALSE))/100</f>
        <v>0.61685319289005902</v>
      </c>
      <c r="E35" s="72">
        <f>(VLOOKUP($A35,'Occupancy Raw Data'!$B$8:$BE$45,'Occupancy Raw Data'!J$3,FALSE))/100</f>
        <v>0.69519420671494403</v>
      </c>
      <c r="F35" s="72">
        <f>(VLOOKUP($A35,'Occupancy Raw Data'!$B$8:$BE$45,'Occupancy Raw Data'!K$3,FALSE))/100</f>
        <v>0.74522712310730699</v>
      </c>
      <c r="G35" s="73">
        <f>(VLOOKUP($A35,'Occupancy Raw Data'!$B$8:$BE$45,'Occupancy Raw Data'!L$3,FALSE))/100</f>
        <v>0.59341672152732006</v>
      </c>
      <c r="H35" s="53">
        <f>(VLOOKUP($A35,'Occupancy Raw Data'!$B$8:$BE$45,'Occupancy Raw Data'!N$3,FALSE))/100</f>
        <v>0.81895984200131589</v>
      </c>
      <c r="I35" s="53">
        <f>(VLOOKUP($A35,'Occupancy Raw Data'!$B$8:$BE$45,'Occupancy Raw Data'!O$3,FALSE))/100</f>
        <v>0.74983541803818299</v>
      </c>
      <c r="J35" s="73">
        <f>(VLOOKUP($A35,'Occupancy Raw Data'!$B$8:$BE$45,'Occupancy Raw Data'!P$3,FALSE))/100</f>
        <v>0.78439763001974894</v>
      </c>
      <c r="K35" s="74">
        <f>(VLOOKUP($A35,'Occupancy Raw Data'!$B$8:$BE$45,'Occupancy Raw Data'!R$3,FALSE))/100</f>
        <v>0.64798269538230002</v>
      </c>
      <c r="M35" s="75">
        <f>VLOOKUP($A35,'ADR Raw Data'!$B$6:$BE$43,'ADR Raw Data'!G$1,FALSE)</f>
        <v>106.817210144927</v>
      </c>
      <c r="N35" s="76">
        <f>VLOOKUP($A35,'ADR Raw Data'!$B$6:$BE$43,'ADR Raw Data'!H$1,FALSE)</f>
        <v>111.83943373493901</v>
      </c>
      <c r="O35" s="76">
        <f>VLOOKUP($A35,'ADR Raw Data'!$B$6:$BE$43,'ADR Raw Data'!I$1,FALSE)</f>
        <v>113.440576307363</v>
      </c>
      <c r="P35" s="76">
        <f>VLOOKUP($A35,'ADR Raw Data'!$B$6:$BE$43,'ADR Raw Data'!J$1,FALSE)</f>
        <v>130.968693181818</v>
      </c>
      <c r="Q35" s="76">
        <f>VLOOKUP($A35,'ADR Raw Data'!$B$6:$BE$43,'ADR Raw Data'!K$1,FALSE)</f>
        <v>151.68603356890401</v>
      </c>
      <c r="R35" s="77">
        <f>VLOOKUP($A35,'ADR Raw Data'!$B$6:$BE$43,'ADR Raw Data'!L$1,FALSE)</f>
        <v>126.047299755935</v>
      </c>
      <c r="S35" s="76">
        <f>VLOOKUP($A35,'ADR Raw Data'!$B$6:$BE$43,'ADR Raw Data'!N$1,FALSE)</f>
        <v>177.900940514469</v>
      </c>
      <c r="T35" s="76">
        <f>VLOOKUP($A35,'ADR Raw Data'!$B$6:$BE$43,'ADR Raw Data'!O$1,FALSE)</f>
        <v>163.84195785776899</v>
      </c>
      <c r="U35" s="77">
        <f>VLOOKUP($A35,'ADR Raw Data'!$B$6:$BE$43,'ADR Raw Data'!P$1,FALSE)</f>
        <v>171.18118338229101</v>
      </c>
      <c r="V35" s="78">
        <f>VLOOKUP($A35,'ADR Raw Data'!$B$6:$BE$43,'ADR Raw Data'!R$1,FALSE)</f>
        <v>141.657465892597</v>
      </c>
      <c r="X35" s="75">
        <f>VLOOKUP($A35,'RevPAR Raw Data'!$B$6:$BE$43,'RevPAR Raw Data'!G$1,FALSE)</f>
        <v>38.817050691244198</v>
      </c>
      <c r="Y35" s="76">
        <f>VLOOKUP($A35,'RevPAR Raw Data'!$B$6:$BE$43,'RevPAR Raw Data'!H$1,FALSE)</f>
        <v>61.110421329822202</v>
      </c>
      <c r="Z35" s="76">
        <f>VLOOKUP($A35,'RevPAR Raw Data'!$B$6:$BE$43,'RevPAR Raw Data'!I$1,FALSE)</f>
        <v>69.976181698485803</v>
      </c>
      <c r="AA35" s="76">
        <f>VLOOKUP($A35,'RevPAR Raw Data'!$B$6:$BE$43,'RevPAR Raw Data'!J$1,FALSE)</f>
        <v>91.048676761026897</v>
      </c>
      <c r="AB35" s="76">
        <f>VLOOKUP($A35,'RevPAR Raw Data'!$B$6:$BE$43,'RevPAR Raw Data'!K$1,FALSE)</f>
        <v>113.040546412113</v>
      </c>
      <c r="AC35" s="77">
        <f>VLOOKUP($A35,'RevPAR Raw Data'!$B$6:$BE$43,'RevPAR Raw Data'!L$1,FALSE)</f>
        <v>74.798575378538501</v>
      </c>
      <c r="AD35" s="76">
        <f>VLOOKUP($A35,'RevPAR Raw Data'!$B$6:$BE$43,'RevPAR Raw Data'!N$1,FALSE)</f>
        <v>145.69372613561501</v>
      </c>
      <c r="AE35" s="76">
        <f>VLOOKUP($A35,'RevPAR Raw Data'!$B$6:$BE$43,'RevPAR Raw Data'!O$1,FALSE)</f>
        <v>122.854502962475</v>
      </c>
      <c r="AF35" s="77">
        <f>VLOOKUP($A35,'RevPAR Raw Data'!$B$6:$BE$43,'RevPAR Raw Data'!P$1,FALSE)</f>
        <v>134.27411454904501</v>
      </c>
      <c r="AG35" s="78">
        <f>VLOOKUP($A35,'RevPAR Raw Data'!$B$6:$BE$43,'RevPAR Raw Data'!R$1,FALSE)</f>
        <v>91.791586570111903</v>
      </c>
    </row>
    <row r="36" spans="1:33" x14ac:dyDescent="0.25">
      <c r="A36" s="55" t="s">
        <v>126</v>
      </c>
      <c r="B36" s="43">
        <f>(VLOOKUP($A35,'Occupancy Raw Data'!$B$8:$BE$51,'Occupancy Raw Data'!T$3,FALSE))/100</f>
        <v>-0.176119402985074</v>
      </c>
      <c r="C36" s="44">
        <f>(VLOOKUP($A35,'Occupancy Raw Data'!$B$8:$BE$51,'Occupancy Raw Data'!U$3,FALSE))/100</f>
        <v>-4.3778801843317901E-2</v>
      </c>
      <c r="D36" s="44">
        <f>(VLOOKUP($A35,'Occupancy Raw Data'!$B$8:$BE$51,'Occupancy Raw Data'!V$3,FALSE))/100</f>
        <v>0</v>
      </c>
      <c r="E36" s="44">
        <f>(VLOOKUP($A35,'Occupancy Raw Data'!$B$8:$BE$51,'Occupancy Raw Data'!W$3,FALSE))/100</f>
        <v>1.53846153846153E-2</v>
      </c>
      <c r="F36" s="44">
        <f>(VLOOKUP($A35,'Occupancy Raw Data'!$B$8:$BE$51,'Occupancy Raw Data'!X$3,FALSE))/100</f>
        <v>4.4365572315882805E-3</v>
      </c>
      <c r="G36" s="44">
        <f>(VLOOKUP($A35,'Occupancy Raw Data'!$B$8:$BE$51,'Occupancy Raw Data'!Y$3,FALSE))/100</f>
        <v>-2.9082292115467402E-2</v>
      </c>
      <c r="H36" s="45">
        <f>(VLOOKUP($A35,'Occupancy Raw Data'!$B$8:$BE$51,'Occupancy Raw Data'!AA$3,FALSE))/100</f>
        <v>1.55102040816326E-2</v>
      </c>
      <c r="I36" s="45">
        <f>(VLOOKUP($A35,'Occupancy Raw Data'!$B$8:$BE$51,'Occupancy Raw Data'!AB$3,FALSE))/100</f>
        <v>-4.0438079191238402E-2</v>
      </c>
      <c r="J36" s="44">
        <f>(VLOOKUP($A35,'Occupancy Raw Data'!$B$8:$BE$51,'Occupancy Raw Data'!AC$3,FALSE))/100</f>
        <v>-1.20232172470978E-2</v>
      </c>
      <c r="K36" s="46">
        <f>(VLOOKUP($A35,'Occupancy Raw Data'!$B$8:$BE$51,'Occupancy Raw Data'!AE$3,FALSE))/100</f>
        <v>-2.3249220300538699E-2</v>
      </c>
      <c r="M36" s="43">
        <f>(VLOOKUP($A35,'ADR Raw Data'!$B$6:$BE$49,'ADR Raw Data'!T$1,FALSE))/100</f>
        <v>-1.9718745356941101E-2</v>
      </c>
      <c r="N36" s="44">
        <f>(VLOOKUP($A35,'ADR Raw Data'!$B$6:$BE$49,'ADR Raw Data'!U$1,FALSE))/100</f>
        <v>1.6829579937047201E-2</v>
      </c>
      <c r="O36" s="44">
        <f>(VLOOKUP($A35,'ADR Raw Data'!$B$6:$BE$49,'ADR Raw Data'!V$1,FALSE))/100</f>
        <v>-5.3802419415208101E-3</v>
      </c>
      <c r="P36" s="44">
        <f>(VLOOKUP($A35,'ADR Raw Data'!$B$6:$BE$49,'ADR Raw Data'!W$1,FALSE))/100</f>
        <v>9.0499386280064709E-2</v>
      </c>
      <c r="Q36" s="44">
        <f>(VLOOKUP($A35,'ADR Raw Data'!$B$6:$BE$49,'ADR Raw Data'!X$1,FALSE))/100</f>
        <v>9.1558039335995392E-2</v>
      </c>
      <c r="R36" s="44">
        <f>(VLOOKUP($A35,'ADR Raw Data'!$B$6:$BE$49,'ADR Raw Data'!Y$1,FALSE))/100</f>
        <v>5.0732317696475404E-2</v>
      </c>
      <c r="S36" s="45">
        <f>(VLOOKUP($A35,'ADR Raw Data'!$B$6:$BE$49,'ADR Raw Data'!AA$1,FALSE))/100</f>
        <v>7.1748279626206599E-2</v>
      </c>
      <c r="T36" s="45">
        <f>(VLOOKUP($A35,'ADR Raw Data'!$B$6:$BE$49,'ADR Raw Data'!AB$1,FALSE))/100</f>
        <v>6.0275766954688795E-2</v>
      </c>
      <c r="U36" s="44">
        <f>(VLOOKUP($A35,'ADR Raw Data'!$B$6:$BE$49,'ADR Raw Data'!AC$1,FALSE))/100</f>
        <v>6.7548351267674195E-2</v>
      </c>
      <c r="V36" s="46">
        <f>(VLOOKUP($A35,'ADR Raw Data'!$B$6:$BE$49,'ADR Raw Data'!AE$1,FALSE))/100</f>
        <v>5.8950647207541201E-2</v>
      </c>
      <c r="X36" s="43">
        <f>(VLOOKUP($A35,'RevPAR Raw Data'!$B$6:$BE$43,'RevPAR Raw Data'!T$1,FALSE))/100</f>
        <v>-0.19236529468213601</v>
      </c>
      <c r="Y36" s="44">
        <f>(VLOOKUP($A35,'RevPAR Raw Data'!$B$6:$BE$43,'RevPAR Raw Data'!U$1,FALSE))/100</f>
        <v>-2.7686000751440898E-2</v>
      </c>
      <c r="Z36" s="44">
        <f>(VLOOKUP($A35,'RevPAR Raw Data'!$B$6:$BE$43,'RevPAR Raw Data'!V$1,FALSE))/100</f>
        <v>-5.3802419415208101E-3</v>
      </c>
      <c r="AA36" s="44">
        <f>(VLOOKUP($A35,'RevPAR Raw Data'!$B$6:$BE$43,'RevPAR Raw Data'!W$1,FALSE))/100</f>
        <v>0.10727629991514201</v>
      </c>
      <c r="AB36" s="44">
        <f>(VLOOKUP($A35,'RevPAR Raw Data'!$B$6:$BE$43,'RevPAR Raw Data'!X$1,FALSE))/100</f>
        <v>9.6400799049109795E-2</v>
      </c>
      <c r="AC36" s="44">
        <f>(VLOOKUP($A35,'RevPAR Raw Data'!$B$6:$BE$43,'RevPAR Raw Data'!Y$1,FALSE))/100</f>
        <v>2.0174613498064403E-2</v>
      </c>
      <c r="AD36" s="45">
        <f>(VLOOKUP($A35,'RevPAR Raw Data'!$B$6:$BE$43,'RevPAR Raw Data'!AA$1,FALSE))/100</f>
        <v>8.8371314167347711E-2</v>
      </c>
      <c r="AE36" s="45">
        <f>(VLOOKUP($A35,'RevPAR Raw Data'!$B$6:$BE$43,'RevPAR Raw Data'!AB$1,FALSE))/100</f>
        <v>1.7400251526024101E-2</v>
      </c>
      <c r="AF36" s="44">
        <f>(VLOOKUP($A35,'RevPAR Raw Data'!$B$6:$BE$43,'RevPAR Raw Data'!AC$1,FALSE))/100</f>
        <v>5.4712985518601799E-2</v>
      </c>
      <c r="AG36" s="46">
        <f>(VLOOKUP($A35,'RevPAR Raw Data'!$B$6:$BE$43,'RevPAR Raw Data'!AE$1,FALSE))/100</f>
        <v>3.43308703232151E-2</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Data'!G$3,FALSE))/100</f>
        <v>0.52908072385574501</v>
      </c>
      <c r="C38" s="72">
        <f>(VLOOKUP($A38,'Occupancy Raw Data'!$B$8:$BE$45,'Occupancy Raw Data'!H$3,FALSE))/100</f>
        <v>0.65740764643622296</v>
      </c>
      <c r="D38" s="72">
        <f>(VLOOKUP($A38,'Occupancy Raw Data'!$B$8:$BE$45,'Occupancy Raw Data'!I$3,FALSE))/100</f>
        <v>0.71432996876371402</v>
      </c>
      <c r="E38" s="72">
        <f>(VLOOKUP($A38,'Occupancy Raw Data'!$B$8:$BE$45,'Occupancy Raw Data'!J$3,FALSE))/100</f>
        <v>0.75377546015437402</v>
      </c>
      <c r="F38" s="72">
        <f>(VLOOKUP($A38,'Occupancy Raw Data'!$B$8:$BE$45,'Occupancy Raw Data'!K$3,FALSE))/100</f>
        <v>0.75904174303637306</v>
      </c>
      <c r="G38" s="73">
        <f>(VLOOKUP($A38,'Occupancy Raw Data'!$B$8:$BE$45,'Occupancy Raw Data'!L$3,FALSE))/100</f>
        <v>0.68272710844928597</v>
      </c>
      <c r="H38" s="53">
        <f>(VLOOKUP($A38,'Occupancy Raw Data'!$B$8:$BE$45,'Occupancy Raw Data'!N$3,FALSE))/100</f>
        <v>0.89046647907685095</v>
      </c>
      <c r="I38" s="53">
        <f>(VLOOKUP($A38,'Occupancy Raw Data'!$B$8:$BE$45,'Occupancy Raw Data'!O$3,FALSE))/100</f>
        <v>0.8761390918243529</v>
      </c>
      <c r="J38" s="73">
        <f>(VLOOKUP($A38,'Occupancy Raw Data'!$B$8:$BE$45,'Occupancy Raw Data'!P$3,FALSE))/100</f>
        <v>0.88330278545060192</v>
      </c>
      <c r="K38" s="74">
        <f>(VLOOKUP($A38,'Occupancy Raw Data'!$B$8:$BE$45,'Occupancy Raw Data'!R$3,FALSE))/100</f>
        <v>0.74003444473537594</v>
      </c>
      <c r="M38" s="75">
        <f>VLOOKUP($A38,'ADR Raw Data'!$B$6:$BE$43,'ADR Raw Data'!G$1,FALSE)</f>
        <v>107.536394730422</v>
      </c>
      <c r="N38" s="76">
        <f>VLOOKUP($A38,'ADR Raw Data'!$B$6:$BE$43,'ADR Raw Data'!H$1,FALSE)</f>
        <v>115.347234744365</v>
      </c>
      <c r="O38" s="76">
        <f>VLOOKUP($A38,'ADR Raw Data'!$B$6:$BE$43,'ADR Raw Data'!I$1,FALSE)</f>
        <v>121.535315673448</v>
      </c>
      <c r="P38" s="76">
        <f>VLOOKUP($A38,'ADR Raw Data'!$B$6:$BE$43,'ADR Raw Data'!J$1,FALSE)</f>
        <v>124.310014041576</v>
      </c>
      <c r="Q38" s="76">
        <f>VLOOKUP($A38,'ADR Raw Data'!$B$6:$BE$43,'ADR Raw Data'!K$1,FALSE)</f>
        <v>129.932910587355</v>
      </c>
      <c r="R38" s="77">
        <f>VLOOKUP($A38,'ADR Raw Data'!$B$6:$BE$43,'ADR Raw Data'!L$1,FALSE)</f>
        <v>120.65384303582999</v>
      </c>
      <c r="S38" s="76">
        <f>VLOOKUP($A38,'ADR Raw Data'!$B$6:$BE$43,'ADR Raw Data'!N$1,FALSE)</f>
        <v>179.23297616976799</v>
      </c>
      <c r="T38" s="76">
        <f>VLOOKUP($A38,'ADR Raw Data'!$B$6:$BE$43,'ADR Raw Data'!O$1,FALSE)</f>
        <v>178.98568519991699</v>
      </c>
      <c r="U38" s="77">
        <f>VLOOKUP($A38,'ADR Raw Data'!$B$6:$BE$43,'ADR Raw Data'!P$1,FALSE)</f>
        <v>179.110333464848</v>
      </c>
      <c r="V38" s="78">
        <f>VLOOKUP($A38,'ADR Raw Data'!$B$6:$BE$43,'ADR Raw Data'!R$1,FALSE)</f>
        <v>140.58912392172101</v>
      </c>
      <c r="X38" s="75">
        <f>VLOOKUP($A38,'RevPAR Raw Data'!$B$6:$BE$43,'RevPAR Raw Data'!G$1,FALSE)</f>
        <v>56.895433564808798</v>
      </c>
      <c r="Y38" s="76">
        <f>VLOOKUP($A38,'RevPAR Raw Data'!$B$6:$BE$43,'RevPAR Raw Data'!H$1,FALSE)</f>
        <v>75.830154116219603</v>
      </c>
      <c r="Z38" s="76">
        <f>VLOOKUP($A38,'RevPAR Raw Data'!$B$6:$BE$43,'RevPAR Raw Data'!I$1,FALSE)</f>
        <v>86.8163182487027</v>
      </c>
      <c r="AA38" s="76">
        <f>VLOOKUP($A38,'RevPAR Raw Data'!$B$6:$BE$43,'RevPAR Raw Data'!J$1,FALSE)</f>
        <v>93.701838035986199</v>
      </c>
      <c r="AB38" s="76">
        <f>VLOOKUP($A38,'RevPAR Raw Data'!$B$6:$BE$43,'RevPAR Raw Data'!K$1,FALSE)</f>
        <v>98.624502930015197</v>
      </c>
      <c r="AC38" s="77">
        <f>VLOOKUP($A38,'RevPAR Raw Data'!$B$6:$BE$43,'RevPAR Raw Data'!L$1,FALSE)</f>
        <v>82.373649379146499</v>
      </c>
      <c r="AD38" s="76">
        <f>VLOOKUP($A38,'RevPAR Raw Data'!$B$6:$BE$43,'RevPAR Raw Data'!N$1,FALSE)</f>
        <v>159.60095722435901</v>
      </c>
      <c r="AE38" s="76">
        <f>VLOOKUP($A38,'RevPAR Raw Data'!$B$6:$BE$43,'RevPAR Raw Data'!O$1,FALSE)</f>
        <v>156.816355680615</v>
      </c>
      <c r="AF38" s="77">
        <f>VLOOKUP($A38,'RevPAR Raw Data'!$B$6:$BE$43,'RevPAR Raw Data'!P$1,FALSE)</f>
        <v>158.20865645248699</v>
      </c>
      <c r="AG38" s="78">
        <f>VLOOKUP($A38,'RevPAR Raw Data'!$B$6:$BE$43,'RevPAR Raw Data'!R$1,FALSE)</f>
        <v>104.04079425724299</v>
      </c>
    </row>
    <row r="39" spans="1:33" x14ac:dyDescent="0.25">
      <c r="A39" s="55" t="s">
        <v>126</v>
      </c>
      <c r="B39" s="43">
        <f>(VLOOKUP($A38,'Occupancy Raw Data'!$B$8:$BE$51,'Occupancy Raw Data'!T$3,FALSE))/100</f>
        <v>4.0424546051267801E-2</v>
      </c>
      <c r="C39" s="44">
        <f>(VLOOKUP($A38,'Occupancy Raw Data'!$B$8:$BE$51,'Occupancy Raw Data'!U$3,FALSE))/100</f>
        <v>0.14051817585249599</v>
      </c>
      <c r="D39" s="44">
        <f>(VLOOKUP($A38,'Occupancy Raw Data'!$B$8:$BE$51,'Occupancy Raw Data'!V$3,FALSE))/100</f>
        <v>0.16768997126611201</v>
      </c>
      <c r="E39" s="44">
        <f>(VLOOKUP($A38,'Occupancy Raw Data'!$B$8:$BE$51,'Occupancy Raw Data'!W$3,FALSE))/100</f>
        <v>0.19587747161570401</v>
      </c>
      <c r="F39" s="44">
        <f>(VLOOKUP($A38,'Occupancy Raw Data'!$B$8:$BE$51,'Occupancy Raw Data'!X$3,FALSE))/100</f>
        <v>0.128897203200769</v>
      </c>
      <c r="G39" s="44">
        <f>(VLOOKUP($A38,'Occupancy Raw Data'!$B$8:$BE$51,'Occupancy Raw Data'!Y$3,FALSE))/100</f>
        <v>0.13811840481565502</v>
      </c>
      <c r="H39" s="45">
        <f>(VLOOKUP($A38,'Occupancy Raw Data'!$B$8:$BE$51,'Occupancy Raw Data'!AA$3,FALSE))/100</f>
        <v>9.66415200069278E-2</v>
      </c>
      <c r="I39" s="45">
        <f>(VLOOKUP($A38,'Occupancy Raw Data'!$B$8:$BE$51,'Occupancy Raw Data'!AB$3,FALSE))/100</f>
        <v>0.11200754845482001</v>
      </c>
      <c r="J39" s="44">
        <f>(VLOOKUP($A38,'Occupancy Raw Data'!$B$8:$BE$51,'Occupancy Raw Data'!AC$3,FALSE))/100</f>
        <v>0.104208778257949</v>
      </c>
      <c r="K39" s="46">
        <f>(VLOOKUP($A38,'Occupancy Raw Data'!$B$8:$BE$51,'Occupancy Raw Data'!AE$3,FALSE))/100</f>
        <v>0.12632268994811199</v>
      </c>
      <c r="M39" s="43">
        <f>(VLOOKUP($A38,'ADR Raw Data'!$B$6:$BE$49,'ADR Raw Data'!T$1,FALSE))/100</f>
        <v>-2.8425164786371596E-3</v>
      </c>
      <c r="N39" s="44">
        <f>(VLOOKUP($A38,'ADR Raw Data'!$B$6:$BE$49,'ADR Raw Data'!U$1,FALSE))/100</f>
        <v>2.8891594195447401E-2</v>
      </c>
      <c r="O39" s="44">
        <f>(VLOOKUP($A38,'ADR Raw Data'!$B$6:$BE$49,'ADR Raw Data'!V$1,FALSE))/100</f>
        <v>5.1419810610942293E-2</v>
      </c>
      <c r="P39" s="44">
        <f>(VLOOKUP($A38,'ADR Raw Data'!$B$6:$BE$49,'ADR Raw Data'!W$1,FALSE))/100</f>
        <v>7.6689264200047402E-2</v>
      </c>
      <c r="Q39" s="44">
        <f>(VLOOKUP($A38,'ADR Raw Data'!$B$6:$BE$49,'ADR Raw Data'!X$1,FALSE))/100</f>
        <v>5.0129608715233004E-2</v>
      </c>
      <c r="R39" s="44">
        <f>(VLOOKUP($A38,'ADR Raw Data'!$B$6:$BE$49,'ADR Raw Data'!Y$1,FALSE))/100</f>
        <v>4.5487486873135398E-2</v>
      </c>
      <c r="S39" s="45">
        <f>(VLOOKUP($A38,'ADR Raw Data'!$B$6:$BE$49,'ADR Raw Data'!AA$1,FALSE))/100</f>
        <v>0.113681842741696</v>
      </c>
      <c r="T39" s="45">
        <f>(VLOOKUP($A38,'ADR Raw Data'!$B$6:$BE$49,'ADR Raw Data'!AB$1,FALSE))/100</f>
        <v>0.12202434301958399</v>
      </c>
      <c r="U39" s="44">
        <f>(VLOOKUP($A38,'ADR Raw Data'!$B$6:$BE$49,'ADR Raw Data'!AC$1,FALSE))/100</f>
        <v>0.11776644005097299</v>
      </c>
      <c r="V39" s="46">
        <f>(VLOOKUP($A38,'ADR Raw Data'!$B$6:$BE$49,'ADR Raw Data'!AE$1,FALSE))/100</f>
        <v>7.3194397601736003E-2</v>
      </c>
      <c r="X39" s="43">
        <f>(VLOOKUP($A38,'RevPAR Raw Data'!$B$6:$BE$43,'RevPAR Raw Data'!T$1,FALSE))/100</f>
        <v>3.7467122134338504E-2</v>
      </c>
      <c r="Y39" s="44">
        <f>(VLOOKUP($A38,'RevPAR Raw Data'!$B$6:$BE$43,'RevPAR Raw Data'!U$1,FALSE))/100</f>
        <v>0.17346956416175799</v>
      </c>
      <c r="Z39" s="44">
        <f>(VLOOKUP($A38,'RevPAR Raw Data'!$B$6:$BE$43,'RevPAR Raw Data'!V$1,FALSE))/100</f>
        <v>0.22773236844091302</v>
      </c>
      <c r="AA39" s="44">
        <f>(VLOOKUP($A38,'RevPAR Raw Data'!$B$6:$BE$43,'RevPAR Raw Data'!W$1,FALSE))/100</f>
        <v>0.287588434987325</v>
      </c>
      <c r="AB39" s="44">
        <f>(VLOOKUP($A38,'RevPAR Raw Data'!$B$6:$BE$43,'RevPAR Raw Data'!X$1,FALSE))/100</f>
        <v>0.18548837827694498</v>
      </c>
      <c r="AC39" s="44">
        <f>(VLOOKUP($A38,'RevPAR Raw Data'!$B$6:$BE$43,'RevPAR Raw Data'!Y$1,FALSE))/100</f>
        <v>0.18988855081478101</v>
      </c>
      <c r="AD39" s="45">
        <f>(VLOOKUP($A38,'RevPAR Raw Data'!$B$6:$BE$43,'RevPAR Raw Data'!AA$1,FALSE))/100</f>
        <v>0.22130974882836998</v>
      </c>
      <c r="AE39" s="45">
        <f>(VLOOKUP($A38,'RevPAR Raw Data'!$B$6:$BE$43,'RevPAR Raw Data'!AB$1,FALSE))/100</f>
        <v>0.247699538987839</v>
      </c>
      <c r="AF39" s="44">
        <f>(VLOOKUP($A38,'RevPAR Raw Data'!$B$6:$BE$43,'RevPAR Raw Data'!AC$1,FALSE))/100</f>
        <v>0.234247515146423</v>
      </c>
      <c r="AG39" s="46">
        <f>(VLOOKUP($A38,'RevPAR Raw Data'!$B$6:$BE$43,'RevPAR Raw Data'!AE$1,FALSE))/100</f>
        <v>0.20876320074403101</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Data'!G$3,FALSE))/100</f>
        <v>0.58216966966966899</v>
      </c>
      <c r="C41" s="72">
        <f>(VLOOKUP($A41,'Occupancy Raw Data'!$B$8:$BE$45,'Occupancy Raw Data'!H$3,FALSE))/100</f>
        <v>0.81218093093093002</v>
      </c>
      <c r="D41" s="72">
        <f>(VLOOKUP($A41,'Occupancy Raw Data'!$B$8:$BE$45,'Occupancy Raw Data'!I$3,FALSE))/100</f>
        <v>0.91803678678678591</v>
      </c>
      <c r="E41" s="72">
        <f>(VLOOKUP($A41,'Occupancy Raw Data'!$B$8:$BE$45,'Occupancy Raw Data'!J$3,FALSE))/100</f>
        <v>0.934553303303303</v>
      </c>
      <c r="F41" s="72">
        <f>(VLOOKUP($A41,'Occupancy Raw Data'!$B$8:$BE$45,'Occupancy Raw Data'!K$3,FALSE))/100</f>
        <v>0.89973723723723698</v>
      </c>
      <c r="G41" s="73">
        <f>(VLOOKUP($A41,'Occupancy Raw Data'!$B$8:$BE$45,'Occupancy Raw Data'!L$3,FALSE))/100</f>
        <v>0.82933558558558507</v>
      </c>
      <c r="H41" s="53">
        <f>(VLOOKUP($A41,'Occupancy Raw Data'!$B$8:$BE$45,'Occupancy Raw Data'!N$3,FALSE))/100</f>
        <v>0.89624624624624605</v>
      </c>
      <c r="I41" s="53">
        <f>(VLOOKUP($A41,'Occupancy Raw Data'!$B$8:$BE$45,'Occupancy Raw Data'!O$3,FALSE))/100</f>
        <v>0.90232732732732701</v>
      </c>
      <c r="J41" s="73">
        <f>(VLOOKUP($A41,'Occupancy Raw Data'!$B$8:$BE$45,'Occupancy Raw Data'!P$3,FALSE))/100</f>
        <v>0.89928678678678597</v>
      </c>
      <c r="K41" s="74">
        <f>(VLOOKUP($A41,'Occupancy Raw Data'!$B$8:$BE$45,'Occupancy Raw Data'!R$3,FALSE))/100</f>
        <v>0.84932164307164304</v>
      </c>
      <c r="M41" s="75">
        <f>VLOOKUP($A41,'ADR Raw Data'!$B$6:$BE$43,'ADR Raw Data'!G$1,FALSE)</f>
        <v>153.56673544393499</v>
      </c>
      <c r="N41" s="76">
        <f>VLOOKUP($A41,'ADR Raw Data'!$B$6:$BE$43,'ADR Raw Data'!H$1,FALSE)</f>
        <v>188.97783028678299</v>
      </c>
      <c r="O41" s="76">
        <f>VLOOKUP($A41,'ADR Raw Data'!$B$6:$BE$43,'ADR Raw Data'!I$1,FALSE)</f>
        <v>212.95292417148801</v>
      </c>
      <c r="P41" s="76">
        <f>VLOOKUP($A41,'ADR Raw Data'!$B$6:$BE$43,'ADR Raw Data'!J$1,FALSE)</f>
        <v>215.06432008515199</v>
      </c>
      <c r="Q41" s="76">
        <f>VLOOKUP($A41,'ADR Raw Data'!$B$6:$BE$43,'ADR Raw Data'!K$1,FALSE)</f>
        <v>196.529629312862</v>
      </c>
      <c r="R41" s="77">
        <f>VLOOKUP($A41,'ADR Raw Data'!$B$6:$BE$43,'ADR Raw Data'!L$1,FALSE)</f>
        <v>196.831973612148</v>
      </c>
      <c r="S41" s="76">
        <f>VLOOKUP($A41,'ADR Raw Data'!$B$6:$BE$43,'ADR Raw Data'!N$1,FALSE)</f>
        <v>183.271437636119</v>
      </c>
      <c r="T41" s="76">
        <f>VLOOKUP($A41,'ADR Raw Data'!$B$6:$BE$43,'ADR Raw Data'!O$1,FALSE)</f>
        <v>180.85903049338501</v>
      </c>
      <c r="U41" s="77">
        <f>VLOOKUP($A41,'ADR Raw Data'!$B$6:$BE$43,'ADR Raw Data'!P$1,FALSE)</f>
        <v>182.06115582084499</v>
      </c>
      <c r="V41" s="78">
        <f>VLOOKUP($A41,'ADR Raw Data'!$B$6:$BE$43,'ADR Raw Data'!R$1,FALSE)</f>
        <v>192.363465840391</v>
      </c>
      <c r="X41" s="75">
        <f>VLOOKUP($A41,'RevPAR Raw Data'!$B$6:$BE$43,'RevPAR Raw Data'!G$1,FALSE)</f>
        <v>89.401895645645595</v>
      </c>
      <c r="Y41" s="76">
        <f>VLOOKUP($A41,'RevPAR Raw Data'!$B$6:$BE$43,'RevPAR Raw Data'!H$1,FALSE)</f>
        <v>153.48419012762699</v>
      </c>
      <c r="Z41" s="76">
        <f>VLOOKUP($A41,'RevPAR Raw Data'!$B$6:$BE$43,'RevPAR Raw Data'!I$1,FALSE)</f>
        <v>195.49861824324299</v>
      </c>
      <c r="AA41" s="76">
        <f>VLOOKUP($A41,'RevPAR Raw Data'!$B$6:$BE$43,'RevPAR Raw Data'!J$1,FALSE)</f>
        <v>200.98907075825801</v>
      </c>
      <c r="AB41" s="76">
        <f>VLOOKUP($A41,'RevPAR Raw Data'!$B$6:$BE$43,'RevPAR Raw Data'!K$1,FALSE)</f>
        <v>176.82502571321299</v>
      </c>
      <c r="AC41" s="77">
        <f>VLOOKUP($A41,'RevPAR Raw Data'!$B$6:$BE$43,'RevPAR Raw Data'!L$1,FALSE)</f>
        <v>163.23976009759701</v>
      </c>
      <c r="AD41" s="76">
        <f>VLOOKUP($A41,'RevPAR Raw Data'!$B$6:$BE$43,'RevPAR Raw Data'!N$1,FALSE)</f>
        <v>164.256338025525</v>
      </c>
      <c r="AE41" s="76">
        <f>VLOOKUP($A41,'RevPAR Raw Data'!$B$6:$BE$43,'RevPAR Raw Data'!O$1,FALSE)</f>
        <v>163.19404560810801</v>
      </c>
      <c r="AF41" s="77">
        <f>VLOOKUP($A41,'RevPAR Raw Data'!$B$6:$BE$43,'RevPAR Raw Data'!P$1,FALSE)</f>
        <v>163.72519181681599</v>
      </c>
      <c r="AG41" s="78">
        <f>VLOOKUP($A41,'RevPAR Raw Data'!$B$6:$BE$43,'RevPAR Raw Data'!R$1,FALSE)</f>
        <v>163.37845487451699</v>
      </c>
    </row>
    <row r="42" spans="1:33" x14ac:dyDescent="0.25">
      <c r="A42" s="55" t="s">
        <v>126</v>
      </c>
      <c r="B42" s="43">
        <f>(VLOOKUP($A41,'Occupancy Raw Data'!$B$8:$BE$51,'Occupancy Raw Data'!T$3,FALSE))/100</f>
        <v>2.5365183601240598E-2</v>
      </c>
      <c r="C42" s="44">
        <f>(VLOOKUP($A41,'Occupancy Raw Data'!$B$8:$BE$51,'Occupancy Raw Data'!U$3,FALSE))/100</f>
        <v>3.5537041724296399E-2</v>
      </c>
      <c r="D42" s="44">
        <f>(VLOOKUP($A41,'Occupancy Raw Data'!$B$8:$BE$51,'Occupancy Raw Data'!V$3,FALSE))/100</f>
        <v>3.43636334828573E-2</v>
      </c>
      <c r="E42" s="44">
        <f>(VLOOKUP($A41,'Occupancy Raw Data'!$B$8:$BE$51,'Occupancy Raw Data'!W$3,FALSE))/100</f>
        <v>4.6914775847003598E-2</v>
      </c>
      <c r="F42" s="44">
        <f>(VLOOKUP($A41,'Occupancy Raw Data'!$B$8:$BE$51,'Occupancy Raw Data'!X$3,FALSE))/100</f>
        <v>6.1060035719339101E-2</v>
      </c>
      <c r="G42" s="44">
        <f>(VLOOKUP($A41,'Occupancy Raw Data'!$B$8:$BE$51,'Occupancy Raw Data'!Y$3,FALSE))/100</f>
        <v>4.1813633514535799E-2</v>
      </c>
      <c r="H42" s="45">
        <f>(VLOOKUP($A41,'Occupancy Raw Data'!$B$8:$BE$51,'Occupancy Raw Data'!AA$3,FALSE))/100</f>
        <v>3.6788213477232899E-2</v>
      </c>
      <c r="I42" s="45">
        <f>(VLOOKUP($A41,'Occupancy Raw Data'!$B$8:$BE$51,'Occupancy Raw Data'!AB$3,FALSE))/100</f>
        <v>5.3673522264354102E-2</v>
      </c>
      <c r="J42" s="44">
        <f>(VLOOKUP($A41,'Occupancy Raw Data'!$B$8:$BE$51,'Occupancy Raw Data'!AC$3,FALSE))/100</f>
        <v>4.5191217947818101E-2</v>
      </c>
      <c r="K42" s="46">
        <f>(VLOOKUP($A41,'Occupancy Raw Data'!$B$8:$BE$51,'Occupancy Raw Data'!AE$3,FALSE))/100</f>
        <v>4.2833124186956804E-2</v>
      </c>
      <c r="M42" s="43">
        <f>(VLOOKUP($A41,'ADR Raw Data'!$B$6:$BE$49,'ADR Raw Data'!T$1,FALSE))/100</f>
        <v>4.3954522112548494E-2</v>
      </c>
      <c r="N42" s="44">
        <f>(VLOOKUP($A41,'ADR Raw Data'!$B$6:$BE$49,'ADR Raw Data'!U$1,FALSE))/100</f>
        <v>2.1114253728623803E-2</v>
      </c>
      <c r="O42" s="44">
        <f>(VLOOKUP($A41,'ADR Raw Data'!$B$6:$BE$49,'ADR Raw Data'!V$1,FALSE))/100</f>
        <v>4.1365012335052E-2</v>
      </c>
      <c r="P42" s="44">
        <f>(VLOOKUP($A41,'ADR Raw Data'!$B$6:$BE$49,'ADR Raw Data'!W$1,FALSE))/100</f>
        <v>9.2435261054213208E-2</v>
      </c>
      <c r="Q42" s="44">
        <f>(VLOOKUP($A41,'ADR Raw Data'!$B$6:$BE$49,'ADR Raw Data'!X$1,FALSE))/100</f>
        <v>0.11402573931836199</v>
      </c>
      <c r="R42" s="44">
        <f>(VLOOKUP($A41,'ADR Raw Data'!$B$6:$BE$49,'ADR Raw Data'!Y$1,FALSE))/100</f>
        <v>6.5184073628075698E-2</v>
      </c>
      <c r="S42" s="45">
        <f>(VLOOKUP($A41,'ADR Raw Data'!$B$6:$BE$49,'ADR Raw Data'!AA$1,FALSE))/100</f>
        <v>0.153901337413997</v>
      </c>
      <c r="T42" s="45">
        <f>(VLOOKUP($A41,'ADR Raw Data'!$B$6:$BE$49,'ADR Raw Data'!AB$1,FALSE))/100</f>
        <v>0.15691731097217901</v>
      </c>
      <c r="U42" s="44">
        <f>(VLOOKUP($A41,'ADR Raw Data'!$B$6:$BE$49,'ADR Raw Data'!AC$1,FALSE))/100</f>
        <v>0.15532845656977701</v>
      </c>
      <c r="V42" s="46">
        <f>(VLOOKUP($A41,'ADR Raw Data'!$B$6:$BE$49,'ADR Raw Data'!AE$1,FALSE))/100</f>
        <v>8.9409633057300097E-2</v>
      </c>
      <c r="X42" s="43">
        <f>(VLOOKUP($A41,'RevPAR Raw Data'!$B$6:$BE$43,'RevPAR Raw Data'!T$1,FALSE))/100</f>
        <v>7.0434620237278797E-2</v>
      </c>
      <c r="Y42" s="44">
        <f>(VLOOKUP($A41,'RevPAR Raw Data'!$B$6:$BE$43,'RevPAR Raw Data'!U$1,FALSE))/100</f>
        <v>5.7401633568651703E-2</v>
      </c>
      <c r="Z42" s="44">
        <f>(VLOOKUP($A41,'RevPAR Raw Data'!$B$6:$BE$43,'RevPAR Raw Data'!V$1,FALSE))/100</f>
        <v>7.7150097940805004E-2</v>
      </c>
      <c r="AA42" s="44">
        <f>(VLOOKUP($A41,'RevPAR Raw Data'!$B$6:$BE$43,'RevPAR Raw Data'!W$1,FALSE))/100</f>
        <v>0.14368661645393399</v>
      </c>
      <c r="AB42" s="44">
        <f>(VLOOKUP($A41,'RevPAR Raw Data'!$B$6:$BE$43,'RevPAR Raw Data'!X$1,FALSE))/100</f>
        <v>0.182048190753404</v>
      </c>
      <c r="AC42" s="44">
        <f>(VLOOKUP($A41,'RevPAR Raw Data'!$B$6:$BE$43,'RevPAR Raw Data'!Y$1,FALSE))/100</f>
        <v>0.10972329010828</v>
      </c>
      <c r="AD42" s="45">
        <f>(VLOOKUP($A41,'RevPAR Raw Data'!$B$6:$BE$43,'RevPAR Raw Data'!AA$1,FALSE))/100</f>
        <v>0.19635130614644802</v>
      </c>
      <c r="AE42" s="45">
        <f>(VLOOKUP($A41,'RevPAR Raw Data'!$B$6:$BE$43,'RevPAR Raw Data'!AB$1,FALSE))/100</f>
        <v>0.219013138020661</v>
      </c>
      <c r="AF42" s="44">
        <f>(VLOOKUP($A41,'RevPAR Raw Data'!$B$6:$BE$43,'RevPAR Raw Data'!AC$1,FALSE))/100</f>
        <v>0.20753915665193801</v>
      </c>
      <c r="AG42" s="46">
        <f>(VLOOKUP($A41,'RevPAR Raw Data'!$B$6:$BE$43,'RevPAR Raw Data'!AE$1,FALSE))/100</f>
        <v>0.13607245116051001</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Data'!G$3,FALSE))/100</f>
        <v>0.41058972733037402</v>
      </c>
      <c r="C44" s="72">
        <f>(VLOOKUP($A44,'Occupancy Raw Data'!$B$8:$BE$45,'Occupancy Raw Data'!H$3,FALSE))/100</f>
        <v>0.53662016487000597</v>
      </c>
      <c r="D44" s="72">
        <f>(VLOOKUP($A44,'Occupancy Raw Data'!$B$8:$BE$45,'Occupancy Raw Data'!I$3,FALSE))/100</f>
        <v>0.60486683576410893</v>
      </c>
      <c r="E44" s="72">
        <f>(VLOOKUP($A44,'Occupancy Raw Data'!$B$8:$BE$45,'Occupancy Raw Data'!J$3,FALSE))/100</f>
        <v>0.7981135066582109</v>
      </c>
      <c r="F44" s="72">
        <f>(VLOOKUP($A44,'Occupancy Raw Data'!$B$8:$BE$45,'Occupancy Raw Data'!K$3,FALSE))/100</f>
        <v>0.86818325935320206</v>
      </c>
      <c r="G44" s="73">
        <f>(VLOOKUP($A44,'Occupancy Raw Data'!$B$8:$BE$45,'Occupancy Raw Data'!L$3,FALSE))/100</f>
        <v>0.64367469879518002</v>
      </c>
      <c r="H44" s="53">
        <f>(VLOOKUP($A44,'Occupancy Raw Data'!$B$8:$BE$45,'Occupancy Raw Data'!N$3,FALSE))/100</f>
        <v>0.89212111604311906</v>
      </c>
      <c r="I44" s="53">
        <f>(VLOOKUP($A44,'Occupancy Raw Data'!$B$8:$BE$45,'Occupancy Raw Data'!O$3,FALSE))/100</f>
        <v>0.76886493341788198</v>
      </c>
      <c r="J44" s="73">
        <f>(VLOOKUP($A44,'Occupancy Raw Data'!$B$8:$BE$45,'Occupancy Raw Data'!P$3,FALSE))/100</f>
        <v>0.83049302473050002</v>
      </c>
      <c r="K44" s="74">
        <f>(VLOOKUP($A44,'Occupancy Raw Data'!$B$8:$BE$45,'Occupancy Raw Data'!R$3,FALSE))/100</f>
        <v>0.69705136334812901</v>
      </c>
      <c r="M44" s="75">
        <f>VLOOKUP($A44,'ADR Raw Data'!$B$6:$BE$43,'ADR Raw Data'!G$1,FALSE)</f>
        <v>96.528538610038595</v>
      </c>
      <c r="N44" s="76">
        <f>VLOOKUP($A44,'ADR Raw Data'!$B$6:$BE$43,'ADR Raw Data'!H$1,FALSE)</f>
        <v>100.36222747415</v>
      </c>
      <c r="O44" s="76">
        <f>VLOOKUP($A44,'ADR Raw Data'!$B$6:$BE$43,'ADR Raw Data'!I$1,FALSE)</f>
        <v>105.962990433757</v>
      </c>
      <c r="P44" s="76">
        <f>VLOOKUP($A44,'ADR Raw Data'!$B$6:$BE$43,'ADR Raw Data'!J$1,FALSE)</f>
        <v>135.73121064653799</v>
      </c>
      <c r="Q44" s="76">
        <f>VLOOKUP($A44,'ADR Raw Data'!$B$6:$BE$43,'ADR Raw Data'!K$1,FALSE)</f>
        <v>175.38985939925101</v>
      </c>
      <c r="R44" s="77">
        <f>VLOOKUP($A44,'ADR Raw Data'!$B$6:$BE$43,'ADR Raw Data'!L$1,FALSE)</f>
        <v>129.93612245400499</v>
      </c>
      <c r="S44" s="76">
        <f>VLOOKUP($A44,'ADR Raw Data'!$B$6:$BE$43,'ADR Raw Data'!N$1,FALSE)</f>
        <v>189.39795646379301</v>
      </c>
      <c r="T44" s="76">
        <f>VLOOKUP($A44,'ADR Raw Data'!$B$6:$BE$43,'ADR Raw Data'!O$1,FALSE)</f>
        <v>163.09675773195801</v>
      </c>
      <c r="U44" s="77">
        <f>VLOOKUP($A44,'ADR Raw Data'!$B$6:$BE$43,'ADR Raw Data'!P$1,FALSE)</f>
        <v>177.22321880219499</v>
      </c>
      <c r="V44" s="78">
        <f>VLOOKUP($A44,'ADR Raw Data'!$B$6:$BE$43,'ADR Raw Data'!R$1,FALSE)</f>
        <v>146.033154585918</v>
      </c>
      <c r="X44" s="75">
        <f>VLOOKUP($A44,'RevPAR Raw Data'!$B$6:$BE$43,'RevPAR Raw Data'!G$1,FALSE)</f>
        <v>39.633626347495202</v>
      </c>
      <c r="Y44" s="76">
        <f>VLOOKUP($A44,'RevPAR Raw Data'!$B$6:$BE$43,'RevPAR Raw Data'!H$1,FALSE)</f>
        <v>53.856395053899803</v>
      </c>
      <c r="Z44" s="76">
        <f>VLOOKUP($A44,'RevPAR Raw Data'!$B$6:$BE$43,'RevPAR Raw Data'!I$1,FALSE)</f>
        <v>64.093498731769103</v>
      </c>
      <c r="AA44" s="76">
        <f>VLOOKUP($A44,'RevPAR Raw Data'!$B$6:$BE$43,'RevPAR Raw Data'!J$1,FALSE)</f>
        <v>108.328912492073</v>
      </c>
      <c r="AB44" s="76">
        <f>VLOOKUP($A44,'RevPAR Raw Data'!$B$6:$BE$43,'RevPAR Raw Data'!K$1,FALSE)</f>
        <v>152.270539790741</v>
      </c>
      <c r="AC44" s="77">
        <f>VLOOKUP($A44,'RevPAR Raw Data'!$B$6:$BE$43,'RevPAR Raw Data'!L$1,FALSE)</f>
        <v>83.636594483195907</v>
      </c>
      <c r="AD44" s="76">
        <f>VLOOKUP($A44,'RevPAR Raw Data'!$B$6:$BE$43,'RevPAR Raw Data'!N$1,FALSE)</f>
        <v>168.96591629676601</v>
      </c>
      <c r="AE44" s="76">
        <f>VLOOKUP($A44,'RevPAR Raw Data'!$B$6:$BE$43,'RevPAR Raw Data'!O$1,FALSE)</f>
        <v>125.39937777425401</v>
      </c>
      <c r="AF44" s="77">
        <f>VLOOKUP($A44,'RevPAR Raw Data'!$B$6:$BE$43,'RevPAR Raw Data'!P$1,FALSE)</f>
        <v>147.18264703551</v>
      </c>
      <c r="AG44" s="78">
        <f>VLOOKUP($A44,'RevPAR Raw Data'!$B$6:$BE$43,'RevPAR Raw Data'!R$1,FALSE)</f>
        <v>101.792609498142</v>
      </c>
    </row>
    <row r="45" spans="1:33" x14ac:dyDescent="0.25">
      <c r="A45" s="55" t="s">
        <v>126</v>
      </c>
      <c r="B45" s="43">
        <f>(VLOOKUP($A44,'Occupancy Raw Data'!$B$8:$BE$51,'Occupancy Raw Data'!T$3,FALSE))/100</f>
        <v>-6.2970785246040592E-3</v>
      </c>
      <c r="C45" s="44">
        <f>(VLOOKUP($A44,'Occupancy Raw Data'!$B$8:$BE$51,'Occupancy Raw Data'!U$3,FALSE))/100</f>
        <v>-1.24843009573457E-2</v>
      </c>
      <c r="D45" s="44">
        <f>(VLOOKUP($A44,'Occupancy Raw Data'!$B$8:$BE$51,'Occupancy Raw Data'!V$3,FALSE))/100</f>
        <v>-9.4873631422334997E-3</v>
      </c>
      <c r="E45" s="44">
        <f>(VLOOKUP($A44,'Occupancy Raw Data'!$B$8:$BE$51,'Occupancy Raw Data'!W$3,FALSE))/100</f>
        <v>0.15831238467786599</v>
      </c>
      <c r="F45" s="44">
        <f>(VLOOKUP($A44,'Occupancy Raw Data'!$B$8:$BE$51,'Occupancy Raw Data'!X$3,FALSE))/100</f>
        <v>0.12455095153295201</v>
      </c>
      <c r="G45" s="44">
        <f>(VLOOKUP($A44,'Occupancy Raw Data'!$B$8:$BE$51,'Occupancy Raw Data'!Y$3,FALSE))/100</f>
        <v>6.2760781384707698E-2</v>
      </c>
      <c r="H45" s="45">
        <f>(VLOOKUP($A44,'Occupancy Raw Data'!$B$8:$BE$51,'Occupancy Raw Data'!AA$3,FALSE))/100</f>
        <v>2.17696409912186E-2</v>
      </c>
      <c r="I45" s="45">
        <f>(VLOOKUP($A44,'Occupancy Raw Data'!$B$8:$BE$51,'Occupancy Raw Data'!AB$3,FALSE))/100</f>
        <v>-5.7949386748626798E-2</v>
      </c>
      <c r="J45" s="44">
        <f>(VLOOKUP($A44,'Occupancy Raw Data'!$B$8:$BE$51,'Occupancy Raw Data'!AC$3,FALSE))/100</f>
        <v>-1.67460356518917E-2</v>
      </c>
      <c r="K45" s="46">
        <f>(VLOOKUP($A44,'Occupancy Raw Data'!$B$8:$BE$51,'Occupancy Raw Data'!AE$3,FALSE))/100</f>
        <v>3.4290972027090701E-2</v>
      </c>
      <c r="M45" s="43">
        <f>(VLOOKUP($A44,'ADR Raw Data'!$B$6:$BE$49,'ADR Raw Data'!T$1,FALSE))/100</f>
        <v>2.55663989382909E-2</v>
      </c>
      <c r="N45" s="44">
        <f>(VLOOKUP($A44,'ADR Raw Data'!$B$6:$BE$49,'ADR Raw Data'!U$1,FALSE))/100</f>
        <v>2.6215344746922803E-2</v>
      </c>
      <c r="O45" s="44">
        <f>(VLOOKUP($A44,'ADR Raw Data'!$B$6:$BE$49,'ADR Raw Data'!V$1,FALSE))/100</f>
        <v>4.1142494608476195E-2</v>
      </c>
      <c r="P45" s="44">
        <f>(VLOOKUP($A44,'ADR Raw Data'!$B$6:$BE$49,'ADR Raw Data'!W$1,FALSE))/100</f>
        <v>0.21146908729005101</v>
      </c>
      <c r="Q45" s="44">
        <f>(VLOOKUP($A44,'ADR Raw Data'!$B$6:$BE$49,'ADR Raw Data'!X$1,FALSE))/100</f>
        <v>0.16470315119857401</v>
      </c>
      <c r="R45" s="44">
        <f>(VLOOKUP($A44,'ADR Raw Data'!$B$6:$BE$49,'ADR Raw Data'!Y$1,FALSE))/100</f>
        <v>0.13187976777926499</v>
      </c>
      <c r="S45" s="45">
        <f>(VLOOKUP($A44,'ADR Raw Data'!$B$6:$BE$49,'ADR Raw Data'!AA$1,FALSE))/100</f>
        <v>1.7325606444882399E-2</v>
      </c>
      <c r="T45" s="45">
        <f>(VLOOKUP($A44,'ADR Raw Data'!$B$6:$BE$49,'ADR Raw Data'!AB$1,FALSE))/100</f>
        <v>-4.2804536157595302E-2</v>
      </c>
      <c r="U45" s="44">
        <f>(VLOOKUP($A44,'ADR Raw Data'!$B$6:$BE$49,'ADR Raw Data'!AC$1,FALSE))/100</f>
        <v>-7.4162036622448498E-3</v>
      </c>
      <c r="V45" s="46">
        <f>(VLOOKUP($A44,'ADR Raw Data'!$B$6:$BE$49,'ADR Raw Data'!AE$1,FALSE))/100</f>
        <v>6.1097927691037501E-2</v>
      </c>
      <c r="X45" s="43">
        <f>(VLOOKUP($A44,'RevPAR Raw Data'!$B$6:$BE$43,'RevPAR Raw Data'!T$1,FALSE))/100</f>
        <v>1.9108326791981E-2</v>
      </c>
      <c r="Y45" s="44">
        <f>(VLOOKUP($A44,'RevPAR Raw Data'!$B$6:$BE$43,'RevPAR Raw Data'!U$1,FALSE))/100</f>
        <v>1.34037635360559E-2</v>
      </c>
      <c r="Z45" s="44">
        <f>(VLOOKUP($A44,'RevPAR Raw Data'!$B$6:$BE$43,'RevPAR Raw Data'!V$1,FALSE))/100</f>
        <v>3.1264797679314699E-2</v>
      </c>
      <c r="AA45" s="44">
        <f>(VLOOKUP($A44,'RevPAR Raw Data'!$B$6:$BE$43,'RevPAR Raw Data'!W$1,FALSE))/100</f>
        <v>0.40325964746245702</v>
      </c>
      <c r="AB45" s="44">
        <f>(VLOOKUP($A44,'RevPAR Raw Data'!$B$6:$BE$43,'RevPAR Raw Data'!X$1,FALSE))/100</f>
        <v>0.30976803693378402</v>
      </c>
      <c r="AC45" s="44">
        <f>(VLOOKUP($A44,'RevPAR Raw Data'!$B$6:$BE$43,'RevPAR Raw Data'!Y$1,FALSE))/100</f>
        <v>0.202917426438633</v>
      </c>
      <c r="AD45" s="45">
        <f>(VLOOKUP($A44,'RevPAR Raw Data'!$B$6:$BE$43,'RevPAR Raw Data'!AA$1,FALSE))/100</f>
        <v>3.9472419668361299E-2</v>
      </c>
      <c r="AE45" s="45">
        <f>(VLOOKUP($A44,'RevPAR Raw Data'!$B$6:$BE$43,'RevPAR Raw Data'!AB$1,FALSE))/100</f>
        <v>-9.8273426285830009E-2</v>
      </c>
      <c r="AF45" s="44">
        <f>(VLOOKUP($A44,'RevPAR Raw Data'!$B$6:$BE$43,'RevPAR Raw Data'!AC$1,FALSE))/100</f>
        <v>-2.40380473032069E-2</v>
      </c>
      <c r="AG45" s="46">
        <f>(VLOOKUP($A44,'RevPAR Raw Data'!$B$6:$BE$43,'RevPAR Raw Data'!AE$1,FALSE))/100</f>
        <v>9.7484007047494797E-2</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Data'!G$3,FALSE))/100</f>
        <v>0.434782608695652</v>
      </c>
      <c r="C47" s="72">
        <f>(VLOOKUP($A47,'Occupancy Raw Data'!$B$8:$BE$45,'Occupancy Raw Data'!H$3,FALSE))/100</f>
        <v>0.60373958098670799</v>
      </c>
      <c r="D47" s="72">
        <f>(VLOOKUP($A47,'Occupancy Raw Data'!$B$8:$BE$45,'Occupancy Raw Data'!I$3,FALSE))/100</f>
        <v>0.65487722460013498</v>
      </c>
      <c r="E47" s="72">
        <f>(VLOOKUP($A47,'Occupancy Raw Data'!$B$8:$BE$45,'Occupancy Raw Data'!J$3,FALSE))/100</f>
        <v>0.73800405496733401</v>
      </c>
      <c r="F47" s="72">
        <f>(VLOOKUP($A47,'Occupancy Raw Data'!$B$8:$BE$45,'Occupancy Raw Data'!K$3,FALSE))/100</f>
        <v>0.74070736652399105</v>
      </c>
      <c r="G47" s="73">
        <f>(VLOOKUP($A47,'Occupancy Raw Data'!$B$8:$BE$45,'Occupancy Raw Data'!L$3,FALSE))/100</f>
        <v>0.63442216715476396</v>
      </c>
      <c r="H47" s="53">
        <f>(VLOOKUP($A47,'Occupancy Raw Data'!$B$8:$BE$45,'Occupancy Raw Data'!N$3,FALSE))/100</f>
        <v>0.79207028610047303</v>
      </c>
      <c r="I47" s="53">
        <f>(VLOOKUP($A47,'Occupancy Raw Data'!$B$8:$BE$45,'Occupancy Raw Data'!O$3,FALSE))/100</f>
        <v>0.70601486821356108</v>
      </c>
      <c r="J47" s="73">
        <f>(VLOOKUP($A47,'Occupancy Raw Data'!$B$8:$BE$45,'Occupancy Raw Data'!P$3,FALSE))/100</f>
        <v>0.74904257715701705</v>
      </c>
      <c r="K47" s="74">
        <f>(VLOOKUP($A47,'Occupancy Raw Data'!$B$8:$BE$45,'Occupancy Raw Data'!R$3,FALSE))/100</f>
        <v>0.66717085572683599</v>
      </c>
      <c r="M47" s="75">
        <f>VLOOKUP($A47,'ADR Raw Data'!$B$6:$BE$43,'ADR Raw Data'!G$1,FALSE)</f>
        <v>97.689678756476596</v>
      </c>
      <c r="N47" s="76">
        <f>VLOOKUP($A47,'ADR Raw Data'!$B$6:$BE$43,'ADR Raw Data'!H$1,FALSE)</f>
        <v>108.687679104477</v>
      </c>
      <c r="O47" s="76">
        <f>VLOOKUP($A47,'ADR Raw Data'!$B$6:$BE$43,'ADR Raw Data'!I$1,FALSE)</f>
        <v>114.53756449948401</v>
      </c>
      <c r="P47" s="76">
        <f>VLOOKUP($A47,'ADR Raw Data'!$B$6:$BE$43,'ADR Raw Data'!J$1,FALSE)</f>
        <v>127.189191086691</v>
      </c>
      <c r="Q47" s="76">
        <f>VLOOKUP($A47,'ADR Raw Data'!$B$6:$BE$43,'ADR Raw Data'!K$1,FALSE)</f>
        <v>158.74159367396501</v>
      </c>
      <c r="R47" s="77">
        <f>VLOOKUP($A47,'ADR Raw Data'!$B$6:$BE$43,'ADR Raw Data'!L$1,FALSE)</f>
        <v>124.380293303032</v>
      </c>
      <c r="S47" s="76">
        <f>VLOOKUP($A47,'ADR Raw Data'!$B$6:$BE$43,'ADR Raw Data'!N$1,FALSE)</f>
        <v>176.368063139931</v>
      </c>
      <c r="T47" s="76">
        <f>VLOOKUP($A47,'ADR Raw Data'!$B$6:$BE$43,'ADR Raw Data'!O$1,FALSE)</f>
        <v>154.74397574983999</v>
      </c>
      <c r="U47" s="77">
        <f>VLOOKUP($A47,'ADR Raw Data'!$B$6:$BE$43,'ADR Raw Data'!P$1,FALSE)</f>
        <v>166.177102255639</v>
      </c>
      <c r="V47" s="78">
        <f>VLOOKUP($A47,'ADR Raw Data'!$B$6:$BE$43,'ADR Raw Data'!R$1,FALSE)</f>
        <v>137.78769186242801</v>
      </c>
      <c r="X47" s="75">
        <f>VLOOKUP($A47,'RevPAR Raw Data'!$B$6:$BE$43,'RevPAR Raw Data'!G$1,FALSE)</f>
        <v>42.473773372381103</v>
      </c>
      <c r="Y47" s="76">
        <f>VLOOKUP($A47,'RevPAR Raw Data'!$B$6:$BE$43,'RevPAR Raw Data'!H$1,FALSE)</f>
        <v>65.619053840955104</v>
      </c>
      <c r="Z47" s="76">
        <f>VLOOKUP($A47,'RevPAR Raw Data'!$B$6:$BE$43,'RevPAR Raw Data'!I$1,FALSE)</f>
        <v>75.008042351881002</v>
      </c>
      <c r="AA47" s="76">
        <f>VLOOKUP($A47,'RevPAR Raw Data'!$B$6:$BE$43,'RevPAR Raw Data'!J$1,FALSE)</f>
        <v>93.866138769993199</v>
      </c>
      <c r="AB47" s="76">
        <f>VLOOKUP($A47,'RevPAR Raw Data'!$B$6:$BE$43,'RevPAR Raw Data'!K$1,FALSE)</f>
        <v>117.58106780806401</v>
      </c>
      <c r="AC47" s="77">
        <f>VLOOKUP($A47,'RevPAR Raw Data'!$B$6:$BE$43,'RevPAR Raw Data'!L$1,FALSE)</f>
        <v>78.909615228655099</v>
      </c>
      <c r="AD47" s="76">
        <f>VLOOKUP($A47,'RevPAR Raw Data'!$B$6:$BE$43,'RevPAR Raw Data'!N$1,FALSE)</f>
        <v>139.69590223023201</v>
      </c>
      <c r="AE47" s="76">
        <f>VLOOKUP($A47,'RevPAR Raw Data'!$B$6:$BE$43,'RevPAR Raw Data'!O$1,FALSE)</f>
        <v>109.251547645866</v>
      </c>
      <c r="AF47" s="77">
        <f>VLOOKUP($A47,'RevPAR Raw Data'!$B$6:$BE$43,'RevPAR Raw Data'!P$1,FALSE)</f>
        <v>124.473724938049</v>
      </c>
      <c r="AG47" s="78">
        <f>VLOOKUP($A47,'RevPAR Raw Data'!$B$6:$BE$43,'RevPAR Raw Data'!R$1,FALSE)</f>
        <v>91.927932288481898</v>
      </c>
    </row>
    <row r="48" spans="1:33" x14ac:dyDescent="0.25">
      <c r="A48" s="55" t="s">
        <v>126</v>
      </c>
      <c r="B48" s="43">
        <f>(VLOOKUP($A47,'Occupancy Raw Data'!$B$8:$BE$51,'Occupancy Raw Data'!T$3,FALSE))/100</f>
        <v>2.6459960368341199E-2</v>
      </c>
      <c r="C48" s="44">
        <f>(VLOOKUP($A47,'Occupancy Raw Data'!$B$8:$BE$51,'Occupancy Raw Data'!U$3,FALSE))/100</f>
        <v>5.3612911250288706E-2</v>
      </c>
      <c r="D48" s="44">
        <f>(VLOOKUP($A47,'Occupancy Raw Data'!$B$8:$BE$51,'Occupancy Raw Data'!V$3,FALSE))/100</f>
        <v>5.9303607609990802E-2</v>
      </c>
      <c r="E48" s="44">
        <f>(VLOOKUP($A47,'Occupancy Raw Data'!$B$8:$BE$51,'Occupancy Raw Data'!W$3,FALSE))/100</f>
        <v>0.11053720233122799</v>
      </c>
      <c r="F48" s="44">
        <f>(VLOOKUP($A47,'Occupancy Raw Data'!$B$8:$BE$51,'Occupancy Raw Data'!X$3,FALSE))/100</f>
        <v>9.0747336055229499E-2</v>
      </c>
      <c r="G48" s="44">
        <f>(VLOOKUP($A47,'Occupancy Raw Data'!$B$8:$BE$51,'Occupancy Raw Data'!Y$3,FALSE))/100</f>
        <v>7.2225089045919108E-2</v>
      </c>
      <c r="H48" s="45">
        <f>(VLOOKUP($A47,'Occupancy Raw Data'!$B$8:$BE$51,'Occupancy Raw Data'!AA$3,FALSE))/100</f>
        <v>0.10015314501589299</v>
      </c>
      <c r="I48" s="45">
        <f>(VLOOKUP($A47,'Occupancy Raw Data'!$B$8:$BE$51,'Occupancy Raw Data'!AB$3,FALSE))/100</f>
        <v>-1.3148106430377201E-2</v>
      </c>
      <c r="J48" s="44">
        <f>(VLOOKUP($A47,'Occupancy Raw Data'!$B$8:$BE$51,'Occupancy Raw Data'!AC$3,FALSE))/100</f>
        <v>4.3681793424793398E-2</v>
      </c>
      <c r="K48" s="46">
        <f>(VLOOKUP($A47,'Occupancy Raw Data'!$B$8:$BE$51,'Occupancy Raw Data'!AE$3,FALSE))/100</f>
        <v>6.2900493350399905E-2</v>
      </c>
      <c r="M48" s="43">
        <f>(VLOOKUP($A47,'ADR Raw Data'!$B$6:$BE$49,'ADR Raw Data'!T$1,FALSE))/100</f>
        <v>1.84652416160913E-2</v>
      </c>
      <c r="N48" s="44">
        <f>(VLOOKUP($A47,'ADR Raw Data'!$B$6:$BE$49,'ADR Raw Data'!U$1,FALSE))/100</f>
        <v>4.3320054042537397E-3</v>
      </c>
      <c r="O48" s="44">
        <f>(VLOOKUP($A47,'ADR Raw Data'!$B$6:$BE$49,'ADR Raw Data'!V$1,FALSE))/100</f>
        <v>3.2036843231843803E-2</v>
      </c>
      <c r="P48" s="44">
        <f>(VLOOKUP($A47,'ADR Raw Data'!$B$6:$BE$49,'ADR Raw Data'!W$1,FALSE))/100</f>
        <v>8.9082650930747395E-2</v>
      </c>
      <c r="Q48" s="44">
        <f>(VLOOKUP($A47,'ADR Raw Data'!$B$6:$BE$49,'ADR Raw Data'!X$1,FALSE))/100</f>
        <v>0.21848487835841401</v>
      </c>
      <c r="R48" s="44">
        <f>(VLOOKUP($A47,'ADR Raw Data'!$B$6:$BE$49,'ADR Raw Data'!Y$1,FALSE))/100</f>
        <v>9.0835636280486604E-2</v>
      </c>
      <c r="S48" s="45">
        <f>(VLOOKUP($A47,'ADR Raw Data'!$B$6:$BE$49,'ADR Raw Data'!AA$1,FALSE))/100</f>
        <v>0.16776987465357901</v>
      </c>
      <c r="T48" s="45">
        <f>(VLOOKUP($A47,'ADR Raw Data'!$B$6:$BE$49,'ADR Raw Data'!AB$1,FALSE))/100</f>
        <v>4.6601815380674302E-2</v>
      </c>
      <c r="U48" s="44">
        <f>(VLOOKUP($A47,'ADR Raw Data'!$B$6:$BE$49,'ADR Raw Data'!AC$1,FALSE))/100</f>
        <v>0.111948267536899</v>
      </c>
      <c r="V48" s="46">
        <f>(VLOOKUP($A47,'ADR Raw Data'!$B$6:$BE$49,'ADR Raw Data'!AE$1,FALSE))/100</f>
        <v>9.7076836045993709E-2</v>
      </c>
      <c r="X48" s="43">
        <f>(VLOOKUP($A47,'RevPAR Raw Data'!$B$6:$BE$43,'RevPAR Raw Data'!T$1,FALSE))/100</f>
        <v>4.5413791545786203E-2</v>
      </c>
      <c r="Y48" s="44">
        <f>(VLOOKUP($A47,'RevPAR Raw Data'!$B$6:$BE$43,'RevPAR Raw Data'!U$1,FALSE))/100</f>
        <v>5.81771680758165E-2</v>
      </c>
      <c r="Z48" s="44">
        <f>(VLOOKUP($A47,'RevPAR Raw Data'!$B$6:$BE$43,'RevPAR Raw Data'!V$1,FALSE))/100</f>
        <v>9.3240351221918691E-2</v>
      </c>
      <c r="AA48" s="44">
        <f>(VLOOKUP($A47,'RevPAR Raw Data'!$B$6:$BE$43,'RevPAR Raw Data'!W$1,FALSE))/100</f>
        <v>0.20946680027210998</v>
      </c>
      <c r="AB48" s="44">
        <f>(VLOOKUP($A47,'RevPAR Raw Data'!$B$6:$BE$43,'RevPAR Raw Data'!X$1,FALSE))/100</f>
        <v>0.32905913509302004</v>
      </c>
      <c r="AC48" s="44">
        <f>(VLOOKUP($A47,'RevPAR Raw Data'!$B$6:$BE$43,'RevPAR Raw Data'!Y$1,FALSE))/100</f>
        <v>0.16962133724530598</v>
      </c>
      <c r="AD48" s="45">
        <f>(VLOOKUP($A47,'RevPAR Raw Data'!$B$6:$BE$43,'RevPAR Raw Data'!AA$1,FALSE))/100</f>
        <v>0.28472570025495098</v>
      </c>
      <c r="AE48" s="45">
        <f>(VLOOKUP($A47,'RevPAR Raw Data'!$B$6:$BE$43,'RevPAR Raw Data'!AB$1,FALSE))/100</f>
        <v>3.2840983321823197E-2</v>
      </c>
      <c r="AF48" s="44">
        <f>(VLOOKUP($A47,'RevPAR Raw Data'!$B$6:$BE$43,'RevPAR Raw Data'!AC$1,FALSE))/100</f>
        <v>0.160520162058502</v>
      </c>
      <c r="AG48" s="46">
        <f>(VLOOKUP($A47,'RevPAR Raw Data'!$B$6:$BE$43,'RevPAR Raw Data'!AE$1,FALSE))/100</f>
        <v>0.16608351027658197</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Data'!G$3,FALSE))/100</f>
        <v>0.40049892278035998</v>
      </c>
      <c r="C50" s="72">
        <f>(VLOOKUP($A50,'Occupancy Raw Data'!$B$8:$BE$45,'Occupancy Raw Data'!H$3,FALSE))/100</f>
        <v>0.55085610613448199</v>
      </c>
      <c r="D50" s="72">
        <f>(VLOOKUP($A50,'Occupancy Raw Data'!$B$8:$BE$45,'Occupancy Raw Data'!I$3,FALSE))/100</f>
        <v>0.64145594738632394</v>
      </c>
      <c r="E50" s="72">
        <f>(VLOOKUP($A50,'Occupancy Raw Data'!$B$8:$BE$45,'Occupancy Raw Data'!J$3,FALSE))/100</f>
        <v>0.73772536568771896</v>
      </c>
      <c r="F50" s="72">
        <f>(VLOOKUP($A50,'Occupancy Raw Data'!$B$8:$BE$45,'Occupancy Raw Data'!K$3,FALSE))/100</f>
        <v>0.82435650300487495</v>
      </c>
      <c r="G50" s="73">
        <f>(VLOOKUP($A50,'Occupancy Raw Data'!$B$8:$BE$45,'Occupancy Raw Data'!L$3,FALSE))/100</f>
        <v>0.63097856899875193</v>
      </c>
      <c r="H50" s="53">
        <f>(VLOOKUP($A50,'Occupancy Raw Data'!$B$8:$BE$45,'Occupancy Raw Data'!N$3,FALSE))/100</f>
        <v>0.83705635559587188</v>
      </c>
      <c r="I50" s="53">
        <f>(VLOOKUP($A50,'Occupancy Raw Data'!$B$8:$BE$45,'Occupancy Raw Data'!O$3,FALSE))/100</f>
        <v>0.73885928109762999</v>
      </c>
      <c r="J50" s="73">
        <f>(VLOOKUP($A50,'Occupancy Raw Data'!$B$8:$BE$45,'Occupancy Raw Data'!P$3,FALSE))/100</f>
        <v>0.78795781834675094</v>
      </c>
      <c r="K50" s="74">
        <f>(VLOOKUP($A50,'Occupancy Raw Data'!$B$8:$BE$45,'Occupancy Raw Data'!R$3,FALSE))/100</f>
        <v>0.67582978309817998</v>
      </c>
      <c r="M50" s="75">
        <f>VLOOKUP($A50,'ADR Raw Data'!$B$6:$BE$43,'ADR Raw Data'!G$1,FALSE)</f>
        <v>103.108507927519</v>
      </c>
      <c r="N50" s="76">
        <f>VLOOKUP($A50,'ADR Raw Data'!$B$6:$BE$43,'ADR Raw Data'!H$1,FALSE)</f>
        <v>113.52167146974</v>
      </c>
      <c r="O50" s="76">
        <f>VLOOKUP($A50,'ADR Raw Data'!$B$6:$BE$43,'ADR Raw Data'!I$1,FALSE)</f>
        <v>125.84993812975</v>
      </c>
      <c r="P50" s="76">
        <f>VLOOKUP($A50,'ADR Raw Data'!$B$6:$BE$43,'ADR Raw Data'!J$1,FALSE)</f>
        <v>180.64577159544999</v>
      </c>
      <c r="Q50" s="76">
        <f>VLOOKUP($A50,'ADR Raw Data'!$B$6:$BE$43,'ADR Raw Data'!K$1,FALSE)</f>
        <v>258.108727647867</v>
      </c>
      <c r="R50" s="77">
        <f>VLOOKUP($A50,'ADR Raw Data'!$B$6:$BE$43,'ADR Raw Data'!L$1,FALSE)</f>
        <v>168.182168349926</v>
      </c>
      <c r="S50" s="76">
        <f>VLOOKUP($A50,'ADR Raw Data'!$B$6:$BE$43,'ADR Raw Data'!N$1,FALSE)</f>
        <v>268.77796261175803</v>
      </c>
      <c r="T50" s="76">
        <f>VLOOKUP($A50,'ADR Raw Data'!$B$6:$BE$43,'ADR Raw Data'!O$1,FALSE)</f>
        <v>228.05501995089</v>
      </c>
      <c r="U50" s="77">
        <f>VLOOKUP($A50,'ADR Raw Data'!$B$6:$BE$43,'ADR Raw Data'!P$1,FALSE)</f>
        <v>249.68523744423601</v>
      </c>
      <c r="V50" s="78">
        <f>VLOOKUP($A50,'ADR Raw Data'!$B$6:$BE$43,'ADR Raw Data'!R$1,FALSE)</f>
        <v>195.33227631168899</v>
      </c>
      <c r="X50" s="75">
        <f>VLOOKUP($A50,'RevPAR Raw Data'!$B$6:$BE$43,'RevPAR Raw Data'!G$1,FALSE)</f>
        <v>41.294846354461903</v>
      </c>
      <c r="Y50" s="76">
        <f>VLOOKUP($A50,'RevPAR Raw Data'!$B$6:$BE$43,'RevPAR Raw Data'!H$1,FALSE)</f>
        <v>62.5341059076992</v>
      </c>
      <c r="Z50" s="76">
        <f>VLOOKUP($A50,'RevPAR Raw Data'!$B$6:$BE$43,'RevPAR Raw Data'!I$1,FALSE)</f>
        <v>80.727191291529607</v>
      </c>
      <c r="AA50" s="76">
        <f>VLOOKUP($A50,'RevPAR Raw Data'!$B$6:$BE$43,'RevPAR Raw Data'!J$1,FALSE)</f>
        <v>133.26696791019299</v>
      </c>
      <c r="AB50" s="76">
        <f>VLOOKUP($A50,'RevPAR Raw Data'!$B$6:$BE$43,'RevPAR Raw Data'!K$1,FALSE)</f>
        <v>212.77360811883401</v>
      </c>
      <c r="AC50" s="77">
        <f>VLOOKUP($A50,'RevPAR Raw Data'!$B$6:$BE$43,'RevPAR Raw Data'!L$1,FALSE)</f>
        <v>106.119343916543</v>
      </c>
      <c r="AD50" s="76">
        <f>VLOOKUP($A50,'RevPAR Raw Data'!$B$6:$BE$43,'RevPAR Raw Data'!N$1,FALSE)</f>
        <v>224.98230184828199</v>
      </c>
      <c r="AE50" s="76">
        <f>VLOOKUP($A50,'RevPAR Raw Data'!$B$6:$BE$43,'RevPAR Raw Data'!O$1,FALSE)</f>
        <v>168.50056809162001</v>
      </c>
      <c r="AF50" s="77">
        <f>VLOOKUP($A50,'RevPAR Raw Data'!$B$6:$BE$43,'RevPAR Raw Data'!P$1,FALSE)</f>
        <v>196.741434969951</v>
      </c>
      <c r="AG50" s="78">
        <f>VLOOKUP($A50,'RevPAR Raw Data'!$B$6:$BE$43,'RevPAR Raw Data'!R$1,FALSE)</f>
        <v>132.01136993180299</v>
      </c>
    </row>
    <row r="51" spans="1:33" x14ac:dyDescent="0.25">
      <c r="A51" s="55" t="s">
        <v>126</v>
      </c>
      <c r="B51" s="43">
        <f>(VLOOKUP($A50,'Occupancy Raw Data'!$B$8:$BE$51,'Occupancy Raw Data'!T$3,FALSE))/100</f>
        <v>-6.1685180113462995E-2</v>
      </c>
      <c r="C51" s="44">
        <f>(VLOOKUP($A50,'Occupancy Raw Data'!$B$8:$BE$51,'Occupancy Raw Data'!U$3,FALSE))/100</f>
        <v>-7.3267250809852099E-3</v>
      </c>
      <c r="D51" s="44">
        <f>(VLOOKUP($A50,'Occupancy Raw Data'!$B$8:$BE$51,'Occupancy Raw Data'!V$3,FALSE))/100</f>
        <v>5.3906351337314605E-2</v>
      </c>
      <c r="E51" s="44">
        <f>(VLOOKUP($A50,'Occupancy Raw Data'!$B$8:$BE$51,'Occupancy Raw Data'!W$3,FALSE))/100</f>
        <v>4.7221224252629306E-2</v>
      </c>
      <c r="F51" s="44">
        <f>(VLOOKUP($A50,'Occupancy Raw Data'!$B$8:$BE$51,'Occupancy Raw Data'!X$3,FALSE))/100</f>
        <v>1.9341814082333698E-2</v>
      </c>
      <c r="G51" s="44">
        <f>(VLOOKUP($A50,'Occupancy Raw Data'!$B$8:$BE$51,'Occupancy Raw Data'!Y$3,FALSE))/100</f>
        <v>1.6536644935878701E-2</v>
      </c>
      <c r="H51" s="45">
        <f>(VLOOKUP($A50,'Occupancy Raw Data'!$B$8:$BE$51,'Occupancy Raw Data'!AA$3,FALSE))/100</f>
        <v>-1.4043655849924098E-2</v>
      </c>
      <c r="I51" s="45">
        <f>(VLOOKUP($A50,'Occupancy Raw Data'!$B$8:$BE$51,'Occupancy Raw Data'!AB$3,FALSE))/100</f>
        <v>-4.6292797794033599E-2</v>
      </c>
      <c r="J51" s="44">
        <f>(VLOOKUP($A50,'Occupancy Raw Data'!$B$8:$BE$51,'Occupancy Raw Data'!AC$3,FALSE))/100</f>
        <v>-2.9430812301233698E-2</v>
      </c>
      <c r="K51" s="46">
        <f>(VLOOKUP($A50,'Occupancy Raw Data'!$B$8:$BE$51,'Occupancy Raw Data'!AE$3,FALSE))/100</f>
        <v>7.4794804922937298E-4</v>
      </c>
      <c r="M51" s="43">
        <f>(VLOOKUP($A50,'ADR Raw Data'!$B$6:$BE$49,'ADR Raw Data'!T$1,FALSE))/100</f>
        <v>-4.86988654168574E-3</v>
      </c>
      <c r="N51" s="44">
        <f>(VLOOKUP($A50,'ADR Raw Data'!$B$6:$BE$49,'ADR Raw Data'!U$1,FALSE))/100</f>
        <v>-1.7861632326200701E-2</v>
      </c>
      <c r="O51" s="44">
        <f>(VLOOKUP($A50,'ADR Raw Data'!$B$6:$BE$49,'ADR Raw Data'!V$1,FALSE))/100</f>
        <v>-2.7922927672955299E-2</v>
      </c>
      <c r="P51" s="44">
        <f>(VLOOKUP($A50,'ADR Raw Data'!$B$6:$BE$49,'ADR Raw Data'!W$1,FALSE))/100</f>
        <v>9.2344951069350006E-2</v>
      </c>
      <c r="Q51" s="44">
        <f>(VLOOKUP($A50,'ADR Raw Data'!$B$6:$BE$49,'ADR Raw Data'!X$1,FALSE))/100</f>
        <v>5.0233479557581902E-2</v>
      </c>
      <c r="R51" s="44">
        <f>(VLOOKUP($A50,'ADR Raw Data'!$B$6:$BE$49,'ADR Raw Data'!Y$1,FALSE))/100</f>
        <v>3.8909404549613696E-2</v>
      </c>
      <c r="S51" s="45">
        <f>(VLOOKUP($A50,'ADR Raw Data'!$B$6:$BE$49,'ADR Raw Data'!AA$1,FALSE))/100</f>
        <v>6.2372509626917497E-2</v>
      </c>
      <c r="T51" s="45">
        <f>(VLOOKUP($A50,'ADR Raw Data'!$B$6:$BE$49,'ADR Raw Data'!AB$1,FALSE))/100</f>
        <v>6.3820861574427609E-2</v>
      </c>
      <c r="U51" s="44">
        <f>(VLOOKUP($A50,'ADR Raw Data'!$B$6:$BE$49,'ADR Raw Data'!AC$1,FALSE))/100</f>
        <v>6.4443170975217706E-2</v>
      </c>
      <c r="V51" s="46">
        <f>(VLOOKUP($A50,'ADR Raw Data'!$B$6:$BE$49,'ADR Raw Data'!AE$1,FALSE))/100</f>
        <v>4.5401379205693801E-2</v>
      </c>
      <c r="X51" s="43">
        <f>(VLOOKUP($A50,'RevPAR Raw Data'!$B$6:$BE$43,'RevPAR Raw Data'!T$1,FALSE))/100</f>
        <v>-6.6254666826692704E-2</v>
      </c>
      <c r="Y51" s="44">
        <f>(VLOOKUP($A50,'RevPAR Raw Data'!$B$6:$BE$43,'RevPAR Raw Data'!U$1,FALSE))/100</f>
        <v>-2.5057490137634201E-2</v>
      </c>
      <c r="Z51" s="44">
        <f>(VLOOKUP($A50,'RevPAR Raw Data'!$B$6:$BE$43,'RevPAR Raw Data'!V$1,FALSE))/100</f>
        <v>2.4478200514854498E-2</v>
      </c>
      <c r="AA51" s="44">
        <f>(VLOOKUP($A50,'RevPAR Raw Data'!$B$6:$BE$43,'RevPAR Raw Data'!W$1,FALSE))/100</f>
        <v>0.14392681696502302</v>
      </c>
      <c r="AB51" s="44">
        <f>(VLOOKUP($A50,'RevPAR Raw Data'!$B$6:$BE$43,'RevPAR Raw Data'!X$1,FALSE))/100</f>
        <v>7.0546900262227097E-2</v>
      </c>
      <c r="AC51" s="44">
        <f>(VLOOKUP($A50,'RevPAR Raw Data'!$B$6:$BE$43,'RevPAR Raw Data'!Y$1,FALSE))/100</f>
        <v>5.6089480493195898E-2</v>
      </c>
      <c r="AD51" s="45">
        <f>(VLOOKUP($A50,'RevPAR Raw Data'!$B$6:$BE$43,'RevPAR Raw Data'!AA$1,FALSE))/100</f>
        <v>4.7452915717296804E-2</v>
      </c>
      <c r="AE51" s="45">
        <f>(VLOOKUP($A50,'RevPAR Raw Data'!$B$6:$BE$43,'RevPAR Raw Data'!AB$1,FALSE))/100</f>
        <v>1.45736175404879E-2</v>
      </c>
      <c r="AF51" s="44">
        <f>(VLOOKUP($A50,'RevPAR Raw Data'!$B$6:$BE$43,'RevPAR Raw Data'!AC$1,FALSE))/100</f>
        <v>3.3115743804916102E-2</v>
      </c>
      <c r="AG51" s="46">
        <f>(VLOOKUP($A50,'RevPAR Raw Data'!$B$6:$BE$43,'RevPAR Raw Data'!AE$1,FALSE))/100</f>
        <v>4.6183285127932398E-2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Data'!G$3,FALSE))/100</f>
        <v>0.34542815674891103</v>
      </c>
      <c r="C53" s="72">
        <f>(VLOOKUP($A53,'Occupancy Raw Data'!$B$8:$BE$45,'Occupancy Raw Data'!H$3,FALSE))/100</f>
        <v>0.49637155297532604</v>
      </c>
      <c r="D53" s="72">
        <f>(VLOOKUP($A53,'Occupancy Raw Data'!$B$8:$BE$45,'Occupancy Raw Data'!I$3,FALSE))/100</f>
        <v>0.56386066763425202</v>
      </c>
      <c r="E53" s="72">
        <f>(VLOOKUP($A53,'Occupancy Raw Data'!$B$8:$BE$45,'Occupancy Raw Data'!J$3,FALSE))/100</f>
        <v>0.59071117561683506</v>
      </c>
      <c r="F53" s="72">
        <f>(VLOOKUP($A53,'Occupancy Raw Data'!$B$8:$BE$45,'Occupancy Raw Data'!K$3,FALSE))/100</f>
        <v>0.57329462989840296</v>
      </c>
      <c r="G53" s="73">
        <f>(VLOOKUP($A53,'Occupancy Raw Data'!$B$8:$BE$45,'Occupancy Raw Data'!L$3,FALSE))/100</f>
        <v>0.51393323657474599</v>
      </c>
      <c r="H53" s="53">
        <f>(VLOOKUP($A53,'Occupancy Raw Data'!$B$8:$BE$45,'Occupancy Raw Data'!N$3,FALSE))/100</f>
        <v>0.61393323657474608</v>
      </c>
      <c r="I53" s="53">
        <f>(VLOOKUP($A53,'Occupancy Raw Data'!$B$8:$BE$45,'Occupancy Raw Data'!O$3,FALSE))/100</f>
        <v>0.539912917271407</v>
      </c>
      <c r="J53" s="73">
        <f>(VLOOKUP($A53,'Occupancy Raw Data'!$B$8:$BE$45,'Occupancy Raw Data'!P$3,FALSE))/100</f>
        <v>0.57692307692307598</v>
      </c>
      <c r="K53" s="74">
        <f>(VLOOKUP($A53,'Occupancy Raw Data'!$B$8:$BE$45,'Occupancy Raw Data'!R$3,FALSE))/100</f>
        <v>0.53193033381712607</v>
      </c>
      <c r="M53" s="75">
        <f>VLOOKUP($A53,'ADR Raw Data'!$B$6:$BE$43,'ADR Raw Data'!G$1,FALSE)</f>
        <v>85.899348739495693</v>
      </c>
      <c r="N53" s="76">
        <f>VLOOKUP($A53,'ADR Raw Data'!$B$6:$BE$43,'ADR Raw Data'!H$1,FALSE)</f>
        <v>94.052456140350799</v>
      </c>
      <c r="O53" s="76">
        <f>VLOOKUP($A53,'ADR Raw Data'!$B$6:$BE$43,'ADR Raw Data'!I$1,FALSE)</f>
        <v>93.6303989703989</v>
      </c>
      <c r="P53" s="76">
        <f>VLOOKUP($A53,'ADR Raw Data'!$B$6:$BE$43,'ADR Raw Data'!J$1,FALSE)</f>
        <v>102.634004914004</v>
      </c>
      <c r="Q53" s="76">
        <f>VLOOKUP($A53,'ADR Raw Data'!$B$6:$BE$43,'ADR Raw Data'!K$1,FALSE)</f>
        <v>115.37649367088601</v>
      </c>
      <c r="R53" s="77">
        <f>VLOOKUP($A53,'ADR Raw Data'!$B$6:$BE$43,'ADR Raw Data'!L$1,FALSE)</f>
        <v>99.593984750070604</v>
      </c>
      <c r="S53" s="76">
        <f>VLOOKUP($A53,'ADR Raw Data'!$B$6:$BE$43,'ADR Raw Data'!N$1,FALSE)</f>
        <v>118.974172576832</v>
      </c>
      <c r="T53" s="76">
        <f>VLOOKUP($A53,'ADR Raw Data'!$B$6:$BE$43,'ADR Raw Data'!O$1,FALSE)</f>
        <v>106.72444892473101</v>
      </c>
      <c r="U53" s="77">
        <f>VLOOKUP($A53,'ADR Raw Data'!$B$6:$BE$43,'ADR Raw Data'!P$1,FALSE)</f>
        <v>113.242226415094</v>
      </c>
      <c r="V53" s="78">
        <f>VLOOKUP($A53,'ADR Raw Data'!$B$6:$BE$43,'ADR Raw Data'!R$1,FALSE)</f>
        <v>103.823317092184</v>
      </c>
      <c r="X53" s="75">
        <f>VLOOKUP($A53,'RevPAR Raw Data'!$B$6:$BE$43,'RevPAR Raw Data'!G$1,FALSE)</f>
        <v>29.672053701015901</v>
      </c>
      <c r="Y53" s="76">
        <f>VLOOKUP($A53,'RevPAR Raw Data'!$B$6:$BE$43,'RevPAR Raw Data'!H$1,FALSE)</f>
        <v>46.684963715529697</v>
      </c>
      <c r="Z53" s="76">
        <f>VLOOKUP($A53,'RevPAR Raw Data'!$B$6:$BE$43,'RevPAR Raw Data'!I$1,FALSE)</f>
        <v>52.794499274310503</v>
      </c>
      <c r="AA53" s="76">
        <f>VLOOKUP($A53,'RevPAR Raw Data'!$B$6:$BE$43,'RevPAR Raw Data'!J$1,FALSE)</f>
        <v>60.627053701015903</v>
      </c>
      <c r="AB53" s="76">
        <f>VLOOKUP($A53,'RevPAR Raw Data'!$B$6:$BE$43,'RevPAR Raw Data'!K$1,FALSE)</f>
        <v>66.1447242380261</v>
      </c>
      <c r="AC53" s="77">
        <f>VLOOKUP($A53,'RevPAR Raw Data'!$B$6:$BE$43,'RevPAR Raw Data'!L$1,FALSE)</f>
        <v>51.184658925979598</v>
      </c>
      <c r="AD53" s="76">
        <f>VLOOKUP($A53,'RevPAR Raw Data'!$B$6:$BE$43,'RevPAR Raw Data'!N$1,FALSE)</f>
        <v>73.042198838896894</v>
      </c>
      <c r="AE53" s="76">
        <f>VLOOKUP($A53,'RevPAR Raw Data'!$B$6:$BE$43,'RevPAR Raw Data'!O$1,FALSE)</f>
        <v>57.621908563134902</v>
      </c>
      <c r="AF53" s="77">
        <f>VLOOKUP($A53,'RevPAR Raw Data'!$B$6:$BE$43,'RevPAR Raw Data'!P$1,FALSE)</f>
        <v>65.332053701015894</v>
      </c>
      <c r="AG53" s="78">
        <f>VLOOKUP($A53,'RevPAR Raw Data'!$B$6:$BE$43,'RevPAR Raw Data'!R$1,FALSE)</f>
        <v>55.226771718847097</v>
      </c>
    </row>
    <row r="54" spans="1:33" x14ac:dyDescent="0.25">
      <c r="A54" s="55" t="s">
        <v>126</v>
      </c>
      <c r="B54" s="43">
        <f>(VLOOKUP($A53,'Occupancy Raw Data'!$B$8:$BE$51,'Occupancy Raw Data'!T$3,FALSE))/100</f>
        <v>-0.127657789786461</v>
      </c>
      <c r="C54" s="44">
        <f>(VLOOKUP($A53,'Occupancy Raw Data'!$B$8:$BE$51,'Occupancy Raw Data'!U$3,FALSE))/100</f>
        <v>-8.9353970241194694E-2</v>
      </c>
      <c r="D54" s="44">
        <f>(VLOOKUP($A53,'Occupancy Raw Data'!$B$8:$BE$51,'Occupancy Raw Data'!V$3,FALSE))/100</f>
        <v>-4.3426961495773894E-2</v>
      </c>
      <c r="E54" s="44">
        <f>(VLOOKUP($A53,'Occupancy Raw Data'!$B$8:$BE$51,'Occupancy Raw Data'!W$3,FALSE))/100</f>
        <v>-4.7197410246669395E-2</v>
      </c>
      <c r="F54" s="44">
        <f>(VLOOKUP($A53,'Occupancy Raw Data'!$B$8:$BE$51,'Occupancy Raw Data'!X$3,FALSE))/100</f>
        <v>-7.0089025519124992E-2</v>
      </c>
      <c r="G54" s="44">
        <f>(VLOOKUP($A53,'Occupancy Raw Data'!$B$8:$BE$51,'Occupancy Raw Data'!Y$3,FALSE))/100</f>
        <v>-7.1313625136862402E-2</v>
      </c>
      <c r="H54" s="45">
        <f>(VLOOKUP($A53,'Occupancy Raw Data'!$B$8:$BE$51,'Occupancy Raw Data'!AA$3,FALSE))/100</f>
        <v>-0.103047895500725</v>
      </c>
      <c r="I54" s="45">
        <f>(VLOOKUP($A53,'Occupancy Raw Data'!$B$8:$BE$51,'Occupancy Raw Data'!AB$3,FALSE))/100</f>
        <v>-0.23067744396702503</v>
      </c>
      <c r="J54" s="44">
        <f>(VLOOKUP($A53,'Occupancy Raw Data'!$B$8:$BE$51,'Occupancy Raw Data'!AC$3,FALSE))/100</f>
        <v>-0.167660753453649</v>
      </c>
      <c r="K54" s="46">
        <f>(VLOOKUP($A53,'Occupancy Raw Data'!$B$8:$BE$51,'Occupancy Raw Data'!AE$3,FALSE))/100</f>
        <v>-0.103472234170968</v>
      </c>
      <c r="M54" s="43">
        <f>(VLOOKUP($A53,'ADR Raw Data'!$B$6:$BE$49,'ADR Raw Data'!T$1,FALSE))/100</f>
        <v>3.80861390340392E-3</v>
      </c>
      <c r="N54" s="44">
        <f>(VLOOKUP($A53,'ADR Raw Data'!$B$6:$BE$49,'ADR Raw Data'!U$1,FALSE))/100</f>
        <v>1.5207402776129199E-2</v>
      </c>
      <c r="O54" s="44">
        <f>(VLOOKUP($A53,'ADR Raw Data'!$B$6:$BE$49,'ADR Raw Data'!V$1,FALSE))/100</f>
        <v>1.7906825574153299E-2</v>
      </c>
      <c r="P54" s="44">
        <f>(VLOOKUP($A53,'ADR Raw Data'!$B$6:$BE$49,'ADR Raw Data'!W$1,FALSE))/100</f>
        <v>7.4514727027466809E-2</v>
      </c>
      <c r="Q54" s="44">
        <f>(VLOOKUP($A53,'ADR Raw Data'!$B$6:$BE$49,'ADR Raw Data'!X$1,FALSE))/100</f>
        <v>0.11312788075353999</v>
      </c>
      <c r="R54" s="44">
        <f>(VLOOKUP($A53,'ADR Raw Data'!$B$6:$BE$49,'ADR Raw Data'!Y$1,FALSE))/100</f>
        <v>5.2931688354640398E-2</v>
      </c>
      <c r="S54" s="45">
        <f>(VLOOKUP($A53,'ADR Raw Data'!$B$6:$BE$49,'ADR Raw Data'!AA$1,FALSE))/100</f>
        <v>4.5124548802276197E-2</v>
      </c>
      <c r="T54" s="45">
        <f>(VLOOKUP($A53,'ADR Raw Data'!$B$6:$BE$49,'ADR Raw Data'!AB$1,FALSE))/100</f>
        <v>6.8183743419329501E-3</v>
      </c>
      <c r="U54" s="44">
        <f>(VLOOKUP($A53,'ADR Raw Data'!$B$6:$BE$49,'ADR Raw Data'!AC$1,FALSE))/100</f>
        <v>3.0688137409720602E-2</v>
      </c>
      <c r="V54" s="46">
        <f>(VLOOKUP($A53,'ADR Raw Data'!$B$6:$BE$49,'ADR Raw Data'!AE$1,FALSE))/100</f>
        <v>4.1477174947188999E-2</v>
      </c>
      <c r="X54" s="43">
        <f>(VLOOKUP($A53,'RevPAR Raw Data'!$B$6:$BE$43,'RevPAR Raw Data'!T$1,FALSE))/100</f>
        <v>-0.124335375116116</v>
      </c>
      <c r="Y54" s="44">
        <f>(VLOOKUP($A53,'RevPAR Raw Data'!$B$6:$BE$43,'RevPAR Raw Data'!U$1,FALSE))/100</f>
        <v>-7.5505409280169605E-2</v>
      </c>
      <c r="Z54" s="44">
        <f>(VLOOKUP($A53,'RevPAR Raw Data'!$B$6:$BE$43,'RevPAR Raw Data'!V$1,FALSE))/100</f>
        <v>-2.6297774946340901E-2</v>
      </c>
      <c r="AA54" s="44">
        <f>(VLOOKUP($A53,'RevPAR Raw Data'!$B$6:$BE$43,'RevPAR Raw Data'!W$1,FALSE))/100</f>
        <v>2.3800414639863397E-2</v>
      </c>
      <c r="AB54" s="44">
        <f>(VLOOKUP($A53,'RevPAR Raw Data'!$B$6:$BE$43,'RevPAR Raw Data'!X$1,FALSE))/100</f>
        <v>3.5109832313355703E-2</v>
      </c>
      <c r="AC54" s="44">
        <f>(VLOOKUP($A53,'RevPAR Raw Data'!$B$6:$BE$43,'RevPAR Raw Data'!Y$1,FALSE))/100</f>
        <v>-2.2156687363406098E-2</v>
      </c>
      <c r="AD54" s="45">
        <f>(VLOOKUP($A53,'RevPAR Raw Data'!$B$6:$BE$43,'RevPAR Raw Data'!AA$1,FALSE))/100</f>
        <v>-6.2573336487943804E-2</v>
      </c>
      <c r="AE54" s="45">
        <f>(VLOOKUP($A53,'RevPAR Raw Data'!$B$6:$BE$43,'RevPAR Raw Data'!AB$1,FALSE))/100</f>
        <v>-0.2254319147903</v>
      </c>
      <c r="AF54" s="44">
        <f>(VLOOKUP($A53,'RevPAR Raw Data'!$B$6:$BE$43,'RevPAR Raw Data'!AC$1,FALSE))/100</f>
        <v>-0.14211781228413201</v>
      </c>
      <c r="AG54" s="46">
        <f>(VLOOKUP($A53,'RevPAR Raw Data'!$B$6:$BE$43,'RevPAR Raw Data'!AE$1,FALSE))/100</f>
        <v>-6.6286795182664698E-2</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Data'!G$3,FALSE))/100</f>
        <v>0.41587471556685801</v>
      </c>
      <c r="C56" s="72">
        <f>(VLOOKUP($A56,'Occupancy Raw Data'!$B$8:$BE$45,'Occupancy Raw Data'!H$3,FALSE))/100</f>
        <v>0.58840851291661</v>
      </c>
      <c r="D56" s="72">
        <f>(VLOOKUP($A56,'Occupancy Raw Data'!$B$8:$BE$45,'Occupancy Raw Data'!I$3,FALSE))/100</f>
        <v>0.71877927988221102</v>
      </c>
      <c r="E56" s="72">
        <f>(VLOOKUP($A56,'Occupancy Raw Data'!$B$8:$BE$45,'Occupancy Raw Data'!J$3,FALSE))/100</f>
        <v>0.835229554276535</v>
      </c>
      <c r="F56" s="72">
        <f>(VLOOKUP($A56,'Occupancy Raw Data'!$B$8:$BE$45,'Occupancy Raw Data'!K$3,FALSE))/100</f>
        <v>0.87458171596841094</v>
      </c>
      <c r="G56" s="72">
        <f>(VLOOKUP($A56,'Occupancy Raw Data'!$B$8:$BE$45,'Occupancy Raw Data'!L$3,FALSE))/100</f>
        <v>0.68657475572212501</v>
      </c>
      <c r="H56" s="53">
        <f>(VLOOKUP($A56,'Occupancy Raw Data'!$B$8:$BE$45,'Occupancy Raw Data'!N$3,FALSE))/100</f>
        <v>0.88957301566055402</v>
      </c>
      <c r="I56" s="53">
        <f>(VLOOKUP($A56,'Occupancy Raw Data'!$B$8:$BE$45,'Occupancy Raw Data'!O$3,FALSE))/100</f>
        <v>0.78972025163967308</v>
      </c>
      <c r="J56" s="72">
        <f>(VLOOKUP($A56,'Occupancy Raw Data'!$B$8:$BE$45,'Occupancy Raw Data'!P$3,FALSE))/100</f>
        <v>0.83964663365011305</v>
      </c>
      <c r="K56" s="95">
        <f>(VLOOKUP($A56,'Occupancy Raw Data'!$B$8:$BE$45,'Occupancy Raw Data'!R$3,FALSE))/100</f>
        <v>0.73030957798726504</v>
      </c>
      <c r="M56" s="75">
        <f>VLOOKUP($A56,'ADR Raw Data'!$B$6:$BE$43,'ADR Raw Data'!G$1,FALSE)</f>
        <v>105.14981654328901</v>
      </c>
      <c r="N56" s="76">
        <f>VLOOKUP($A56,'ADR Raw Data'!$B$6:$BE$43,'ADR Raw Data'!H$1,FALSE)</f>
        <v>114.078280254777</v>
      </c>
      <c r="O56" s="76">
        <f>VLOOKUP($A56,'ADR Raw Data'!$B$6:$BE$43,'ADR Raw Data'!I$1,FALSE)</f>
        <v>124.18268528864</v>
      </c>
      <c r="P56" s="76">
        <f>VLOOKUP($A56,'ADR Raw Data'!$B$6:$BE$43,'ADR Raw Data'!J$1,FALSE)</f>
        <v>160.344491987179</v>
      </c>
      <c r="Q56" s="76">
        <f>VLOOKUP($A56,'ADR Raw Data'!$B$6:$BE$43,'ADR Raw Data'!K$1,FALSE)</f>
        <v>226.72487450260101</v>
      </c>
      <c r="R56" s="77">
        <f>VLOOKUP($A56,'ADR Raw Data'!$B$6:$BE$43,'ADR Raw Data'!L$1,FALSE)</f>
        <v>155.06763286154299</v>
      </c>
      <c r="S56" s="76">
        <f>VLOOKUP($A56,'ADR Raw Data'!$B$6:$BE$43,'ADR Raw Data'!N$1,FALSE)</f>
        <v>242.657548901594</v>
      </c>
      <c r="T56" s="76">
        <f>VLOOKUP($A56,'ADR Raw Data'!$B$6:$BE$43,'ADR Raw Data'!O$1,FALSE)</f>
        <v>191.72995762711801</v>
      </c>
      <c r="U56" s="77">
        <f>VLOOKUP($A56,'ADR Raw Data'!$B$6:$BE$43,'ADR Raw Data'!P$1,FALSE)</f>
        <v>218.707860672724</v>
      </c>
      <c r="V56" s="78">
        <f>VLOOKUP($A56,'ADR Raw Data'!$B$6:$BE$43,'ADR Raw Data'!R$1,FALSE)</f>
        <v>175.97278035241999</v>
      </c>
      <c r="X56" s="75">
        <f>VLOOKUP($A56,'RevPAR Raw Data'!$B$6:$BE$43,'RevPAR Raw Data'!G$1,FALSE)</f>
        <v>43.729150046847799</v>
      </c>
      <c r="Y56" s="76">
        <f>VLOOKUP($A56,'RevPAR Raw Data'!$B$6:$BE$43,'RevPAR Raw Data'!H$1,FALSE)</f>
        <v>67.124631240797697</v>
      </c>
      <c r="Z56" s="76">
        <f>VLOOKUP($A56,'RevPAR Raw Data'!$B$6:$BE$43,'RevPAR Raw Data'!I$1,FALSE)</f>
        <v>89.259941105608306</v>
      </c>
      <c r="AA56" s="76">
        <f>VLOOKUP($A56,'RevPAR Raw Data'!$B$6:$BE$43,'RevPAR Raw Data'!J$1,FALSE)</f>
        <v>133.924458573149</v>
      </c>
      <c r="AB56" s="76">
        <f>VLOOKUP($A56,'RevPAR Raw Data'!$B$6:$BE$43,'RevPAR Raw Data'!K$1,FALSE)</f>
        <v>198.28942979520801</v>
      </c>
      <c r="AC56" s="77">
        <f>VLOOKUP($A56,'RevPAR Raw Data'!$B$6:$BE$43,'RevPAR Raw Data'!L$1,FALSE)</f>
        <v>106.465522152322</v>
      </c>
      <c r="AD56" s="76">
        <f>VLOOKUP($A56,'RevPAR Raw Data'!$B$6:$BE$43,'RevPAR Raw Data'!N$1,FALSE)</f>
        <v>215.86160754919001</v>
      </c>
      <c r="AE56" s="76">
        <f>VLOOKUP($A56,'RevPAR Raw Data'!$B$6:$BE$43,'RevPAR Raw Data'!O$1,FALSE)</f>
        <v>151.41303038415199</v>
      </c>
      <c r="AF56" s="77">
        <f>VLOOKUP($A56,'RevPAR Raw Data'!$B$6:$BE$43,'RevPAR Raw Data'!P$1,FALSE)</f>
        <v>183.63731896667099</v>
      </c>
      <c r="AG56" s="78">
        <f>VLOOKUP($A56,'RevPAR Raw Data'!$B$6:$BE$43,'RevPAR Raw Data'!R$1,FALSE)</f>
        <v>128.51460695642101</v>
      </c>
    </row>
    <row r="57" spans="1:33" ht="16" thickBot="1" x14ac:dyDescent="0.3">
      <c r="A57" s="59" t="s">
        <v>126</v>
      </c>
      <c r="B57" s="49">
        <f>(VLOOKUP($A56,'Occupancy Raw Data'!$B$8:$BE$51,'Occupancy Raw Data'!T$3,FALSE))/100</f>
        <v>7.7888377833818689E-2</v>
      </c>
      <c r="C57" s="50">
        <f>(VLOOKUP($A56,'Occupancy Raw Data'!$B$8:$BE$51,'Occupancy Raw Data'!U$3,FALSE))/100</f>
        <v>0.103567400506</v>
      </c>
      <c r="D57" s="50">
        <f>(VLOOKUP($A56,'Occupancy Raw Data'!$B$8:$BE$51,'Occupancy Raw Data'!V$3,FALSE))/100</f>
        <v>0.15389210420906602</v>
      </c>
      <c r="E57" s="50">
        <f>(VLOOKUP($A56,'Occupancy Raw Data'!$B$8:$BE$51,'Occupancy Raw Data'!W$3,FALSE))/100</f>
        <v>0.115365820976253</v>
      </c>
      <c r="F57" s="50">
        <f>(VLOOKUP($A56,'Occupancy Raw Data'!$B$8:$BE$51,'Occupancy Raw Data'!X$3,FALSE))/100</f>
        <v>3.9053597975126801E-2</v>
      </c>
      <c r="G57" s="50">
        <f>(VLOOKUP($A56,'Occupancy Raw Data'!$B$8:$BE$51,'Occupancy Raw Data'!Y$3,FALSE))/100</f>
        <v>9.5897358169995395E-2</v>
      </c>
      <c r="H57" s="51">
        <f>(VLOOKUP($A56,'Occupancy Raw Data'!$B$8:$BE$51,'Occupancy Raw Data'!AA$3,FALSE))/100</f>
        <v>3.1589106852482902E-2</v>
      </c>
      <c r="I57" s="51">
        <f>(VLOOKUP($A56,'Occupancy Raw Data'!$B$8:$BE$51,'Occupancy Raw Data'!AB$3,FALSE))/100</f>
        <v>5.6519583867291896E-2</v>
      </c>
      <c r="J57" s="50">
        <f>(VLOOKUP($A56,'Occupancy Raw Data'!$B$8:$BE$51,'Occupancy Raw Data'!AC$3,FALSE))/100</f>
        <v>4.3164953183360097E-2</v>
      </c>
      <c r="K57" s="52">
        <f>(VLOOKUP($A56,'Occupancy Raw Data'!$B$8:$BE$51,'Occupancy Raw Data'!AE$3,FALSE))/100</f>
        <v>7.7996921641542497E-2</v>
      </c>
      <c r="M57" s="49">
        <f>(VLOOKUP($A56,'ADR Raw Data'!$B$6:$BE$49,'ADR Raw Data'!T$1,FALSE))/100</f>
        <v>-5.56185073927683E-3</v>
      </c>
      <c r="N57" s="50">
        <f>(VLOOKUP($A56,'ADR Raw Data'!$B$6:$BE$49,'ADR Raw Data'!U$1,FALSE))/100</f>
        <v>-1.1659569712957101E-2</v>
      </c>
      <c r="O57" s="50">
        <f>(VLOOKUP($A56,'ADR Raw Data'!$B$6:$BE$49,'ADR Raw Data'!V$1,FALSE))/100</f>
        <v>-1.1078700691621901E-2</v>
      </c>
      <c r="P57" s="50">
        <f>(VLOOKUP($A56,'ADR Raw Data'!$B$6:$BE$49,'ADR Raw Data'!W$1,FALSE))/100</f>
        <v>6.0883512655834401E-2</v>
      </c>
      <c r="Q57" s="50">
        <f>(VLOOKUP($A56,'ADR Raw Data'!$B$6:$BE$49,'ADR Raw Data'!X$1,FALSE))/100</f>
        <v>0.15286546897407799</v>
      </c>
      <c r="R57" s="50">
        <f>(VLOOKUP($A56,'ADR Raw Data'!$B$6:$BE$49,'ADR Raw Data'!Y$1,FALSE))/100</f>
        <v>5.7636793904165297E-2</v>
      </c>
      <c r="S57" s="51">
        <f>(VLOOKUP($A56,'ADR Raw Data'!$B$6:$BE$49,'ADR Raw Data'!AA$1,FALSE))/100</f>
        <v>0.11766852894060501</v>
      </c>
      <c r="T57" s="51">
        <f>(VLOOKUP($A56,'ADR Raw Data'!$B$6:$BE$49,'ADR Raw Data'!AB$1,FALSE))/100</f>
        <v>4.3423204971200002E-2</v>
      </c>
      <c r="U57" s="50">
        <f>(VLOOKUP($A56,'ADR Raw Data'!$B$6:$BE$49,'ADR Raw Data'!AC$1,FALSE))/100</f>
        <v>8.4748551534009092E-2</v>
      </c>
      <c r="V57" s="52">
        <f>(VLOOKUP($A56,'ADR Raw Data'!$B$6:$BE$49,'ADR Raw Data'!AE$1,FALSE))/100</f>
        <v>6.4639944311862998E-2</v>
      </c>
      <c r="X57" s="49">
        <f>(VLOOKUP($A56,'RevPAR Raw Data'!$B$6:$BE$43,'RevPAR Raw Data'!T$1,FALSE))/100</f>
        <v>7.1893323562705808E-2</v>
      </c>
      <c r="Y57" s="50">
        <f>(VLOOKUP($A56,'RevPAR Raw Data'!$B$6:$BE$43,'RevPAR Raw Data'!U$1,FALSE))/100</f>
        <v>9.0700279466853606E-2</v>
      </c>
      <c r="Z57" s="50">
        <f>(VLOOKUP($A56,'RevPAR Raw Data'!$B$6:$BE$43,'RevPAR Raw Data'!V$1,FALSE))/100</f>
        <v>0.14110847895610801</v>
      </c>
      <c r="AA57" s="50">
        <f>(VLOOKUP($A56,'RevPAR Raw Data'!$B$6:$BE$43,'RevPAR Raw Data'!W$1,FALSE))/100</f>
        <v>0.18327321005354602</v>
      </c>
      <c r="AB57" s="50">
        <f>(VLOOKUP($A56,'RevPAR Raw Data'!$B$6:$BE$43,'RevPAR Raw Data'!X$1,FALSE))/100</f>
        <v>0.19788901351879801</v>
      </c>
      <c r="AC57" s="50">
        <f>(VLOOKUP($A56,'RevPAR Raw Data'!$B$6:$BE$43,'RevPAR Raw Data'!Y$1,FALSE))/100</f>
        <v>0.159061368342958</v>
      </c>
      <c r="AD57" s="51">
        <f>(VLOOKUP($A56,'RevPAR Raw Data'!$B$6:$BE$43,'RevPAR Raw Data'!AA$1,FALSE))/100</f>
        <v>0.152974679526967</v>
      </c>
      <c r="AE57" s="51">
        <f>(VLOOKUP($A56,'RevPAR Raw Data'!$B$6:$BE$43,'RevPAR Raw Data'!AB$1,FALSE))/100</f>
        <v>0.102397050313648</v>
      </c>
      <c r="AF57" s="50">
        <f>(VLOOKUP($A56,'RevPAR Raw Data'!$B$6:$BE$43,'RevPAR Raw Data'!AC$1,FALSE))/100</f>
        <v>0.13157167197669201</v>
      </c>
      <c r="AG57" s="52">
        <f>(VLOOKUP($A56,'RevPAR Raw Data'!$B$6:$BE$43,'RevPAR Raw Data'!AE$1,FALSE))/100</f>
        <v>0.14767858262481101</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Data'!G$3,FALSE))/100</f>
        <v>0.52611274406886399</v>
      </c>
      <c r="C59" s="72">
        <f>(VLOOKUP($A59,'Occupancy Raw Data'!$B$8:$BE$45,'Occupancy Raw Data'!H$3,FALSE))/100</f>
        <v>0.77645391559941201</v>
      </c>
      <c r="D59" s="72">
        <f>(VLOOKUP($A59,'Occupancy Raw Data'!$B$8:$BE$45,'Occupancy Raw Data'!I$3,FALSE))/100</f>
        <v>0.91802332193188807</v>
      </c>
      <c r="E59" s="72">
        <f>(VLOOKUP($A59,'Occupancy Raw Data'!$B$8:$BE$45,'Occupancy Raw Data'!J$3,FALSE))/100</f>
        <v>0.94190925551918592</v>
      </c>
      <c r="F59" s="72">
        <f>(VLOOKUP($A59,'Occupancy Raw Data'!$B$8:$BE$45,'Occupancy Raw Data'!K$3,FALSE))/100</f>
        <v>0.90523387541224498</v>
      </c>
      <c r="G59" s="73">
        <f>(VLOOKUP($A59,'Occupancy Raw Data'!$B$8:$BE$45,'Occupancy Raw Data'!L$3,FALSE))/100</f>
        <v>0.81354719029427103</v>
      </c>
      <c r="H59" s="53">
        <f>(VLOOKUP($A59,'Occupancy Raw Data'!$B$8:$BE$45,'Occupancy Raw Data'!N$3,FALSE))/100</f>
        <v>0.90819066947766203</v>
      </c>
      <c r="I59" s="53">
        <f>(VLOOKUP($A59,'Occupancy Raw Data'!$B$8:$BE$45,'Occupancy Raw Data'!O$3,FALSE))/100</f>
        <v>0.90350178894788802</v>
      </c>
      <c r="J59" s="73">
        <f>(VLOOKUP($A59,'Occupancy Raw Data'!$B$8:$BE$45,'Occupancy Raw Data'!P$3,FALSE))/100</f>
        <v>0.90584622921277502</v>
      </c>
      <c r="K59" s="74">
        <f>(VLOOKUP($A59,'Occupancy Raw Data'!$B$8:$BE$45,'Occupancy Raw Data'!R$3,FALSE))/100</f>
        <v>0.83991841018330005</v>
      </c>
      <c r="M59" s="75">
        <f>VLOOKUP($A59,'ADR Raw Data'!$B$6:$BE$43,'ADR Raw Data'!G$1,FALSE)</f>
        <v>173.460183236061</v>
      </c>
      <c r="N59" s="76">
        <f>VLOOKUP($A59,'ADR Raw Data'!$B$6:$BE$43,'ADR Raw Data'!H$1,FALSE)</f>
        <v>224.52004224971199</v>
      </c>
      <c r="O59" s="76">
        <f>VLOOKUP($A59,'ADR Raw Data'!$B$6:$BE$43,'ADR Raw Data'!I$1,FALSE)</f>
        <v>264.92470888681299</v>
      </c>
      <c r="P59" s="76">
        <f>VLOOKUP($A59,'ADR Raw Data'!$B$6:$BE$43,'ADR Raw Data'!J$1,FALSE)</f>
        <v>271.993717871699</v>
      </c>
      <c r="Q59" s="76">
        <f>VLOOKUP($A59,'ADR Raw Data'!$B$6:$BE$43,'ADR Raw Data'!K$1,FALSE)</f>
        <v>258.98111886354798</v>
      </c>
      <c r="R59" s="77">
        <f>VLOOKUP($A59,'ADR Raw Data'!$B$6:$BE$43,'ADR Raw Data'!L$1,FALSE)</f>
        <v>245.69667455635201</v>
      </c>
      <c r="S59" s="76">
        <f>VLOOKUP($A59,'ADR Raw Data'!$B$6:$BE$43,'ADR Raw Data'!N$1,FALSE)</f>
        <v>251.54837764164199</v>
      </c>
      <c r="T59" s="76">
        <f>VLOOKUP($A59,'ADR Raw Data'!$B$6:$BE$43,'ADR Raw Data'!O$1,FALSE)</f>
        <v>246.242663290796</v>
      </c>
      <c r="U59" s="77">
        <f>VLOOKUP($A59,'ADR Raw Data'!$B$6:$BE$43,'ADR Raw Data'!P$1,FALSE)</f>
        <v>248.902386383389</v>
      </c>
      <c r="V59" s="78">
        <f>VLOOKUP($A59,'ADR Raw Data'!$B$6:$BE$43,'ADR Raw Data'!R$1,FALSE)</f>
        <v>246.684487928034</v>
      </c>
      <c r="X59" s="75">
        <f>VLOOKUP($A59,'RevPAR Raw Data'!$B$6:$BE$43,'RevPAR Raw Data'!G$1,FALSE)</f>
        <v>91.259612989012496</v>
      </c>
      <c r="Y59" s="76">
        <f>VLOOKUP($A59,'RevPAR Raw Data'!$B$6:$BE$43,'RevPAR Raw Data'!H$1,FALSE)</f>
        <v>174.32946593533401</v>
      </c>
      <c r="Z59" s="76">
        <f>VLOOKUP($A59,'RevPAR Raw Data'!$B$6:$BE$43,'RevPAR Raw Data'!I$1,FALSE)</f>
        <v>243.207061314111</v>
      </c>
      <c r="AA59" s="76">
        <f>VLOOKUP($A59,'RevPAR Raw Data'!$B$6:$BE$43,'RevPAR Raw Data'!J$1,FALSE)</f>
        <v>256.19340030642798</v>
      </c>
      <c r="AB59" s="76">
        <f>VLOOKUP($A59,'RevPAR Raw Data'!$B$6:$BE$43,'RevPAR Raw Data'!K$1,FALSE)</f>
        <v>234.438481887449</v>
      </c>
      <c r="AC59" s="77">
        <f>VLOOKUP($A59,'RevPAR Raw Data'!$B$6:$BE$43,'RevPAR Raw Data'!L$1,FALSE)</f>
        <v>199.88583924996601</v>
      </c>
      <c r="AD59" s="76">
        <f>VLOOKUP($A59,'RevPAR Raw Data'!$B$6:$BE$43,'RevPAR Raw Data'!N$1,FALSE)</f>
        <v>228.453889496382</v>
      </c>
      <c r="AE59" s="76">
        <f>VLOOKUP($A59,'RevPAR Raw Data'!$B$6:$BE$43,'RevPAR Raw Data'!O$1,FALSE)</f>
        <v>222.48068679852599</v>
      </c>
      <c r="AF59" s="77">
        <f>VLOOKUP($A59,'RevPAR Raw Data'!$B$6:$BE$43,'RevPAR Raw Data'!P$1,FALSE)</f>
        <v>225.46728814745401</v>
      </c>
      <c r="AG59" s="78">
        <f>VLOOKUP($A59,'RevPAR Raw Data'!$B$6:$BE$43,'RevPAR Raw Data'!R$1,FALSE)</f>
        <v>207.19484291739599</v>
      </c>
    </row>
    <row r="60" spans="1:33" x14ac:dyDescent="0.25">
      <c r="A60" s="55" t="s">
        <v>126</v>
      </c>
      <c r="B60" s="43">
        <f>(VLOOKUP($A59,'Occupancy Raw Data'!$B$8:$BE$51,'Occupancy Raw Data'!T$3,FALSE))/100</f>
        <v>-8.4043937715434003E-2</v>
      </c>
      <c r="C60" s="44">
        <f>(VLOOKUP($A59,'Occupancy Raw Data'!$B$8:$BE$51,'Occupancy Raw Data'!U$3,FALSE))/100</f>
        <v>-4.7375095039655105E-2</v>
      </c>
      <c r="D60" s="44">
        <f>(VLOOKUP($A59,'Occupancy Raw Data'!$B$8:$BE$51,'Occupancy Raw Data'!V$3,FALSE))/100</f>
        <v>3.7677151233344398E-2</v>
      </c>
      <c r="E60" s="44">
        <f>(VLOOKUP($A59,'Occupancy Raw Data'!$B$8:$BE$51,'Occupancy Raw Data'!W$3,FALSE))/100</f>
        <v>7.8701724252109806E-2</v>
      </c>
      <c r="F60" s="44">
        <f>(VLOOKUP($A59,'Occupancy Raw Data'!$B$8:$BE$51,'Occupancy Raw Data'!X$3,FALSE))/100</f>
        <v>0.12659614352104198</v>
      </c>
      <c r="G60" s="44">
        <f>(VLOOKUP($A59,'Occupancy Raw Data'!$B$8:$BE$51,'Occupancy Raw Data'!Y$3,FALSE))/100</f>
        <v>2.95862774164572E-2</v>
      </c>
      <c r="H60" s="45">
        <f>(VLOOKUP($A59,'Occupancy Raw Data'!$B$8:$BE$51,'Occupancy Raw Data'!AA$3,FALSE))/100</f>
        <v>0.11541723978413501</v>
      </c>
      <c r="I60" s="45">
        <f>(VLOOKUP($A59,'Occupancy Raw Data'!$B$8:$BE$51,'Occupancy Raw Data'!AB$3,FALSE))/100</f>
        <v>7.9042148895009309E-2</v>
      </c>
      <c r="J60" s="44">
        <f>(VLOOKUP($A59,'Occupancy Raw Data'!$B$8:$BE$51,'Occupancy Raw Data'!AC$3,FALSE))/100</f>
        <v>9.6975280473157607E-2</v>
      </c>
      <c r="K60" s="46">
        <f>(VLOOKUP($A59,'Occupancy Raw Data'!$B$8:$BE$51,'Occupancy Raw Data'!AE$3,FALSE))/100</f>
        <v>4.9452071787049696E-2</v>
      </c>
      <c r="M60" s="43">
        <f>(VLOOKUP($A59,'ADR Raw Data'!$B$6:$BE$49,'ADR Raw Data'!T$1,FALSE))/100</f>
        <v>-4.4746158563783799E-2</v>
      </c>
      <c r="N60" s="44">
        <f>(VLOOKUP($A59,'ADR Raw Data'!$B$6:$BE$49,'ADR Raw Data'!U$1,FALSE))/100</f>
        <v>-5.3355628145203407E-2</v>
      </c>
      <c r="O60" s="44">
        <f>(VLOOKUP($A59,'ADR Raw Data'!$B$6:$BE$49,'ADR Raw Data'!V$1,FALSE))/100</f>
        <v>5.7748625157747098E-3</v>
      </c>
      <c r="P60" s="44">
        <f>(VLOOKUP($A59,'ADR Raw Data'!$B$6:$BE$49,'ADR Raw Data'!W$1,FALSE))/100</f>
        <v>9.3192495914936405E-2</v>
      </c>
      <c r="Q60" s="44">
        <f>(VLOOKUP($A59,'ADR Raw Data'!$B$6:$BE$49,'ADR Raw Data'!X$1,FALSE))/100</f>
        <v>0.15660084110580599</v>
      </c>
      <c r="R60" s="44">
        <f>(VLOOKUP($A59,'ADR Raw Data'!$B$6:$BE$49,'ADR Raw Data'!Y$1,FALSE))/100</f>
        <v>4.6227857871779E-2</v>
      </c>
      <c r="S60" s="45">
        <f>(VLOOKUP($A59,'ADR Raw Data'!$B$6:$BE$49,'ADR Raw Data'!AA$1,FALSE))/100</f>
        <v>0.2174927811349</v>
      </c>
      <c r="T60" s="45">
        <f>(VLOOKUP($A59,'ADR Raw Data'!$B$6:$BE$49,'ADR Raw Data'!AB$1,FALSE))/100</f>
        <v>0.169010744842849</v>
      </c>
      <c r="U60" s="44">
        <f>(VLOOKUP($A59,'ADR Raw Data'!$B$6:$BE$49,'ADR Raw Data'!AC$1,FALSE))/100</f>
        <v>0.19288936723335201</v>
      </c>
      <c r="V60" s="46">
        <f>(VLOOKUP($A59,'ADR Raw Data'!$B$6:$BE$49,'ADR Raw Data'!AE$1,FALSE))/100</f>
        <v>8.6135660373829401E-2</v>
      </c>
      <c r="X60" s="43">
        <f>(VLOOKUP($A59,'RevPAR Raw Data'!$B$6:$BE$43,'RevPAR Raw Data'!T$1,FALSE))/100</f>
        <v>-0.125029452915878</v>
      </c>
      <c r="Y60" s="44">
        <f>(VLOOKUP($A59,'RevPAR Raw Data'!$B$6:$BE$43,'RevPAR Raw Data'!U$1,FALSE))/100</f>
        <v>-9.8202995230579002E-2</v>
      </c>
      <c r="Z60" s="44">
        <f>(VLOOKUP($A59,'RevPAR Raw Data'!$B$6:$BE$43,'RevPAR Raw Data'!V$1,FALSE))/100</f>
        <v>4.36695941174777E-2</v>
      </c>
      <c r="AA60" s="44">
        <f>(VLOOKUP($A59,'RevPAR Raw Data'!$B$6:$BE$43,'RevPAR Raw Data'!W$1,FALSE))/100</f>
        <v>0.17922863028290903</v>
      </c>
      <c r="AB60" s="44">
        <f>(VLOOKUP($A59,'RevPAR Raw Data'!$B$6:$BE$43,'RevPAR Raw Data'!X$1,FALSE))/100</f>
        <v>0.30302204718299497</v>
      </c>
      <c r="AC60" s="44">
        <f>(VLOOKUP($A59,'RevPAR Raw Data'!$B$6:$BE$43,'RevPAR Raw Data'!Y$1,FALSE))/100</f>
        <v>7.7181845515599298E-2</v>
      </c>
      <c r="AD60" s="45">
        <f>(VLOOKUP($A59,'RevPAR Raw Data'!$B$6:$BE$43,'RevPAR Raw Data'!AA$1,FALSE))/100</f>
        <v>0.35801243739060096</v>
      </c>
      <c r="AE60" s="45">
        <f>(VLOOKUP($A59,'RevPAR Raw Data'!$B$6:$BE$43,'RevPAR Raw Data'!AB$1,FALSE))/100</f>
        <v>0.26141186619658296</v>
      </c>
      <c r="AF60" s="44">
        <f>(VLOOKUP($A59,'RevPAR Raw Data'!$B$6:$BE$43,'RevPAR Raw Data'!AC$1,FALSE))/100</f>
        <v>0.30857014819425399</v>
      </c>
      <c r="AG60" s="46">
        <f>(VLOOKUP($A59,'RevPAR Raw Data'!$B$6:$BE$43,'RevPAR Raw Data'!AE$1,FALSE))/100</f>
        <v>0.13984731902111</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ht="15.75" customHeight="1" x14ac:dyDescent="0.25">
      <c r="A62" s="70" t="s">
        <v>34</v>
      </c>
      <c r="B62" s="71">
        <f>(VLOOKUP($A62,'Occupancy Raw Data'!$B$8:$BE$45,'Occupancy Raw Data'!G$3,FALSE))/100</f>
        <v>0.61957107446923099</v>
      </c>
      <c r="C62" s="72">
        <f>(VLOOKUP($A62,'Occupancy Raw Data'!$B$8:$BE$45,'Occupancy Raw Data'!H$3,FALSE))/100</f>
        <v>0.91001185472572399</v>
      </c>
      <c r="D62" s="72">
        <f>(VLOOKUP($A62,'Occupancy Raw Data'!$B$8:$BE$45,'Occupancy Raw Data'!I$3,FALSE))/100</f>
        <v>0.98027804720336209</v>
      </c>
      <c r="E62" s="72">
        <f>(VLOOKUP($A62,'Occupancy Raw Data'!$B$8:$BE$45,'Occupancy Raw Data'!J$3,FALSE))/100</f>
        <v>0.98264899234831304</v>
      </c>
      <c r="F62" s="72">
        <f>(VLOOKUP($A62,'Occupancy Raw Data'!$B$8:$BE$45,'Occupancy Raw Data'!K$3,FALSE))/100</f>
        <v>0.96422028235801205</v>
      </c>
      <c r="G62" s="73">
        <f>(VLOOKUP($A62,'Occupancy Raw Data'!$B$8:$BE$45,'Occupancy Raw Data'!L$3,FALSE))/100</f>
        <v>0.89134605022092794</v>
      </c>
      <c r="H62" s="53">
        <f>(VLOOKUP($A62,'Occupancy Raw Data'!$B$8:$BE$45,'Occupancy Raw Data'!N$3,FALSE))/100</f>
        <v>0.95786183856018892</v>
      </c>
      <c r="I62" s="53">
        <f>(VLOOKUP($A62,'Occupancy Raw Data'!$B$8:$BE$45,'Occupancy Raw Data'!O$3,FALSE))/100</f>
        <v>0.94169630348097799</v>
      </c>
      <c r="J62" s="73">
        <f>(VLOOKUP($A62,'Occupancy Raw Data'!$B$8:$BE$45,'Occupancy Raw Data'!P$3,FALSE))/100</f>
        <v>0.94977907102058401</v>
      </c>
      <c r="K62" s="74">
        <f>(VLOOKUP($A62,'Occupancy Raw Data'!$B$8:$BE$45,'Occupancy Raw Data'!R$3,FALSE))/100</f>
        <v>0.90804119902083003</v>
      </c>
      <c r="M62" s="75">
        <f>VLOOKUP($A62,'ADR Raw Data'!$B$6:$BE$43,'ADR Raw Data'!G$1,FALSE)</f>
        <v>225.57686032353399</v>
      </c>
      <c r="N62" s="76">
        <f>VLOOKUP($A62,'ADR Raw Data'!$B$6:$BE$43,'ADR Raw Data'!H$1,FALSE)</f>
        <v>275.62092965419203</v>
      </c>
      <c r="O62" s="76">
        <f>VLOOKUP($A62,'ADR Raw Data'!$B$6:$BE$43,'ADR Raw Data'!I$1,FALSE)</f>
        <v>306.01810136323598</v>
      </c>
      <c r="P62" s="76">
        <f>VLOOKUP($A62,'ADR Raw Data'!$B$6:$BE$43,'ADR Raw Data'!J$1,FALSE)</f>
        <v>314.93923009431802</v>
      </c>
      <c r="Q62" s="76">
        <f>VLOOKUP($A62,'ADR Raw Data'!$B$6:$BE$43,'ADR Raw Data'!K$1,FALSE)</f>
        <v>292.29374427182199</v>
      </c>
      <c r="R62" s="77">
        <f>VLOOKUP($A62,'ADR Raw Data'!$B$6:$BE$43,'ADR Raw Data'!L$1,FALSE)</f>
        <v>287.62618319872303</v>
      </c>
      <c r="S62" s="76">
        <f>VLOOKUP($A62,'ADR Raw Data'!$B$6:$BE$43,'ADR Raw Data'!N$1,FALSE)</f>
        <v>258.57528240324001</v>
      </c>
      <c r="T62" s="76">
        <f>VLOOKUP($A62,'ADR Raw Data'!$B$6:$BE$43,'ADR Raw Data'!O$1,FALSE)</f>
        <v>250.06509498741099</v>
      </c>
      <c r="U62" s="77">
        <f>VLOOKUP($A62,'ADR Raw Data'!$B$6:$BE$43,'ADR Raw Data'!P$1,FALSE)</f>
        <v>254.35640020424299</v>
      </c>
      <c r="V62" s="78">
        <f>VLOOKUP($A62,'ADR Raw Data'!$B$6:$BE$43,'ADR Raw Data'!R$1,FALSE)</f>
        <v>277.683606137673</v>
      </c>
      <c r="X62" s="75">
        <f>VLOOKUP($A62,'RevPAR Raw Data'!$B$6:$BE$43,'RevPAR Raw Data'!G$1,FALSE)</f>
        <v>139.760897726048</v>
      </c>
      <c r="Y62" s="76">
        <f>VLOOKUP($A62,'RevPAR Raw Data'!$B$6:$BE$43,'RevPAR Raw Data'!H$1,FALSE)</f>
        <v>250.81831339583999</v>
      </c>
      <c r="Z62" s="76">
        <f>VLOOKUP($A62,'RevPAR Raw Data'!$B$6:$BE$43,'RevPAR Raw Data'!I$1,FALSE)</f>
        <v>299.982826813234</v>
      </c>
      <c r="AA62" s="76">
        <f>VLOOKUP($A62,'RevPAR Raw Data'!$B$6:$BE$43,'RevPAR Raw Data'!J$1,FALSE)</f>
        <v>309.47471710313602</v>
      </c>
      <c r="AB62" s="76">
        <f>VLOOKUP($A62,'RevPAR Raw Data'!$B$6:$BE$43,'RevPAR Raw Data'!K$1,FALSE)</f>
        <v>281.835556633257</v>
      </c>
      <c r="AC62" s="77">
        <f>VLOOKUP($A62,'RevPAR Raw Data'!$B$6:$BE$43,'RevPAR Raw Data'!L$1,FALSE)</f>
        <v>256.37446233430302</v>
      </c>
      <c r="AD62" s="76">
        <f>VLOOKUP($A62,'RevPAR Raw Data'!$B$6:$BE$43,'RevPAR Raw Data'!N$1,FALSE)</f>
        <v>247.679395408988</v>
      </c>
      <c r="AE62" s="76">
        <f>VLOOKUP($A62,'RevPAR Raw Data'!$B$6:$BE$43,'RevPAR Raw Data'!O$1,FALSE)</f>
        <v>235.485375579265</v>
      </c>
      <c r="AF62" s="77">
        <f>VLOOKUP($A62,'RevPAR Raw Data'!$B$6:$BE$43,'RevPAR Raw Data'!P$1,FALSE)</f>
        <v>241.58238549412599</v>
      </c>
      <c r="AG62" s="78">
        <f>VLOOKUP($A62,'RevPAR Raw Data'!$B$6:$BE$43,'RevPAR Raw Data'!R$1,FALSE)</f>
        <v>252.14815466568101</v>
      </c>
    </row>
    <row r="63" spans="1:33" x14ac:dyDescent="0.25">
      <c r="A63" s="55" t="s">
        <v>126</v>
      </c>
      <c r="B63" s="43">
        <f>(VLOOKUP($A62,'Occupancy Raw Data'!$B$8:$BE$51,'Occupancy Raw Data'!T$3,FALSE))/100</f>
        <v>8.0623319194077309E-2</v>
      </c>
      <c r="C63" s="44">
        <f>(VLOOKUP($A62,'Occupancy Raw Data'!$B$8:$BE$51,'Occupancy Raw Data'!U$3,FALSE))/100</f>
        <v>4.42071512751403E-2</v>
      </c>
      <c r="D63" s="44">
        <f>(VLOOKUP($A62,'Occupancy Raw Data'!$B$8:$BE$51,'Occupancy Raw Data'!V$3,FALSE))/100</f>
        <v>9.18190432360084E-3</v>
      </c>
      <c r="E63" s="44">
        <f>(VLOOKUP($A62,'Occupancy Raw Data'!$B$8:$BE$51,'Occupancy Raw Data'!W$3,FALSE))/100</f>
        <v>2.6816649983406E-2</v>
      </c>
      <c r="F63" s="44">
        <f>(VLOOKUP($A62,'Occupancy Raw Data'!$B$8:$BE$51,'Occupancy Raw Data'!X$3,FALSE))/100</f>
        <v>6.37113573127569E-2</v>
      </c>
      <c r="G63" s="44">
        <f>(VLOOKUP($A62,'Occupancy Raw Data'!$B$8:$BE$51,'Occupancy Raw Data'!Y$3,FALSE))/100</f>
        <v>4.1378516223444198E-2</v>
      </c>
      <c r="H63" s="45">
        <f>(VLOOKUP($A62,'Occupancy Raw Data'!$B$8:$BE$51,'Occupancy Raw Data'!AA$3,FALSE))/100</f>
        <v>5.9166614053583498E-2</v>
      </c>
      <c r="I63" s="45">
        <f>(VLOOKUP($A62,'Occupancy Raw Data'!$B$8:$BE$51,'Occupancy Raw Data'!AB$3,FALSE))/100</f>
        <v>9.2889785788914297E-2</v>
      </c>
      <c r="J63" s="44">
        <f>(VLOOKUP($A62,'Occupancy Raw Data'!$B$8:$BE$51,'Occupancy Raw Data'!AC$3,FALSE))/100</f>
        <v>7.5620535008589604E-2</v>
      </c>
      <c r="K63" s="46">
        <f>(VLOOKUP($A62,'Occupancy Raw Data'!$B$8:$BE$51,'Occupancy Raw Data'!AE$3,FALSE))/100</f>
        <v>5.13810358706678E-2</v>
      </c>
      <c r="M63" s="43">
        <f>(VLOOKUP($A62,'ADR Raw Data'!$B$6:$BE$49,'ADR Raw Data'!T$1,FALSE))/100</f>
        <v>0.101779489829723</v>
      </c>
      <c r="N63" s="44">
        <f>(VLOOKUP($A62,'ADR Raw Data'!$B$6:$BE$49,'ADR Raw Data'!U$1,FALSE))/100</f>
        <v>7.65329505625265E-2</v>
      </c>
      <c r="O63" s="44">
        <f>(VLOOKUP($A62,'ADR Raw Data'!$B$6:$BE$49,'ADR Raw Data'!V$1,FALSE))/100</f>
        <v>6.5744587172375205E-2</v>
      </c>
      <c r="P63" s="44">
        <f>(VLOOKUP($A62,'ADR Raw Data'!$B$6:$BE$49,'ADR Raw Data'!W$1,FALSE))/100</f>
        <v>0.122716469326137</v>
      </c>
      <c r="Q63" s="44">
        <f>(VLOOKUP($A62,'ADR Raw Data'!$B$6:$BE$49,'ADR Raw Data'!X$1,FALSE))/100</f>
        <v>0.143449180943927</v>
      </c>
      <c r="R63" s="44">
        <f>(VLOOKUP($A62,'ADR Raw Data'!$B$6:$BE$49,'ADR Raw Data'!Y$1,FALSE))/100</f>
        <v>9.9453644826056606E-2</v>
      </c>
      <c r="S63" s="45">
        <f>(VLOOKUP($A62,'ADR Raw Data'!$B$6:$BE$49,'ADR Raw Data'!AA$1,FALSE))/100</f>
        <v>0.27615465497560904</v>
      </c>
      <c r="T63" s="45">
        <f>(VLOOKUP($A62,'ADR Raw Data'!$B$6:$BE$49,'ADR Raw Data'!AB$1,FALSE))/100</f>
        <v>0.27622998512325703</v>
      </c>
      <c r="U63" s="44">
        <f>(VLOOKUP($A62,'ADR Raw Data'!$B$6:$BE$49,'ADR Raw Data'!AC$1,FALSE))/100</f>
        <v>0.27585638846076799</v>
      </c>
      <c r="V63" s="46">
        <f>(VLOOKUP($A62,'ADR Raw Data'!$B$6:$BE$49,'ADR Raw Data'!AE$1,FALSE))/100</f>
        <v>0.14073498081496902</v>
      </c>
      <c r="X63" s="43">
        <f>(VLOOKUP($A62,'RevPAR Raw Data'!$B$6:$BE$43,'RevPAR Raw Data'!T$1,FALSE))/100</f>
        <v>0.19060860931975199</v>
      </c>
      <c r="Y63" s="44">
        <f>(VLOOKUP($A62,'RevPAR Raw Data'!$B$6:$BE$43,'RevPAR Raw Data'!U$1,FALSE))/100</f>
        <v>0.12412340556071699</v>
      </c>
      <c r="Z63" s="44">
        <f>(VLOOKUP($A62,'RevPAR Raw Data'!$B$6:$BE$43,'RevPAR Raw Data'!V$1,FALSE))/100</f>
        <v>7.5530152005187506E-2</v>
      </c>
      <c r="AA63" s="44">
        <f>(VLOOKUP($A62,'RevPAR Raw Data'!$B$6:$BE$43,'RevPAR Raw Data'!W$1,FALSE))/100</f>
        <v>0.15282396391466102</v>
      </c>
      <c r="AB63" s="44">
        <f>(VLOOKUP($A62,'RevPAR Raw Data'!$B$6:$BE$43,'RevPAR Raw Data'!X$1,FALSE))/100</f>
        <v>0.216299880280025</v>
      </c>
      <c r="AC63" s="44">
        <f>(VLOOKUP($A62,'RevPAR Raw Data'!$B$6:$BE$43,'RevPAR Raw Data'!Y$1,FALSE))/100</f>
        <v>0.144947405305416</v>
      </c>
      <c r="AD63" s="45">
        <f>(VLOOKUP($A62,'RevPAR Raw Data'!$B$6:$BE$43,'RevPAR Raw Data'!AA$1,FALSE))/100</f>
        <v>0.35166040491923506</v>
      </c>
      <c r="AE63" s="45">
        <f>(VLOOKUP($A62,'RevPAR Raw Data'!$B$6:$BE$43,'RevPAR Raw Data'!AB$1,FALSE))/100</f>
        <v>0.39477871505874501</v>
      </c>
      <c r="AF63" s="44">
        <f>(VLOOKUP($A62,'RevPAR Raw Data'!$B$6:$BE$43,'RevPAR Raw Data'!AC$1,FALSE))/100</f>
        <v>0.37233733115029799</v>
      </c>
      <c r="AG63" s="46">
        <f>(VLOOKUP($A62,'RevPAR Raw Data'!$B$6:$BE$43,'RevPAR Raw Data'!AE$1,FALSE))/100</f>
        <v>0.199347125783148</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Data'!G$3,FALSE))/100</f>
        <v>0.52619986088569393</v>
      </c>
      <c r="C65" s="72">
        <f>(VLOOKUP($A65,'Occupancy Raw Data'!$B$8:$BE$45,'Occupancy Raw Data'!H$3,FALSE))/100</f>
        <v>0.74715974959424902</v>
      </c>
      <c r="D65" s="72">
        <f>(VLOOKUP($A65,'Occupancy Raw Data'!$B$8:$BE$45,'Occupancy Raw Data'!I$3,FALSE))/100</f>
        <v>0.93426849060978401</v>
      </c>
      <c r="E65" s="72">
        <f>(VLOOKUP($A65,'Occupancy Raw Data'!$B$8:$BE$45,'Occupancy Raw Data'!J$3,FALSE))/100</f>
        <v>0.96232320890331491</v>
      </c>
      <c r="F65" s="72">
        <f>(VLOOKUP($A65,'Occupancy Raw Data'!$B$8:$BE$45,'Occupancy Raw Data'!K$3,FALSE))/100</f>
        <v>0.90969162995594699</v>
      </c>
      <c r="G65" s="73">
        <f>(VLOOKUP($A65,'Occupancy Raw Data'!$B$8:$BE$45,'Occupancy Raw Data'!L$3,FALSE))/100</f>
        <v>0.81592858798979806</v>
      </c>
      <c r="H65" s="53">
        <f>(VLOOKUP($A65,'Occupancy Raw Data'!$B$8:$BE$45,'Occupancy Raw Data'!N$3,FALSE))/100</f>
        <v>0.909343844191977</v>
      </c>
      <c r="I65" s="53">
        <f>(VLOOKUP($A65,'Occupancy Raw Data'!$B$8:$BE$45,'Occupancy Raw Data'!O$3,FALSE))/100</f>
        <v>0.90760491537212995</v>
      </c>
      <c r="J65" s="73">
        <f>(VLOOKUP($A65,'Occupancy Raw Data'!$B$8:$BE$45,'Occupancy Raw Data'!P$3,FALSE))/100</f>
        <v>0.90847437978205403</v>
      </c>
      <c r="K65" s="74">
        <f>(VLOOKUP($A65,'Occupancy Raw Data'!$B$8:$BE$45,'Occupancy Raw Data'!R$3,FALSE))/100</f>
        <v>0.84237024278758499</v>
      </c>
      <c r="M65" s="75">
        <f>VLOOKUP($A65,'ADR Raw Data'!$B$6:$BE$43,'ADR Raw Data'!G$1,FALSE)</f>
        <v>158.84124256444099</v>
      </c>
      <c r="N65" s="76">
        <f>VLOOKUP($A65,'ADR Raw Data'!$B$6:$BE$43,'ADR Raw Data'!H$1,FALSE)</f>
        <v>193.51625135764101</v>
      </c>
      <c r="O65" s="76">
        <f>VLOOKUP($A65,'ADR Raw Data'!$B$6:$BE$43,'ADR Raw Data'!I$1,FALSE)</f>
        <v>212.890202258344</v>
      </c>
      <c r="P65" s="76">
        <f>VLOOKUP($A65,'ADR Raw Data'!$B$6:$BE$43,'ADR Raw Data'!J$1,FALSE)</f>
        <v>218.586896759426</v>
      </c>
      <c r="Q65" s="76">
        <f>VLOOKUP($A65,'ADR Raw Data'!$B$6:$BE$43,'ADR Raw Data'!K$1,FALSE)</f>
        <v>207.55091372499001</v>
      </c>
      <c r="R65" s="77">
        <f>VLOOKUP($A65,'ADR Raw Data'!$B$6:$BE$43,'ADR Raw Data'!L$1,FALSE)</f>
        <v>202.52384501719101</v>
      </c>
      <c r="S65" s="76">
        <f>VLOOKUP($A65,'ADR Raw Data'!$B$6:$BE$43,'ADR Raw Data'!N$1,FALSE)</f>
        <v>191.31111422743399</v>
      </c>
      <c r="T65" s="76">
        <f>VLOOKUP($A65,'ADR Raw Data'!$B$6:$BE$43,'ADR Raw Data'!O$1,FALSE)</f>
        <v>189.80226210243899</v>
      </c>
      <c r="U65" s="77">
        <f>VLOOKUP($A65,'ADR Raw Data'!$B$6:$BE$43,'ADR Raw Data'!P$1,FALSE)</f>
        <v>190.55741019587799</v>
      </c>
      <c r="V65" s="78">
        <f>VLOOKUP($A65,'ADR Raw Data'!$B$6:$BE$43,'ADR Raw Data'!R$1,FALSE)</f>
        <v>198.83656259830099</v>
      </c>
      <c r="X65" s="75">
        <f>VLOOKUP($A65,'RevPAR Raw Data'!$B$6:$BE$43,'RevPAR Raw Data'!G$1,FALSE)</f>
        <v>83.582239740319906</v>
      </c>
      <c r="Y65" s="76">
        <f>VLOOKUP($A65,'RevPAR Raw Data'!$B$6:$BE$43,'RevPAR Raw Data'!H$1,FALSE)</f>
        <v>144.587553906793</v>
      </c>
      <c r="Z65" s="76">
        <f>VLOOKUP($A65,'RevPAR Raw Data'!$B$6:$BE$43,'RevPAR Raw Data'!I$1,FALSE)</f>
        <v>198.896607929515</v>
      </c>
      <c r="AA65" s="76">
        <f>VLOOKUP($A65,'RevPAR Raw Data'!$B$6:$BE$43,'RevPAR Raw Data'!J$1,FALSE)</f>
        <v>210.35124391374899</v>
      </c>
      <c r="AB65" s="76">
        <f>VLOOKUP($A65,'RevPAR Raw Data'!$B$6:$BE$43,'RevPAR Raw Data'!K$1,FALSE)</f>
        <v>188.80732900533201</v>
      </c>
      <c r="AC65" s="77">
        <f>VLOOKUP($A65,'RevPAR Raw Data'!$B$6:$BE$43,'RevPAR Raw Data'!L$1,FALSE)</f>
        <v>165.244994899142</v>
      </c>
      <c r="AD65" s="76">
        <f>VLOOKUP($A65,'RevPAR Raw Data'!$B$6:$BE$43,'RevPAR Raw Data'!N$1,FALSE)</f>
        <v>173.967584048226</v>
      </c>
      <c r="AE65" s="76">
        <f>VLOOKUP($A65,'RevPAR Raw Data'!$B$6:$BE$43,'RevPAR Raw Data'!O$1,FALSE)</f>
        <v>172.265466032923</v>
      </c>
      <c r="AF65" s="77">
        <f>VLOOKUP($A65,'RevPAR Raw Data'!$B$6:$BE$43,'RevPAR Raw Data'!P$1,FALSE)</f>
        <v>173.116525040575</v>
      </c>
      <c r="AG65" s="78">
        <f>VLOOKUP($A65,'RevPAR Raw Data'!$B$6:$BE$43,'RevPAR Raw Data'!R$1,FALSE)</f>
        <v>167.49400351098001</v>
      </c>
    </row>
    <row r="66" spans="1:33" x14ac:dyDescent="0.25">
      <c r="A66" s="55" t="s">
        <v>126</v>
      </c>
      <c r="B66" s="43">
        <f>(VLOOKUP($A65,'Occupancy Raw Data'!$B$8:$BE$51,'Occupancy Raw Data'!T$3,FALSE))/100</f>
        <v>-9.200176462612969E-2</v>
      </c>
      <c r="C66" s="44">
        <f>(VLOOKUP($A65,'Occupancy Raw Data'!$B$8:$BE$51,'Occupancy Raw Data'!U$3,FALSE))/100</f>
        <v>-5.8718780607829799E-2</v>
      </c>
      <c r="D66" s="44">
        <f>(VLOOKUP($A65,'Occupancy Raw Data'!$B$8:$BE$51,'Occupancy Raw Data'!V$3,FALSE))/100</f>
        <v>2.9011210784297702E-2</v>
      </c>
      <c r="E66" s="44">
        <f>(VLOOKUP($A65,'Occupancy Raw Data'!$B$8:$BE$51,'Occupancy Raw Data'!W$3,FALSE))/100</f>
        <v>6.9220387882500706E-2</v>
      </c>
      <c r="F66" s="44">
        <f>(VLOOKUP($A65,'Occupancy Raw Data'!$B$8:$BE$51,'Occupancy Raw Data'!X$3,FALSE))/100</f>
        <v>8.5020438280789909E-2</v>
      </c>
      <c r="G66" s="44">
        <f>(VLOOKUP($A65,'Occupancy Raw Data'!$B$8:$BE$51,'Occupancy Raw Data'!Y$3,FALSE))/100</f>
        <v>1.49257763669845E-2</v>
      </c>
      <c r="H66" s="45">
        <f>(VLOOKUP($A65,'Occupancy Raw Data'!$B$8:$BE$51,'Occupancy Raw Data'!AA$3,FALSE))/100</f>
        <v>8.50569770757931E-2</v>
      </c>
      <c r="I66" s="45">
        <f>(VLOOKUP($A65,'Occupancy Raw Data'!$B$8:$BE$51,'Occupancy Raw Data'!AB$3,FALSE))/100</f>
        <v>6.5831738161237996E-2</v>
      </c>
      <c r="J66" s="44">
        <f>(VLOOKUP($A65,'Occupancy Raw Data'!$B$8:$BE$51,'Occupancy Raw Data'!AC$3,FALSE))/100</f>
        <v>7.5367636560510598E-2</v>
      </c>
      <c r="K66" s="46">
        <f>(VLOOKUP($A65,'Occupancy Raw Data'!$B$8:$BE$51,'Occupancy Raw Data'!AE$3,FALSE))/100</f>
        <v>3.2813052049676904E-2</v>
      </c>
      <c r="M66" s="43">
        <f>(VLOOKUP($A65,'ADR Raw Data'!$B$6:$BE$49,'ADR Raw Data'!T$1,FALSE))/100</f>
        <v>-1.0953635809402798E-3</v>
      </c>
      <c r="N66" s="44">
        <f>(VLOOKUP($A65,'ADR Raw Data'!$B$6:$BE$49,'ADR Raw Data'!U$1,FALSE))/100</f>
        <v>-1.42917371625266E-2</v>
      </c>
      <c r="O66" s="44">
        <f>(VLOOKUP($A65,'ADR Raw Data'!$B$6:$BE$49,'ADR Raw Data'!V$1,FALSE))/100</f>
        <v>2.0171580666076896E-2</v>
      </c>
      <c r="P66" s="44">
        <f>(VLOOKUP($A65,'ADR Raw Data'!$B$6:$BE$49,'ADR Raw Data'!W$1,FALSE))/100</f>
        <v>9.7508572628498311E-2</v>
      </c>
      <c r="Q66" s="44">
        <f>(VLOOKUP($A65,'ADR Raw Data'!$B$6:$BE$49,'ADR Raw Data'!X$1,FALSE))/100</f>
        <v>0.13690845007476501</v>
      </c>
      <c r="R66" s="44">
        <f>(VLOOKUP($A65,'ADR Raw Data'!$B$6:$BE$49,'ADR Raw Data'!Y$1,FALSE))/100</f>
        <v>5.7560985223402597E-2</v>
      </c>
      <c r="S66" s="45">
        <f>(VLOOKUP($A65,'ADR Raw Data'!$B$6:$BE$49,'ADR Raw Data'!AA$1,FALSE))/100</f>
        <v>0.15344480781546901</v>
      </c>
      <c r="T66" s="45">
        <f>(VLOOKUP($A65,'ADR Raw Data'!$B$6:$BE$49,'ADR Raw Data'!AB$1,FALSE))/100</f>
        <v>0.209504772340775</v>
      </c>
      <c r="U66" s="44">
        <f>(VLOOKUP($A65,'ADR Raw Data'!$B$6:$BE$49,'ADR Raw Data'!AC$1,FALSE))/100</f>
        <v>0.18096427562566098</v>
      </c>
      <c r="V66" s="46">
        <f>(VLOOKUP($A65,'ADR Raw Data'!$B$6:$BE$49,'ADR Raw Data'!AE$1,FALSE))/100</f>
        <v>8.9036982893547389E-2</v>
      </c>
      <c r="X66" s="43">
        <f>(VLOOKUP($A65,'RevPAR Raw Data'!$B$6:$BE$43,'RevPAR Raw Data'!T$1,FALSE))/100</f>
        <v>-9.29963528247163E-2</v>
      </c>
      <c r="Y66" s="44">
        <f>(VLOOKUP($A65,'RevPAR Raw Data'!$B$6:$BE$43,'RevPAR Raw Data'!U$1,FALSE))/100</f>
        <v>-7.2171324391405195E-2</v>
      </c>
      <c r="Z66" s="44">
        <f>(VLOOKUP($A65,'RevPAR Raw Data'!$B$6:$BE$43,'RevPAR Raw Data'!V$1,FALSE))/100</f>
        <v>4.97679934289307E-2</v>
      </c>
      <c r="AA66" s="44">
        <f>(VLOOKUP($A65,'RevPAR Raw Data'!$B$6:$BE$43,'RevPAR Raw Data'!W$1,FALSE))/100</f>
        <v>0.17347854173021202</v>
      </c>
      <c r="AB66" s="44">
        <f>(VLOOKUP($A65,'RevPAR Raw Data'!$B$6:$BE$43,'RevPAR Raw Data'!X$1,FALSE))/100</f>
        <v>0.23356890478525499</v>
      </c>
      <c r="AC66" s="44">
        <f>(VLOOKUP($A65,'RevPAR Raw Data'!$B$6:$BE$43,'RevPAR Raw Data'!Y$1,FALSE))/100</f>
        <v>7.3345903983294894E-2</v>
      </c>
      <c r="AD66" s="45">
        <f>(VLOOKUP($A65,'RevPAR Raw Data'!$B$6:$BE$43,'RevPAR Raw Data'!AA$1,FALSE))/100</f>
        <v>0.25155333639202199</v>
      </c>
      <c r="AE66" s="45">
        <f>(VLOOKUP($A65,'RevPAR Raw Data'!$B$6:$BE$43,'RevPAR Raw Data'!AB$1,FALSE))/100</f>
        <v>0.289128573818281</v>
      </c>
      <c r="AF66" s="44">
        <f>(VLOOKUP($A65,'RevPAR Raw Data'!$B$6:$BE$43,'RevPAR Raw Data'!AC$1,FALSE))/100</f>
        <v>0.26997076194196301</v>
      </c>
      <c r="AG66" s="46">
        <f>(VLOOKUP($A65,'RevPAR Raw Data'!$B$6:$BE$43,'RevPAR Raw Data'!AE$1,FALSE))/100</f>
        <v>0.124771610097256</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Data'!G$3,FALSE))/100</f>
        <v>0.58222581763550207</v>
      </c>
      <c r="C68" s="72">
        <f>(VLOOKUP($A68,'Occupancy Raw Data'!$B$8:$BE$45,'Occupancy Raw Data'!H$3,FALSE))/100</f>
        <v>0.83034785623483098</v>
      </c>
      <c r="D68" s="72">
        <f>(VLOOKUP($A68,'Occupancy Raw Data'!$B$8:$BE$45,'Occupancy Raw Data'!I$3,FALSE))/100</f>
        <v>0.94048306945568005</v>
      </c>
      <c r="E68" s="72">
        <f>(VLOOKUP($A68,'Occupancy Raw Data'!$B$8:$BE$45,'Occupancy Raw Data'!J$3,FALSE))/100</f>
        <v>0.94360337455217802</v>
      </c>
      <c r="F68" s="72">
        <f>(VLOOKUP($A68,'Occupancy Raw Data'!$B$8:$BE$45,'Occupancy Raw Data'!K$3,FALSE))/100</f>
        <v>0.90049693747833104</v>
      </c>
      <c r="G68" s="73">
        <f>(VLOOKUP($A68,'Occupancy Raw Data'!$B$8:$BE$45,'Occupancy Raw Data'!L$3,FALSE))/100</f>
        <v>0.83943141107130403</v>
      </c>
      <c r="H68" s="53">
        <f>(VLOOKUP($A68,'Occupancy Raw Data'!$B$8:$BE$45,'Occupancy Raw Data'!N$3,FALSE))/100</f>
        <v>0.87033398821218</v>
      </c>
      <c r="I68" s="53">
        <f>(VLOOKUP($A68,'Occupancy Raw Data'!$B$8:$BE$45,'Occupancy Raw Data'!O$3,FALSE))/100</f>
        <v>0.89749219923725798</v>
      </c>
      <c r="J68" s="73">
        <f>(VLOOKUP($A68,'Occupancy Raw Data'!$B$8:$BE$45,'Occupancy Raw Data'!P$3,FALSE))/100</f>
        <v>0.88391309372471893</v>
      </c>
      <c r="K68" s="74">
        <f>(VLOOKUP($A68,'Occupancy Raw Data'!$B$8:$BE$45,'Occupancy Raw Data'!R$3,FALSE))/100</f>
        <v>0.85214046325799397</v>
      </c>
      <c r="M68" s="75">
        <f>VLOOKUP($A68,'ADR Raw Data'!$B$6:$BE$43,'ADR Raw Data'!G$1,FALSE)</f>
        <v>160.13713378324701</v>
      </c>
      <c r="N68" s="76">
        <f>VLOOKUP($A68,'ADR Raw Data'!$B$6:$BE$43,'ADR Raw Data'!H$1,FALSE)</f>
        <v>204.37352818371599</v>
      </c>
      <c r="O68" s="76">
        <f>VLOOKUP($A68,'ADR Raw Data'!$B$6:$BE$43,'ADR Raw Data'!I$1,FALSE)</f>
        <v>240.734304497419</v>
      </c>
      <c r="P68" s="76">
        <f>VLOOKUP($A68,'ADR Raw Data'!$B$6:$BE$43,'ADR Raw Data'!J$1,FALSE)</f>
        <v>235.17472749540701</v>
      </c>
      <c r="Q68" s="76">
        <f>VLOOKUP($A68,'ADR Raw Data'!$B$6:$BE$43,'ADR Raw Data'!K$1,FALSE)</f>
        <v>198.00316478439399</v>
      </c>
      <c r="R68" s="77">
        <f>VLOOKUP($A68,'ADR Raw Data'!$B$6:$BE$43,'ADR Raw Data'!L$1,FALSE)</f>
        <v>211.942638911834</v>
      </c>
      <c r="S68" s="76">
        <f>VLOOKUP($A68,'ADR Raw Data'!$B$6:$BE$43,'ADR Raw Data'!N$1,FALSE)</f>
        <v>176.44223874651399</v>
      </c>
      <c r="T68" s="76">
        <f>VLOOKUP($A68,'ADR Raw Data'!$B$6:$BE$43,'ADR Raw Data'!O$1,FALSE)</f>
        <v>175.17442570177599</v>
      </c>
      <c r="U68" s="77">
        <f>VLOOKUP($A68,'ADR Raw Data'!$B$6:$BE$43,'ADR Raw Data'!P$1,FALSE)</f>
        <v>175.79859384192901</v>
      </c>
      <c r="V68" s="78">
        <f>VLOOKUP($A68,'ADR Raw Data'!$B$6:$BE$43,'ADR Raw Data'!R$1,FALSE)</f>
        <v>201.230724595563</v>
      </c>
      <c r="X68" s="75">
        <f>VLOOKUP($A68,'RevPAR Raw Data'!$B$6:$BE$43,'RevPAR Raw Data'!G$1,FALSE)</f>
        <v>93.235973650756904</v>
      </c>
      <c r="Y68" s="76">
        <f>VLOOKUP($A68,'RevPAR Raw Data'!$B$6:$BE$43,'RevPAR Raw Data'!H$1,FALSE)</f>
        <v>169.701120998497</v>
      </c>
      <c r="Z68" s="76">
        <f>VLOOKUP($A68,'RevPAR Raw Data'!$B$6:$BE$43,'RevPAR Raw Data'!I$1,FALSE)</f>
        <v>226.406537617011</v>
      </c>
      <c r="AA68" s="76">
        <f>VLOOKUP($A68,'RevPAR Raw Data'!$B$6:$BE$43,'RevPAR Raw Data'!J$1,FALSE)</f>
        <v>221.91166647405501</v>
      </c>
      <c r="AB68" s="76">
        <f>VLOOKUP($A68,'RevPAR Raw Data'!$B$6:$BE$43,'RevPAR Raw Data'!K$1,FALSE)</f>
        <v>178.30124349936401</v>
      </c>
      <c r="AC68" s="77">
        <f>VLOOKUP($A68,'RevPAR Raw Data'!$B$6:$BE$43,'RevPAR Raw Data'!L$1,FALSE)</f>
        <v>177.91130844793699</v>
      </c>
      <c r="AD68" s="76">
        <f>VLOOKUP($A68,'RevPAR Raw Data'!$B$6:$BE$43,'RevPAR Raw Data'!N$1,FALSE)</f>
        <v>153.56367733733899</v>
      </c>
      <c r="AE68" s="76">
        <f>VLOOKUP($A68,'RevPAR Raw Data'!$B$6:$BE$43,'RevPAR Raw Data'!O$1,FALSE)</f>
        <v>157.217680573211</v>
      </c>
      <c r="AF68" s="77">
        <f>VLOOKUP($A68,'RevPAR Raw Data'!$B$6:$BE$43,'RevPAR Raw Data'!P$1,FALSE)</f>
        <v>155.39067895527501</v>
      </c>
      <c r="AG68" s="78">
        <f>VLOOKUP($A68,'RevPAR Raw Data'!$B$6:$BE$43,'RevPAR Raw Data'!R$1,FALSE)</f>
        <v>171.476842878605</v>
      </c>
    </row>
    <row r="69" spans="1:33" x14ac:dyDescent="0.25">
      <c r="A69" s="55" t="s">
        <v>126</v>
      </c>
      <c r="B69" s="43">
        <f>(VLOOKUP($A68,'Occupancy Raw Data'!$B$8:$BE$51,'Occupancy Raw Data'!T$3,FALSE))/100</f>
        <v>-3.4865900383141704E-2</v>
      </c>
      <c r="C69" s="44">
        <f>(VLOOKUP($A68,'Occupancy Raw Data'!$B$8:$BE$51,'Occupancy Raw Data'!U$3,FALSE))/100</f>
        <v>-5.3986710963455095E-3</v>
      </c>
      <c r="D69" s="44">
        <f>(VLOOKUP($A68,'Occupancy Raw Data'!$B$8:$BE$51,'Occupancy Raw Data'!V$3,FALSE))/100</f>
        <v>1.1308562197092E-2</v>
      </c>
      <c r="E69" s="44">
        <f>(VLOOKUP($A68,'Occupancy Raw Data'!$B$8:$BE$51,'Occupancy Raw Data'!W$3,FALSE))/100</f>
        <v>0</v>
      </c>
      <c r="F69" s="44">
        <f>(VLOOKUP($A68,'Occupancy Raw Data'!$B$8:$BE$51,'Occupancy Raw Data'!X$3,FALSE))/100</f>
        <v>4.6327380153081694E-2</v>
      </c>
      <c r="G69" s="44">
        <f>(VLOOKUP($A68,'Occupancy Raw Data'!$B$8:$BE$51,'Occupancy Raw Data'!Y$3,FALSE))/100</f>
        <v>5.9551837797412899E-3</v>
      </c>
      <c r="H69" s="45">
        <f>(VLOOKUP($A68,'Occupancy Raw Data'!$B$8:$BE$51,'Occupancy Raw Data'!AA$3,FALSE))/100</f>
        <v>1.3593539703903E-2</v>
      </c>
      <c r="I69" s="45">
        <f>(VLOOKUP($A68,'Occupancy Raw Data'!$B$8:$BE$51,'Occupancy Raw Data'!AB$3,FALSE))/100</f>
        <v>6.4418859649122806E-2</v>
      </c>
      <c r="J69" s="44">
        <f>(VLOOKUP($A68,'Occupancy Raw Data'!$B$8:$BE$51,'Occupancy Raw Data'!AC$3,FALSE))/100</f>
        <v>3.8774955860382904E-2</v>
      </c>
      <c r="K69" s="46">
        <f>(VLOOKUP($A68,'Occupancy Raw Data'!$B$8:$BE$51,'Occupancy Raw Data'!AE$3,FALSE))/100</f>
        <v>1.54636132916248E-2</v>
      </c>
      <c r="M69" s="43">
        <f>(VLOOKUP($A68,'ADR Raw Data'!$B$6:$BE$49,'ADR Raw Data'!T$1,FALSE))/100</f>
        <v>1.8711182752642198E-2</v>
      </c>
      <c r="N69" s="44">
        <f>(VLOOKUP($A68,'ADR Raw Data'!$B$6:$BE$49,'ADR Raw Data'!U$1,FALSE))/100</f>
        <v>4.7531029980220603E-3</v>
      </c>
      <c r="O69" s="44">
        <f>(VLOOKUP($A68,'ADR Raw Data'!$B$6:$BE$49,'ADR Raw Data'!V$1,FALSE))/100</f>
        <v>6.9196834862779499E-2</v>
      </c>
      <c r="P69" s="44">
        <f>(VLOOKUP($A68,'ADR Raw Data'!$B$6:$BE$49,'ADR Raw Data'!W$1,FALSE))/100</f>
        <v>9.3070258724020291E-2</v>
      </c>
      <c r="Q69" s="44">
        <f>(VLOOKUP($A68,'ADR Raw Data'!$B$6:$BE$49,'ADR Raw Data'!X$1,FALSE))/100</f>
        <v>0.10650685862487301</v>
      </c>
      <c r="R69" s="44">
        <f>(VLOOKUP($A68,'ADR Raw Data'!$B$6:$BE$49,'ADR Raw Data'!Y$1,FALSE))/100</f>
        <v>6.4061548109643499E-2</v>
      </c>
      <c r="S69" s="45">
        <f>(VLOOKUP($A68,'ADR Raw Data'!$B$6:$BE$49,'ADR Raw Data'!AA$1,FALSE))/100</f>
        <v>0.117586242939609</v>
      </c>
      <c r="T69" s="45">
        <f>(VLOOKUP($A68,'ADR Raw Data'!$B$6:$BE$49,'ADR Raw Data'!AB$1,FALSE))/100</f>
        <v>0.12634466823808801</v>
      </c>
      <c r="U69" s="44">
        <f>(VLOOKUP($A68,'ADR Raw Data'!$B$6:$BE$49,'ADR Raw Data'!AC$1,FALSE))/100</f>
        <v>0.12179377944299401</v>
      </c>
      <c r="V69" s="46">
        <f>(VLOOKUP($A68,'ADR Raw Data'!$B$6:$BE$49,'ADR Raw Data'!AE$1,FALSE))/100</f>
        <v>7.6801257163538306E-2</v>
      </c>
      <c r="X69" s="43">
        <f>(VLOOKUP($A68,'RevPAR Raw Data'!$B$6:$BE$43,'RevPAR Raw Data'!T$1,FALSE))/100</f>
        <v>-1.6807099864403902E-2</v>
      </c>
      <c r="Y69" s="44">
        <f>(VLOOKUP($A68,'RevPAR Raw Data'!$B$6:$BE$43,'RevPAR Raw Data'!U$1,FALSE))/100</f>
        <v>-6.7122853809682801E-4</v>
      </c>
      <c r="Z69" s="44">
        <f>(VLOOKUP($A68,'RevPAR Raw Data'!$B$6:$BE$43,'RevPAR Raw Data'!V$1,FALSE))/100</f>
        <v>8.128791377075921E-2</v>
      </c>
      <c r="AA69" s="44">
        <f>(VLOOKUP($A68,'RevPAR Raw Data'!$B$6:$BE$43,'RevPAR Raw Data'!W$1,FALSE))/100</f>
        <v>9.3070258724020291E-2</v>
      </c>
      <c r="AB69" s="44">
        <f>(VLOOKUP($A68,'RevPAR Raw Data'!$B$6:$BE$43,'RevPAR Raw Data'!X$1,FALSE))/100</f>
        <v>0.15776842250637901</v>
      </c>
      <c r="AC69" s="44">
        <f>(VLOOKUP($A68,'RevPAR Raw Data'!$B$6:$BE$43,'RevPAR Raw Data'!Y$1,FALSE))/100</f>
        <v>7.0398230181592497E-2</v>
      </c>
      <c r="AD69" s="45">
        <f>(VLOOKUP($A68,'RevPAR Raw Data'!$B$6:$BE$43,'RevPAR Raw Data'!AA$1,FALSE))/100</f>
        <v>0.13277819590554399</v>
      </c>
      <c r="AE69" s="45">
        <f>(VLOOKUP($A68,'RevPAR Raw Data'!$B$6:$BE$43,'RevPAR Raw Data'!AB$1,FALSE))/100</f>
        <v>0.198902507337855</v>
      </c>
      <c r="AF69" s="44">
        <f>(VLOOKUP($A68,'RevPAR Raw Data'!$B$6:$BE$43,'RevPAR Raw Data'!AC$1,FALSE))/100</f>
        <v>0.16529128372534799</v>
      </c>
      <c r="AG69" s="46">
        <f>(VLOOKUP($A68,'RevPAR Raw Data'!$B$6:$BE$43,'RevPAR Raw Data'!AE$1,FALSE))/100</f>
        <v>9.3452495396250709E-2</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Data'!G$3,FALSE))/100</f>
        <v>0.53564453125</v>
      </c>
      <c r="C71" s="72">
        <f>(VLOOKUP($A71,'Occupancy Raw Data'!$B$8:$BE$45,'Occupancy Raw Data'!H$3,FALSE))/100</f>
        <v>0.76790364583333304</v>
      </c>
      <c r="D71" s="72">
        <f>(VLOOKUP($A71,'Occupancy Raw Data'!$B$8:$BE$45,'Occupancy Raw Data'!I$3,FALSE))/100</f>
        <v>0.87386067708333304</v>
      </c>
      <c r="E71" s="72">
        <f>(VLOOKUP($A71,'Occupancy Raw Data'!$B$8:$BE$45,'Occupancy Raw Data'!J$3,FALSE))/100</f>
        <v>0.8955078125</v>
      </c>
      <c r="F71" s="72">
        <f>(VLOOKUP($A71,'Occupancy Raw Data'!$B$8:$BE$45,'Occupancy Raw Data'!K$3,FALSE))/100</f>
        <v>0.8515625</v>
      </c>
      <c r="G71" s="73">
        <f>(VLOOKUP($A71,'Occupancy Raw Data'!$B$8:$BE$45,'Occupancy Raw Data'!L$3,FALSE))/100</f>
        <v>0.78489583333333302</v>
      </c>
      <c r="H71" s="53">
        <f>(VLOOKUP($A71,'Occupancy Raw Data'!$B$8:$BE$45,'Occupancy Raw Data'!N$3,FALSE))/100</f>
        <v>0.8876953125</v>
      </c>
      <c r="I71" s="53">
        <f>(VLOOKUP($A71,'Occupancy Raw Data'!$B$8:$BE$45,'Occupancy Raw Data'!O$3,FALSE))/100</f>
        <v>0.88834635416666596</v>
      </c>
      <c r="J71" s="73">
        <f>(VLOOKUP($A71,'Occupancy Raw Data'!$B$8:$BE$45,'Occupancy Raw Data'!P$3,FALSE))/100</f>
        <v>0.88802083333333304</v>
      </c>
      <c r="K71" s="74">
        <f>(VLOOKUP($A71,'Occupancy Raw Data'!$B$8:$BE$45,'Occupancy Raw Data'!R$3,FALSE))/100</f>
        <v>0.81436011904761896</v>
      </c>
      <c r="M71" s="75">
        <f>VLOOKUP($A71,'ADR Raw Data'!$B$6:$BE$43,'ADR Raw Data'!G$1,FALSE)</f>
        <v>142.38383166210801</v>
      </c>
      <c r="N71" s="76">
        <f>VLOOKUP($A71,'ADR Raw Data'!$B$6:$BE$43,'ADR Raw Data'!H$1,FALSE)</f>
        <v>167.55370707927</v>
      </c>
      <c r="O71" s="76">
        <f>VLOOKUP($A71,'ADR Raw Data'!$B$6:$BE$43,'ADR Raw Data'!I$1,FALSE)</f>
        <v>181.82329670329599</v>
      </c>
      <c r="P71" s="76">
        <f>VLOOKUP($A71,'ADR Raw Data'!$B$6:$BE$43,'ADR Raw Data'!J$1,FALSE)</f>
        <v>192.11354416575699</v>
      </c>
      <c r="Q71" s="76">
        <f>VLOOKUP($A71,'ADR Raw Data'!$B$6:$BE$43,'ADR Raw Data'!K$1,FALSE)</f>
        <v>188.015667048929</v>
      </c>
      <c r="R71" s="77">
        <f>VLOOKUP($A71,'ADR Raw Data'!$B$6:$BE$43,'ADR Raw Data'!L$1,FALSE)</f>
        <v>177.33989507299199</v>
      </c>
      <c r="S71" s="76">
        <f>VLOOKUP($A71,'ADR Raw Data'!$B$6:$BE$43,'ADR Raw Data'!N$1,FALSE)</f>
        <v>211.91141364136399</v>
      </c>
      <c r="T71" s="76">
        <f>VLOOKUP($A71,'ADR Raw Data'!$B$6:$BE$43,'ADR Raw Data'!O$1,FALSE)</f>
        <v>209.03802125320601</v>
      </c>
      <c r="U71" s="77">
        <f>VLOOKUP($A71,'ADR Raw Data'!$B$6:$BE$43,'ADR Raw Data'!P$1,FALSE)</f>
        <v>210.47419079912001</v>
      </c>
      <c r="V71" s="78">
        <f>VLOOKUP($A71,'ADR Raw Data'!$B$6:$BE$43,'ADR Raw Data'!R$1,FALSE)</f>
        <v>187.663142987665</v>
      </c>
      <c r="X71" s="75">
        <f>VLOOKUP($A71,'RevPAR Raw Data'!$B$6:$BE$43,'RevPAR Raw Data'!G$1,FALSE)</f>
        <v>76.267120768229105</v>
      </c>
      <c r="Y71" s="76">
        <f>VLOOKUP($A71,'RevPAR Raw Data'!$B$6:$BE$43,'RevPAR Raw Data'!H$1,FALSE)</f>
        <v>128.66510253906199</v>
      </c>
      <c r="Z71" s="76">
        <f>VLOOKUP($A71,'RevPAR Raw Data'!$B$6:$BE$43,'RevPAR Raw Data'!I$1,FALSE)</f>
        <v>158.88822916666601</v>
      </c>
      <c r="AA71" s="76">
        <f>VLOOKUP($A71,'RevPAR Raw Data'!$B$6:$BE$43,'RevPAR Raw Data'!J$1,FALSE)</f>
        <v>172.0391796875</v>
      </c>
      <c r="AB71" s="76">
        <f>VLOOKUP($A71,'RevPAR Raw Data'!$B$6:$BE$43,'RevPAR Raw Data'!K$1,FALSE)</f>
        <v>160.10709147135401</v>
      </c>
      <c r="AC71" s="77">
        <f>VLOOKUP($A71,'RevPAR Raw Data'!$B$6:$BE$43,'RevPAR Raw Data'!L$1,FALSE)</f>
        <v>139.193344726562</v>
      </c>
      <c r="AD71" s="76">
        <f>VLOOKUP($A71,'RevPAR Raw Data'!$B$6:$BE$43,'RevPAR Raw Data'!N$1,FALSE)</f>
        <v>188.11276855468699</v>
      </c>
      <c r="AE71" s="76">
        <f>VLOOKUP($A71,'RevPAR Raw Data'!$B$6:$BE$43,'RevPAR Raw Data'!O$1,FALSE)</f>
        <v>185.69816406250001</v>
      </c>
      <c r="AF71" s="77">
        <f>VLOOKUP($A71,'RevPAR Raw Data'!$B$6:$BE$43,'RevPAR Raw Data'!P$1,FALSE)</f>
        <v>186.90546630859299</v>
      </c>
      <c r="AG71" s="78">
        <f>VLOOKUP($A71,'RevPAR Raw Data'!$B$6:$BE$43,'RevPAR Raw Data'!R$1,FALSE)</f>
        <v>152.82537946428499</v>
      </c>
    </row>
    <row r="72" spans="1:33" x14ac:dyDescent="0.25">
      <c r="A72" s="55" t="s">
        <v>126</v>
      </c>
      <c r="B72" s="43">
        <f>(VLOOKUP($A71,'Occupancy Raw Data'!$B$8:$BE$51,'Occupancy Raw Data'!T$3,FALSE))/100</f>
        <v>3.5195331036459901E-2</v>
      </c>
      <c r="C72" s="44">
        <f>(VLOOKUP($A71,'Occupancy Raw Data'!$B$8:$BE$51,'Occupancy Raw Data'!U$3,FALSE))/100</f>
        <v>5.1585602420047803E-2</v>
      </c>
      <c r="D72" s="44">
        <f>(VLOOKUP($A71,'Occupancy Raw Data'!$B$8:$BE$51,'Occupancy Raw Data'!V$3,FALSE))/100</f>
        <v>4.7775245594128199E-2</v>
      </c>
      <c r="E72" s="44">
        <f>(VLOOKUP($A71,'Occupancy Raw Data'!$B$8:$BE$51,'Occupancy Raw Data'!W$3,FALSE))/100</f>
        <v>7.8812310503352301E-2</v>
      </c>
      <c r="F72" s="44">
        <f>(VLOOKUP($A71,'Occupancy Raw Data'!$B$8:$BE$51,'Occupancy Raw Data'!X$3,FALSE))/100</f>
        <v>4.0231016296740599E-2</v>
      </c>
      <c r="G72" s="44">
        <f>(VLOOKUP($A71,'Occupancy Raw Data'!$B$8:$BE$51,'Occupancy Raw Data'!Y$3,FALSE))/100</f>
        <v>5.2026996760132803E-2</v>
      </c>
      <c r="H72" s="45">
        <f>(VLOOKUP($A71,'Occupancy Raw Data'!$B$8:$BE$51,'Occupancy Raw Data'!AA$3,FALSE))/100</f>
        <v>5.44294505274159E-2</v>
      </c>
      <c r="I72" s="45">
        <f>(VLOOKUP($A71,'Occupancy Raw Data'!$B$8:$BE$51,'Occupancy Raw Data'!AB$3,FALSE))/100</f>
        <v>5.8495782641733295E-2</v>
      </c>
      <c r="J72" s="44">
        <f>(VLOOKUP($A71,'Occupancy Raw Data'!$B$8:$BE$51,'Occupancy Raw Data'!AC$3,FALSE))/100</f>
        <v>5.6459449042518602E-2</v>
      </c>
      <c r="K72" s="46">
        <f>(VLOOKUP($A71,'Occupancy Raw Data'!$B$8:$BE$51,'Occupancy Raw Data'!AE$3,FALSE))/100</f>
        <v>5.34039677798279E-2</v>
      </c>
      <c r="M72" s="43">
        <f>(VLOOKUP($A71,'ADR Raw Data'!$B$6:$BE$49,'ADR Raw Data'!T$1,FALSE))/100</f>
        <v>-2.1799524130905298E-2</v>
      </c>
      <c r="N72" s="44">
        <f>(VLOOKUP($A71,'ADR Raw Data'!$B$6:$BE$49,'ADR Raw Data'!U$1,FALSE))/100</f>
        <v>-7.7404705382594294E-3</v>
      </c>
      <c r="O72" s="44">
        <f>(VLOOKUP($A71,'ADR Raw Data'!$B$6:$BE$49,'ADR Raw Data'!V$1,FALSE))/100</f>
        <v>5.3278701627368693E-3</v>
      </c>
      <c r="P72" s="44">
        <f>(VLOOKUP($A71,'ADR Raw Data'!$B$6:$BE$49,'ADR Raw Data'!W$1,FALSE))/100</f>
        <v>0.12508411641702499</v>
      </c>
      <c r="Q72" s="44">
        <f>(VLOOKUP($A71,'ADR Raw Data'!$B$6:$BE$49,'ADR Raw Data'!X$1,FALSE))/100</f>
        <v>0.13262733811859301</v>
      </c>
      <c r="R72" s="44">
        <f>(VLOOKUP($A71,'ADR Raw Data'!$B$6:$BE$49,'ADR Raw Data'!Y$1,FALSE))/100</f>
        <v>5.4937967995644196E-2</v>
      </c>
      <c r="S72" s="45">
        <f>(VLOOKUP($A71,'ADR Raw Data'!$B$6:$BE$49,'ADR Raw Data'!AA$1,FALSE))/100</f>
        <v>0.19685461937661197</v>
      </c>
      <c r="T72" s="45">
        <f>(VLOOKUP($A71,'ADR Raw Data'!$B$6:$BE$49,'ADR Raw Data'!AB$1,FALSE))/100</f>
        <v>0.174806943602305</v>
      </c>
      <c r="U72" s="44">
        <f>(VLOOKUP($A71,'ADR Raw Data'!$B$6:$BE$49,'ADR Raw Data'!AC$1,FALSE))/100</f>
        <v>0.18580514423039202</v>
      </c>
      <c r="V72" s="46">
        <f>(VLOOKUP($A71,'ADR Raw Data'!$B$6:$BE$49,'ADR Raw Data'!AE$1,FALSE))/100</f>
        <v>9.7306068786421701E-2</v>
      </c>
      <c r="X72" s="43">
        <f>(VLOOKUP($A71,'RevPAR Raw Data'!$B$6:$BE$43,'RevPAR Raw Data'!T$1,FALSE))/100</f>
        <v>1.2628565437330099E-2</v>
      </c>
      <c r="Y72" s="44">
        <f>(VLOOKUP($A71,'RevPAR Raw Data'!$B$6:$BE$43,'RevPAR Raw Data'!U$1,FALSE))/100</f>
        <v>4.3445835046057597E-2</v>
      </c>
      <c r="Z72" s="44">
        <f>(VLOOKUP($A71,'RevPAR Raw Data'!$B$6:$BE$43,'RevPAR Raw Data'!V$1,FALSE))/100</f>
        <v>5.33576560623834E-2</v>
      </c>
      <c r="AA72" s="44">
        <f>(VLOOKUP($A71,'RevPAR Raw Data'!$B$6:$BE$43,'RevPAR Raw Data'!W$1,FALSE))/100</f>
        <v>0.213754595142474</v>
      </c>
      <c r="AB72" s="44">
        <f>(VLOOKUP($A71,'RevPAR Raw Data'!$B$6:$BE$43,'RevPAR Raw Data'!X$1,FALSE))/100</f>
        <v>0.17819408701657602</v>
      </c>
      <c r="AC72" s="44">
        <f>(VLOOKUP($A71,'RevPAR Raw Data'!$B$6:$BE$43,'RevPAR Raw Data'!Y$1,FALSE))/100</f>
        <v>0.10982322223869399</v>
      </c>
      <c r="AD72" s="45">
        <f>(VLOOKUP($A71,'RevPAR Raw Data'!$B$6:$BE$43,'RevPAR Raw Data'!AA$1,FALSE))/100</f>
        <v>0.261998758670481</v>
      </c>
      <c r="AE72" s="45">
        <f>(VLOOKUP($A71,'RevPAR Raw Data'!$B$6:$BE$43,'RevPAR Raw Data'!AB$1,FALSE))/100</f>
        <v>0.24352819522126498</v>
      </c>
      <c r="AF72" s="44">
        <f>(VLOOKUP($A71,'RevPAR Raw Data'!$B$6:$BE$43,'RevPAR Raw Data'!AC$1,FALSE))/100</f>
        <v>0.25275504934542403</v>
      </c>
      <c r="AG72" s="46">
        <f>(VLOOKUP($A71,'RevPAR Raw Data'!$B$6:$BE$43,'RevPAR Raw Data'!AE$1,FALSE))/100</f>
        <v>0.15590656672850101</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Data'!G$3,FALSE))/100</f>
        <v>0.57822974661970195</v>
      </c>
      <c r="C74" s="72">
        <f>(VLOOKUP($A74,'Occupancy Raw Data'!$B$8:$BE$45,'Occupancy Raw Data'!H$3,FALSE))/100</f>
        <v>0.76389046699238705</v>
      </c>
      <c r="D74" s="72">
        <f>(VLOOKUP($A74,'Occupancy Raw Data'!$B$8:$BE$45,'Occupancy Raw Data'!I$3,FALSE))/100</f>
        <v>0.80502215657311593</v>
      </c>
      <c r="E74" s="72">
        <f>(VLOOKUP($A74,'Occupancy Raw Data'!$B$8:$BE$45,'Occupancy Raw Data'!J$3,FALSE))/100</f>
        <v>0.84740370412453103</v>
      </c>
      <c r="F74" s="72">
        <f>(VLOOKUP($A74,'Occupancy Raw Data'!$B$8:$BE$45,'Occupancy Raw Data'!K$3,FALSE))/100</f>
        <v>0.81922508805817496</v>
      </c>
      <c r="G74" s="73">
        <f>(VLOOKUP($A74,'Occupancy Raw Data'!$B$8:$BE$45,'Occupancy Raw Data'!L$3,FALSE))/100</f>
        <v>0.76275423247358209</v>
      </c>
      <c r="H74" s="53">
        <f>(VLOOKUP($A74,'Occupancy Raw Data'!$B$8:$BE$45,'Occupancy Raw Data'!N$3,FALSE))/100</f>
        <v>0.86933303033746101</v>
      </c>
      <c r="I74" s="53">
        <f>(VLOOKUP($A74,'Occupancy Raw Data'!$B$8:$BE$45,'Occupancy Raw Data'!O$3,FALSE))/100</f>
        <v>0.90626065219861307</v>
      </c>
      <c r="J74" s="73">
        <f>(VLOOKUP($A74,'Occupancy Raw Data'!$B$8:$BE$45,'Occupancy Raw Data'!P$3,FALSE))/100</f>
        <v>0.88779684126803704</v>
      </c>
      <c r="K74" s="74">
        <f>(VLOOKUP($A74,'Occupancy Raw Data'!$B$8:$BE$45,'Occupancy Raw Data'!R$3,FALSE))/100</f>
        <v>0.79848069212914097</v>
      </c>
      <c r="M74" s="75">
        <f>VLOOKUP($A74,'ADR Raw Data'!$B$6:$BE$43,'ADR Raw Data'!G$1,FALSE)</f>
        <v>99.146140695617902</v>
      </c>
      <c r="N74" s="76">
        <f>VLOOKUP($A74,'ADR Raw Data'!$B$6:$BE$43,'ADR Raw Data'!H$1,FALSE)</f>
        <v>107.759512122564</v>
      </c>
      <c r="O74" s="76">
        <f>VLOOKUP($A74,'ADR Raw Data'!$B$6:$BE$43,'ADR Raw Data'!I$1,FALSE)</f>
        <v>113.125517290049</v>
      </c>
      <c r="P74" s="76">
        <f>VLOOKUP($A74,'ADR Raw Data'!$B$6:$BE$43,'ADR Raw Data'!J$1,FALSE)</f>
        <v>116.209191472244</v>
      </c>
      <c r="Q74" s="76">
        <f>VLOOKUP($A74,'ADR Raw Data'!$B$6:$BE$43,'ADR Raw Data'!K$1,FALSE)</f>
        <v>115.382013869625</v>
      </c>
      <c r="R74" s="77">
        <f>VLOOKUP($A74,'ADR Raw Data'!$B$6:$BE$43,'ADR Raw Data'!L$1,FALSE)</f>
        <v>111.101107403545</v>
      </c>
      <c r="S74" s="76">
        <f>VLOOKUP($A74,'ADR Raw Data'!$B$6:$BE$43,'ADR Raw Data'!N$1,FALSE)</f>
        <v>131.648116586067</v>
      </c>
      <c r="T74" s="76">
        <f>VLOOKUP($A74,'ADR Raw Data'!$B$6:$BE$43,'ADR Raw Data'!O$1,FALSE)</f>
        <v>139.19401203610801</v>
      </c>
      <c r="U74" s="77">
        <f>VLOOKUP($A74,'ADR Raw Data'!$B$6:$BE$43,'ADR Raw Data'!P$1,FALSE)</f>
        <v>135.49953157995699</v>
      </c>
      <c r="V74" s="78">
        <f>VLOOKUP($A74,'ADR Raw Data'!$B$6:$BE$43,'ADR Raw Data'!R$1,FALSE)</f>
        <v>118.851842779313</v>
      </c>
      <c r="X74" s="75">
        <f>VLOOKUP($A74,'RevPAR Raw Data'!$B$6:$BE$43,'RevPAR Raw Data'!G$1,FALSE)</f>
        <v>57.329247812748498</v>
      </c>
      <c r="Y74" s="76">
        <f>VLOOKUP($A74,'RevPAR Raw Data'!$B$6:$BE$43,'RevPAR Raw Data'!H$1,FALSE)</f>
        <v>82.316464038177401</v>
      </c>
      <c r="Z74" s="76">
        <f>VLOOKUP($A74,'RevPAR Raw Data'!$B$6:$BE$43,'RevPAR Raw Data'!I$1,FALSE)</f>
        <v>91.068547892284897</v>
      </c>
      <c r="AA74" s="76">
        <f>VLOOKUP($A74,'RevPAR Raw Data'!$B$6:$BE$43,'RevPAR Raw Data'!J$1,FALSE)</f>
        <v>98.476099306896899</v>
      </c>
      <c r="AB74" s="76">
        <f>VLOOKUP($A74,'RevPAR Raw Data'!$B$6:$BE$43,'RevPAR Raw Data'!K$1,FALSE)</f>
        <v>94.523840472673498</v>
      </c>
      <c r="AC74" s="77">
        <f>VLOOKUP($A74,'RevPAR Raw Data'!$B$6:$BE$43,'RevPAR Raw Data'!L$1,FALSE)</f>
        <v>84.742839904556305</v>
      </c>
      <c r="AD74" s="76">
        <f>VLOOKUP($A74,'RevPAR Raw Data'!$B$6:$BE$43,'RevPAR Raw Data'!N$1,FALSE)</f>
        <v>114.446056129985</v>
      </c>
      <c r="AE74" s="76">
        <f>VLOOKUP($A74,'RevPAR Raw Data'!$B$6:$BE$43,'RevPAR Raw Data'!O$1,FALSE)</f>
        <v>126.146056129985</v>
      </c>
      <c r="AF74" s="77">
        <f>VLOOKUP($A74,'RevPAR Raw Data'!$B$6:$BE$43,'RevPAR Raw Data'!P$1,FALSE)</f>
        <v>120.296056129985</v>
      </c>
      <c r="AG74" s="78">
        <f>VLOOKUP($A74,'RevPAR Raw Data'!$B$6:$BE$43,'RevPAR Raw Data'!R$1,FALSE)</f>
        <v>94.900901683250197</v>
      </c>
    </row>
    <row r="75" spans="1:33" x14ac:dyDescent="0.25">
      <c r="A75" s="55" t="s">
        <v>126</v>
      </c>
      <c r="B75" s="43">
        <f>(VLOOKUP($A74,'Occupancy Raw Data'!$B$8:$BE$51,'Occupancy Raw Data'!T$3,FALSE))/100</f>
        <v>7.0468832321896005E-2</v>
      </c>
      <c r="C75" s="44">
        <f>(VLOOKUP($A74,'Occupancy Raw Data'!$B$8:$BE$51,'Occupancy Raw Data'!U$3,FALSE))/100</f>
        <v>0.18037613885293599</v>
      </c>
      <c r="D75" s="44">
        <f>(VLOOKUP($A74,'Occupancy Raw Data'!$B$8:$BE$51,'Occupancy Raw Data'!V$3,FALSE))/100</f>
        <v>0.123148030868325</v>
      </c>
      <c r="E75" s="44">
        <f>(VLOOKUP($A74,'Occupancy Raw Data'!$B$8:$BE$51,'Occupancy Raw Data'!W$3,FALSE))/100</f>
        <v>0.110343476714467</v>
      </c>
      <c r="F75" s="44">
        <f>(VLOOKUP($A74,'Occupancy Raw Data'!$B$8:$BE$51,'Occupancy Raw Data'!X$3,FALSE))/100</f>
        <v>6.4908393949611995E-2</v>
      </c>
      <c r="G75" s="44">
        <f>(VLOOKUP($A74,'Occupancy Raw Data'!$B$8:$BE$51,'Occupancy Raw Data'!Y$3,FALSE))/100</f>
        <v>0.109763900388545</v>
      </c>
      <c r="H75" s="45">
        <f>(VLOOKUP($A74,'Occupancy Raw Data'!$B$8:$BE$51,'Occupancy Raw Data'!AA$3,FALSE))/100</f>
        <v>3.39245702118883E-2</v>
      </c>
      <c r="I75" s="45">
        <f>(VLOOKUP($A74,'Occupancy Raw Data'!$B$8:$BE$51,'Occupancy Raw Data'!AB$3,FALSE))/100</f>
        <v>1.2664187932070501E-2</v>
      </c>
      <c r="J75" s="44">
        <f>(VLOOKUP($A74,'Occupancy Raw Data'!$B$8:$BE$51,'Occupancy Raw Data'!AC$3,FALSE))/100</f>
        <v>2.2962942402317502E-2</v>
      </c>
      <c r="K75" s="46">
        <f>(VLOOKUP($A74,'Occupancy Raw Data'!$B$8:$BE$51,'Occupancy Raw Data'!AE$3,FALSE))/100</f>
        <v>8.0634955051227503E-2</v>
      </c>
      <c r="M75" s="43">
        <f>(VLOOKUP($A74,'ADR Raw Data'!$B$6:$BE$49,'ADR Raw Data'!T$1,FALSE))/100</f>
        <v>1.4819026527687301E-3</v>
      </c>
      <c r="N75" s="44">
        <f>(VLOOKUP($A74,'ADR Raw Data'!$B$6:$BE$49,'ADR Raw Data'!U$1,FALSE))/100</f>
        <v>2.0419863278083802E-2</v>
      </c>
      <c r="O75" s="44">
        <f>(VLOOKUP($A74,'ADR Raw Data'!$B$6:$BE$49,'ADR Raw Data'!V$1,FALSE))/100</f>
        <v>1.3968391028461799E-2</v>
      </c>
      <c r="P75" s="44">
        <f>(VLOOKUP($A74,'ADR Raw Data'!$B$6:$BE$49,'ADR Raw Data'!W$1,FALSE))/100</f>
        <v>2.8187556048191703E-2</v>
      </c>
      <c r="Q75" s="44">
        <f>(VLOOKUP($A74,'ADR Raw Data'!$B$6:$BE$49,'ADR Raw Data'!X$1,FALSE))/100</f>
        <v>2.4369113857393598E-2</v>
      </c>
      <c r="R75" s="44">
        <f>(VLOOKUP($A74,'ADR Raw Data'!$B$6:$BE$49,'ADR Raw Data'!Y$1,FALSE))/100</f>
        <v>1.8981592545335199E-2</v>
      </c>
      <c r="S75" s="45">
        <f>(VLOOKUP($A74,'ADR Raw Data'!$B$6:$BE$49,'ADR Raw Data'!AA$1,FALSE))/100</f>
        <v>1.35896063217059E-2</v>
      </c>
      <c r="T75" s="45">
        <f>(VLOOKUP($A74,'ADR Raw Data'!$B$6:$BE$49,'ADR Raw Data'!AB$1,FALSE))/100</f>
        <v>-5.3437364593068703E-3</v>
      </c>
      <c r="U75" s="44">
        <f>(VLOOKUP($A74,'ADR Raw Data'!$B$6:$BE$49,'ADR Raw Data'!AC$1,FALSE))/100</f>
        <v>3.1856309267085697E-3</v>
      </c>
      <c r="V75" s="46">
        <f>(VLOOKUP($A74,'ADR Raw Data'!$B$6:$BE$49,'ADR Raw Data'!AE$1,FALSE))/100</f>
        <v>9.1916964820821703E-3</v>
      </c>
      <c r="X75" s="43">
        <f>(VLOOKUP($A74,'RevPAR Raw Data'!$B$6:$BE$43,'RevPAR Raw Data'!T$1,FALSE))/100</f>
        <v>7.2055162924220109E-2</v>
      </c>
      <c r="Y75" s="44">
        <f>(VLOOKUP($A74,'RevPAR Raw Data'!$B$6:$BE$43,'RevPAR Raw Data'!U$1,FALSE))/100</f>
        <v>0.20447925822502502</v>
      </c>
      <c r="Z75" s="44">
        <f>(VLOOKUP($A74,'RevPAR Raw Data'!$B$6:$BE$43,'RevPAR Raw Data'!V$1,FALSE))/100</f>
        <v>0.13883660174634099</v>
      </c>
      <c r="AA75" s="44">
        <f>(VLOOKUP($A74,'RevPAR Raw Data'!$B$6:$BE$43,'RevPAR Raw Data'!W$1,FALSE))/100</f>
        <v>0.14164134569710002</v>
      </c>
      <c r="AB75" s="44">
        <f>(VLOOKUP($A74,'RevPAR Raw Data'!$B$6:$BE$43,'RevPAR Raw Data'!X$1,FALSE))/100</f>
        <v>9.0859267849464298E-2</v>
      </c>
      <c r="AC75" s="44">
        <f>(VLOOKUP($A74,'RevPAR Raw Data'!$B$6:$BE$43,'RevPAR Raw Data'!Y$1,FALSE))/100</f>
        <v>0.13082898656724301</v>
      </c>
      <c r="AD75" s="45">
        <f>(VLOOKUP($A74,'RevPAR Raw Data'!$B$6:$BE$43,'RevPAR Raw Data'!AA$1,FALSE))/100</f>
        <v>4.7975198087406898E-2</v>
      </c>
      <c r="AE75" s="45">
        <f>(VLOOKUP($A74,'RevPAR Raw Data'!$B$6:$BE$43,'RevPAR Raw Data'!AB$1,FALSE))/100</f>
        <v>7.25277738998353E-3</v>
      </c>
      <c r="AF75" s="44">
        <f>(VLOOKUP($A74,'RevPAR Raw Data'!$B$6:$BE$43,'RevPAR Raw Data'!AC$1,FALSE))/100</f>
        <v>2.6221724788511099E-2</v>
      </c>
      <c r="AG75" s="46">
        <f>(VLOOKUP($A74,'RevPAR Raw Data'!$B$6:$BE$43,'RevPAR Raw Data'!AE$1,FALSE))/100</f>
        <v>9.0567823565986902E-2</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Data'!G$3,FALSE))/100</f>
        <v>0.62865988500663395</v>
      </c>
      <c r="C77" s="72">
        <f>(VLOOKUP($A77,'Occupancy Raw Data'!$B$8:$BE$45,'Occupancy Raw Data'!H$3,FALSE))/100</f>
        <v>0.84475895621406394</v>
      </c>
      <c r="D77" s="72">
        <f>(VLOOKUP($A77,'Occupancy Raw Data'!$B$8:$BE$45,'Occupancy Raw Data'!I$3,FALSE))/100</f>
        <v>0.97160548429898197</v>
      </c>
      <c r="E77" s="72">
        <f>(VLOOKUP($A77,'Occupancy Raw Data'!$B$8:$BE$45,'Occupancy Raw Data'!J$3,FALSE))/100</f>
        <v>0.97638213180008804</v>
      </c>
      <c r="F77" s="72">
        <f>(VLOOKUP($A77,'Occupancy Raw Data'!$B$8:$BE$45,'Occupancy Raw Data'!K$3,FALSE))/100</f>
        <v>0.94674922600619094</v>
      </c>
      <c r="G77" s="73">
        <f>(VLOOKUP($A77,'Occupancy Raw Data'!$B$8:$BE$45,'Occupancy Raw Data'!L$3,FALSE))/100</f>
        <v>0.87363113666519199</v>
      </c>
      <c r="H77" s="53">
        <f>(VLOOKUP($A77,'Occupancy Raw Data'!$B$8:$BE$45,'Occupancy Raw Data'!N$3,FALSE))/100</f>
        <v>0.89792127377266595</v>
      </c>
      <c r="I77" s="53">
        <f>(VLOOKUP($A77,'Occupancy Raw Data'!$B$8:$BE$45,'Occupancy Raw Data'!O$3,FALSE))/100</f>
        <v>0.88677576293675298</v>
      </c>
      <c r="J77" s="73">
        <f>(VLOOKUP($A77,'Occupancy Raw Data'!$B$8:$BE$45,'Occupancy Raw Data'!P$3,FALSE))/100</f>
        <v>0.89234851835471007</v>
      </c>
      <c r="K77" s="74">
        <f>(VLOOKUP($A77,'Occupancy Raw Data'!$B$8:$BE$45,'Occupancy Raw Data'!R$3,FALSE))/100</f>
        <v>0.87897896000505393</v>
      </c>
      <c r="M77" s="75">
        <f>VLOOKUP($A77,'ADR Raw Data'!$B$6:$BE$43,'ADR Raw Data'!G$1,FALSE)</f>
        <v>133.730883635851</v>
      </c>
      <c r="N77" s="76">
        <f>VLOOKUP($A77,'ADR Raw Data'!$B$6:$BE$43,'ADR Raw Data'!H$1,FALSE)</f>
        <v>168.42787539266999</v>
      </c>
      <c r="O77" s="76">
        <f>VLOOKUP($A77,'ADR Raw Data'!$B$6:$BE$43,'ADR Raw Data'!I$1,FALSE)</f>
        <v>198.206239075018</v>
      </c>
      <c r="P77" s="76">
        <f>VLOOKUP($A77,'ADR Raw Data'!$B$6:$BE$43,'ADR Raw Data'!J$1,FALSE)</f>
        <v>196.97023554991799</v>
      </c>
      <c r="Q77" s="76">
        <f>VLOOKUP($A77,'ADR Raw Data'!$B$6:$BE$43,'ADR Raw Data'!K$1,FALSE)</f>
        <v>168.95393627954701</v>
      </c>
      <c r="R77" s="77">
        <f>VLOOKUP($A77,'ADR Raw Data'!$B$6:$BE$43,'ADR Raw Data'!L$1,FALSE)</f>
        <v>176.551787493418</v>
      </c>
      <c r="S77" s="76">
        <f>VLOOKUP($A77,'ADR Raw Data'!$B$6:$BE$43,'ADR Raw Data'!N$1,FALSE)</f>
        <v>142.12508521327899</v>
      </c>
      <c r="T77" s="76">
        <f>VLOOKUP($A77,'ADR Raw Data'!$B$6:$BE$43,'ADR Raw Data'!O$1,FALSE)</f>
        <v>138.926205486284</v>
      </c>
      <c r="U77" s="77">
        <f>VLOOKUP($A77,'ADR Raw Data'!$B$6:$BE$43,'ADR Raw Data'!P$1,FALSE)</f>
        <v>140.53563392148999</v>
      </c>
      <c r="V77" s="78">
        <f>VLOOKUP($A77,'ADR Raw Data'!$B$6:$BE$43,'ADR Raw Data'!R$1,FALSE)</f>
        <v>166.10493861238101</v>
      </c>
      <c r="X77" s="75">
        <f>VLOOKUP($A77,'RevPAR Raw Data'!$B$6:$BE$43,'RevPAR Raw Data'!G$1,FALSE)</f>
        <v>84.071241928350204</v>
      </c>
      <c r="Y77" s="76">
        <f>VLOOKUP($A77,'RevPAR Raw Data'!$B$6:$BE$43,'RevPAR Raw Data'!H$1,FALSE)</f>
        <v>142.28095621406399</v>
      </c>
      <c r="Z77" s="76">
        <f>VLOOKUP($A77,'RevPAR Raw Data'!$B$6:$BE$43,'RevPAR Raw Data'!I$1,FALSE)</f>
        <v>192.578268907563</v>
      </c>
      <c r="AA77" s="76">
        <f>VLOOKUP($A77,'RevPAR Raw Data'!$B$6:$BE$43,'RevPAR Raw Data'!J$1,FALSE)</f>
        <v>192.31821848739401</v>
      </c>
      <c r="AB77" s="76">
        <f>VLOOKUP($A77,'RevPAR Raw Data'!$B$6:$BE$43,'RevPAR Raw Data'!K$1,FALSE)</f>
        <v>159.95700840336099</v>
      </c>
      <c r="AC77" s="77">
        <f>VLOOKUP($A77,'RevPAR Raw Data'!$B$6:$BE$43,'RevPAR Raw Data'!L$1,FALSE)</f>
        <v>154.241138788146</v>
      </c>
      <c r="AD77" s="76">
        <f>VLOOKUP($A77,'RevPAR Raw Data'!$B$6:$BE$43,'RevPAR Raw Data'!N$1,FALSE)</f>
        <v>127.61713754975599</v>
      </c>
      <c r="AE77" s="76">
        <f>VLOOKUP($A77,'RevPAR Raw Data'!$B$6:$BE$43,'RevPAR Raw Data'!O$1,FALSE)</f>
        <v>123.196391862007</v>
      </c>
      <c r="AF77" s="77">
        <f>VLOOKUP($A77,'RevPAR Raw Data'!$B$6:$BE$43,'RevPAR Raw Data'!P$1,FALSE)</f>
        <v>125.406764705882</v>
      </c>
      <c r="AG77" s="78">
        <f>VLOOKUP($A77,'RevPAR Raw Data'!$B$6:$BE$43,'RevPAR Raw Data'!R$1,FALSE)</f>
        <v>146.00274619321399</v>
      </c>
    </row>
    <row r="78" spans="1:33" x14ac:dyDescent="0.25">
      <c r="A78" s="55" t="s">
        <v>126</v>
      </c>
      <c r="B78" s="43">
        <f>(VLOOKUP($A77,'Occupancy Raw Data'!$B$8:$BE$51,'Occupancy Raw Data'!T$3,FALSE))/100</f>
        <v>6.8791007517962299E-2</v>
      </c>
      <c r="C78" s="44">
        <f>(VLOOKUP($A77,'Occupancy Raw Data'!$B$8:$BE$51,'Occupancy Raw Data'!U$3,FALSE))/100</f>
        <v>2.77615435100441E-2</v>
      </c>
      <c r="D78" s="44">
        <f>(VLOOKUP($A77,'Occupancy Raw Data'!$B$8:$BE$51,'Occupancy Raw Data'!V$3,FALSE))/100</f>
        <v>1.8819291052987599E-2</v>
      </c>
      <c r="E78" s="44">
        <f>(VLOOKUP($A77,'Occupancy Raw Data'!$B$8:$BE$51,'Occupancy Raw Data'!W$3,FALSE))/100</f>
        <v>2.2736869188136399E-2</v>
      </c>
      <c r="F78" s="44">
        <f>(VLOOKUP($A77,'Occupancy Raw Data'!$B$8:$BE$51,'Occupancy Raw Data'!X$3,FALSE))/100</f>
        <v>5.7038715517189004E-2</v>
      </c>
      <c r="G78" s="44">
        <f>(VLOOKUP($A77,'Occupancy Raw Data'!$B$8:$BE$51,'Occupancy Raw Data'!Y$3,FALSE))/100</f>
        <v>3.6548894673653298E-2</v>
      </c>
      <c r="H78" s="45">
        <f>(VLOOKUP($A77,'Occupancy Raw Data'!$B$8:$BE$51,'Occupancy Raw Data'!AA$3,FALSE))/100</f>
        <v>-1.8070035212028198E-3</v>
      </c>
      <c r="I78" s="45">
        <f>(VLOOKUP($A77,'Occupancy Raw Data'!$B$8:$BE$51,'Occupancy Raw Data'!AB$3,FALSE))/100</f>
        <v>4.1378750066178902E-2</v>
      </c>
      <c r="J78" s="44">
        <f>(VLOOKUP($A77,'Occupancy Raw Data'!$B$8:$BE$51,'Occupancy Raw Data'!AC$3,FALSE))/100</f>
        <v>1.9193896987245499E-2</v>
      </c>
      <c r="K78" s="46">
        <f>(VLOOKUP($A77,'Occupancy Raw Data'!$B$8:$BE$51,'Occupancy Raw Data'!AE$3,FALSE))/100</f>
        <v>3.1454345732710796E-2</v>
      </c>
      <c r="M78" s="43">
        <f>(VLOOKUP($A77,'ADR Raw Data'!$B$6:$BE$49,'ADR Raw Data'!T$1,FALSE))/100</f>
        <v>0.12146432431481999</v>
      </c>
      <c r="N78" s="44">
        <f>(VLOOKUP($A77,'ADR Raw Data'!$B$6:$BE$49,'ADR Raw Data'!U$1,FALSE))/100</f>
        <v>7.00667879491884E-2</v>
      </c>
      <c r="O78" s="44">
        <f>(VLOOKUP($A77,'ADR Raw Data'!$B$6:$BE$49,'ADR Raw Data'!V$1,FALSE))/100</f>
        <v>8.2362015008211192E-2</v>
      </c>
      <c r="P78" s="44">
        <f>(VLOOKUP($A77,'ADR Raw Data'!$B$6:$BE$49,'ADR Raw Data'!W$1,FALSE))/100</f>
        <v>0.111379323165814</v>
      </c>
      <c r="Q78" s="44">
        <f>(VLOOKUP($A77,'ADR Raw Data'!$B$6:$BE$49,'ADR Raw Data'!X$1,FALSE))/100</f>
        <v>0.111351498010804</v>
      </c>
      <c r="R78" s="44">
        <f>(VLOOKUP($A77,'ADR Raw Data'!$B$6:$BE$49,'ADR Raw Data'!Y$1,FALSE))/100</f>
        <v>9.4921946745489413E-2</v>
      </c>
      <c r="S78" s="45">
        <f>(VLOOKUP($A77,'ADR Raw Data'!$B$6:$BE$49,'ADR Raw Data'!AA$1,FALSE))/100</f>
        <v>8.7701320087783502E-2</v>
      </c>
      <c r="T78" s="45">
        <f>(VLOOKUP($A77,'ADR Raw Data'!$B$6:$BE$49,'ADR Raw Data'!AB$1,FALSE))/100</f>
        <v>9.8870271218475095E-2</v>
      </c>
      <c r="U78" s="44">
        <f>(VLOOKUP($A77,'ADR Raw Data'!$B$6:$BE$49,'ADR Raw Data'!AC$1,FALSE))/100</f>
        <v>9.2777430877148792E-2</v>
      </c>
      <c r="V78" s="46">
        <f>(VLOOKUP($A77,'ADR Raw Data'!$B$6:$BE$49,'ADR Raw Data'!AE$1,FALSE))/100</f>
        <v>9.5216755899042299E-2</v>
      </c>
      <c r="X78" s="43">
        <f>(VLOOKUP($A77,'RevPAR Raw Data'!$B$6:$BE$43,'RevPAR Raw Data'!T$1,FALSE))/100</f>
        <v>0.198610985079888</v>
      </c>
      <c r="Y78" s="44">
        <f>(VLOOKUP($A77,'RevPAR Raw Data'!$B$6:$BE$43,'RevPAR Raw Data'!U$1,FALSE))/100</f>
        <v>9.9773493641492905E-2</v>
      </c>
      <c r="Z78" s="44">
        <f>(VLOOKUP($A77,'RevPAR Raw Data'!$B$6:$BE$43,'RevPAR Raw Data'!V$1,FALSE))/100</f>
        <v>0.102731300793348</v>
      </c>
      <c r="AA78" s="44">
        <f>(VLOOKUP($A77,'RevPAR Raw Data'!$B$6:$BE$43,'RevPAR Raw Data'!W$1,FALSE))/100</f>
        <v>0.13664860945503399</v>
      </c>
      <c r="AB78" s="44">
        <f>(VLOOKUP($A77,'RevPAR Raw Data'!$B$6:$BE$43,'RevPAR Raw Data'!X$1,FALSE))/100</f>
        <v>0.17474155994544399</v>
      </c>
      <c r="AC78" s="44">
        <f>(VLOOKUP($A77,'RevPAR Raw Data'!$B$6:$BE$43,'RevPAR Raw Data'!Y$1,FALSE))/100</f>
        <v>0.13494013365296101</v>
      </c>
      <c r="AD78" s="45">
        <f>(VLOOKUP($A77,'RevPAR Raw Data'!$B$6:$BE$43,'RevPAR Raw Data'!AA$1,FALSE))/100</f>
        <v>8.5735839972367903E-2</v>
      </c>
      <c r="AE78" s="45">
        <f>(VLOOKUP($A77,'RevPAR Raw Data'!$B$6:$BE$43,'RevPAR Raw Data'!AB$1,FALSE))/100</f>
        <v>0.144340149526378</v>
      </c>
      <c r="AF78" s="44">
        <f>(VLOOKUP($A77,'RevPAR Raw Data'!$B$6:$BE$43,'RevPAR Raw Data'!AC$1,FALSE))/100</f>
        <v>0.11375208831539099</v>
      </c>
      <c r="AG78" s="46">
        <f>(VLOOKUP($A77,'RevPAR Raw Data'!$B$6:$BE$43,'RevPAR Raw Data'!AE$1,FALSE))/100</f>
        <v>0.129666082391348</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Data'!G$3,FALSE))/100</f>
        <v>0.52919254658384995</v>
      </c>
      <c r="C80" s="72">
        <f>(VLOOKUP($A80,'Occupancy Raw Data'!$B$8:$BE$45,'Occupancy Raw Data'!H$3,FALSE))/100</f>
        <v>0.65722049689440898</v>
      </c>
      <c r="D80" s="72">
        <f>(VLOOKUP($A80,'Occupancy Raw Data'!$B$8:$BE$45,'Occupancy Raw Data'!I$3,FALSE))/100</f>
        <v>0.71433747412008197</v>
      </c>
      <c r="E80" s="72">
        <f>(VLOOKUP($A80,'Occupancy Raw Data'!$B$8:$BE$45,'Occupancy Raw Data'!J$3,FALSE))/100</f>
        <v>0.75383022774327102</v>
      </c>
      <c r="F80" s="72">
        <f>(VLOOKUP($A80,'Occupancy Raw Data'!$B$8:$BE$45,'Occupancy Raw Data'!K$3,FALSE))/100</f>
        <v>0.75983436853002007</v>
      </c>
      <c r="G80" s="73">
        <f>(VLOOKUP($A80,'Occupancy Raw Data'!$B$8:$BE$45,'Occupancy Raw Data'!L$3,FALSE))/100</f>
        <v>0.68288302277432711</v>
      </c>
      <c r="H80" s="53">
        <f>(VLOOKUP($A80,'Occupancy Raw Data'!$B$8:$BE$45,'Occupancy Raw Data'!N$3,FALSE))/100</f>
        <v>0.89210662525879902</v>
      </c>
      <c r="I80" s="53">
        <f>(VLOOKUP($A80,'Occupancy Raw Data'!$B$8:$BE$45,'Occupancy Raw Data'!O$3,FALSE))/100</f>
        <v>0.87802795031055891</v>
      </c>
      <c r="J80" s="73">
        <f>(VLOOKUP($A80,'Occupancy Raw Data'!$B$8:$BE$45,'Occupancy Raw Data'!P$3,FALSE))/100</f>
        <v>0.88506728778467902</v>
      </c>
      <c r="K80" s="74">
        <f>(VLOOKUP($A80,'Occupancy Raw Data'!$B$8:$BE$45,'Occupancy Raw Data'!R$3,FALSE))/100</f>
        <v>0.74064995563442693</v>
      </c>
      <c r="M80" s="75">
        <f>VLOOKUP($A80,'ADR Raw Data'!$B$6:$BE$43,'ADR Raw Data'!G$1,FALSE)</f>
        <v>107.811983098591</v>
      </c>
      <c r="N80" s="76">
        <f>VLOOKUP($A80,'ADR Raw Data'!$B$6:$BE$43,'ADR Raw Data'!H$1,FALSE)</f>
        <v>115.626478070486</v>
      </c>
      <c r="O80" s="76">
        <f>VLOOKUP($A80,'ADR Raw Data'!$B$6:$BE$43,'ADR Raw Data'!I$1,FALSE)</f>
        <v>121.81075121730299</v>
      </c>
      <c r="P80" s="76">
        <f>VLOOKUP($A80,'ADR Raw Data'!$B$6:$BE$43,'ADR Raw Data'!J$1,FALSE)</f>
        <v>124.569582947679</v>
      </c>
      <c r="Q80" s="76">
        <f>VLOOKUP($A80,'ADR Raw Data'!$B$6:$BE$43,'ADR Raw Data'!K$1,FALSE)</f>
        <v>130.21220372275201</v>
      </c>
      <c r="R80" s="77">
        <f>VLOOKUP($A80,'ADR Raw Data'!$B$6:$BE$43,'ADR Raw Data'!L$1,FALSE)</f>
        <v>120.929466543624</v>
      </c>
      <c r="S80" s="76">
        <f>VLOOKUP($A80,'ADR Raw Data'!$B$6:$BE$43,'ADR Raw Data'!N$1,FALSE)</f>
        <v>179.60839479852601</v>
      </c>
      <c r="T80" s="76">
        <f>VLOOKUP($A80,'ADR Raw Data'!$B$6:$BE$43,'ADR Raw Data'!O$1,FALSE)</f>
        <v>179.327360603649</v>
      </c>
      <c r="U80" s="77">
        <f>VLOOKUP($A80,'ADR Raw Data'!$B$6:$BE$43,'ADR Raw Data'!P$1,FALSE)</f>
        <v>179.468995296646</v>
      </c>
      <c r="V80" s="78">
        <f>VLOOKUP($A80,'ADR Raw Data'!$B$6:$BE$43,'ADR Raw Data'!R$1,FALSE)</f>
        <v>140.91632173652599</v>
      </c>
      <c r="X80" s="75">
        <f>VLOOKUP($A80,'RevPAR Raw Data'!$B$6:$BE$43,'RevPAR Raw Data'!G$1,FALSE)</f>
        <v>57.053297888198699</v>
      </c>
      <c r="Y80" s="76">
        <f>VLOOKUP($A80,'RevPAR Raw Data'!$B$6:$BE$43,'RevPAR Raw Data'!H$1,FALSE)</f>
        <v>75.992091371635595</v>
      </c>
      <c r="Z80" s="76">
        <f>VLOOKUP($A80,'RevPAR Raw Data'!$B$6:$BE$43,'RevPAR Raw Data'!I$1,FALSE)</f>
        <v>87.013984345238001</v>
      </c>
      <c r="AA80" s="76">
        <f>VLOOKUP($A80,'RevPAR Raw Data'!$B$6:$BE$43,'RevPAR Raw Data'!J$1,FALSE)</f>
        <v>93.904317083333297</v>
      </c>
      <c r="AB80" s="76">
        <f>VLOOKUP($A80,'RevPAR Raw Data'!$B$6:$BE$43,'RevPAR Raw Data'!K$1,FALSE)</f>
        <v>98.939707590579701</v>
      </c>
      <c r="AC80" s="77">
        <f>VLOOKUP($A80,'RevPAR Raw Data'!$B$6:$BE$43,'RevPAR Raw Data'!L$1,FALSE)</f>
        <v>82.580679655797098</v>
      </c>
      <c r="AD80" s="76">
        <f>VLOOKUP($A80,'RevPAR Raw Data'!$B$6:$BE$43,'RevPAR Raw Data'!N$1,FALSE)</f>
        <v>160.229838951863</v>
      </c>
      <c r="AE80" s="76">
        <f>VLOOKUP($A80,'RevPAR Raw Data'!$B$6:$BE$43,'RevPAR Raw Data'!O$1,FALSE)</f>
        <v>157.45443486542399</v>
      </c>
      <c r="AF80" s="77">
        <f>VLOOKUP($A80,'RevPAR Raw Data'!$B$6:$BE$43,'RevPAR Raw Data'!P$1,FALSE)</f>
        <v>158.842136908643</v>
      </c>
      <c r="AG80" s="78">
        <f>VLOOKUP($A80,'RevPAR Raw Data'!$B$6:$BE$43,'RevPAR Raw Data'!R$1,FALSE)</f>
        <v>104.369667442324</v>
      </c>
    </row>
    <row r="81" spans="1:33" x14ac:dyDescent="0.25">
      <c r="A81" s="55" t="s">
        <v>126</v>
      </c>
      <c r="B81" s="43">
        <f>(VLOOKUP($A80,'Occupancy Raw Data'!$B$8:$BE$51,'Occupancy Raw Data'!T$3,FALSE))/100</f>
        <v>3.9485359361135702E-2</v>
      </c>
      <c r="C81" s="44">
        <f>(VLOOKUP($A80,'Occupancy Raw Data'!$B$8:$BE$51,'Occupancy Raw Data'!U$3,FALSE))/100</f>
        <v>0.13837968529147601</v>
      </c>
      <c r="D81" s="44">
        <f>(VLOOKUP($A80,'Occupancy Raw Data'!$B$8:$BE$51,'Occupancy Raw Data'!V$3,FALSE))/100</f>
        <v>0.16664864954549199</v>
      </c>
      <c r="E81" s="44">
        <f>(VLOOKUP($A80,'Occupancy Raw Data'!$B$8:$BE$51,'Occupancy Raw Data'!W$3,FALSE))/100</f>
        <v>0.19377138507171701</v>
      </c>
      <c r="F81" s="44">
        <f>(VLOOKUP($A80,'Occupancy Raw Data'!$B$8:$BE$51,'Occupancy Raw Data'!X$3,FALSE))/100</f>
        <v>0.12723152219476899</v>
      </c>
      <c r="G81" s="44">
        <f>(VLOOKUP($A80,'Occupancy Raw Data'!$B$8:$BE$51,'Occupancy Raw Data'!Y$3,FALSE))/100</f>
        <v>0.13652444029886898</v>
      </c>
      <c r="H81" s="45">
        <f>(VLOOKUP($A80,'Occupancy Raw Data'!$B$8:$BE$51,'Occupancy Raw Data'!AA$3,FALSE))/100</f>
        <v>9.5002015907642706E-2</v>
      </c>
      <c r="I81" s="45">
        <f>(VLOOKUP($A80,'Occupancy Raw Data'!$B$8:$BE$51,'Occupancy Raw Data'!AB$3,FALSE))/100</f>
        <v>0.11127261764223899</v>
      </c>
      <c r="J81" s="44">
        <f>(VLOOKUP($A80,'Occupancy Raw Data'!$B$8:$BE$51,'Occupancy Raw Data'!AC$3,FALSE))/100</f>
        <v>0.10301262502887899</v>
      </c>
      <c r="K81" s="46">
        <f>(VLOOKUP($A80,'Occupancy Raw Data'!$B$8:$BE$51,'Occupancy Raw Data'!AE$3,FALSE))/100</f>
        <v>0.124856084172478</v>
      </c>
      <c r="M81" s="43">
        <f>(VLOOKUP($A80,'ADR Raw Data'!$B$6:$BE$49,'ADR Raw Data'!T$1,FALSE))/100</f>
        <v>-2.4469391487812898E-3</v>
      </c>
      <c r="N81" s="44">
        <f>(VLOOKUP($A80,'ADR Raw Data'!$B$6:$BE$49,'ADR Raw Data'!U$1,FALSE))/100</f>
        <v>2.9272881826096501E-2</v>
      </c>
      <c r="O81" s="44">
        <f>(VLOOKUP($A80,'ADR Raw Data'!$B$6:$BE$49,'ADR Raw Data'!V$1,FALSE))/100</f>
        <v>5.1048727342554605E-2</v>
      </c>
      <c r="P81" s="44">
        <f>(VLOOKUP($A80,'ADR Raw Data'!$B$6:$BE$49,'ADR Raw Data'!W$1,FALSE))/100</f>
        <v>7.6698441504507706E-2</v>
      </c>
      <c r="Q81" s="44">
        <f>(VLOOKUP($A80,'ADR Raw Data'!$B$6:$BE$49,'ADR Raw Data'!X$1,FALSE))/100</f>
        <v>5.0774160979105296E-2</v>
      </c>
      <c r="R81" s="44">
        <f>(VLOOKUP($A80,'ADR Raw Data'!$B$6:$BE$49,'ADR Raw Data'!Y$1,FALSE))/100</f>
        <v>4.5693472421421397E-2</v>
      </c>
      <c r="S81" s="45">
        <f>(VLOOKUP($A80,'ADR Raw Data'!$B$6:$BE$49,'ADR Raw Data'!AA$1,FALSE))/100</f>
        <v>0.114571898658153</v>
      </c>
      <c r="T81" s="45">
        <f>(VLOOKUP($A80,'ADR Raw Data'!$B$6:$BE$49,'ADR Raw Data'!AB$1,FALSE))/100</f>
        <v>0.12243289394736599</v>
      </c>
      <c r="U81" s="44">
        <f>(VLOOKUP($A80,'ADR Raw Data'!$B$6:$BE$49,'ADR Raw Data'!AC$1,FALSE))/100</f>
        <v>0.118418811169826</v>
      </c>
      <c r="V81" s="46">
        <f>(VLOOKUP($A80,'ADR Raw Data'!$B$6:$BE$49,'ADR Raw Data'!AE$1,FALSE))/100</f>
        <v>7.3636205010774197E-2</v>
      </c>
      <c r="X81" s="43">
        <f>(VLOOKUP($A80,'RevPAR Raw Data'!$B$6:$BE$43,'RevPAR Raw Data'!T$1,FALSE))/100</f>
        <v>3.6941801940730004E-2</v>
      </c>
      <c r="Y81" s="44">
        <f>(VLOOKUP($A80,'RevPAR Raw Data'!$B$6:$BE$43,'RevPAR Raw Data'!U$1,FALSE))/100</f>
        <v>0.17170333929224299</v>
      </c>
      <c r="Z81" s="44">
        <f>(VLOOKUP($A80,'RevPAR Raw Data'!$B$6:$BE$43,'RevPAR Raw Data'!V$1,FALSE))/100</f>
        <v>0.22620457836069999</v>
      </c>
      <c r="AA81" s="44">
        <f>(VLOOKUP($A80,'RevPAR Raw Data'!$B$6:$BE$43,'RevPAR Raw Data'!W$1,FALSE))/100</f>
        <v>0.285331789819395</v>
      </c>
      <c r="AB81" s="44">
        <f>(VLOOKUP($A80,'RevPAR Raw Data'!$B$6:$BE$43,'RevPAR Raw Data'!X$1,FALSE))/100</f>
        <v>0.184465756963408</v>
      </c>
      <c r="AC81" s="44">
        <f>(VLOOKUP($A80,'RevPAR Raw Data'!$B$6:$BE$43,'RevPAR Raw Data'!Y$1,FALSE))/100</f>
        <v>0.18845618846793699</v>
      </c>
      <c r="AD81" s="45">
        <f>(VLOOKUP($A80,'RevPAR Raw Data'!$B$6:$BE$43,'RevPAR Raw Data'!AA$1,FALSE))/100</f>
        <v>0.22045847590468701</v>
      </c>
      <c r="AE81" s="45">
        <f>(VLOOKUP($A80,'RevPAR Raw Data'!$B$6:$BE$43,'RevPAR Raw Data'!AB$1,FALSE))/100</f>
        <v>0.24732894018464399</v>
      </c>
      <c r="AF81" s="44">
        <f>(VLOOKUP($A80,'RevPAR Raw Data'!$B$6:$BE$43,'RevPAR Raw Data'!AC$1,FALSE))/100</f>
        <v>0.233630068790108</v>
      </c>
      <c r="AG81" s="46">
        <f>(VLOOKUP($A80,'RevPAR Raw Data'!$B$6:$BE$43,'RevPAR Raw Data'!AE$1,FALSE))/100</f>
        <v>0.20768621739422</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Data'!G$3,FALSE))/100</f>
        <v>0.63876204972095296</v>
      </c>
      <c r="C83" s="72">
        <f>(VLOOKUP($A83,'Occupancy Raw Data'!$B$8:$BE$45,'Occupancy Raw Data'!H$3,FALSE))/100</f>
        <v>0.79266024014882408</v>
      </c>
      <c r="D83" s="72">
        <f>(VLOOKUP($A83,'Occupancy Raw Data'!$B$8:$BE$45,'Occupancy Raw Data'!I$3,FALSE))/100</f>
        <v>0.81735159817351499</v>
      </c>
      <c r="E83" s="72">
        <f>(VLOOKUP($A83,'Occupancy Raw Data'!$B$8:$BE$45,'Occupancy Raw Data'!J$3,FALSE))/100</f>
        <v>0.84390326399458804</v>
      </c>
      <c r="F83" s="72">
        <f>(VLOOKUP($A83,'Occupancy Raw Data'!$B$8:$BE$45,'Occupancy Raw Data'!K$3,FALSE))/100</f>
        <v>0.82191780821917804</v>
      </c>
      <c r="G83" s="73">
        <f>(VLOOKUP($A83,'Occupancy Raw Data'!$B$8:$BE$45,'Occupancy Raw Data'!L$3,FALSE))/100</f>
        <v>0.78291899205141202</v>
      </c>
      <c r="H83" s="53">
        <f>(VLOOKUP($A83,'Occupancy Raw Data'!$B$8:$BE$45,'Occupancy Raw Data'!N$3,FALSE))/100</f>
        <v>0.88821241332656797</v>
      </c>
      <c r="I83" s="53">
        <f>(VLOOKUP($A83,'Occupancy Raw Data'!$B$8:$BE$45,'Occupancy Raw Data'!O$3,FALSE))/100</f>
        <v>0.88550651107728695</v>
      </c>
      <c r="J83" s="73">
        <f>(VLOOKUP($A83,'Occupancy Raw Data'!$B$8:$BE$45,'Occupancy Raw Data'!P$3,FALSE))/100</f>
        <v>0.88685946220192702</v>
      </c>
      <c r="K83" s="74">
        <f>(VLOOKUP($A83,'Occupancy Raw Data'!$B$8:$BE$45,'Occupancy Raw Data'!R$3,FALSE))/100</f>
        <v>0.81261626923727304</v>
      </c>
      <c r="M83" s="75">
        <f>VLOOKUP($A83,'ADR Raw Data'!$B$6:$BE$43,'ADR Raw Data'!G$1,FALSE)</f>
        <v>95.124304342070403</v>
      </c>
      <c r="N83" s="76">
        <f>VLOOKUP($A83,'ADR Raw Data'!$B$6:$BE$43,'ADR Raw Data'!H$1,FALSE)</f>
        <v>104.866647343716</v>
      </c>
      <c r="O83" s="76">
        <f>VLOOKUP($A83,'ADR Raw Data'!$B$6:$BE$43,'ADR Raw Data'!I$1,FALSE)</f>
        <v>109.54164001655199</v>
      </c>
      <c r="P83" s="76">
        <f>VLOOKUP($A83,'ADR Raw Data'!$B$6:$BE$43,'ADR Raw Data'!J$1,FALSE)</f>
        <v>108.137121182364</v>
      </c>
      <c r="Q83" s="76">
        <f>VLOOKUP($A83,'ADR Raw Data'!$B$6:$BE$43,'ADR Raw Data'!K$1,FALSE)</f>
        <v>104.052897242798</v>
      </c>
      <c r="R83" s="77">
        <f>VLOOKUP($A83,'ADR Raw Data'!$B$6:$BE$43,'ADR Raw Data'!L$1,FALSE)</f>
        <v>104.78725256404699</v>
      </c>
      <c r="S83" s="76">
        <f>VLOOKUP($A83,'ADR Raw Data'!$B$6:$BE$43,'ADR Raw Data'!N$1,FALSE)</f>
        <v>129.92519105102801</v>
      </c>
      <c r="T83" s="76">
        <f>VLOOKUP($A83,'ADR Raw Data'!$B$6:$BE$43,'ADR Raw Data'!O$1,FALSE)</f>
        <v>129.07680328494999</v>
      </c>
      <c r="U83" s="77">
        <f>VLOOKUP($A83,'ADR Raw Data'!$B$6:$BE$43,'ADR Raw Data'!P$1,FALSE)</f>
        <v>129.501644298245</v>
      </c>
      <c r="V83" s="78">
        <f>VLOOKUP($A83,'ADR Raw Data'!$B$6:$BE$43,'ADR Raw Data'!R$1,FALSE)</f>
        <v>112.493645919429</v>
      </c>
      <c r="X83" s="75">
        <f>VLOOKUP($A83,'RevPAR Raw Data'!$B$6:$BE$43,'RevPAR Raw Data'!G$1,FALSE)</f>
        <v>60.761795619820703</v>
      </c>
      <c r="Y83" s="76">
        <f>VLOOKUP($A83,'RevPAR Raw Data'!$B$6:$BE$43,'RevPAR Raw Data'!H$1,FALSE)</f>
        <v>83.123621867072501</v>
      </c>
      <c r="Z83" s="76">
        <f>VLOOKUP($A83,'RevPAR Raw Data'!$B$6:$BE$43,'RevPAR Raw Data'!I$1,FALSE)</f>
        <v>89.534034534077406</v>
      </c>
      <c r="AA83" s="76">
        <f>VLOOKUP($A83,'RevPAR Raw Data'!$B$6:$BE$43,'RevPAR Raw Data'!J$1,FALSE)</f>
        <v>91.257269524775893</v>
      </c>
      <c r="AB83" s="76">
        <f>VLOOKUP($A83,'RevPAR Raw Data'!$B$6:$BE$43,'RevPAR Raw Data'!K$1,FALSE)</f>
        <v>85.522929240656097</v>
      </c>
      <c r="AC83" s="77">
        <f>VLOOKUP($A83,'RevPAR Raw Data'!$B$6:$BE$43,'RevPAR Raw Data'!L$1,FALSE)</f>
        <v>82.039930157280494</v>
      </c>
      <c r="AD83" s="76">
        <f>VLOOKUP($A83,'RevPAR Raw Data'!$B$6:$BE$43,'RevPAR Raw Data'!N$1,FALSE)</f>
        <v>115.401167495349</v>
      </c>
      <c r="AE83" s="76">
        <f>VLOOKUP($A83,'RevPAR Raw Data'!$B$6:$BE$43,'RevPAR Raw Data'!O$1,FALSE)</f>
        <v>114.298349737865</v>
      </c>
      <c r="AF83" s="77">
        <f>VLOOKUP($A83,'RevPAR Raw Data'!$B$6:$BE$43,'RevPAR Raw Data'!P$1,FALSE)</f>
        <v>114.84975861660701</v>
      </c>
      <c r="AG83" s="78">
        <f>VLOOKUP($A83,'RevPAR Raw Data'!$B$6:$BE$43,'RevPAR Raw Data'!R$1,FALSE)</f>
        <v>91.414166859945297</v>
      </c>
    </row>
    <row r="84" spans="1:33" x14ac:dyDescent="0.25">
      <c r="A84" s="55" t="s">
        <v>126</v>
      </c>
      <c r="B84" s="43">
        <f>(VLOOKUP($A83,'Occupancy Raw Data'!$B$8:$BE$51,'Occupancy Raw Data'!T$3,FALSE))/100</f>
        <v>0.106347726488844</v>
      </c>
      <c r="C84" s="44">
        <f>(VLOOKUP($A83,'Occupancy Raw Data'!$B$8:$BE$51,'Occupancy Raw Data'!U$3,FALSE))/100</f>
        <v>0.15064826304540099</v>
      </c>
      <c r="D84" s="44">
        <f>(VLOOKUP($A83,'Occupancy Raw Data'!$B$8:$BE$51,'Occupancy Raw Data'!V$3,FALSE))/100</f>
        <v>0.124965140422271</v>
      </c>
      <c r="E84" s="44">
        <f>(VLOOKUP($A83,'Occupancy Raw Data'!$B$8:$BE$51,'Occupancy Raw Data'!W$3,FALSE))/100</f>
        <v>0.17477629197568301</v>
      </c>
      <c r="F84" s="44">
        <f>(VLOOKUP($A83,'Occupancy Raw Data'!$B$8:$BE$51,'Occupancy Raw Data'!X$3,FALSE))/100</f>
        <v>0.16591286239546998</v>
      </c>
      <c r="G84" s="44">
        <f>(VLOOKUP($A83,'Occupancy Raw Data'!$B$8:$BE$51,'Occupancy Raw Data'!Y$3,FALSE))/100</f>
        <v>0.145922312761882</v>
      </c>
      <c r="H84" s="45">
        <f>(VLOOKUP($A83,'Occupancy Raw Data'!$B$8:$BE$51,'Occupancy Raw Data'!AA$3,FALSE))/100</f>
        <v>9.8675338108174693E-2</v>
      </c>
      <c r="I84" s="45">
        <f>(VLOOKUP($A83,'Occupancy Raw Data'!$B$8:$BE$51,'Occupancy Raw Data'!AB$3,FALSE))/100</f>
        <v>0.11589889937825699</v>
      </c>
      <c r="J84" s="44">
        <f>(VLOOKUP($A83,'Occupancy Raw Data'!$B$8:$BE$51,'Occupancy Raw Data'!AC$3,FALSE))/100</f>
        <v>0.10720700496914599</v>
      </c>
      <c r="K84" s="46">
        <f>(VLOOKUP($A83,'Occupancy Raw Data'!$B$8:$BE$51,'Occupancy Raw Data'!AE$3,FALSE))/100</f>
        <v>0.13356281764532102</v>
      </c>
      <c r="M84" s="43">
        <f>(VLOOKUP($A83,'ADR Raw Data'!$B$6:$BE$49,'ADR Raw Data'!T$1,FALSE))/100</f>
        <v>4.2102836070509395E-2</v>
      </c>
      <c r="N84" s="44">
        <f>(VLOOKUP($A83,'ADR Raw Data'!$B$6:$BE$49,'ADR Raw Data'!U$1,FALSE))/100</f>
        <v>6.7329496584804097E-2</v>
      </c>
      <c r="O84" s="44">
        <f>(VLOOKUP($A83,'ADR Raw Data'!$B$6:$BE$49,'ADR Raw Data'!V$1,FALSE))/100</f>
        <v>8.672926201474819E-2</v>
      </c>
      <c r="P84" s="44">
        <f>(VLOOKUP($A83,'ADR Raw Data'!$B$6:$BE$49,'ADR Raw Data'!W$1,FALSE))/100</f>
        <v>9.4492100224135095E-2</v>
      </c>
      <c r="Q84" s="44">
        <f>(VLOOKUP($A83,'ADR Raw Data'!$B$6:$BE$49,'ADR Raw Data'!X$1,FALSE))/100</f>
        <v>7.5178128098712396E-2</v>
      </c>
      <c r="R84" s="44">
        <f>(VLOOKUP($A83,'ADR Raw Data'!$B$6:$BE$49,'ADR Raw Data'!Y$1,FALSE))/100</f>
        <v>7.5549731876193904E-2</v>
      </c>
      <c r="S84" s="45">
        <f>(VLOOKUP($A83,'ADR Raw Data'!$B$6:$BE$49,'ADR Raw Data'!AA$1,FALSE))/100</f>
        <v>0.11800071264830599</v>
      </c>
      <c r="T84" s="45">
        <f>(VLOOKUP($A83,'ADR Raw Data'!$B$6:$BE$49,'ADR Raw Data'!AB$1,FALSE))/100</f>
        <v>0.112283431261926</v>
      </c>
      <c r="U84" s="44">
        <f>(VLOOKUP($A83,'ADR Raw Data'!$B$6:$BE$49,'ADR Raw Data'!AC$1,FALSE))/100</f>
        <v>0.115142292546387</v>
      </c>
      <c r="V84" s="46">
        <f>(VLOOKUP($A83,'ADR Raw Data'!$B$6:$BE$49,'ADR Raw Data'!AE$1,FALSE))/100</f>
        <v>8.7971595794854807E-2</v>
      </c>
      <c r="X84" s="43">
        <f>(VLOOKUP($A83,'RevPAR Raw Data'!$B$6:$BE$43,'RevPAR Raw Data'!T$1,FALSE))/100</f>
        <v>0.152928103454185</v>
      </c>
      <c r="Y84" s="44">
        <f>(VLOOKUP($A83,'RevPAR Raw Data'!$B$6:$BE$43,'RevPAR Raw Data'!U$1,FALSE))/100</f>
        <v>0.22812083134242703</v>
      </c>
      <c r="Z84" s="44">
        <f>(VLOOKUP($A83,'RevPAR Raw Data'!$B$6:$BE$43,'RevPAR Raw Data'!V$1,FALSE))/100</f>
        <v>0.22253253684341298</v>
      </c>
      <c r="AA84" s="44">
        <f>(VLOOKUP($A83,'RevPAR Raw Data'!$B$6:$BE$43,'RevPAR Raw Data'!W$1,FALSE))/100</f>
        <v>0.28578337109798702</v>
      </c>
      <c r="AB84" s="44">
        <f>(VLOOKUP($A83,'RevPAR Raw Data'!$B$6:$BE$43,'RevPAR Raw Data'!X$1,FALSE))/100</f>
        <v>0.25356400891657299</v>
      </c>
      <c r="AC84" s="44">
        <f>(VLOOKUP($A83,'RevPAR Raw Data'!$B$6:$BE$43,'RevPAR Raw Data'!Y$1,FALSE))/100</f>
        <v>0.23249643624198998</v>
      </c>
      <c r="AD84" s="45">
        <f>(VLOOKUP($A83,'RevPAR Raw Data'!$B$6:$BE$43,'RevPAR Raw Data'!AA$1,FALSE))/100</f>
        <v>0.22831981097405801</v>
      </c>
      <c r="AE84" s="45">
        <f>(VLOOKUP($A83,'RevPAR Raw Data'!$B$6:$BE$43,'RevPAR Raw Data'!AB$1,FALSE))/100</f>
        <v>0.24119585674185501</v>
      </c>
      <c r="AF84" s="44">
        <f>(VLOOKUP($A83,'RevPAR Raw Data'!$B$6:$BE$43,'RevPAR Raw Data'!AC$1,FALSE))/100</f>
        <v>0.23469335784471401</v>
      </c>
      <c r="AG84" s="46">
        <f>(VLOOKUP($A83,'RevPAR Raw Data'!$B$6:$BE$43,'RevPAR Raw Data'!AE$1,FALSE))/100</f>
        <v>0.233284147647292</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Data'!G$3,FALSE))/100</f>
        <v>0.54273811234018099</v>
      </c>
      <c r="C86" s="72">
        <f>(VLOOKUP($A86,'Occupancy Raw Data'!$B$8:$BE$45,'Occupancy Raw Data'!H$3,FALSE))/100</f>
        <v>0.6940094813963511</v>
      </c>
      <c r="D86" s="72">
        <f>(VLOOKUP($A86,'Occupancy Raw Data'!$B$8:$BE$45,'Occupancy Raw Data'!I$3,FALSE))/100</f>
        <v>0.80218359431116193</v>
      </c>
      <c r="E86" s="72">
        <f>(VLOOKUP($A86,'Occupancy Raw Data'!$B$8:$BE$45,'Occupancy Raw Data'!J$3,FALSE))/100</f>
        <v>0.81784226404252192</v>
      </c>
      <c r="F86" s="72">
        <f>(VLOOKUP($A86,'Occupancy Raw Data'!$B$8:$BE$45,'Occupancy Raw Data'!K$3,FALSE))/100</f>
        <v>0.77603792558540408</v>
      </c>
      <c r="G86" s="73">
        <f>(VLOOKUP($A86,'Occupancy Raw Data'!$B$8:$BE$45,'Occupancy Raw Data'!L$3,FALSE))/100</f>
        <v>0.72656227553512398</v>
      </c>
      <c r="H86" s="53">
        <f>(VLOOKUP($A86,'Occupancy Raw Data'!$B$8:$BE$45,'Occupancy Raw Data'!N$3,FALSE))/100</f>
        <v>0.88809079155293702</v>
      </c>
      <c r="I86" s="53">
        <f>(VLOOKUP($A86,'Occupancy Raw Data'!$B$8:$BE$45,'Occupancy Raw Data'!O$3,FALSE))/100</f>
        <v>0.84168941244074102</v>
      </c>
      <c r="J86" s="73">
        <f>(VLOOKUP($A86,'Occupancy Raw Data'!$B$8:$BE$45,'Occupancy Raw Data'!P$3,FALSE))/100</f>
        <v>0.86489010199683902</v>
      </c>
      <c r="K86" s="74">
        <f>(VLOOKUP($A86,'Occupancy Raw Data'!$B$8:$BE$45,'Occupancy Raw Data'!R$3,FALSE))/100</f>
        <v>0.76608451166704195</v>
      </c>
      <c r="M86" s="75">
        <f>VLOOKUP($A86,'ADR Raw Data'!$B$6:$BE$43,'ADR Raw Data'!G$1,FALSE)</f>
        <v>81.6715855743779</v>
      </c>
      <c r="N86" s="76">
        <f>VLOOKUP($A86,'ADR Raw Data'!$B$6:$BE$43,'ADR Raw Data'!H$1,FALSE)</f>
        <v>90.5448506106396</v>
      </c>
      <c r="O86" s="76">
        <f>VLOOKUP($A86,'ADR Raw Data'!$B$6:$BE$43,'ADR Raw Data'!I$1,FALSE)</f>
        <v>99.312031393266395</v>
      </c>
      <c r="P86" s="76">
        <f>VLOOKUP($A86,'ADR Raw Data'!$B$6:$BE$43,'ADR Raw Data'!J$1,FALSE)</f>
        <v>100.098636975232</v>
      </c>
      <c r="Q86" s="76">
        <f>VLOOKUP($A86,'ADR Raw Data'!$B$6:$BE$43,'ADR Raw Data'!K$1,FALSE)</f>
        <v>98.648104553868905</v>
      </c>
      <c r="R86" s="77">
        <f>VLOOKUP($A86,'ADR Raw Data'!$B$6:$BE$43,'ADR Raw Data'!L$1,FALSE)</f>
        <v>95.036950648528901</v>
      </c>
      <c r="S86" s="76">
        <f>VLOOKUP($A86,'ADR Raw Data'!$B$6:$BE$43,'ADR Raw Data'!N$1,FALSE)</f>
        <v>133.78580501455801</v>
      </c>
      <c r="T86" s="76">
        <f>VLOOKUP($A86,'ADR Raw Data'!$B$6:$BE$43,'ADR Raw Data'!O$1,FALSE)</f>
        <v>121.941461648745</v>
      </c>
      <c r="U86" s="77">
        <f>VLOOKUP($A86,'ADR Raw Data'!$B$6:$BE$43,'ADR Raw Data'!P$1,FALSE)</f>
        <v>128.022495673116</v>
      </c>
      <c r="V86" s="78">
        <f>VLOOKUP($A86,'ADR Raw Data'!$B$6:$BE$43,'ADR Raw Data'!R$1,FALSE)</f>
        <v>105.676907455329</v>
      </c>
      <c r="X86" s="75">
        <f>VLOOKUP($A86,'RevPAR Raw Data'!$B$6:$BE$43,'RevPAR Raw Data'!G$1,FALSE)</f>
        <v>44.326282186467402</v>
      </c>
      <c r="Y86" s="76">
        <f>VLOOKUP($A86,'RevPAR Raw Data'!$B$6:$BE$43,'RevPAR Raw Data'!H$1,FALSE)</f>
        <v>62.838984815400003</v>
      </c>
      <c r="Z86" s="76">
        <f>VLOOKUP($A86,'RevPAR Raw Data'!$B$6:$BE$43,'RevPAR Raw Data'!I$1,FALSE)</f>
        <v>79.666482301393401</v>
      </c>
      <c r="AA86" s="76">
        <f>VLOOKUP($A86,'RevPAR Raw Data'!$B$6:$BE$43,'RevPAR Raw Data'!J$1,FALSE)</f>
        <v>81.864895891394895</v>
      </c>
      <c r="AB86" s="76">
        <f>VLOOKUP($A86,'RevPAR Raw Data'!$B$6:$BE$43,'RevPAR Raw Data'!K$1,FALSE)</f>
        <v>76.554670420916494</v>
      </c>
      <c r="AC86" s="77">
        <f>VLOOKUP($A86,'RevPAR Raw Data'!$B$6:$BE$43,'RevPAR Raw Data'!L$1,FALSE)</f>
        <v>69.050263123114405</v>
      </c>
      <c r="AD86" s="76">
        <f>VLOOKUP($A86,'RevPAR Raw Data'!$B$6:$BE$43,'RevPAR Raw Data'!N$1,FALSE)</f>
        <v>118.81394147392599</v>
      </c>
      <c r="AE86" s="76">
        <f>VLOOKUP($A86,'RevPAR Raw Data'!$B$6:$BE$43,'RevPAR Raw Data'!O$1,FALSE)</f>
        <v>102.63683720729701</v>
      </c>
      <c r="AF86" s="77">
        <f>VLOOKUP($A86,'RevPAR Raw Data'!$B$6:$BE$43,'RevPAR Raw Data'!P$1,FALSE)</f>
        <v>110.725389340611</v>
      </c>
      <c r="AG86" s="78">
        <f>VLOOKUP($A86,'RevPAR Raw Data'!$B$6:$BE$43,'RevPAR Raw Data'!R$1,FALSE)</f>
        <v>80.957442042399407</v>
      </c>
    </row>
    <row r="87" spans="1:33" x14ac:dyDescent="0.25">
      <c r="A87" s="55" t="s">
        <v>126</v>
      </c>
      <c r="B87" s="43">
        <f>(VLOOKUP($A86,'Occupancy Raw Data'!$B$8:$BE$51,'Occupancy Raw Data'!T$3,FALSE))/100</f>
        <v>-8.4277132662611789E-2</v>
      </c>
      <c r="C87" s="44">
        <f>(VLOOKUP($A86,'Occupancy Raw Data'!$B$8:$BE$51,'Occupancy Raw Data'!U$3,FALSE))/100</f>
        <v>0.16028670487525101</v>
      </c>
      <c r="D87" s="44">
        <f>(VLOOKUP($A86,'Occupancy Raw Data'!$B$8:$BE$51,'Occupancy Raw Data'!V$3,FALSE))/100</f>
        <v>0.25509882690003499</v>
      </c>
      <c r="E87" s="44">
        <f>(VLOOKUP($A86,'Occupancy Raw Data'!$B$8:$BE$51,'Occupancy Raw Data'!W$3,FALSE))/100</f>
        <v>0.24905841727536501</v>
      </c>
      <c r="F87" s="44">
        <f>(VLOOKUP($A86,'Occupancy Raw Data'!$B$8:$BE$51,'Occupancy Raw Data'!X$3,FALSE))/100</f>
        <v>0.137395362672451</v>
      </c>
      <c r="G87" s="44">
        <f>(VLOOKUP($A86,'Occupancy Raw Data'!$B$8:$BE$51,'Occupancy Raw Data'!Y$3,FALSE))/100</f>
        <v>0.147073760040174</v>
      </c>
      <c r="H87" s="45">
        <f>(VLOOKUP($A86,'Occupancy Raw Data'!$B$8:$BE$51,'Occupancy Raw Data'!AA$3,FALSE))/100</f>
        <v>4.9548165212087596E-2</v>
      </c>
      <c r="I87" s="45">
        <f>(VLOOKUP($A86,'Occupancy Raw Data'!$B$8:$BE$51,'Occupancy Raw Data'!AB$3,FALSE))/100</f>
        <v>6.8775469101432798E-2</v>
      </c>
      <c r="J87" s="44">
        <f>(VLOOKUP($A86,'Occupancy Raw Data'!$B$8:$BE$51,'Occupancy Raw Data'!AC$3,FALSE))/100</f>
        <v>5.8816754967609602E-2</v>
      </c>
      <c r="K87" s="46">
        <f>(VLOOKUP($A86,'Occupancy Raw Data'!$B$8:$BE$51,'Occupancy Raw Data'!AE$3,FALSE))/100</f>
        <v>0.11703975756736901</v>
      </c>
      <c r="M87" s="43">
        <f>(VLOOKUP($A86,'ADR Raw Data'!$B$6:$BE$49,'ADR Raw Data'!T$1,FALSE))/100</f>
        <v>-8.8718621281049709E-2</v>
      </c>
      <c r="N87" s="44">
        <f>(VLOOKUP($A86,'ADR Raw Data'!$B$6:$BE$49,'ADR Raw Data'!U$1,FALSE))/100</f>
        <v>9.5459285668578905E-2</v>
      </c>
      <c r="O87" s="44">
        <f>(VLOOKUP($A86,'ADR Raw Data'!$B$6:$BE$49,'ADR Raw Data'!V$1,FALSE))/100</f>
        <v>0.15137124463843399</v>
      </c>
      <c r="P87" s="44">
        <f>(VLOOKUP($A86,'ADR Raw Data'!$B$6:$BE$49,'ADR Raw Data'!W$1,FALSE))/100</f>
        <v>0.16093808768330001</v>
      </c>
      <c r="Q87" s="44">
        <f>(VLOOKUP($A86,'ADR Raw Data'!$B$6:$BE$49,'ADR Raw Data'!X$1,FALSE))/100</f>
        <v>0.11147194178339101</v>
      </c>
      <c r="R87" s="44">
        <f>(VLOOKUP($A86,'ADR Raw Data'!$B$6:$BE$49,'ADR Raw Data'!Y$1,FALSE))/100</f>
        <v>9.5690001933033203E-2</v>
      </c>
      <c r="S87" s="45">
        <f>(VLOOKUP($A86,'ADR Raw Data'!$B$6:$BE$49,'ADR Raw Data'!AA$1,FALSE))/100</f>
        <v>0.14749820678430101</v>
      </c>
      <c r="T87" s="45">
        <f>(VLOOKUP($A86,'ADR Raw Data'!$B$6:$BE$49,'ADR Raw Data'!AB$1,FALSE))/100</f>
        <v>0.110090132754792</v>
      </c>
      <c r="U87" s="44">
        <f>(VLOOKUP($A86,'ADR Raw Data'!$B$6:$BE$49,'ADR Raw Data'!AC$1,FALSE))/100</f>
        <v>0.129547193631111</v>
      </c>
      <c r="V87" s="46">
        <f>(VLOOKUP($A86,'ADR Raw Data'!$B$6:$BE$49,'ADR Raw Data'!AE$1,FALSE))/100</f>
        <v>0.103214618648796</v>
      </c>
      <c r="X87" s="43">
        <f>(VLOOKUP($A86,'RevPAR Raw Data'!$B$6:$BE$43,'RevPAR Raw Data'!T$1,FALSE))/100</f>
        <v>-0.165518802928314</v>
      </c>
      <c r="Y87" s="44">
        <f>(VLOOKUP($A86,'RevPAR Raw Data'!$B$6:$BE$43,'RevPAR Raw Data'!U$1,FALSE))/100</f>
        <v>0.27104684489339198</v>
      </c>
      <c r="Z87" s="44">
        <f>(VLOOKUP($A86,'RevPAR Raw Data'!$B$6:$BE$43,'RevPAR Raw Data'!V$1,FALSE))/100</f>
        <v>0.445084698472132</v>
      </c>
      <c r="AA87" s="44">
        <f>(VLOOKUP($A86,'RevPAR Raw Data'!$B$6:$BE$43,'RevPAR Raw Data'!W$1,FALSE))/100</f>
        <v>0.450079490356392</v>
      </c>
      <c r="AB87" s="44">
        <f>(VLOOKUP($A86,'RevPAR Raw Data'!$B$6:$BE$43,'RevPAR Raw Data'!X$1,FALSE))/100</f>
        <v>0.26418303232497303</v>
      </c>
      <c r="AC87" s="44">
        <f>(VLOOKUP($A86,'RevPAR Raw Data'!$B$6:$BE$43,'RevPAR Raw Data'!Y$1,FALSE))/100</f>
        <v>0.25683725035575</v>
      </c>
      <c r="AD87" s="45">
        <f>(VLOOKUP($A86,'RevPAR Raw Data'!$B$6:$BE$43,'RevPAR Raw Data'!AA$1,FALSE))/100</f>
        <v>0.20435463751462302</v>
      </c>
      <c r="AE87" s="45">
        <f>(VLOOKUP($A86,'RevPAR Raw Data'!$B$6:$BE$43,'RevPAR Raw Data'!AB$1,FALSE))/100</f>
        <v>0.18643710237987499</v>
      </c>
      <c r="AF87" s="44">
        <f>(VLOOKUP($A86,'RevPAR Raw Data'!$B$6:$BE$43,'RevPAR Raw Data'!AC$1,FALSE))/100</f>
        <v>0.19598349414326299</v>
      </c>
      <c r="AG87" s="46">
        <f>(VLOOKUP($A86,'RevPAR Raw Data'!$B$6:$BE$43,'RevPAR Raw Data'!AE$1,FALSE))/100</f>
        <v>0.23233459016023</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Data'!G$3,FALSE))/100</f>
        <v>0.57170272156315394</v>
      </c>
      <c r="C89" s="72">
        <f>(VLOOKUP($A89,'Occupancy Raw Data'!$B$8:$BE$45,'Occupancy Raw Data'!H$3,FALSE))/100</f>
        <v>0.77913468248429796</v>
      </c>
      <c r="D89" s="72">
        <f>(VLOOKUP($A89,'Occupancy Raw Data'!$B$8:$BE$45,'Occupancy Raw Data'!I$3,FALSE))/100</f>
        <v>0.81036287508722904</v>
      </c>
      <c r="E89" s="72">
        <f>(VLOOKUP($A89,'Occupancy Raw Data'!$B$8:$BE$45,'Occupancy Raw Data'!J$3,FALSE))/100</f>
        <v>0.81036287508722904</v>
      </c>
      <c r="F89" s="72">
        <f>(VLOOKUP($A89,'Occupancy Raw Data'!$B$8:$BE$45,'Occupancy Raw Data'!K$3,FALSE))/100</f>
        <v>0.78436845778087905</v>
      </c>
      <c r="G89" s="73">
        <f>(VLOOKUP($A89,'Occupancy Raw Data'!$B$8:$BE$45,'Occupancy Raw Data'!L$3,FALSE))/100</f>
        <v>0.75118632240055805</v>
      </c>
      <c r="H89" s="53">
        <f>(VLOOKUP($A89,'Occupancy Raw Data'!$B$8:$BE$45,'Occupancy Raw Data'!N$3,FALSE))/100</f>
        <v>0.88904396371249106</v>
      </c>
      <c r="I89" s="53">
        <f>(VLOOKUP($A89,'Occupancy Raw Data'!$B$8:$BE$45,'Occupancy Raw Data'!O$3,FALSE))/100</f>
        <v>0.86898115840893198</v>
      </c>
      <c r="J89" s="73">
        <f>(VLOOKUP($A89,'Occupancy Raw Data'!$B$8:$BE$45,'Occupancy Raw Data'!P$3,FALSE))/100</f>
        <v>0.87901256106071102</v>
      </c>
      <c r="K89" s="74">
        <f>(VLOOKUP($A89,'Occupancy Raw Data'!$B$8:$BE$45,'Occupancy Raw Data'!R$3,FALSE))/100</f>
        <v>0.78770810487488707</v>
      </c>
      <c r="M89" s="75">
        <f>VLOOKUP($A89,'ADR Raw Data'!$B$6:$BE$43,'ADR Raw Data'!G$1,FALSE)</f>
        <v>111.92584345437901</v>
      </c>
      <c r="N89" s="76">
        <f>VLOOKUP($A89,'ADR Raw Data'!$B$6:$BE$43,'ADR Raw Data'!H$1,FALSE)</f>
        <v>130.721251791312</v>
      </c>
      <c r="O89" s="76">
        <f>VLOOKUP($A89,'ADR Raw Data'!$B$6:$BE$43,'ADR Raw Data'!I$1,FALSE)</f>
        <v>140.31191278794401</v>
      </c>
      <c r="P89" s="76">
        <f>VLOOKUP($A89,'ADR Raw Data'!$B$6:$BE$43,'ADR Raw Data'!J$1,FALSE)</f>
        <v>141.252798858988</v>
      </c>
      <c r="Q89" s="76">
        <f>VLOOKUP($A89,'ADR Raw Data'!$B$6:$BE$43,'ADR Raw Data'!K$1,FALSE)</f>
        <v>130.14632293149401</v>
      </c>
      <c r="R89" s="77">
        <f>VLOOKUP($A89,'ADR Raw Data'!$B$6:$BE$43,'ADR Raw Data'!L$1,FALSE)</f>
        <v>132.081752659203</v>
      </c>
      <c r="S89" s="76">
        <f>VLOOKUP($A89,'ADR Raw Data'!$B$6:$BE$43,'ADR Raw Data'!N$1,FALSE)</f>
        <v>173.53644864599599</v>
      </c>
      <c r="T89" s="76">
        <f>VLOOKUP($A89,'ADR Raw Data'!$B$6:$BE$43,'ADR Raw Data'!O$1,FALSE)</f>
        <v>160.66165362377001</v>
      </c>
      <c r="U89" s="77">
        <f>VLOOKUP($A89,'ADR Raw Data'!$B$6:$BE$43,'ADR Raw Data'!P$1,FALSE)</f>
        <v>167.17251553041501</v>
      </c>
      <c r="V89" s="78">
        <f>VLOOKUP($A89,'ADR Raw Data'!$B$6:$BE$43,'ADR Raw Data'!R$1,FALSE)</f>
        <v>143.26980611276301</v>
      </c>
      <c r="X89" s="75">
        <f>VLOOKUP($A89,'RevPAR Raw Data'!$B$6:$BE$43,'RevPAR Raw Data'!G$1,FALSE)</f>
        <v>63.988309316120002</v>
      </c>
      <c r="Y89" s="76">
        <f>VLOOKUP($A89,'RevPAR Raw Data'!$B$6:$BE$43,'RevPAR Raw Data'!H$1,FALSE)</f>
        <v>101.84946100837401</v>
      </c>
      <c r="Z89" s="76">
        <f>VLOOKUP($A89,'RevPAR Raw Data'!$B$6:$BE$43,'RevPAR Raw Data'!I$1,FALSE)</f>
        <v>113.703565055826</v>
      </c>
      <c r="AA89" s="76">
        <f>VLOOKUP($A89,'RevPAR Raw Data'!$B$6:$BE$43,'RevPAR Raw Data'!J$1,FALSE)</f>
        <v>114.466024197487</v>
      </c>
      <c r="AB89" s="76">
        <f>VLOOKUP($A89,'RevPAR Raw Data'!$B$6:$BE$43,'RevPAR Raw Data'!K$1,FALSE)</f>
        <v>102.082670603628</v>
      </c>
      <c r="AC89" s="77">
        <f>VLOOKUP($A89,'RevPAR Raw Data'!$B$6:$BE$43,'RevPAR Raw Data'!L$1,FALSE)</f>
        <v>99.218006036287505</v>
      </c>
      <c r="AD89" s="76">
        <f>VLOOKUP($A89,'RevPAR Raw Data'!$B$6:$BE$43,'RevPAR Raw Data'!N$1,FALSE)</f>
        <v>154.281532152826</v>
      </c>
      <c r="AE89" s="76">
        <f>VLOOKUP($A89,'RevPAR Raw Data'!$B$6:$BE$43,'RevPAR Raw Data'!O$1,FALSE)</f>
        <v>139.611949877878</v>
      </c>
      <c r="AF89" s="77">
        <f>VLOOKUP($A89,'RevPAR Raw Data'!$B$6:$BE$43,'RevPAR Raw Data'!P$1,FALSE)</f>
        <v>146.94674101535199</v>
      </c>
      <c r="AG89" s="78">
        <f>VLOOKUP($A89,'RevPAR Raw Data'!$B$6:$BE$43,'RevPAR Raw Data'!R$1,FALSE)</f>
        <v>112.854787458877</v>
      </c>
    </row>
    <row r="90" spans="1:33" x14ac:dyDescent="0.25">
      <c r="A90" s="55" t="s">
        <v>126</v>
      </c>
      <c r="B90" s="43">
        <f>(VLOOKUP($A89,'Occupancy Raw Data'!$B$8:$BE$51,'Occupancy Raw Data'!T$3,FALSE))/100</f>
        <v>4.0569236982952298E-2</v>
      </c>
      <c r="C90" s="44">
        <f>(VLOOKUP($A89,'Occupancy Raw Data'!$B$8:$BE$51,'Occupancy Raw Data'!U$3,FALSE))/100</f>
        <v>0.25671207673642799</v>
      </c>
      <c r="D90" s="44">
        <f>(VLOOKUP($A89,'Occupancy Raw Data'!$B$8:$BE$51,'Occupancy Raw Data'!V$3,FALSE))/100</f>
        <v>0.21738358751421899</v>
      </c>
      <c r="E90" s="44">
        <f>(VLOOKUP($A89,'Occupancy Raw Data'!$B$8:$BE$51,'Occupancy Raw Data'!W$3,FALSE))/100</f>
        <v>0.198501980872963</v>
      </c>
      <c r="F90" s="44">
        <f>(VLOOKUP($A89,'Occupancy Raw Data'!$B$8:$BE$51,'Occupancy Raw Data'!X$3,FALSE))/100</f>
        <v>9.5817467960076105E-2</v>
      </c>
      <c r="G90" s="44">
        <f>(VLOOKUP($A89,'Occupancy Raw Data'!$B$8:$BE$51,'Occupancy Raw Data'!Y$3,FALSE))/100</f>
        <v>0.163914692874012</v>
      </c>
      <c r="H90" s="45">
        <f>(VLOOKUP($A89,'Occupancy Raw Data'!$B$8:$BE$51,'Occupancy Raw Data'!AA$3,FALSE))/100</f>
        <v>8.3335789440432198E-2</v>
      </c>
      <c r="I90" s="45">
        <f>(VLOOKUP($A89,'Occupancy Raw Data'!$B$8:$BE$51,'Occupancy Raw Data'!AB$3,FALSE))/100</f>
        <v>0.11414949799650201</v>
      </c>
      <c r="J90" s="44">
        <f>(VLOOKUP($A89,'Occupancy Raw Data'!$B$8:$BE$51,'Occupancy Raw Data'!AC$3,FALSE))/100</f>
        <v>9.8350842538048711E-2</v>
      </c>
      <c r="K90" s="46">
        <f>(VLOOKUP($A89,'Occupancy Raw Data'!$B$8:$BE$51,'Occupancy Raw Data'!AE$3,FALSE))/100</f>
        <v>0.14217675206858701</v>
      </c>
      <c r="M90" s="43">
        <f>(VLOOKUP($A89,'ADR Raw Data'!$B$6:$BE$49,'ADR Raw Data'!T$1,FALSE))/100</f>
        <v>3.1528899306432503E-2</v>
      </c>
      <c r="N90" s="44">
        <f>(VLOOKUP($A89,'ADR Raw Data'!$B$6:$BE$49,'ADR Raw Data'!U$1,FALSE))/100</f>
        <v>0.133818259389068</v>
      </c>
      <c r="O90" s="44">
        <f>(VLOOKUP($A89,'ADR Raw Data'!$B$6:$BE$49,'ADR Raw Data'!V$1,FALSE))/100</f>
        <v>0.15726316812542199</v>
      </c>
      <c r="P90" s="44">
        <f>(VLOOKUP($A89,'ADR Raw Data'!$B$6:$BE$49,'ADR Raw Data'!W$1,FALSE))/100</f>
        <v>0.20259501085401901</v>
      </c>
      <c r="Q90" s="44">
        <f>(VLOOKUP($A89,'ADR Raw Data'!$B$6:$BE$49,'ADR Raw Data'!X$1,FALSE))/100</f>
        <v>0.11609015457162201</v>
      </c>
      <c r="R90" s="44">
        <f>(VLOOKUP($A89,'ADR Raw Data'!$B$6:$BE$49,'ADR Raw Data'!Y$1,FALSE))/100</f>
        <v>0.137554735307098</v>
      </c>
      <c r="S90" s="45">
        <f>(VLOOKUP($A89,'ADR Raw Data'!$B$6:$BE$49,'ADR Raw Data'!AA$1,FALSE))/100</f>
        <v>0.211266855578952</v>
      </c>
      <c r="T90" s="45">
        <f>(VLOOKUP($A89,'ADR Raw Data'!$B$6:$BE$49,'ADR Raw Data'!AB$1,FALSE))/100</f>
        <v>0.134229231170091</v>
      </c>
      <c r="U90" s="44">
        <f>(VLOOKUP($A89,'ADR Raw Data'!$B$6:$BE$49,'ADR Raw Data'!AC$1,FALSE))/100</f>
        <v>0.17331310034088801</v>
      </c>
      <c r="V90" s="46">
        <f>(VLOOKUP($A89,'ADR Raw Data'!$B$6:$BE$49,'ADR Raw Data'!AE$1,FALSE))/100</f>
        <v>0.147508728506934</v>
      </c>
      <c r="X90" s="43">
        <f>(VLOOKUP($A89,'RevPAR Raw Data'!$B$6:$BE$43,'RevPAR Raw Data'!T$1,FALSE))/100</f>
        <v>7.337723967715909E-2</v>
      </c>
      <c r="Y90" s="44">
        <f>(VLOOKUP($A89,'RevPAR Raw Data'!$B$6:$BE$43,'RevPAR Raw Data'!U$1,FALSE))/100</f>
        <v>0.42488309939851904</v>
      </c>
      <c r="Z90" s="44">
        <f>(VLOOKUP($A89,'RevPAR Raw Data'!$B$6:$BE$43,'RevPAR Raw Data'!V$1,FALSE))/100</f>
        <v>0.40883318731059803</v>
      </c>
      <c r="AA90" s="44">
        <f>(VLOOKUP($A89,'RevPAR Raw Data'!$B$6:$BE$43,'RevPAR Raw Data'!W$1,FALSE))/100</f>
        <v>0.44131250269648498</v>
      </c>
      <c r="AB90" s="44">
        <f>(VLOOKUP($A89,'RevPAR Raw Data'!$B$6:$BE$43,'RevPAR Raw Data'!X$1,FALSE))/100</f>
        <v>0.22303108719784501</v>
      </c>
      <c r="AC90" s="44">
        <f>(VLOOKUP($A89,'RevPAR Raw Data'!$B$6:$BE$43,'RevPAR Raw Data'!Y$1,FALSE))/100</f>
        <v>0.324016670372341</v>
      </c>
      <c r="AD90" s="45">
        <f>(VLOOKUP($A89,'RevPAR Raw Data'!$B$6:$BE$43,'RevPAR Raw Data'!AA$1,FALSE))/100</f>
        <v>0.31220873521165404</v>
      </c>
      <c r="AE90" s="45">
        <f>(VLOOKUP($A89,'RevPAR Raw Data'!$B$6:$BE$43,'RevPAR Raw Data'!AB$1,FALSE))/100</f>
        <v>0.26370092852111598</v>
      </c>
      <c r="AF90" s="44">
        <f>(VLOOKUP($A89,'RevPAR Raw Data'!$B$6:$BE$43,'RevPAR Raw Data'!AC$1,FALSE))/100</f>
        <v>0.28870943232034496</v>
      </c>
      <c r="AG90" s="46">
        <f>(VLOOKUP($A89,'RevPAR Raw Data'!$B$6:$BE$43,'RevPAR Raw Data'!AE$1,FALSE))/100</f>
        <v>0.31065779249640402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Data'!G$3,FALSE))/100</f>
        <v>0.51687068424356497</v>
      </c>
      <c r="C92" s="72">
        <f>(VLOOKUP($A92,'Occupancy Raw Data'!$B$8:$BE$45,'Occupancy Raw Data'!H$3,FALSE))/100</f>
        <v>0.603656622724419</v>
      </c>
      <c r="D92" s="72">
        <f>(VLOOKUP($A92,'Occupancy Raw Data'!$B$8:$BE$45,'Occupancy Raw Data'!I$3,FALSE))/100</f>
        <v>0.66972693032015007</v>
      </c>
      <c r="E92" s="72">
        <f>(VLOOKUP($A92,'Occupancy Raw Data'!$B$8:$BE$45,'Occupancy Raw Data'!J$3,FALSE))/100</f>
        <v>0.74678279974890105</v>
      </c>
      <c r="F92" s="72">
        <f>(VLOOKUP($A92,'Occupancy Raw Data'!$B$8:$BE$45,'Occupancy Raw Data'!K$3,FALSE))/100</f>
        <v>0.74160389202762</v>
      </c>
      <c r="G92" s="73">
        <f>(VLOOKUP($A92,'Occupancy Raw Data'!$B$8:$BE$45,'Occupancy Raw Data'!L$3,FALSE))/100</f>
        <v>0.65572818581293102</v>
      </c>
      <c r="H92" s="53">
        <f>(VLOOKUP($A92,'Occupancy Raw Data'!$B$8:$BE$45,'Occupancy Raw Data'!N$3,FALSE))/100</f>
        <v>0.90646578782172005</v>
      </c>
      <c r="I92" s="53">
        <f>(VLOOKUP($A92,'Occupancy Raw Data'!$B$8:$BE$45,'Occupancy Raw Data'!O$3,FALSE))/100</f>
        <v>0.92419962335216499</v>
      </c>
      <c r="J92" s="73">
        <f>(VLOOKUP($A92,'Occupancy Raw Data'!$B$8:$BE$45,'Occupancy Raw Data'!P$3,FALSE))/100</f>
        <v>0.91533270558694202</v>
      </c>
      <c r="K92" s="74">
        <f>(VLOOKUP($A92,'Occupancy Raw Data'!$B$8:$BE$45,'Occupancy Raw Data'!R$3,FALSE))/100</f>
        <v>0.72990090574836297</v>
      </c>
      <c r="M92" s="75">
        <f>VLOOKUP($A92,'ADR Raw Data'!$B$6:$BE$43,'ADR Raw Data'!G$1,FALSE)</f>
        <v>126.530979747988</v>
      </c>
      <c r="N92" s="76">
        <f>VLOOKUP($A92,'ADR Raw Data'!$B$6:$BE$43,'ADR Raw Data'!H$1,FALSE)</f>
        <v>129.33058633822901</v>
      </c>
      <c r="O92" s="76">
        <f>VLOOKUP($A92,'ADR Raw Data'!$B$6:$BE$43,'ADR Raw Data'!I$1,FALSE)</f>
        <v>136.037418945518</v>
      </c>
      <c r="P92" s="76">
        <f>VLOOKUP($A92,'ADR Raw Data'!$B$6:$BE$43,'ADR Raw Data'!J$1,FALSE)</f>
        <v>139.10193405484901</v>
      </c>
      <c r="Q92" s="76">
        <f>VLOOKUP($A92,'ADR Raw Data'!$B$6:$BE$43,'ADR Raw Data'!K$1,FALSE)</f>
        <v>144.562898317638</v>
      </c>
      <c r="R92" s="77">
        <f>VLOOKUP($A92,'ADR Raw Data'!$B$6:$BE$43,'ADR Raw Data'!L$1,FALSE)</f>
        <v>135.93031121269399</v>
      </c>
      <c r="S92" s="76">
        <f>VLOOKUP($A92,'ADR Raw Data'!$B$6:$BE$43,'ADR Raw Data'!N$1,FALSE)</f>
        <v>210.54757053323999</v>
      </c>
      <c r="T92" s="76">
        <f>VLOOKUP($A92,'ADR Raw Data'!$B$6:$BE$43,'ADR Raw Data'!O$1,FALSE)</f>
        <v>219.76826037527499</v>
      </c>
      <c r="U92" s="77">
        <f>VLOOKUP($A92,'ADR Raw Data'!$B$6:$BE$43,'ADR Raw Data'!P$1,FALSE)</f>
        <v>215.202576318045</v>
      </c>
      <c r="V92" s="78">
        <f>VLOOKUP($A92,'ADR Raw Data'!$B$6:$BE$43,'ADR Raw Data'!R$1,FALSE)</f>
        <v>164.333578531168</v>
      </c>
      <c r="X92" s="75">
        <f>VLOOKUP($A92,'RevPAR Raw Data'!$B$6:$BE$43,'RevPAR Raw Data'!G$1,FALSE)</f>
        <v>65.400154080351498</v>
      </c>
      <c r="Y92" s="76">
        <f>VLOOKUP($A92,'RevPAR Raw Data'!$B$6:$BE$43,'RevPAR Raw Data'!H$1,FALSE)</f>
        <v>78.071264963904497</v>
      </c>
      <c r="Z92" s="76">
        <f>VLOOKUP($A92,'RevPAR Raw Data'!$B$6:$BE$43,'RevPAR Raw Data'!I$1,FALSE)</f>
        <v>91.107922999058303</v>
      </c>
      <c r="AA92" s="76">
        <f>VLOOKUP($A92,'RevPAR Raw Data'!$B$6:$BE$43,'RevPAR Raw Data'!J$1,FALSE)</f>
        <v>103.878931763967</v>
      </c>
      <c r="AB92" s="76">
        <f>VLOOKUP($A92,'RevPAR Raw Data'!$B$6:$BE$43,'RevPAR Raw Data'!K$1,FALSE)</f>
        <v>107.208408035153</v>
      </c>
      <c r="AC92" s="77">
        <f>VLOOKUP($A92,'RevPAR Raw Data'!$B$6:$BE$43,'RevPAR Raw Data'!L$1,FALSE)</f>
        <v>89.133336368487093</v>
      </c>
      <c r="AD92" s="76">
        <f>VLOOKUP($A92,'RevPAR Raw Data'!$B$6:$BE$43,'RevPAR Raw Data'!N$1,FALSE)</f>
        <v>190.85416939736299</v>
      </c>
      <c r="AE92" s="76">
        <f>VLOOKUP($A92,'RevPAR Raw Data'!$B$6:$BE$43,'RevPAR Raw Data'!O$1,FALSE)</f>
        <v>203.10974346359001</v>
      </c>
      <c r="AF92" s="77">
        <f>VLOOKUP($A92,'RevPAR Raw Data'!$B$6:$BE$43,'RevPAR Raw Data'!P$1,FALSE)</f>
        <v>196.981956430477</v>
      </c>
      <c r="AG92" s="78">
        <f>VLOOKUP($A92,'RevPAR Raw Data'!$B$6:$BE$43,'RevPAR Raw Data'!R$1,FALSE)</f>
        <v>119.94722781476899</v>
      </c>
    </row>
    <row r="93" spans="1:33" x14ac:dyDescent="0.25">
      <c r="A93" s="55" t="s">
        <v>126</v>
      </c>
      <c r="B93" s="43">
        <f>(VLOOKUP($A92,'Occupancy Raw Data'!$B$8:$BE$51,'Occupancy Raw Data'!T$3,FALSE))/100</f>
        <v>3.8352609257824105E-2</v>
      </c>
      <c r="C93" s="44">
        <f>(VLOOKUP($A92,'Occupancy Raw Data'!$B$8:$BE$51,'Occupancy Raw Data'!U$3,FALSE))/100</f>
        <v>0.11549091625951399</v>
      </c>
      <c r="D93" s="44">
        <f>(VLOOKUP($A92,'Occupancy Raw Data'!$B$8:$BE$51,'Occupancy Raw Data'!V$3,FALSE))/100</f>
        <v>0.146518679247502</v>
      </c>
      <c r="E93" s="44">
        <f>(VLOOKUP($A92,'Occupancy Raw Data'!$B$8:$BE$51,'Occupancy Raw Data'!W$3,FALSE))/100</f>
        <v>0.21149248743517901</v>
      </c>
      <c r="F93" s="44">
        <f>(VLOOKUP($A92,'Occupancy Raw Data'!$B$8:$BE$51,'Occupancy Raw Data'!X$3,FALSE))/100</f>
        <v>0.15594871180077799</v>
      </c>
      <c r="G93" s="44">
        <f>(VLOOKUP($A92,'Occupancy Raw Data'!$B$8:$BE$51,'Occupancy Raw Data'!Y$3,FALSE))/100</f>
        <v>0.13800336128558499</v>
      </c>
      <c r="H93" s="45">
        <f>(VLOOKUP($A92,'Occupancy Raw Data'!$B$8:$BE$51,'Occupancy Raw Data'!AA$3,FALSE))/100</f>
        <v>0.11899496665999801</v>
      </c>
      <c r="I93" s="45">
        <f>(VLOOKUP($A92,'Occupancy Raw Data'!$B$8:$BE$51,'Occupancy Raw Data'!AB$3,FALSE))/100</f>
        <v>8.9784669017281604E-2</v>
      </c>
      <c r="J93" s="44">
        <f>(VLOOKUP($A92,'Occupancy Raw Data'!$B$8:$BE$51,'Occupancy Raw Data'!AC$3,FALSE))/100</f>
        <v>0.104055231474613</v>
      </c>
      <c r="K93" s="46">
        <f>(VLOOKUP($A92,'Occupancy Raw Data'!$B$8:$BE$51,'Occupancy Raw Data'!AE$3,FALSE))/100</f>
        <v>0.125602350677126</v>
      </c>
      <c r="M93" s="43">
        <f>(VLOOKUP($A92,'ADR Raw Data'!$B$6:$BE$49,'ADR Raw Data'!T$1,FALSE))/100</f>
        <v>1.8038830931883201E-2</v>
      </c>
      <c r="N93" s="44">
        <f>(VLOOKUP($A92,'ADR Raw Data'!$B$6:$BE$49,'ADR Raw Data'!U$1,FALSE))/100</f>
        <v>8.2229385706426086E-3</v>
      </c>
      <c r="O93" s="44">
        <f>(VLOOKUP($A92,'ADR Raw Data'!$B$6:$BE$49,'ADR Raw Data'!V$1,FALSE))/100</f>
        <v>2.35024338141918E-2</v>
      </c>
      <c r="P93" s="44">
        <f>(VLOOKUP($A92,'ADR Raw Data'!$B$6:$BE$49,'ADR Raw Data'!W$1,FALSE))/100</f>
        <v>4.3910530914005499E-2</v>
      </c>
      <c r="Q93" s="44">
        <f>(VLOOKUP($A92,'ADR Raw Data'!$B$6:$BE$49,'ADR Raw Data'!X$1,FALSE))/100</f>
        <v>6.0590166516606495E-2</v>
      </c>
      <c r="R93" s="44">
        <f>(VLOOKUP($A92,'ADR Raw Data'!$B$6:$BE$49,'ADR Raw Data'!Y$1,FALSE))/100</f>
        <v>3.4638702139730498E-2</v>
      </c>
      <c r="S93" s="45">
        <f>(VLOOKUP($A92,'ADR Raw Data'!$B$6:$BE$49,'ADR Raw Data'!AA$1,FALSE))/100</f>
        <v>7.4281441047957905E-2</v>
      </c>
      <c r="T93" s="45">
        <f>(VLOOKUP($A92,'ADR Raw Data'!$B$6:$BE$49,'ADR Raw Data'!AB$1,FALSE))/100</f>
        <v>8.5647271103852299E-2</v>
      </c>
      <c r="U93" s="44">
        <f>(VLOOKUP($A92,'ADR Raw Data'!$B$6:$BE$49,'ADR Raw Data'!AC$1,FALSE))/100</f>
        <v>7.988046223255979E-2</v>
      </c>
      <c r="V93" s="46">
        <f>(VLOOKUP($A92,'ADR Raw Data'!$B$6:$BE$49,'ADR Raw Data'!AE$1,FALSE))/100</f>
        <v>5.2176513764896099E-2</v>
      </c>
      <c r="X93" s="43">
        <f>(VLOOKUP($A92,'RevPAR Raw Data'!$B$6:$BE$43,'RevPAR Raw Data'!T$1,FALSE))/100</f>
        <v>5.7083276423905802E-2</v>
      </c>
      <c r="Y93" s="44">
        <f>(VLOOKUP($A92,'RevPAR Raw Data'!$B$6:$BE$43,'RevPAR Raw Data'!U$1,FALSE))/100</f>
        <v>0.12466352954002601</v>
      </c>
      <c r="Z93" s="44">
        <f>(VLOOKUP($A92,'RevPAR Raw Data'!$B$6:$BE$43,'RevPAR Raw Data'!V$1,FALSE))/100</f>
        <v>0.173464658623251</v>
      </c>
      <c r="AA93" s="44">
        <f>(VLOOKUP($A92,'RevPAR Raw Data'!$B$6:$BE$43,'RevPAR Raw Data'!W$1,FALSE))/100</f>
        <v>0.26468976575678599</v>
      </c>
      <c r="AB93" s="44">
        <f>(VLOOKUP($A92,'RevPAR Raw Data'!$B$6:$BE$43,'RevPAR Raw Data'!X$1,FALSE))/100</f>
        <v>0.225987836733444</v>
      </c>
      <c r="AC93" s="44">
        <f>(VLOOKUP($A92,'RevPAR Raw Data'!$B$6:$BE$43,'RevPAR Raw Data'!Y$1,FALSE))/100</f>
        <v>0.17742232075116898</v>
      </c>
      <c r="AD93" s="45">
        <f>(VLOOKUP($A92,'RevPAR Raw Data'!$B$6:$BE$43,'RevPAR Raw Data'!AA$1,FALSE))/100</f>
        <v>0.202115525308915</v>
      </c>
      <c r="AE93" s="45">
        <f>(VLOOKUP($A92,'RevPAR Raw Data'!$B$6:$BE$43,'RevPAR Raw Data'!AB$1,FALSE))/100</f>
        <v>0.18312175200942601</v>
      </c>
      <c r="AF93" s="44">
        <f>(VLOOKUP($A92,'RevPAR Raw Data'!$B$6:$BE$43,'RevPAR Raw Data'!AC$1,FALSE))/100</f>
        <v>0.192247673695081</v>
      </c>
      <c r="AG93" s="46">
        <f>(VLOOKUP($A92,'RevPAR Raw Data'!$B$6:$BE$43,'RevPAR Raw Data'!AE$1,FALSE))/100</f>
        <v>0.18433235722103</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Data'!G$3,FALSE))/100</f>
        <v>0.41550068587105599</v>
      </c>
      <c r="C95" s="72">
        <f>(VLOOKUP($A95,'Occupancy Raw Data'!$B$8:$BE$45,'Occupancy Raw Data'!H$3,FALSE))/100</f>
        <v>0.510013717421124</v>
      </c>
      <c r="D95" s="72">
        <f>(VLOOKUP($A95,'Occupancy Raw Data'!$B$8:$BE$45,'Occupancy Raw Data'!I$3,FALSE))/100</f>
        <v>0.54938271604938205</v>
      </c>
      <c r="E95" s="72">
        <f>(VLOOKUP($A95,'Occupancy Raw Data'!$B$8:$BE$45,'Occupancy Raw Data'!J$3,FALSE))/100</f>
        <v>0.58751714677640599</v>
      </c>
      <c r="F95" s="72">
        <f>(VLOOKUP($A95,'Occupancy Raw Data'!$B$8:$BE$45,'Occupancy Raw Data'!K$3,FALSE))/100</f>
        <v>0.70658436213991704</v>
      </c>
      <c r="G95" s="73">
        <f>(VLOOKUP($A95,'Occupancy Raw Data'!$B$8:$BE$45,'Occupancy Raw Data'!L$3,FALSE))/100</f>
        <v>0.55379972565157698</v>
      </c>
      <c r="H95" s="53">
        <f>(VLOOKUP($A95,'Occupancy Raw Data'!$B$8:$BE$45,'Occupancy Raw Data'!N$3,FALSE))/100</f>
        <v>0.87640603566529407</v>
      </c>
      <c r="I95" s="53">
        <f>(VLOOKUP($A95,'Occupancy Raw Data'!$B$8:$BE$45,'Occupancy Raw Data'!O$3,FALSE))/100</f>
        <v>0.83305898491083596</v>
      </c>
      <c r="J95" s="73">
        <f>(VLOOKUP($A95,'Occupancy Raw Data'!$B$8:$BE$45,'Occupancy Raw Data'!P$3,FALSE))/100</f>
        <v>0.85473251028806496</v>
      </c>
      <c r="K95" s="74">
        <f>(VLOOKUP($A95,'Occupancy Raw Data'!$B$8:$BE$45,'Occupancy Raw Data'!R$3,FALSE))/100</f>
        <v>0.63978052126200202</v>
      </c>
      <c r="M95" s="75">
        <f>VLOOKUP($A95,'ADR Raw Data'!$B$6:$BE$43,'ADR Raw Data'!G$1,FALSE)</f>
        <v>111.079276989105</v>
      </c>
      <c r="N95" s="76">
        <f>VLOOKUP($A95,'ADR Raw Data'!$B$6:$BE$43,'ADR Raw Data'!H$1,FALSE)</f>
        <v>115.293423883808</v>
      </c>
      <c r="O95" s="76">
        <f>VLOOKUP($A95,'ADR Raw Data'!$B$6:$BE$43,'ADR Raw Data'!I$1,FALSE)</f>
        <v>116.209493133583</v>
      </c>
      <c r="P95" s="76">
        <f>VLOOKUP($A95,'ADR Raw Data'!$B$6:$BE$43,'ADR Raw Data'!J$1,FALSE)</f>
        <v>125.856801307494</v>
      </c>
      <c r="Q95" s="76">
        <f>VLOOKUP($A95,'ADR Raw Data'!$B$6:$BE$43,'ADR Raw Data'!K$1,FALSE)</f>
        <v>161.722838283828</v>
      </c>
      <c r="R95" s="77">
        <f>VLOOKUP($A95,'ADR Raw Data'!$B$6:$BE$43,'ADR Raw Data'!L$1,FALSE)</f>
        <v>128.93183988903201</v>
      </c>
      <c r="S95" s="76">
        <f>VLOOKUP($A95,'ADR Raw Data'!$B$6:$BE$43,'ADR Raw Data'!N$1,FALSE)</f>
        <v>213.68958365941401</v>
      </c>
      <c r="T95" s="76">
        <f>VLOOKUP($A95,'ADR Raw Data'!$B$6:$BE$43,'ADR Raw Data'!O$1,FALSE)</f>
        <v>214.89410999506001</v>
      </c>
      <c r="U95" s="77">
        <f>VLOOKUP($A95,'ADR Raw Data'!$B$6:$BE$43,'ADR Raw Data'!P$1,FALSE)</f>
        <v>214.27657518857299</v>
      </c>
      <c r="V95" s="78">
        <f>VLOOKUP($A95,'ADR Raw Data'!$B$6:$BE$43,'ADR Raw Data'!R$1,FALSE)</f>
        <v>161.50860083312901</v>
      </c>
      <c r="X95" s="75">
        <f>VLOOKUP($A95,'RevPAR Raw Data'!$B$6:$BE$43,'RevPAR Raw Data'!G$1,FALSE)</f>
        <v>46.153515775034201</v>
      </c>
      <c r="Y95" s="76">
        <f>VLOOKUP($A95,'RevPAR Raw Data'!$B$6:$BE$43,'RevPAR Raw Data'!H$1,FALSE)</f>
        <v>58.801227709190599</v>
      </c>
      <c r="Z95" s="76">
        <f>VLOOKUP($A95,'RevPAR Raw Data'!$B$6:$BE$43,'RevPAR Raw Data'!I$1,FALSE)</f>
        <v>63.843486968449902</v>
      </c>
      <c r="AA95" s="76">
        <f>VLOOKUP($A95,'RevPAR Raw Data'!$B$6:$BE$43,'RevPAR Raw Data'!J$1,FALSE)</f>
        <v>73.943028806584294</v>
      </c>
      <c r="AB95" s="76">
        <f>VLOOKUP($A95,'RevPAR Raw Data'!$B$6:$BE$43,'RevPAR Raw Data'!K$1,FALSE)</f>
        <v>114.270828532235</v>
      </c>
      <c r="AC95" s="77">
        <f>VLOOKUP($A95,'RevPAR Raw Data'!$B$6:$BE$43,'RevPAR Raw Data'!L$1,FALSE)</f>
        <v>71.402417558299007</v>
      </c>
      <c r="AD95" s="76">
        <f>VLOOKUP($A95,'RevPAR Raw Data'!$B$6:$BE$43,'RevPAR Raw Data'!N$1,FALSE)</f>
        <v>187.27884087791401</v>
      </c>
      <c r="AE95" s="76">
        <f>VLOOKUP($A95,'RevPAR Raw Data'!$B$6:$BE$43,'RevPAR Raw Data'!O$1,FALSE)</f>
        <v>179.01946913580201</v>
      </c>
      <c r="AF95" s="77">
        <f>VLOOKUP($A95,'RevPAR Raw Data'!$B$6:$BE$43,'RevPAR Raw Data'!P$1,FALSE)</f>
        <v>183.149155006858</v>
      </c>
      <c r="AG95" s="78">
        <f>VLOOKUP($A95,'RevPAR Raw Data'!$B$6:$BE$43,'RevPAR Raw Data'!R$1,FALSE)</f>
        <v>103.33005682931601</v>
      </c>
    </row>
    <row r="96" spans="1:33" x14ac:dyDescent="0.25">
      <c r="A96" s="55" t="s">
        <v>126</v>
      </c>
      <c r="B96" s="43">
        <f>(VLOOKUP($A95,'Occupancy Raw Data'!$B$8:$BE$51,'Occupancy Raw Data'!T$3,FALSE))/100</f>
        <v>9.68367433806641E-2</v>
      </c>
      <c r="C96" s="44">
        <f>(VLOOKUP($A95,'Occupancy Raw Data'!$B$8:$BE$51,'Occupancy Raw Data'!U$3,FALSE))/100</f>
        <v>9.5066433579088713E-3</v>
      </c>
      <c r="D96" s="44">
        <f>(VLOOKUP($A95,'Occupancy Raw Data'!$B$8:$BE$51,'Occupancy Raw Data'!V$3,FALSE))/100</f>
        <v>6.9727742529378495E-2</v>
      </c>
      <c r="E96" s="44">
        <f>(VLOOKUP($A95,'Occupancy Raw Data'!$B$8:$BE$51,'Occupancy Raw Data'!W$3,FALSE))/100</f>
        <v>8.5092098298769597E-2</v>
      </c>
      <c r="F96" s="44">
        <f>(VLOOKUP($A95,'Occupancy Raw Data'!$B$8:$BE$51,'Occupancy Raw Data'!X$3,FALSE))/100</f>
        <v>6.0905050287227196E-2</v>
      </c>
      <c r="G96" s="44">
        <f>(VLOOKUP($A95,'Occupancy Raw Data'!$B$8:$BE$51,'Occupancy Raw Data'!Y$3,FALSE))/100</f>
        <v>6.2928626337818608E-2</v>
      </c>
      <c r="H96" s="45">
        <f>(VLOOKUP($A95,'Occupancy Raw Data'!$B$8:$BE$51,'Occupancy Raw Data'!AA$3,FALSE))/100</f>
        <v>0.10144724433597499</v>
      </c>
      <c r="I96" s="45">
        <f>(VLOOKUP($A95,'Occupancy Raw Data'!$B$8:$BE$51,'Occupancy Raw Data'!AB$3,FALSE))/100</f>
        <v>0.17631806014446</v>
      </c>
      <c r="J96" s="44">
        <f>(VLOOKUP($A95,'Occupancy Raw Data'!$B$8:$BE$51,'Occupancy Raw Data'!AC$3,FALSE))/100</f>
        <v>0.136704701836763</v>
      </c>
      <c r="K96" s="46">
        <f>(VLOOKUP($A95,'Occupancy Raw Data'!$B$8:$BE$51,'Occupancy Raw Data'!AE$3,FALSE))/100</f>
        <v>8.9930752652205292E-2</v>
      </c>
      <c r="M96" s="43">
        <f>(VLOOKUP($A95,'ADR Raw Data'!$B$6:$BE$49,'ADR Raw Data'!T$1,FALSE))/100</f>
        <v>-5.8871095005940205E-2</v>
      </c>
      <c r="N96" s="44">
        <f>(VLOOKUP($A95,'ADR Raw Data'!$B$6:$BE$49,'ADR Raw Data'!U$1,FALSE))/100</f>
        <v>-9.4911528026824496E-2</v>
      </c>
      <c r="O96" s="44">
        <f>(VLOOKUP($A95,'ADR Raw Data'!$B$6:$BE$49,'ADR Raw Data'!V$1,FALSE))/100</f>
        <v>-9.3660763314645804E-2</v>
      </c>
      <c r="P96" s="44">
        <f>(VLOOKUP($A95,'ADR Raw Data'!$B$6:$BE$49,'ADR Raw Data'!W$1,FALSE))/100</f>
        <v>-3.1906343498519001E-2</v>
      </c>
      <c r="Q96" s="44">
        <f>(VLOOKUP($A95,'ADR Raw Data'!$B$6:$BE$49,'ADR Raw Data'!X$1,FALSE))/100</f>
        <v>-3.4960493808698402E-3</v>
      </c>
      <c r="R96" s="44">
        <f>(VLOOKUP($A95,'ADR Raw Data'!$B$6:$BE$49,'ADR Raw Data'!Y$1,FALSE))/100</f>
        <v>-4.9573691254553499E-2</v>
      </c>
      <c r="S96" s="45">
        <f>(VLOOKUP($A95,'ADR Raw Data'!$B$6:$BE$49,'ADR Raw Data'!AA$1,FALSE))/100</f>
        <v>0.109504905694779</v>
      </c>
      <c r="T96" s="45">
        <f>(VLOOKUP($A95,'ADR Raw Data'!$B$6:$BE$49,'ADR Raw Data'!AB$1,FALSE))/100</f>
        <v>0.209490899241666</v>
      </c>
      <c r="U96" s="44">
        <f>(VLOOKUP($A95,'ADR Raw Data'!$B$6:$BE$49,'ADR Raw Data'!AC$1,FALSE))/100</f>
        <v>0.15469216650453801</v>
      </c>
      <c r="V96" s="46">
        <f>(VLOOKUP($A95,'ADR Raw Data'!$B$6:$BE$49,'ADR Raw Data'!AE$1,FALSE))/100</f>
        <v>4.9266586350969595E-2</v>
      </c>
      <c r="X96" s="43">
        <f>(VLOOKUP($A95,'RevPAR Raw Data'!$B$6:$BE$43,'RevPAR Raw Data'!T$1,FALSE))/100</f>
        <v>3.2264763255094898E-2</v>
      </c>
      <c r="Y96" s="44">
        <f>(VLOOKUP($A95,'RevPAR Raw Data'!$B$6:$BE$43,'RevPAR Raw Data'!U$1,FALSE))/100</f>
        <v>-8.6307174716420812E-2</v>
      </c>
      <c r="Z96" s="44">
        <f>(VLOOKUP($A95,'RevPAR Raw Data'!$B$6:$BE$43,'RevPAR Raw Data'!V$1,FALSE))/100</f>
        <v>-3.0463774374775897E-2</v>
      </c>
      <c r="AA96" s="44">
        <f>(VLOOKUP($A95,'RevPAR Raw Data'!$B$6:$BE$43,'RevPAR Raw Data'!W$1,FALSE))/100</f>
        <v>5.0470777082920304E-2</v>
      </c>
      <c r="AB96" s="44">
        <f>(VLOOKUP($A95,'RevPAR Raw Data'!$B$6:$BE$43,'RevPAR Raw Data'!X$1,FALSE))/100</f>
        <v>5.7196073843008802E-2</v>
      </c>
      <c r="AC96" s="44">
        <f>(VLOOKUP($A95,'RevPAR Raw Data'!$B$6:$BE$43,'RevPAR Raw Data'!Y$1,FALSE))/100</f>
        <v>1.02353307901209E-2</v>
      </c>
      <c r="AD96" s="45">
        <f>(VLOOKUP($A95,'RevPAR Raw Data'!$B$6:$BE$43,'RevPAR Raw Data'!AA$1,FALSE))/100</f>
        <v>0.22206112095476002</v>
      </c>
      <c r="AE96" s="45">
        <f>(VLOOKUP($A95,'RevPAR Raw Data'!$B$6:$BE$43,'RevPAR Raw Data'!AB$1,FALSE))/100</f>
        <v>0.42274598835833499</v>
      </c>
      <c r="AF96" s="44">
        <f>(VLOOKUP($A95,'RevPAR Raw Data'!$B$6:$BE$43,'RevPAR Raw Data'!AC$1,FALSE))/100</f>
        <v>0.312544014839788</v>
      </c>
      <c r="AG96" s="46">
        <f>(VLOOKUP($A95,'RevPAR Raw Data'!$B$6:$BE$43,'RevPAR Raw Data'!AE$1,FALSE))/100</f>
        <v>0.143627920194322</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Data'!G$3,FALSE))/100</f>
        <v>0.41865912405533201</v>
      </c>
      <c r="C98" s="72">
        <f>(VLOOKUP($A98,'Occupancy Raw Data'!$B$8:$BE$45,'Occupancy Raw Data'!H$3,FALSE))/100</f>
        <v>0.571330711097361</v>
      </c>
      <c r="D98" s="72">
        <f>(VLOOKUP($A98,'Occupancy Raw Data'!$B$8:$BE$45,'Occupancy Raw Data'!I$3,FALSE))/100</f>
        <v>0.64973262032085499</v>
      </c>
      <c r="E98" s="72">
        <f>(VLOOKUP($A98,'Occupancy Raw Data'!$B$8:$BE$45,'Occupancy Raw Data'!J$3,FALSE))/100</f>
        <v>0.77011976841826102</v>
      </c>
      <c r="F98" s="72">
        <f>(VLOOKUP($A98,'Occupancy Raw Data'!$B$8:$BE$45,'Occupancy Raw Data'!K$3,FALSE))/100</f>
        <v>0.82083351747911704</v>
      </c>
      <c r="G98" s="73">
        <f>(VLOOKUP($A98,'Occupancy Raw Data'!$B$8:$BE$45,'Occupancy Raw Data'!L$3,FALSE))/100</f>
        <v>0.64613514827418495</v>
      </c>
      <c r="H98" s="53">
        <f>(VLOOKUP($A98,'Occupancy Raw Data'!$B$8:$BE$45,'Occupancy Raw Data'!N$3,FALSE))/100</f>
        <v>0.862111636540416</v>
      </c>
      <c r="I98" s="53">
        <f>(VLOOKUP($A98,'Occupancy Raw Data'!$B$8:$BE$45,'Occupancy Raw Data'!O$3,FALSE))/100</f>
        <v>0.76375569010474198</v>
      </c>
      <c r="J98" s="73">
        <f>(VLOOKUP($A98,'Occupancy Raw Data'!$B$8:$BE$45,'Occupancy Raw Data'!P$3,FALSE))/100</f>
        <v>0.81293366332257899</v>
      </c>
      <c r="K98" s="74">
        <f>(VLOOKUP($A98,'Occupancy Raw Data'!$B$8:$BE$45,'Occupancy Raw Data'!R$3,FALSE))/100</f>
        <v>0.69379186685944005</v>
      </c>
      <c r="M98" s="75">
        <f>VLOOKUP($A98,'ADR Raw Data'!$B$6:$BE$43,'ADR Raw Data'!G$1,FALSE)</f>
        <v>106.20966747598401</v>
      </c>
      <c r="N98" s="76">
        <f>VLOOKUP($A98,'ADR Raw Data'!$B$6:$BE$43,'ADR Raw Data'!H$1,FALSE)</f>
        <v>112.809926513246</v>
      </c>
      <c r="O98" s="76">
        <f>VLOOKUP($A98,'ADR Raw Data'!$B$6:$BE$43,'ADR Raw Data'!I$1,FALSE)</f>
        <v>121.305416454103</v>
      </c>
      <c r="P98" s="76">
        <f>VLOOKUP($A98,'ADR Raw Data'!$B$6:$BE$43,'ADR Raw Data'!J$1,FALSE)</f>
        <v>158.38191701816299</v>
      </c>
      <c r="Q98" s="76">
        <f>VLOOKUP($A98,'ADR Raw Data'!$B$6:$BE$43,'ADR Raw Data'!K$1,FALSE)</f>
        <v>224.43689199375399</v>
      </c>
      <c r="R98" s="77">
        <f>VLOOKUP($A98,'ADR Raw Data'!$B$6:$BE$43,'ADR Raw Data'!L$1,FALSE)</f>
        <v>152.888100286591</v>
      </c>
      <c r="S98" s="76">
        <f>VLOOKUP($A98,'ADR Raw Data'!$B$6:$BE$43,'ADR Raw Data'!N$1,FALSE)</f>
        <v>270.94419003434598</v>
      </c>
      <c r="T98" s="76">
        <f>VLOOKUP($A98,'ADR Raw Data'!$B$6:$BE$43,'ADR Raw Data'!O$1,FALSE)</f>
        <v>239.31107745276699</v>
      </c>
      <c r="U98" s="77">
        <f>VLOOKUP($A98,'ADR Raw Data'!$B$6:$BE$43,'ADR Raw Data'!P$1,FALSE)</f>
        <v>256.08444758552201</v>
      </c>
      <c r="V98" s="78">
        <f>VLOOKUP($A98,'ADR Raw Data'!$B$6:$BE$43,'ADR Raw Data'!R$1,FALSE)</f>
        <v>187.43604250652899</v>
      </c>
      <c r="X98" s="75">
        <f>VLOOKUP($A98,'RevPAR Raw Data'!$B$6:$BE$43,'RevPAR Raw Data'!G$1,FALSE)</f>
        <v>44.465646351703697</v>
      </c>
      <c r="Y98" s="76">
        <f>VLOOKUP($A98,'RevPAR Raw Data'!$B$6:$BE$43,'RevPAR Raw Data'!H$1,FALSE)</f>
        <v>64.451775533654398</v>
      </c>
      <c r="Z98" s="76">
        <f>VLOOKUP($A98,'RevPAR Raw Data'!$B$6:$BE$43,'RevPAR Raw Data'!I$1,FALSE)</f>
        <v>78.816086091837107</v>
      </c>
      <c r="AA98" s="76">
        <f>VLOOKUP($A98,'RevPAR Raw Data'!$B$6:$BE$43,'RevPAR Raw Data'!J$1,FALSE)</f>
        <v>121.973045255668</v>
      </c>
      <c r="AB98" s="76">
        <f>VLOOKUP($A98,'RevPAR Raw Data'!$B$6:$BE$43,'RevPAR Raw Data'!K$1,FALSE)</f>
        <v>184.22532350731399</v>
      </c>
      <c r="AC98" s="77">
        <f>VLOOKUP($A98,'RevPAR Raw Data'!$B$6:$BE$43,'RevPAR Raw Data'!L$1,FALSE)</f>
        <v>98.786375348035506</v>
      </c>
      <c r="AD98" s="76">
        <f>VLOOKUP($A98,'RevPAR Raw Data'!$B$6:$BE$43,'RevPAR Raw Data'!N$1,FALSE)</f>
        <v>233.584139081628</v>
      </c>
      <c r="AE98" s="76">
        <f>VLOOKUP($A98,'RevPAR Raw Data'!$B$6:$BE$43,'RevPAR Raw Data'!O$1,FALSE)</f>
        <v>182.775197109647</v>
      </c>
      <c r="AF98" s="77">
        <f>VLOOKUP($A98,'RevPAR Raw Data'!$B$6:$BE$43,'RevPAR Raw Data'!P$1,FALSE)</f>
        <v>208.179668095637</v>
      </c>
      <c r="AG98" s="78">
        <f>VLOOKUP($A98,'RevPAR Raw Data'!$B$6:$BE$43,'RevPAR Raw Data'!R$1,FALSE)</f>
        <v>130.04160184734999</v>
      </c>
    </row>
    <row r="99" spans="1:33" x14ac:dyDescent="0.25">
      <c r="A99" s="55" t="s">
        <v>126</v>
      </c>
      <c r="B99" s="43">
        <f>(VLOOKUP($A98,'Occupancy Raw Data'!$B$8:$BE$51,'Occupancy Raw Data'!T$3,FALSE))/100</f>
        <v>3.2840646567864999E-2</v>
      </c>
      <c r="C99" s="44">
        <f>(VLOOKUP($A98,'Occupancy Raw Data'!$B$8:$BE$51,'Occupancy Raw Data'!U$3,FALSE))/100</f>
        <v>4.6954729358331407E-2</v>
      </c>
      <c r="D99" s="44">
        <f>(VLOOKUP($A98,'Occupancy Raw Data'!$B$8:$BE$51,'Occupancy Raw Data'!V$3,FALSE))/100</f>
        <v>6.3682097568861798E-2</v>
      </c>
      <c r="E99" s="44">
        <f>(VLOOKUP($A98,'Occupancy Raw Data'!$B$8:$BE$51,'Occupancy Raw Data'!W$3,FALSE))/100</f>
        <v>0.11685888541963201</v>
      </c>
      <c r="F99" s="44">
        <f>(VLOOKUP($A98,'Occupancy Raw Data'!$B$8:$BE$51,'Occupancy Raw Data'!X$3,FALSE))/100</f>
        <v>8.5098429324990107E-2</v>
      </c>
      <c r="G99" s="44">
        <f>(VLOOKUP($A98,'Occupancy Raw Data'!$B$8:$BE$51,'Occupancy Raw Data'!Y$3,FALSE))/100</f>
        <v>7.4067594946259294E-2</v>
      </c>
      <c r="H99" s="45">
        <f>(VLOOKUP($A98,'Occupancy Raw Data'!$B$8:$BE$51,'Occupancy Raw Data'!AA$3,FALSE))/100</f>
        <v>3.3315873376757101E-2</v>
      </c>
      <c r="I99" s="45">
        <f>(VLOOKUP($A98,'Occupancy Raw Data'!$B$8:$BE$51,'Occupancy Raw Data'!AB$3,FALSE))/100</f>
        <v>-2.5909145139092801E-2</v>
      </c>
      <c r="J99" s="44">
        <f>(VLOOKUP($A98,'Occupancy Raw Data'!$B$8:$BE$51,'Occupancy Raw Data'!AC$3,FALSE))/100</f>
        <v>4.6227321881299197E-3</v>
      </c>
      <c r="K99" s="46">
        <f>(VLOOKUP($A98,'Occupancy Raw Data'!$B$8:$BE$51,'Occupancy Raw Data'!AE$3,FALSE))/100</f>
        <v>4.9774054216925906E-2</v>
      </c>
      <c r="M99" s="43">
        <f>(VLOOKUP($A98,'ADR Raw Data'!$B$6:$BE$49,'ADR Raw Data'!T$1,FALSE))/100</f>
        <v>1.8512423772786498E-2</v>
      </c>
      <c r="N99" s="44">
        <f>(VLOOKUP($A98,'ADR Raw Data'!$B$6:$BE$49,'ADR Raw Data'!U$1,FALSE))/100</f>
        <v>6.9741234577701608E-3</v>
      </c>
      <c r="O99" s="44">
        <f>(VLOOKUP($A98,'ADR Raw Data'!$B$6:$BE$49,'ADR Raw Data'!V$1,FALSE))/100</f>
        <v>1.87097110300058E-2</v>
      </c>
      <c r="P99" s="44">
        <f>(VLOOKUP($A98,'ADR Raw Data'!$B$6:$BE$49,'ADR Raw Data'!W$1,FALSE))/100</f>
        <v>0.16181556306154701</v>
      </c>
      <c r="Q99" s="44">
        <f>(VLOOKUP($A98,'ADR Raw Data'!$B$6:$BE$49,'ADR Raw Data'!X$1,FALSE))/100</f>
        <v>0.194012909347097</v>
      </c>
      <c r="R99" s="44">
        <f>(VLOOKUP($A98,'ADR Raw Data'!$B$6:$BE$49,'ADR Raw Data'!Y$1,FALSE))/100</f>
        <v>0.11529301114914001</v>
      </c>
      <c r="S99" s="45">
        <f>(VLOOKUP($A98,'ADR Raw Data'!$B$6:$BE$49,'ADR Raw Data'!AA$1,FALSE))/100</f>
        <v>0.13845412462541198</v>
      </c>
      <c r="T99" s="45">
        <f>(VLOOKUP($A98,'ADR Raw Data'!$B$6:$BE$49,'ADR Raw Data'!AB$1,FALSE))/100</f>
        <v>7.5724887521727305E-2</v>
      </c>
      <c r="U99" s="44">
        <f>(VLOOKUP($A98,'ADR Raw Data'!$B$6:$BE$49,'ADR Raw Data'!AC$1,FALSE))/100</f>
        <v>0.111139790095346</v>
      </c>
      <c r="V99" s="46">
        <f>(VLOOKUP($A98,'ADR Raw Data'!$B$6:$BE$49,'ADR Raw Data'!AE$1,FALSE))/100</f>
        <v>0.104173532900857</v>
      </c>
      <c r="X99" s="43">
        <f>(VLOOKUP($A98,'RevPAR Raw Data'!$B$6:$BE$43,'RevPAR Raw Data'!T$1,FALSE))/100</f>
        <v>5.1961030306888201E-2</v>
      </c>
      <c r="Y99" s="44">
        <f>(VLOOKUP($A98,'RevPAR Raw Data'!$B$6:$BE$43,'RevPAR Raw Data'!U$1,FALSE))/100</f>
        <v>5.4256320895572703E-2</v>
      </c>
      <c r="Z99" s="44">
        <f>(VLOOKUP($A98,'RevPAR Raw Data'!$B$6:$BE$43,'RevPAR Raw Data'!V$1,FALSE))/100</f>
        <v>8.3583282242165713E-2</v>
      </c>
      <c r="AA99" s="44">
        <f>(VLOOKUP($A98,'RevPAR Raw Data'!$B$6:$BE$43,'RevPAR Raw Data'!W$1,FALSE))/100</f>
        <v>0.29758403482410101</v>
      </c>
      <c r="AB99" s="44">
        <f>(VLOOKUP($A98,'RevPAR Raw Data'!$B$6:$BE$43,'RevPAR Raw Data'!X$1,FALSE))/100</f>
        <v>0.29562153252629697</v>
      </c>
      <c r="AC99" s="44">
        <f>(VLOOKUP($A98,'RevPAR Raw Data'!$B$6:$BE$43,'RevPAR Raw Data'!Y$1,FALSE))/100</f>
        <v>0.197900082145329</v>
      </c>
      <c r="AD99" s="45">
        <f>(VLOOKUP($A98,'RevPAR Raw Data'!$B$6:$BE$43,'RevPAR Raw Data'!AA$1,FALSE))/100</f>
        <v>0.17638271808667899</v>
      </c>
      <c r="AE99" s="45">
        <f>(VLOOKUP($A98,'RevPAR Raw Data'!$B$6:$BE$43,'RevPAR Raw Data'!AB$1,FALSE))/100</f>
        <v>4.7853775281192598E-2</v>
      </c>
      <c r="AF99" s="44">
        <f>(VLOOKUP($A98,'RevPAR Raw Data'!$B$6:$BE$43,'RevPAR Raw Data'!AC$1,FALSE))/100</f>
        <v>0.11627629176853199</v>
      </c>
      <c r="AG99" s="46">
        <f>(VLOOKUP($A98,'RevPAR Raw Data'!$B$6:$BE$43,'RevPAR Raw Data'!AE$1,FALSE))/100</f>
        <v>0.15913272619235902</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Data'!G$3,FALSE))/100</f>
        <v>0.370863683662851</v>
      </c>
      <c r="C101" s="72">
        <f>(VLOOKUP($A101,'Occupancy Raw Data'!$B$8:$BE$45,'Occupancy Raw Data'!H$3,FALSE))/100</f>
        <v>0.51321540062434901</v>
      </c>
      <c r="D101" s="72">
        <f>(VLOOKUP($A101,'Occupancy Raw Data'!$B$8:$BE$45,'Occupancy Raw Data'!I$3,FALSE))/100</f>
        <v>0.57055150884495298</v>
      </c>
      <c r="E101" s="72">
        <f>(VLOOKUP($A101,'Occupancy Raw Data'!$B$8:$BE$45,'Occupancy Raw Data'!J$3,FALSE))/100</f>
        <v>0.64724245577523409</v>
      </c>
      <c r="F101" s="72">
        <f>(VLOOKUP($A101,'Occupancy Raw Data'!$B$8:$BE$45,'Occupancy Raw Data'!K$3,FALSE))/100</f>
        <v>0.66576482830385009</v>
      </c>
      <c r="G101" s="73">
        <f>(VLOOKUP($A101,'Occupancy Raw Data'!$B$8:$BE$45,'Occupancy Raw Data'!L$3,FALSE))/100</f>
        <v>0.55352757544224707</v>
      </c>
      <c r="H101" s="53">
        <f>(VLOOKUP($A101,'Occupancy Raw Data'!$B$8:$BE$45,'Occupancy Raw Data'!N$3,FALSE))/100</f>
        <v>0.73152965660769997</v>
      </c>
      <c r="I101" s="53">
        <f>(VLOOKUP($A101,'Occupancy Raw Data'!$B$8:$BE$45,'Occupancy Raw Data'!O$3,FALSE))/100</f>
        <v>0.65962539021852196</v>
      </c>
      <c r="J101" s="73">
        <f>(VLOOKUP($A101,'Occupancy Raw Data'!$B$8:$BE$45,'Occupancy Raw Data'!P$3,FALSE))/100</f>
        <v>0.69557752341311097</v>
      </c>
      <c r="K101" s="74">
        <f>(VLOOKUP($A101,'Occupancy Raw Data'!$B$8:$BE$45,'Occupancy Raw Data'!R$3,FALSE))/100</f>
        <v>0.59411327486249399</v>
      </c>
      <c r="M101" s="75">
        <f>VLOOKUP($A101,'ADR Raw Data'!$B$6:$BE$43,'ADR Raw Data'!G$1,FALSE)</f>
        <v>107.878611111111</v>
      </c>
      <c r="N101" s="76">
        <f>VLOOKUP($A101,'ADR Raw Data'!$B$6:$BE$43,'ADR Raw Data'!H$1,FALSE)</f>
        <v>111.815780616382</v>
      </c>
      <c r="O101" s="76">
        <f>VLOOKUP($A101,'ADR Raw Data'!$B$6:$BE$43,'ADR Raw Data'!I$1,FALSE)</f>
        <v>118.177552434798</v>
      </c>
      <c r="P101" s="76">
        <f>VLOOKUP($A101,'ADR Raw Data'!$B$6:$BE$43,'ADR Raw Data'!J$1,FALSE)</f>
        <v>131.08862700964599</v>
      </c>
      <c r="Q101" s="76">
        <f>VLOOKUP($A101,'ADR Raw Data'!$B$6:$BE$43,'ADR Raw Data'!K$1,FALSE)</f>
        <v>146.12582838386899</v>
      </c>
      <c r="R101" s="77">
        <f>VLOOKUP($A101,'ADR Raw Data'!$B$6:$BE$43,'ADR Raw Data'!L$1,FALSE)</f>
        <v>125.360252284092</v>
      </c>
      <c r="S101" s="76">
        <f>VLOOKUP($A101,'ADR Raw Data'!$B$6:$BE$43,'ADR Raw Data'!N$1,FALSE)</f>
        <v>179.38345519203401</v>
      </c>
      <c r="T101" s="76">
        <f>VLOOKUP($A101,'ADR Raw Data'!$B$6:$BE$43,'ADR Raw Data'!O$1,FALSE)</f>
        <v>167.41318504495899</v>
      </c>
      <c r="U101" s="77">
        <f>VLOOKUP($A101,'ADR Raw Data'!$B$6:$BE$43,'ADR Raw Data'!P$1,FALSE)</f>
        <v>173.70767222679299</v>
      </c>
      <c r="V101" s="78">
        <f>VLOOKUP($A101,'ADR Raw Data'!$B$6:$BE$43,'ADR Raw Data'!R$1,FALSE)</f>
        <v>141.53291547815601</v>
      </c>
      <c r="X101" s="75">
        <f>VLOOKUP($A101,'RevPAR Raw Data'!$B$6:$BE$43,'RevPAR Raw Data'!G$1,FALSE)</f>
        <v>40.008259105098801</v>
      </c>
      <c r="Y101" s="76">
        <f>VLOOKUP($A101,'RevPAR Raw Data'!$B$6:$BE$43,'RevPAR Raw Data'!H$1,FALSE)</f>
        <v>57.385580645161198</v>
      </c>
      <c r="Z101" s="76">
        <f>VLOOKUP($A101,'RevPAR Raw Data'!$B$6:$BE$43,'RevPAR Raw Data'!I$1,FALSE)</f>
        <v>67.426380853277806</v>
      </c>
      <c r="AA101" s="76">
        <f>VLOOKUP($A101,'RevPAR Raw Data'!$B$6:$BE$43,'RevPAR Raw Data'!J$1,FALSE)</f>
        <v>84.846124869927095</v>
      </c>
      <c r="AB101" s="76">
        <f>VLOOKUP($A101,'RevPAR Raw Data'!$B$6:$BE$43,'RevPAR Raw Data'!K$1,FALSE)</f>
        <v>97.285437044744995</v>
      </c>
      <c r="AC101" s="77">
        <f>VLOOKUP($A101,'RevPAR Raw Data'!$B$6:$BE$43,'RevPAR Raw Data'!L$1,FALSE)</f>
        <v>69.390356503641996</v>
      </c>
      <c r="AD101" s="76">
        <f>VLOOKUP($A101,'RevPAR Raw Data'!$B$6:$BE$43,'RevPAR Raw Data'!N$1,FALSE)</f>
        <v>131.22431737773101</v>
      </c>
      <c r="AE101" s="76">
        <f>VLOOKUP($A101,'RevPAR Raw Data'!$B$6:$BE$43,'RevPAR Raw Data'!O$1,FALSE)</f>
        <v>110.42998751300701</v>
      </c>
      <c r="AF101" s="77">
        <f>VLOOKUP($A101,'RevPAR Raw Data'!$B$6:$BE$43,'RevPAR Raw Data'!P$1,FALSE)</f>
        <v>120.82715244536899</v>
      </c>
      <c r="AG101" s="78">
        <f>VLOOKUP($A101,'RevPAR Raw Data'!$B$6:$BE$43,'RevPAR Raw Data'!R$1,FALSE)</f>
        <v>84.086583915564105</v>
      </c>
    </row>
    <row r="102" spans="1:33" x14ac:dyDescent="0.25">
      <c r="A102" s="55" t="s">
        <v>126</v>
      </c>
      <c r="B102" s="43">
        <f>(VLOOKUP($A101,'Occupancy Raw Data'!$B$8:$BE$51,'Occupancy Raw Data'!T$3,FALSE))/100</f>
        <v>-4.3229041107594998E-2</v>
      </c>
      <c r="C102" s="44">
        <f>(VLOOKUP($A101,'Occupancy Raw Data'!$B$8:$BE$51,'Occupancy Raw Data'!U$3,FALSE))/100</f>
        <v>1.70766806966683E-2</v>
      </c>
      <c r="D102" s="44">
        <f>(VLOOKUP($A101,'Occupancy Raw Data'!$B$8:$BE$51,'Occupancy Raw Data'!V$3,FALSE))/100</f>
        <v>4.7075090288756199E-2</v>
      </c>
      <c r="E102" s="44">
        <f>(VLOOKUP($A101,'Occupancy Raw Data'!$B$8:$BE$51,'Occupancy Raw Data'!W$3,FALSE))/100</f>
        <v>7.1026888600707994E-2</v>
      </c>
      <c r="F102" s="44">
        <f>(VLOOKUP($A101,'Occupancy Raw Data'!$B$8:$BE$51,'Occupancy Raw Data'!X$3,FALSE))/100</f>
        <v>3.9130039273606101E-2</v>
      </c>
      <c r="G102" s="44">
        <f>(VLOOKUP($A101,'Occupancy Raw Data'!$B$8:$BE$51,'Occupancy Raw Data'!Y$3,FALSE))/100</f>
        <v>3.1879473618691999E-2</v>
      </c>
      <c r="H102" s="45">
        <f>(VLOOKUP($A101,'Occupancy Raw Data'!$B$8:$BE$51,'Occupancy Raw Data'!AA$3,FALSE))/100</f>
        <v>2.1252105029325999E-3</v>
      </c>
      <c r="I102" s="45">
        <f>(VLOOKUP($A101,'Occupancy Raw Data'!$B$8:$BE$51,'Occupancy Raw Data'!AB$3,FALSE))/100</f>
        <v>-7.5033342827902999E-2</v>
      </c>
      <c r="J102" s="44">
        <f>(VLOOKUP($A101,'Occupancy Raw Data'!$B$8:$BE$51,'Occupancy Raw Data'!AC$3,FALSE))/100</f>
        <v>-3.6003767408710502E-2</v>
      </c>
      <c r="K102" s="46">
        <f>(VLOOKUP($A101,'Occupancy Raw Data'!$B$8:$BE$51,'Occupancy Raw Data'!AE$3,FALSE))/100</f>
        <v>8.1322426330288008E-3</v>
      </c>
      <c r="M102" s="43">
        <f>(VLOOKUP($A101,'ADR Raw Data'!$B$6:$BE$49,'ADR Raw Data'!T$1,FALSE))/100</f>
        <v>5.6663697402806898E-2</v>
      </c>
      <c r="N102" s="44">
        <f>(VLOOKUP($A101,'ADR Raw Data'!$B$6:$BE$49,'ADR Raw Data'!U$1,FALSE))/100</f>
        <v>4.8651456684848202E-2</v>
      </c>
      <c r="O102" s="44">
        <f>(VLOOKUP($A101,'ADR Raw Data'!$B$6:$BE$49,'ADR Raw Data'!V$1,FALSE))/100</f>
        <v>9.500254309468581E-2</v>
      </c>
      <c r="P102" s="44">
        <f>(VLOOKUP($A101,'ADR Raw Data'!$B$6:$BE$49,'ADR Raw Data'!W$1,FALSE))/100</f>
        <v>0.14628347212965498</v>
      </c>
      <c r="Q102" s="44">
        <f>(VLOOKUP($A101,'ADR Raw Data'!$B$6:$BE$49,'ADR Raw Data'!X$1,FALSE))/100</f>
        <v>4.8162692461806905E-2</v>
      </c>
      <c r="R102" s="44">
        <f>(VLOOKUP($A101,'ADR Raw Data'!$B$6:$BE$49,'ADR Raw Data'!Y$1,FALSE))/100</f>
        <v>8.2471412202824904E-2</v>
      </c>
      <c r="S102" s="45">
        <f>(VLOOKUP($A101,'ADR Raw Data'!$B$6:$BE$49,'ADR Raw Data'!AA$1,FALSE))/100</f>
        <v>6.2284524463235097E-2</v>
      </c>
      <c r="T102" s="45">
        <f>(VLOOKUP($A101,'ADR Raw Data'!$B$6:$BE$49,'ADR Raw Data'!AB$1,FALSE))/100</f>
        <v>7.2564852581652003E-2</v>
      </c>
      <c r="U102" s="44">
        <f>(VLOOKUP($A101,'ADR Raw Data'!$B$6:$BE$49,'ADR Raw Data'!AC$1,FALSE))/100</f>
        <v>6.8636017018585196E-2</v>
      </c>
      <c r="V102" s="46">
        <f>(VLOOKUP($A101,'ADR Raw Data'!$B$6:$BE$49,'ADR Raw Data'!AE$1,FALSE))/100</f>
        <v>7.09158087093886E-2</v>
      </c>
      <c r="X102" s="43">
        <f>(VLOOKUP($A101,'RevPAR Raw Data'!$B$6:$BE$43,'RevPAR Raw Data'!T$1,FALSE))/100</f>
        <v>1.0985138990877601E-2</v>
      </c>
      <c r="Y102" s="44">
        <f>(VLOOKUP($A101,'RevPAR Raw Data'!$B$6:$BE$43,'RevPAR Raw Data'!U$1,FALSE))/100</f>
        <v>6.6558942772751498E-2</v>
      </c>
      <c r="Z102" s="44">
        <f>(VLOOKUP($A101,'RevPAR Raw Data'!$B$6:$BE$43,'RevPAR Raw Data'!V$1,FALSE))/100</f>
        <v>0.146549886677285</v>
      </c>
      <c r="AA102" s="44">
        <f>(VLOOKUP($A101,'RevPAR Raw Data'!$B$6:$BE$43,'RevPAR Raw Data'!W$1,FALSE))/100</f>
        <v>0.22770042060944098</v>
      </c>
      <c r="AB102" s="44">
        <f>(VLOOKUP($A101,'RevPAR Raw Data'!$B$6:$BE$43,'RevPAR Raw Data'!X$1,FALSE))/100</f>
        <v>8.9177339782966214E-2</v>
      </c>
      <c r="AC102" s="44">
        <f>(VLOOKUP($A101,'RevPAR Raw Data'!$B$6:$BE$43,'RevPAR Raw Data'!Y$1,FALSE))/100</f>
        <v>0.116980031031133</v>
      </c>
      <c r="AD102" s="45">
        <f>(VLOOKUP($A101,'RevPAR Raw Data'!$B$6:$BE$43,'RevPAR Raw Data'!AA$1,FALSE))/100</f>
        <v>6.4542102691727207E-2</v>
      </c>
      <c r="AE102" s="45">
        <f>(VLOOKUP($A101,'RevPAR Raw Data'!$B$6:$BE$43,'RevPAR Raw Data'!AB$1,FALSE))/100</f>
        <v>-7.9132737072663689E-3</v>
      </c>
      <c r="AF102" s="44">
        <f>(VLOOKUP($A101,'RevPAR Raw Data'!$B$6:$BE$43,'RevPAR Raw Data'!AC$1,FALSE))/100</f>
        <v>3.0161094417277198E-2</v>
      </c>
      <c r="AG102" s="46">
        <f>(VLOOKUP($A101,'RevPAR Raw Data'!$B$6:$BE$43,'RevPAR Raw Data'!AE$1,FALSE))/100</f>
        <v>7.9624755905359598E-2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Data'!G$3,FALSE))/100</f>
        <v>0.411438838149423</v>
      </c>
      <c r="C104" s="72">
        <f>(VLOOKUP($A104,'Occupancy Raw Data'!$B$8:$BE$54,'Occupancy Raw Data'!H$3,FALSE))/100</f>
        <v>0.54154813594849505</v>
      </c>
      <c r="D104" s="72">
        <f>(VLOOKUP($A104,'Occupancy Raw Data'!$B$8:$BE$54,'Occupancy Raw Data'!I$3,FALSE))/100</f>
        <v>0.60742626141637901</v>
      </c>
      <c r="E104" s="72">
        <f>(VLOOKUP($A104,'Occupancy Raw Data'!$B$8:$BE$54,'Occupancy Raw Data'!J$3,FALSE))/100</f>
        <v>0.75789788890552401</v>
      </c>
      <c r="F104" s="72">
        <f>(VLOOKUP($A104,'Occupancy Raw Data'!$B$8:$BE$54,'Occupancy Raw Data'!K$3,FALSE))/100</f>
        <v>0.846683635274741</v>
      </c>
      <c r="G104" s="73">
        <f>(VLOOKUP($A104,'Occupancy Raw Data'!$B$8:$BE$54,'Occupancy Raw Data'!L$3,FALSE))/100</f>
        <v>0.63299895193891298</v>
      </c>
      <c r="H104" s="53">
        <f>(VLOOKUP($A104,'Occupancy Raw Data'!$B$8:$BE$54,'Occupancy Raw Data'!N$3,FALSE))/100</f>
        <v>0.88815690971702299</v>
      </c>
      <c r="I104" s="53">
        <f>(VLOOKUP($A104,'Occupancy Raw Data'!$B$8:$BE$54,'Occupancy Raw Data'!O$3,FALSE))/100</f>
        <v>0.8233268453361281</v>
      </c>
      <c r="J104" s="73">
        <f>(VLOOKUP($A104,'Occupancy Raw Data'!$B$8:$BE$54,'Occupancy Raw Data'!P$3,FALSE))/100</f>
        <v>0.85574187752657493</v>
      </c>
      <c r="K104" s="74">
        <f>(VLOOKUP($A104,'Occupancy Raw Data'!$B$8:$BE$54,'Occupancy Raw Data'!R$3,FALSE))/100</f>
        <v>0.69663978782110203</v>
      </c>
      <c r="M104" s="75">
        <f>VLOOKUP($A104,'ADR Raw Data'!$B$6:$BE$54,'ADR Raw Data'!G$1,FALSE)</f>
        <v>96.343020378456998</v>
      </c>
      <c r="N104" s="76">
        <f>VLOOKUP($A104,'ADR Raw Data'!$B$6:$BE$54,'ADR Raw Data'!H$1,FALSE)</f>
        <v>99.154100082941596</v>
      </c>
      <c r="O104" s="76">
        <f>VLOOKUP($A104,'ADR Raw Data'!$B$6:$BE$54,'ADR Raw Data'!I$1,FALSE)</f>
        <v>101.831851121518</v>
      </c>
      <c r="P104" s="76">
        <f>VLOOKUP($A104,'ADR Raw Data'!$B$6:$BE$54,'ADR Raw Data'!J$1,FALSE)</f>
        <v>114.48327736072601</v>
      </c>
      <c r="Q104" s="76">
        <f>VLOOKUP($A104,'ADR Raw Data'!$B$6:$BE$54,'ADR Raw Data'!K$1,FALSE)</f>
        <v>137.047333333333</v>
      </c>
      <c r="R104" s="77">
        <f>VLOOKUP($A104,'ADR Raw Data'!$B$6:$BE$54,'ADR Raw Data'!L$1,FALSE)</f>
        <v>113.110357159752</v>
      </c>
      <c r="S104" s="76">
        <f>VLOOKUP($A104,'ADR Raw Data'!$B$6:$BE$54,'ADR Raw Data'!N$1,FALSE)</f>
        <v>160.52508091706</v>
      </c>
      <c r="T104" s="76">
        <f>VLOOKUP($A104,'ADR Raw Data'!$B$6:$BE$54,'ADR Raw Data'!O$1,FALSE)</f>
        <v>150.08344971813</v>
      </c>
      <c r="U104" s="77">
        <f>VLOOKUP($A104,'ADR Raw Data'!$B$6:$BE$54,'ADR Raw Data'!P$1,FALSE)</f>
        <v>155.50202694427401</v>
      </c>
      <c r="V104" s="78">
        <f>VLOOKUP($A104,'ADR Raw Data'!$B$6:$BE$54,'ADR Raw Data'!R$1,FALSE)</f>
        <v>127.98844058949901</v>
      </c>
      <c r="X104" s="75">
        <f>VLOOKUP($A104,'RevPAR Raw Data'!$B$6:$BE$54,'RevPAR Raw Data'!G$1,FALSE)</f>
        <v>39.639260368318602</v>
      </c>
      <c r="Y104" s="76">
        <f>VLOOKUP($A104,'RevPAR Raw Data'!$B$6:$BE$54,'RevPAR Raw Data'!H$1,FALSE)</f>
        <v>53.696718071567503</v>
      </c>
      <c r="Z104" s="76">
        <f>VLOOKUP($A104,'RevPAR Raw Data'!$B$6:$BE$54,'RevPAR Raw Data'!I$1,FALSE)</f>
        <v>61.855340619853202</v>
      </c>
      <c r="AA104" s="76">
        <f>VLOOKUP($A104,'RevPAR Raw Data'!$B$6:$BE$54,'RevPAR Raw Data'!J$1,FALSE)</f>
        <v>86.766634226680594</v>
      </c>
      <c r="AB104" s="76">
        <f>VLOOKUP($A104,'RevPAR Raw Data'!$B$6:$BE$54,'RevPAR Raw Data'!K$1,FALSE)</f>
        <v>116.035734391375</v>
      </c>
      <c r="AC104" s="77">
        <f>VLOOKUP($A104,'RevPAR Raw Data'!$B$6:$BE$54,'RevPAR Raw Data'!L$1,FALSE)</f>
        <v>71.598737535559195</v>
      </c>
      <c r="AD104" s="76">
        <f>VLOOKUP($A104,'RevPAR Raw Data'!$B$6:$BE$54,'RevPAR Raw Data'!N$1,FALSE)</f>
        <v>142.57145979937101</v>
      </c>
      <c r="AE104" s="76">
        <f>VLOOKUP($A104,'RevPAR Raw Data'!$B$6:$BE$54,'RevPAR Raw Data'!O$1,FALSE)</f>
        <v>123.567733193591</v>
      </c>
      <c r="AF104" s="77">
        <f>VLOOKUP($A104,'RevPAR Raw Data'!$B$6:$BE$54,'RevPAR Raw Data'!P$1,FALSE)</f>
        <v>133.06959649648101</v>
      </c>
      <c r="AG104" s="78">
        <f>VLOOKUP($A104,'RevPAR Raw Data'!$B$6:$BE$54,'RevPAR Raw Data'!R$1,FALSE)</f>
        <v>89.161840095822697</v>
      </c>
    </row>
    <row r="105" spans="1:33" x14ac:dyDescent="0.25">
      <c r="A105" s="55" t="s">
        <v>126</v>
      </c>
      <c r="B105" s="43">
        <f>(VLOOKUP($A104,'Occupancy Raw Data'!$B$8:$BE$54,'Occupancy Raw Data'!T$3,FALSE))/100</f>
        <v>-4.23360429614053E-4</v>
      </c>
      <c r="C105" s="44">
        <f>(VLOOKUP($A104,'Occupancy Raw Data'!$B$8:$BE$54,'Occupancy Raw Data'!U$3,FALSE))/100</f>
        <v>1.7678491372158E-2</v>
      </c>
      <c r="D105" s="44">
        <f>(VLOOKUP($A104,'Occupancy Raw Data'!$B$8:$BE$54,'Occupancy Raw Data'!V$3,FALSE))/100</f>
        <v>-3.3374078849650502E-3</v>
      </c>
      <c r="E105" s="44">
        <f>(VLOOKUP($A104,'Occupancy Raw Data'!$B$8:$BE$54,'Occupancy Raw Data'!W$3,FALSE))/100</f>
        <v>0.105260772766049</v>
      </c>
      <c r="F105" s="44">
        <f>(VLOOKUP($A104,'Occupancy Raw Data'!$B$8:$BE$54,'Occupancy Raw Data'!X$3,FALSE))/100</f>
        <v>0.10676283358545299</v>
      </c>
      <c r="G105" s="44">
        <f>(VLOOKUP($A104,'Occupancy Raw Data'!$B$8:$BE$54,'Occupancy Raw Data'!Y$3,FALSE))/100</f>
        <v>5.3613880839070899E-2</v>
      </c>
      <c r="H105" s="45">
        <f>(VLOOKUP($A104,'Occupancy Raw Data'!$B$8:$BE$54,'Occupancy Raw Data'!AA$3,FALSE))/100</f>
        <v>2.1852952467030701E-2</v>
      </c>
      <c r="I105" s="45">
        <f>(VLOOKUP($A104,'Occupancy Raw Data'!$B$8:$BE$54,'Occupancy Raw Data'!AB$3,FALSE))/100</f>
        <v>2.8145375205812399E-2</v>
      </c>
      <c r="J105" s="44">
        <f>(VLOOKUP($A104,'Occupancy Raw Data'!$B$8:$BE$54,'Occupancy Raw Data'!AC$3,FALSE))/100</f>
        <v>2.48703448325545E-2</v>
      </c>
      <c r="K105" s="46">
        <f>(VLOOKUP($A104,'Occupancy Raw Data'!$B$8:$BE$54,'Occupancy Raw Data'!AE$3,FALSE))/100</f>
        <v>4.3344003479708598E-2</v>
      </c>
      <c r="M105" s="43">
        <f>(VLOOKUP($A104,'ADR Raw Data'!$B$6:$BE$54,'ADR Raw Data'!T$1,FALSE))/100</f>
        <v>4.4512578883930301E-4</v>
      </c>
      <c r="N105" s="44">
        <f>(VLOOKUP($A104,'ADR Raw Data'!$B$6:$BE$54,'ADR Raw Data'!U$1,FALSE))/100</f>
        <v>-9.1019536721536291E-3</v>
      </c>
      <c r="O105" s="44">
        <f>(VLOOKUP($A104,'ADR Raw Data'!$B$6:$BE$54,'ADR Raw Data'!V$1,FALSE))/100</f>
        <v>-1.1320167242846201E-2</v>
      </c>
      <c r="P105" s="44">
        <f>(VLOOKUP($A104,'ADR Raw Data'!$B$6:$BE$54,'ADR Raw Data'!W$1,FALSE))/100</f>
        <v>1.4272571844867601E-2</v>
      </c>
      <c r="Q105" s="44">
        <f>(VLOOKUP($A104,'ADR Raw Data'!$B$6:$BE$54,'ADR Raw Data'!X$1,FALSE))/100</f>
        <v>4.5919449781158604E-2</v>
      </c>
      <c r="R105" s="44">
        <f>(VLOOKUP($A104,'ADR Raw Data'!$B$6:$BE$54,'ADR Raw Data'!Y$1,FALSE))/100</f>
        <v>1.9438161787032799E-2</v>
      </c>
      <c r="S105" s="45">
        <f>(VLOOKUP($A104,'ADR Raw Data'!$B$6:$BE$54,'ADR Raw Data'!AA$1,FALSE))/100</f>
        <v>7.0168836349416397E-2</v>
      </c>
      <c r="T105" s="45">
        <f>(VLOOKUP($A104,'ADR Raw Data'!$B$6:$BE$54,'ADR Raw Data'!AB$1,FALSE))/100</f>
        <v>6.0489359574386697E-2</v>
      </c>
      <c r="U105" s="44">
        <f>(VLOOKUP($A104,'ADR Raw Data'!$B$6:$BE$54,'ADR Raw Data'!AC$1,FALSE))/100</f>
        <v>6.5557944649546396E-2</v>
      </c>
      <c r="V105" s="46">
        <f>(VLOOKUP($A104,'ADR Raw Data'!$B$6:$BE$54,'ADR Raw Data'!AE$1,FALSE))/100</f>
        <v>3.6745063084255701E-2</v>
      </c>
      <c r="X105" s="43">
        <f>(VLOOKUP($A104,'RevPAR Raw Data'!$B$6:$BE$54,'RevPAR Raw Data'!T$1,FALSE))/100</f>
        <v>2.1576910580054499E-5</v>
      </c>
      <c r="Y105" s="44">
        <f>(VLOOKUP($A104,'RevPAR Raw Data'!$B$6:$BE$54,'RevPAR Raw Data'!U$1,FALSE))/100</f>
        <v>8.4156288905414996E-3</v>
      </c>
      <c r="Z105" s="44">
        <f>(VLOOKUP($A104,'RevPAR Raw Data'!$B$6:$BE$54,'RevPAR Raw Data'!V$1,FALSE))/100</f>
        <v>-1.46197951123959E-2</v>
      </c>
      <c r="AA105" s="44">
        <f>(VLOOKUP($A104,'RevPAR Raw Data'!$B$6:$BE$54,'RevPAR Raw Data'!W$1,FALSE))/100</f>
        <v>0.121035686552666</v>
      </c>
      <c r="AB105" s="44">
        <f>(VLOOKUP($A104,'RevPAR Raw Data'!$B$6:$BE$54,'RevPAR Raw Data'!X$1,FALSE))/100</f>
        <v>0.15758477394193299</v>
      </c>
      <c r="AC105" s="44">
        <f>(VLOOKUP($A104,'RevPAR Raw Data'!$B$6:$BE$54,'RevPAR Raw Data'!Y$1,FALSE))/100</f>
        <v>7.4094197915884202E-2</v>
      </c>
      <c r="AD105" s="45">
        <f>(VLOOKUP($A104,'RevPAR Raw Data'!$B$6:$BE$54,'RevPAR Raw Data'!AA$1,FALSE))/100</f>
        <v>9.3555185061857796E-2</v>
      </c>
      <c r="AE105" s="45">
        <f>(VLOOKUP($A104,'RevPAR Raw Data'!$B$6:$BE$54,'RevPAR Raw Data'!AB$1,FALSE))/100</f>
        <v>9.0337230501379595E-2</v>
      </c>
      <c r="AF105" s="44">
        <f>(VLOOKUP($A104,'RevPAR Raw Data'!$B$6:$BE$54,'RevPAR Raw Data'!AC$1,FALSE))/100</f>
        <v>9.2058738172048696E-2</v>
      </c>
      <c r="AG105" s="46">
        <f>(VLOOKUP($A104,'RevPAR Raw Data'!$B$6:$BE$54,'RevPAR Raw Data'!AE$1,FALSE))/100</f>
        <v>8.16817447061505E-2</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Data'!G$3,FALSE))/100</f>
        <v>0.40963449553646597</v>
      </c>
      <c r="C107" s="72">
        <f>(VLOOKUP($A107,'Occupancy Raw Data'!$B$8:$BE$45,'Occupancy Raw Data'!H$3,FALSE))/100</f>
        <v>0.53107630116220295</v>
      </c>
      <c r="D107" s="72">
        <f>(VLOOKUP($A107,'Occupancy Raw Data'!$B$8:$BE$45,'Occupancy Raw Data'!I$3,FALSE))/100</f>
        <v>0.60198753579248698</v>
      </c>
      <c r="E107" s="72">
        <f>(VLOOKUP($A107,'Occupancy Raw Data'!$B$8:$BE$45,'Occupancy Raw Data'!J$3,FALSE))/100</f>
        <v>0.84335522991409806</v>
      </c>
      <c r="F107" s="72">
        <f>(VLOOKUP($A107,'Occupancy Raw Data'!$B$8:$BE$45,'Occupancy Raw Data'!K$3,FALSE))/100</f>
        <v>0.89203301330638296</v>
      </c>
      <c r="G107" s="73">
        <f>(VLOOKUP($A107,'Occupancy Raw Data'!$B$8:$BE$45,'Occupancy Raw Data'!L$3,FALSE))/100</f>
        <v>0.65561731514232702</v>
      </c>
      <c r="H107" s="53">
        <f>(VLOOKUP($A107,'Occupancy Raw Data'!$B$8:$BE$45,'Occupancy Raw Data'!N$3,FALSE))/100</f>
        <v>0.89658076469597403</v>
      </c>
      <c r="I107" s="53">
        <f>(VLOOKUP($A107,'Occupancy Raw Data'!$B$8:$BE$45,'Occupancy Raw Data'!O$3,FALSE))/100</f>
        <v>0.70759642917298193</v>
      </c>
      <c r="J107" s="73">
        <f>(VLOOKUP($A107,'Occupancy Raw Data'!$B$8:$BE$45,'Occupancy Raw Data'!P$3,FALSE))/100</f>
        <v>0.80208859693447809</v>
      </c>
      <c r="K107" s="74">
        <f>(VLOOKUP($A107,'Occupancy Raw Data'!$B$8:$BE$45,'Occupancy Raw Data'!R$3,FALSE))/100</f>
        <v>0.69746625279722807</v>
      </c>
      <c r="M107" s="75">
        <f>VLOOKUP($A107,'ADR Raw Data'!$B$6:$BE$43,'ADR Raw Data'!G$1,FALSE)</f>
        <v>96.738162006578904</v>
      </c>
      <c r="N107" s="76">
        <f>VLOOKUP($A107,'ADR Raw Data'!$B$6:$BE$43,'ADR Raw Data'!H$1,FALSE)</f>
        <v>101.748144624167</v>
      </c>
      <c r="O107" s="76">
        <f>VLOOKUP($A107,'ADR Raw Data'!$B$6:$BE$43,'ADR Raw Data'!I$1,FALSE)</f>
        <v>110.65242305540001</v>
      </c>
      <c r="P107" s="76">
        <f>VLOOKUP($A107,'ADR Raw Data'!$B$6:$BE$43,'ADR Raw Data'!J$1,FALSE)</f>
        <v>157.21254443778699</v>
      </c>
      <c r="Q107" s="76">
        <f>VLOOKUP($A107,'ADR Raw Data'!$B$6:$BE$43,'ADR Raw Data'!K$1,FALSE)</f>
        <v>214.642709592145</v>
      </c>
      <c r="R107" s="77">
        <f>VLOOKUP($A107,'ADR Raw Data'!$B$6:$BE$43,'ADR Raw Data'!L$1,FALSE)</f>
        <v>147.747501284554</v>
      </c>
      <c r="S107" s="76">
        <f>VLOOKUP($A107,'ADR Raw Data'!$B$6:$BE$43,'ADR Raw Data'!N$1,FALSE)</f>
        <v>221.57415367274001</v>
      </c>
      <c r="T107" s="76">
        <f>VLOOKUP($A107,'ADR Raw Data'!$B$6:$BE$43,'ADR Raw Data'!O$1,FALSE)</f>
        <v>180.13084027612399</v>
      </c>
      <c r="U107" s="77">
        <f>VLOOKUP($A107,'ADR Raw Data'!$B$6:$BE$43,'ADR Raw Data'!P$1,FALSE)</f>
        <v>203.293666526669</v>
      </c>
      <c r="V107" s="78">
        <f>VLOOKUP($A107,'ADR Raw Data'!$B$6:$BE$43,'ADR Raw Data'!R$1,FALSE)</f>
        <v>165.99843890153801</v>
      </c>
      <c r="X107" s="75">
        <f>VLOOKUP($A107,'RevPAR Raw Data'!$B$6:$BE$43,'RevPAR Raw Data'!G$1,FALSE)</f>
        <v>39.627288192689903</v>
      </c>
      <c r="Y107" s="76">
        <f>VLOOKUP($A107,'RevPAR Raw Data'!$B$6:$BE$43,'RevPAR Raw Data'!H$1,FALSE)</f>
        <v>54.036028297119699</v>
      </c>
      <c r="Z107" s="76">
        <f>VLOOKUP($A107,'RevPAR Raw Data'!$B$6:$BE$43,'RevPAR Raw Data'!I$1,FALSE)</f>
        <v>66.611379484588099</v>
      </c>
      <c r="AA107" s="76">
        <f>VLOOKUP($A107,'RevPAR Raw Data'!$B$6:$BE$43,'RevPAR Raw Data'!J$1,FALSE)</f>
        <v>132.58602155970999</v>
      </c>
      <c r="AB107" s="76">
        <f>VLOOKUP($A107,'RevPAR Raw Data'!$B$6:$BE$43,'RevPAR Raw Data'!K$1,FALSE)</f>
        <v>191.46838302172799</v>
      </c>
      <c r="AC107" s="77">
        <f>VLOOKUP($A107,'RevPAR Raw Data'!$B$6:$BE$43,'RevPAR Raw Data'!L$1,FALSE)</f>
        <v>96.865820111167196</v>
      </c>
      <c r="AD107" s="76">
        <f>VLOOKUP($A107,'RevPAR Raw Data'!$B$6:$BE$43,'RevPAR Raw Data'!N$1,FALSE)</f>
        <v>198.65912413676901</v>
      </c>
      <c r="AE107" s="76">
        <f>VLOOKUP($A107,'RevPAR Raw Data'!$B$6:$BE$43,'RevPAR Raw Data'!O$1,FALSE)</f>
        <v>127.45993936331401</v>
      </c>
      <c r="AF107" s="77">
        <f>VLOOKUP($A107,'RevPAR Raw Data'!$B$6:$BE$43,'RevPAR Raw Data'!P$1,FALSE)</f>
        <v>163.059531750042</v>
      </c>
      <c r="AG107" s="78">
        <f>VLOOKUP($A107,'RevPAR Raw Data'!$B$6:$BE$43,'RevPAR Raw Data'!R$1,FALSE)</f>
        <v>115.778309150845</v>
      </c>
    </row>
    <row r="108" spans="1:33" x14ac:dyDescent="0.25">
      <c r="A108" s="55" t="s">
        <v>126</v>
      </c>
      <c r="B108" s="43">
        <f>(VLOOKUP($A107,'Occupancy Raw Data'!$B$8:$BE$51,'Occupancy Raw Data'!T$3,FALSE))/100</f>
        <v>-1.2949680645941299E-2</v>
      </c>
      <c r="C108" s="44">
        <f>(VLOOKUP($A107,'Occupancy Raw Data'!$B$8:$BE$51,'Occupancy Raw Data'!U$3,FALSE))/100</f>
        <v>-4.5461980658900794E-2</v>
      </c>
      <c r="D108" s="44">
        <f>(VLOOKUP($A107,'Occupancy Raw Data'!$B$8:$BE$51,'Occupancy Raw Data'!V$3,FALSE))/100</f>
        <v>-1.64275505871243E-2</v>
      </c>
      <c r="E108" s="44">
        <f>(VLOOKUP($A107,'Occupancy Raw Data'!$B$8:$BE$51,'Occupancy Raw Data'!W$3,FALSE))/100</f>
        <v>0.21723563410775298</v>
      </c>
      <c r="F108" s="44">
        <f>(VLOOKUP($A107,'Occupancy Raw Data'!$B$8:$BE$51,'Occupancy Raw Data'!X$3,FALSE))/100</f>
        <v>0.14347856068133699</v>
      </c>
      <c r="G108" s="44">
        <f>(VLOOKUP($A107,'Occupancy Raw Data'!$B$8:$BE$51,'Occupancy Raw Data'!Y$3,FALSE))/100</f>
        <v>7.2542458677992902E-2</v>
      </c>
      <c r="H108" s="45">
        <f>(VLOOKUP($A107,'Occupancy Raw Data'!$B$8:$BE$51,'Occupancy Raw Data'!AA$3,FALSE))/100</f>
        <v>2.1556528476423403E-2</v>
      </c>
      <c r="I108" s="45">
        <f>(VLOOKUP($A107,'Occupancy Raw Data'!$B$8:$BE$51,'Occupancy Raw Data'!AB$3,FALSE))/100</f>
        <v>-0.151417425876686</v>
      </c>
      <c r="J108" s="44">
        <f>(VLOOKUP($A107,'Occupancy Raw Data'!$B$8:$BE$51,'Occupancy Raw Data'!AC$3,FALSE))/100</f>
        <v>-6.2716904163441806E-2</v>
      </c>
      <c r="K108" s="46">
        <f>(VLOOKUP($A107,'Occupancy Raw Data'!$B$8:$BE$51,'Occupancy Raw Data'!AE$3,FALSE))/100</f>
        <v>2.3988704234876101E-2</v>
      </c>
      <c r="M108" s="43">
        <f>(VLOOKUP($A107,'ADR Raw Data'!$B$6:$BE$49,'ADR Raw Data'!T$1,FALSE))/100</f>
        <v>5.5683895523531E-2</v>
      </c>
      <c r="N108" s="44">
        <f>(VLOOKUP($A107,'ADR Raw Data'!$B$6:$BE$49,'ADR Raw Data'!U$1,FALSE))/100</f>
        <v>6.7627838756802394E-2</v>
      </c>
      <c r="O108" s="44">
        <f>(VLOOKUP($A107,'ADR Raw Data'!$B$6:$BE$49,'ADR Raw Data'!V$1,FALSE))/100</f>
        <v>0.102392506191119</v>
      </c>
      <c r="P108" s="44">
        <f>(VLOOKUP($A107,'ADR Raw Data'!$B$6:$BE$49,'ADR Raw Data'!W$1,FALSE))/100</f>
        <v>0.41519946535524804</v>
      </c>
      <c r="Q108" s="44">
        <f>(VLOOKUP($A107,'ADR Raw Data'!$B$6:$BE$49,'ADR Raw Data'!X$1,FALSE))/100</f>
        <v>0.24311765456728998</v>
      </c>
      <c r="R108" s="44">
        <f>(VLOOKUP($A107,'ADR Raw Data'!$B$6:$BE$49,'ADR Raw Data'!Y$1,FALSE))/100</f>
        <v>0.240066453514896</v>
      </c>
      <c r="S108" s="45">
        <f>(VLOOKUP($A107,'ADR Raw Data'!$B$6:$BE$49,'ADR Raw Data'!AA$1,FALSE))/100</f>
        <v>-2.5656992804577297E-2</v>
      </c>
      <c r="T108" s="45">
        <f>(VLOOKUP($A107,'ADR Raw Data'!$B$6:$BE$49,'ADR Raw Data'!AB$1,FALSE))/100</f>
        <v>-0.109597337304449</v>
      </c>
      <c r="U108" s="44">
        <f>(VLOOKUP($A107,'ADR Raw Data'!$B$6:$BE$49,'ADR Raw Data'!AC$1,FALSE))/100</f>
        <v>-5.5225894217184199E-2</v>
      </c>
      <c r="V108" s="46">
        <f>(VLOOKUP($A107,'ADR Raw Data'!$B$6:$BE$49,'ADR Raw Data'!AE$1,FALSE))/100</f>
        <v>8.05973921791132E-2</v>
      </c>
      <c r="X108" s="43">
        <f>(VLOOKUP($A107,'RevPAR Raw Data'!$B$6:$BE$43,'RevPAR Raw Data'!T$1,FALSE))/100</f>
        <v>4.2013126213438001E-2</v>
      </c>
      <c r="Y108" s="44">
        <f>(VLOOKUP($A107,'RevPAR Raw Data'!$B$6:$BE$43,'RevPAR Raw Data'!U$1,FALSE))/100</f>
        <v>1.9091362600336399E-2</v>
      </c>
      <c r="Z108" s="44">
        <f>(VLOOKUP($A107,'RevPAR Raw Data'!$B$6:$BE$43,'RevPAR Raw Data'!V$1,FALSE))/100</f>
        <v>8.4282897528797793E-2</v>
      </c>
      <c r="AA108" s="44">
        <f>(VLOOKUP($A107,'RevPAR Raw Data'!$B$6:$BE$43,'RevPAR Raw Data'!W$1,FALSE))/100</f>
        <v>0.72263121860064994</v>
      </c>
      <c r="AB108" s="44">
        <f>(VLOOKUP($A107,'RevPAR Raw Data'!$B$6:$BE$43,'RevPAR Raw Data'!X$1,FALSE))/100</f>
        <v>0.42147838640216501</v>
      </c>
      <c r="AC108" s="44">
        <f>(VLOOKUP($A107,'RevPAR Raw Data'!$B$6:$BE$43,'RevPAR Raw Data'!Y$1,FALSE))/100</f>
        <v>0.33002392297696603</v>
      </c>
      <c r="AD108" s="45">
        <f>(VLOOKUP($A107,'RevPAR Raw Data'!$B$6:$BE$43,'RevPAR Raw Data'!AA$1,FALSE))/100</f>
        <v>-4.6535400241651996E-3</v>
      </c>
      <c r="AE108" s="45">
        <f>(VLOOKUP($A107,'RevPAR Raw Data'!$B$6:$BE$43,'RevPAR Raw Data'!AB$1,FALSE))/100</f>
        <v>-0.24441981648355701</v>
      </c>
      <c r="AF108" s="44">
        <f>(VLOOKUP($A107,'RevPAR Raw Data'!$B$6:$BE$43,'RevPAR Raw Data'!AC$1,FALSE))/100</f>
        <v>-0.11447920126566601</v>
      </c>
      <c r="AG108" s="46">
        <f>(VLOOKUP($A107,'RevPAR Raw Data'!$B$6:$BE$43,'RevPAR Raw Data'!AE$1,FALSE))/100</f>
        <v>0.106519523417076</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Data'!G$3,FALSE))/100</f>
        <v>0.45082273747195201</v>
      </c>
      <c r="C110" s="72">
        <f>(VLOOKUP($A110,'Occupancy Raw Data'!$B$8:$BE$45,'Occupancy Raw Data'!H$3,FALSE))/100</f>
        <v>0.61985789080029907</v>
      </c>
      <c r="D110" s="72">
        <f>(VLOOKUP($A110,'Occupancy Raw Data'!$B$8:$BE$45,'Occupancy Raw Data'!I$3,FALSE))/100</f>
        <v>0.69857890800299105</v>
      </c>
      <c r="E110" s="72">
        <f>(VLOOKUP($A110,'Occupancy Raw Data'!$B$8:$BE$45,'Occupancy Raw Data'!J$3,FALSE))/100</f>
        <v>0.72812266267763603</v>
      </c>
      <c r="F110" s="72">
        <f>(VLOOKUP($A110,'Occupancy Raw Data'!$B$8:$BE$45,'Occupancy Raw Data'!K$3,FALSE))/100</f>
        <v>0.76757666417352199</v>
      </c>
      <c r="G110" s="73">
        <f>(VLOOKUP($A110,'Occupancy Raw Data'!$B$8:$BE$45,'Occupancy Raw Data'!L$3,FALSE))/100</f>
        <v>0.65299177262528008</v>
      </c>
      <c r="H110" s="53">
        <f>(VLOOKUP($A110,'Occupancy Raw Data'!$B$8:$BE$45,'Occupancy Raw Data'!N$3,FALSE))/100</f>
        <v>0.90426327599102396</v>
      </c>
      <c r="I110" s="53">
        <f>(VLOOKUP($A110,'Occupancy Raw Data'!$B$8:$BE$45,'Occupancy Raw Data'!O$3,FALSE))/100</f>
        <v>0.91529543754674603</v>
      </c>
      <c r="J110" s="73">
        <f>(VLOOKUP($A110,'Occupancy Raw Data'!$B$8:$BE$45,'Occupancy Raw Data'!P$3,FALSE))/100</f>
        <v>0.90977935676888511</v>
      </c>
      <c r="K110" s="74">
        <f>(VLOOKUP($A110,'Occupancy Raw Data'!$B$8:$BE$45,'Occupancy Raw Data'!R$3,FALSE))/100</f>
        <v>0.72635965380916701</v>
      </c>
      <c r="M110" s="75">
        <f>VLOOKUP($A110,'ADR Raw Data'!$B$6:$BE$43,'ADR Raw Data'!G$1,FALSE)</f>
        <v>142.543152218996</v>
      </c>
      <c r="N110" s="76">
        <f>VLOOKUP($A110,'ADR Raw Data'!$B$6:$BE$43,'ADR Raw Data'!H$1,FALSE)</f>
        <v>141.12741478129701</v>
      </c>
      <c r="O110" s="76">
        <f>VLOOKUP($A110,'ADR Raw Data'!$B$6:$BE$43,'ADR Raw Data'!I$1,FALSE)</f>
        <v>148.70010974304</v>
      </c>
      <c r="P110" s="76">
        <f>VLOOKUP($A110,'ADR Raw Data'!$B$6:$BE$43,'ADR Raw Data'!J$1,FALSE)</f>
        <v>163.291694915254</v>
      </c>
      <c r="Q110" s="76">
        <f>VLOOKUP($A110,'ADR Raw Data'!$B$6:$BE$43,'ADR Raw Data'!K$1,FALSE)</f>
        <v>273.87908647990201</v>
      </c>
      <c r="R110" s="77">
        <f>VLOOKUP($A110,'ADR Raw Data'!$B$6:$BE$43,'ADR Raw Data'!L$1,FALSE)</f>
        <v>179.0953576542</v>
      </c>
      <c r="S110" s="76">
        <f>VLOOKUP($A110,'ADR Raw Data'!$B$6:$BE$43,'ADR Raw Data'!N$1,FALSE)</f>
        <v>530.69162737799797</v>
      </c>
      <c r="T110" s="76">
        <f>VLOOKUP($A110,'ADR Raw Data'!$B$6:$BE$43,'ADR Raw Data'!O$1,FALSE)</f>
        <v>536.66055975485096</v>
      </c>
      <c r="U110" s="77">
        <f>VLOOKUP($A110,'ADR Raw Data'!$B$6:$BE$43,'ADR Raw Data'!P$1,FALSE)</f>
        <v>533.69418867536695</v>
      </c>
      <c r="V110" s="78">
        <f>VLOOKUP($A110,'ADR Raw Data'!$B$6:$BE$43,'ADR Raw Data'!R$1,FALSE)</f>
        <v>305.99301963812798</v>
      </c>
      <c r="X110" s="75">
        <f>VLOOKUP($A110,'RevPAR Raw Data'!$B$6:$BE$43,'RevPAR Raw Data'!G$1,FALSE)</f>
        <v>64.261694091248998</v>
      </c>
      <c r="Y110" s="76">
        <f>VLOOKUP($A110,'RevPAR Raw Data'!$B$6:$BE$43,'RevPAR Raw Data'!H$1,FALSE)</f>
        <v>87.478941660433804</v>
      </c>
      <c r="Z110" s="76">
        <f>VLOOKUP($A110,'RevPAR Raw Data'!$B$6:$BE$43,'RevPAR Raw Data'!I$1,FALSE)</f>
        <v>103.878760284218</v>
      </c>
      <c r="AA110" s="76">
        <f>VLOOKUP($A110,'RevPAR Raw Data'!$B$6:$BE$43,'RevPAR Raw Data'!J$1,FALSE)</f>
        <v>118.896383694839</v>
      </c>
      <c r="AB110" s="76">
        <f>VLOOKUP($A110,'RevPAR Raw Data'!$B$6:$BE$43,'RevPAR Raw Data'!K$1,FALSE)</f>
        <v>210.223195587135</v>
      </c>
      <c r="AC110" s="77">
        <f>VLOOKUP($A110,'RevPAR Raw Data'!$B$6:$BE$43,'RevPAR Raw Data'!L$1,FALSE)</f>
        <v>116.947795063575</v>
      </c>
      <c r="AD110" s="76">
        <f>VLOOKUP($A110,'RevPAR Raw Data'!$B$6:$BE$43,'RevPAR Raw Data'!N$1,FALSE)</f>
        <v>479.88494951383598</v>
      </c>
      <c r="AE110" s="76">
        <f>VLOOKUP($A110,'RevPAR Raw Data'!$B$6:$BE$43,'RevPAR Raw Data'!O$1,FALSE)</f>
        <v>491.202961854899</v>
      </c>
      <c r="AF110" s="77">
        <f>VLOOKUP($A110,'RevPAR Raw Data'!$B$6:$BE$43,'RevPAR Raw Data'!P$1,FALSE)</f>
        <v>485.54395568436701</v>
      </c>
      <c r="AG110" s="78">
        <f>VLOOKUP($A110,'RevPAR Raw Data'!$B$6:$BE$43,'RevPAR Raw Data'!R$1,FALSE)</f>
        <v>222.26098381237301</v>
      </c>
    </row>
    <row r="111" spans="1:33" x14ac:dyDescent="0.25">
      <c r="A111" s="55" t="s">
        <v>126</v>
      </c>
      <c r="B111" s="43">
        <f>(VLOOKUP($A110,'Occupancy Raw Data'!$B$8:$BE$51,'Occupancy Raw Data'!T$3,FALSE))/100</f>
        <v>0.10572249807293799</v>
      </c>
      <c r="C111" s="44">
        <f>(VLOOKUP($A110,'Occupancy Raw Data'!$B$8:$BE$51,'Occupancy Raw Data'!U$3,FALSE))/100</f>
        <v>0.13955243199438699</v>
      </c>
      <c r="D111" s="44">
        <f>(VLOOKUP($A110,'Occupancy Raw Data'!$B$8:$BE$51,'Occupancy Raw Data'!V$3,FALSE))/100</f>
        <v>0.17099260926603999</v>
      </c>
      <c r="E111" s="44">
        <f>(VLOOKUP($A110,'Occupancy Raw Data'!$B$8:$BE$51,'Occupancy Raw Data'!W$3,FALSE))/100</f>
        <v>0.16676995071797399</v>
      </c>
      <c r="F111" s="44">
        <f>(VLOOKUP($A110,'Occupancy Raw Data'!$B$8:$BE$51,'Occupancy Raw Data'!X$3,FALSE))/100</f>
        <v>9.6446509987289902E-2</v>
      </c>
      <c r="G111" s="44">
        <f>(VLOOKUP($A110,'Occupancy Raw Data'!$B$8:$BE$51,'Occupancy Raw Data'!Y$3,FALSE))/100</f>
        <v>0.13668774098938499</v>
      </c>
      <c r="H111" s="45">
        <f>(VLOOKUP($A110,'Occupancy Raw Data'!$B$8:$BE$51,'Occupancy Raw Data'!AA$3,FALSE))/100</f>
        <v>-5.6204738298440502E-3</v>
      </c>
      <c r="I111" s="45">
        <f>(VLOOKUP($A110,'Occupancy Raw Data'!$B$8:$BE$51,'Occupancy Raw Data'!AB$3,FALSE))/100</f>
        <v>-2.1791108091573398E-2</v>
      </c>
      <c r="J111" s="44">
        <f>(VLOOKUP($A110,'Occupancy Raw Data'!$B$8:$BE$51,'Occupancy Raw Data'!AC$3,FALSE))/100</f>
        <v>-1.38210880783454E-2</v>
      </c>
      <c r="K111" s="46">
        <f>(VLOOKUP($A110,'Occupancy Raw Data'!$B$8:$BE$51,'Occupancy Raw Data'!AE$3,FALSE))/100</f>
        <v>7.78210983624818E-2</v>
      </c>
      <c r="M111" s="43">
        <f>(VLOOKUP($A110,'ADR Raw Data'!$B$6:$BE$49,'ADR Raw Data'!T$1,FALSE))/100</f>
        <v>1.8671752467160199E-2</v>
      </c>
      <c r="N111" s="44">
        <f>(VLOOKUP($A110,'ADR Raw Data'!$B$6:$BE$49,'ADR Raw Data'!U$1,FALSE))/100</f>
        <v>-1.4764712353671201E-2</v>
      </c>
      <c r="O111" s="44">
        <f>(VLOOKUP($A110,'ADR Raw Data'!$B$6:$BE$49,'ADR Raw Data'!V$1,FALSE))/100</f>
        <v>-1.8350559393661901E-2</v>
      </c>
      <c r="P111" s="44">
        <f>(VLOOKUP($A110,'ADR Raw Data'!$B$6:$BE$49,'ADR Raw Data'!W$1,FALSE))/100</f>
        <v>8.9380087598573705E-3</v>
      </c>
      <c r="Q111" s="44">
        <f>(VLOOKUP($A110,'ADR Raw Data'!$B$6:$BE$49,'ADR Raw Data'!X$1,FALSE))/100</f>
        <v>4.4888662727765698E-2</v>
      </c>
      <c r="R111" s="44">
        <f>(VLOOKUP($A110,'ADR Raw Data'!$B$6:$BE$49,'ADR Raw Data'!Y$1,FALSE))/100</f>
        <v>9.0082842187272708E-3</v>
      </c>
      <c r="S111" s="45">
        <f>(VLOOKUP($A110,'ADR Raw Data'!$B$6:$BE$49,'ADR Raw Data'!AA$1,FALSE))/100</f>
        <v>6.0369985559808298E-2</v>
      </c>
      <c r="T111" s="45">
        <f>(VLOOKUP($A110,'ADR Raw Data'!$B$6:$BE$49,'ADR Raw Data'!AB$1,FALSE))/100</f>
        <v>5.2132761103393606E-2</v>
      </c>
      <c r="U111" s="44">
        <f>(VLOOKUP($A110,'ADR Raw Data'!$B$6:$BE$49,'ADR Raw Data'!AC$1,FALSE))/100</f>
        <v>5.6105153812637802E-2</v>
      </c>
      <c r="V111" s="46">
        <f>(VLOOKUP($A110,'ADR Raw Data'!$B$6:$BE$49,'ADR Raw Data'!AE$1,FALSE))/100</f>
        <v>8.8472944975066304E-4</v>
      </c>
      <c r="X111" s="43">
        <f>(VLOOKUP($A110,'RevPAR Raw Data'!$B$6:$BE$43,'RevPAR Raw Data'!T$1,FALSE))/100</f>
        <v>0.126368274854325</v>
      </c>
      <c r="Y111" s="44">
        <f>(VLOOKUP($A110,'RevPAR Raw Data'!$B$6:$BE$43,'RevPAR Raw Data'!U$1,FALSE))/100</f>
        <v>0.122727268124063</v>
      </c>
      <c r="Z111" s="44">
        <f>(VLOOKUP($A110,'RevPAR Raw Data'!$B$6:$BE$43,'RevPAR Raw Data'!V$1,FALSE))/100</f>
        <v>0.149504239840165</v>
      </c>
      <c r="AA111" s="44">
        <f>(VLOOKUP($A110,'RevPAR Raw Data'!$B$6:$BE$43,'RevPAR Raw Data'!W$1,FALSE))/100</f>
        <v>0.17719855075822899</v>
      </c>
      <c r="AB111" s="44">
        <f>(VLOOKUP($A110,'RevPAR Raw Data'!$B$6:$BE$43,'RevPAR Raw Data'!X$1,FALSE))/100</f>
        <v>0.14566452757314502</v>
      </c>
      <c r="AC111" s="44">
        <f>(VLOOKUP($A110,'RevPAR Raw Data'!$B$6:$BE$43,'RevPAR Raw Data'!Y$1,FALSE))/100</f>
        <v>0.146927347228161</v>
      </c>
      <c r="AD111" s="45">
        <f>(VLOOKUP($A110,'RevPAR Raw Data'!$B$6:$BE$43,'RevPAR Raw Data'!AA$1,FALSE))/100</f>
        <v>5.4410203806017299E-2</v>
      </c>
      <c r="AE111" s="45">
        <f>(VLOOKUP($A110,'RevPAR Raw Data'!$B$6:$BE$43,'RevPAR Raw Data'!AB$1,FALSE))/100</f>
        <v>2.9205622379503901E-2</v>
      </c>
      <c r="AF111" s="44">
        <f>(VLOOKUP($A110,'RevPAR Raw Data'!$B$6:$BE$43,'RevPAR Raw Data'!AC$1,FALSE))/100</f>
        <v>4.1508631461798701E-2</v>
      </c>
      <c r="AG111" s="46">
        <f>(VLOOKUP($A110,'RevPAR Raw Data'!$B$6:$BE$43,'RevPAR Raw Data'!AE$1,FALSE))/100</f>
        <v>7.8774678429765696E-2</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5">
      <c r="A113" s="70" t="s">
        <v>53</v>
      </c>
      <c r="B113" s="71">
        <f>(VLOOKUP($A113,'Occupancy Raw Data'!$B$8:$BE$45,'Occupancy Raw Data'!G$3,FALSE))/100</f>
        <v>0.44056425253741599</v>
      </c>
      <c r="C113" s="72">
        <f>(VLOOKUP($A113,'Occupancy Raw Data'!$B$8:$BE$45,'Occupancy Raw Data'!H$3,FALSE))/100</f>
        <v>0.63185962497849602</v>
      </c>
      <c r="D113" s="72">
        <f>(VLOOKUP($A113,'Occupancy Raw Data'!$B$8:$BE$45,'Occupancy Raw Data'!I$3,FALSE))/100</f>
        <v>0.76862205401685801</v>
      </c>
      <c r="E113" s="72">
        <f>(VLOOKUP($A113,'Occupancy Raw Data'!$B$8:$BE$45,'Occupancy Raw Data'!J$3,FALSE))/100</f>
        <v>0.88749354894202592</v>
      </c>
      <c r="F113" s="72">
        <f>(VLOOKUP($A113,'Occupancy Raw Data'!$B$8:$BE$45,'Occupancy Raw Data'!K$3,FALSE))/100</f>
        <v>0.94512300017202799</v>
      </c>
      <c r="G113" s="73">
        <f>(VLOOKUP($A113,'Occupancy Raw Data'!$B$8:$BE$45,'Occupancy Raw Data'!L$3,FALSE))/100</f>
        <v>0.73473249612936498</v>
      </c>
      <c r="H113" s="53">
        <f>(VLOOKUP($A113,'Occupancy Raw Data'!$B$8:$BE$45,'Occupancy Raw Data'!N$3,FALSE))/100</f>
        <v>0.9409943230689829</v>
      </c>
      <c r="I113" s="53">
        <f>(VLOOKUP($A113,'Occupancy Raw Data'!$B$8:$BE$45,'Occupancy Raw Data'!O$3,FALSE))/100</f>
        <v>0.84001376225700997</v>
      </c>
      <c r="J113" s="73">
        <f>(VLOOKUP($A113,'Occupancy Raw Data'!$B$8:$BE$45,'Occupancy Raw Data'!P$3,FALSE))/100</f>
        <v>0.89050404266299599</v>
      </c>
      <c r="K113" s="74">
        <f>(VLOOKUP($A113,'Occupancy Raw Data'!$B$8:$BE$45,'Occupancy Raw Data'!R$3,FALSE))/100</f>
        <v>0.77923865228183109</v>
      </c>
      <c r="M113" s="75">
        <f>VLOOKUP($A113,'ADR Raw Data'!$B$6:$BE$43,'ADR Raw Data'!G$1,FALSE)</f>
        <v>93.473053494728603</v>
      </c>
      <c r="N113" s="76">
        <f>VLOOKUP($A113,'ADR Raw Data'!$B$6:$BE$43,'ADR Raw Data'!H$1,FALSE)</f>
        <v>103.734652872311</v>
      </c>
      <c r="O113" s="76">
        <f>VLOOKUP($A113,'ADR Raw Data'!$B$6:$BE$43,'ADR Raw Data'!I$1,FALSE)</f>
        <v>113.57711951656201</v>
      </c>
      <c r="P113" s="76">
        <f>VLOOKUP($A113,'ADR Raw Data'!$B$6:$BE$43,'ADR Raw Data'!J$1,FALSE)</f>
        <v>152.532614847838</v>
      </c>
      <c r="Q113" s="76">
        <f>VLOOKUP($A113,'ADR Raw Data'!$B$6:$BE$43,'ADR Raw Data'!K$1,FALSE)</f>
        <v>227.766574444848</v>
      </c>
      <c r="R113" s="77">
        <f>VLOOKUP($A113,'ADR Raw Data'!$B$6:$BE$43,'ADR Raw Data'!L$1,FALSE)</f>
        <v>148.26175415593499</v>
      </c>
      <c r="S113" s="76">
        <f>VLOOKUP($A113,'ADR Raw Data'!$B$6:$BE$43,'ADR Raw Data'!N$1,FALSE)</f>
        <v>234.51691224862799</v>
      </c>
      <c r="T113" s="76">
        <f>VLOOKUP($A113,'ADR Raw Data'!$B$6:$BE$43,'ADR Raw Data'!O$1,FALSE)</f>
        <v>171.722041777595</v>
      </c>
      <c r="U113" s="77">
        <f>VLOOKUP($A113,'ADR Raw Data'!$B$6:$BE$43,'ADR Raw Data'!P$1,FALSE)</f>
        <v>204.89966579735301</v>
      </c>
      <c r="V113" s="78">
        <f>VLOOKUP($A113,'ADR Raw Data'!$B$6:$BE$43,'ADR Raw Data'!R$1,FALSE)</f>
        <v>166.75463605399199</v>
      </c>
      <c r="X113" s="75">
        <f>VLOOKUP($A113,'RevPAR Raw Data'!$B$6:$BE$43,'RevPAR Raw Data'!G$1,FALSE)</f>
        <v>41.180885945295003</v>
      </c>
      <c r="Y113" s="76">
        <f>VLOOKUP($A113,'RevPAR Raw Data'!$B$6:$BE$43,'RevPAR Raw Data'!H$1,FALSE)</f>
        <v>65.545738861173206</v>
      </c>
      <c r="Z113" s="76">
        <f>VLOOKUP($A113,'RevPAR Raw Data'!$B$6:$BE$43,'RevPAR Raw Data'!I$1,FALSE)</f>
        <v>87.2978788921383</v>
      </c>
      <c r="AA113" s="76">
        <f>VLOOKUP($A113,'RevPAR Raw Data'!$B$6:$BE$43,'RevPAR Raw Data'!J$1,FALSE)</f>
        <v>135.37171168071501</v>
      </c>
      <c r="AB113" s="76">
        <f>VLOOKUP($A113,'RevPAR Raw Data'!$B$6:$BE$43,'RevPAR Raw Data'!K$1,FALSE)</f>
        <v>215.267428178221</v>
      </c>
      <c r="AC113" s="77">
        <f>VLOOKUP($A113,'RevPAR Raw Data'!$B$6:$BE$43,'RevPAR Raw Data'!L$1,FALSE)</f>
        <v>108.93272871150801</v>
      </c>
      <c r="AD113" s="76">
        <f>VLOOKUP($A113,'RevPAR Raw Data'!$B$6:$BE$43,'RevPAR Raw Data'!N$1,FALSE)</f>
        <v>220.679083089626</v>
      </c>
      <c r="AE113" s="76">
        <f>VLOOKUP($A113,'RevPAR Raw Data'!$B$6:$BE$43,'RevPAR Raw Data'!O$1,FALSE)</f>
        <v>144.248878376053</v>
      </c>
      <c r="AF113" s="77">
        <f>VLOOKUP($A113,'RevPAR Raw Data'!$B$6:$BE$43,'RevPAR Raw Data'!P$1,FALSE)</f>
        <v>182.46398073284001</v>
      </c>
      <c r="AG113" s="78">
        <f>VLOOKUP($A113,'RevPAR Raw Data'!$B$6:$BE$43,'RevPAR Raw Data'!R$1,FALSE)</f>
        <v>129.94165786046</v>
      </c>
    </row>
    <row r="114" spans="1:34" x14ac:dyDescent="0.25">
      <c r="A114" s="55" t="s">
        <v>126</v>
      </c>
      <c r="B114" s="43">
        <f>(VLOOKUP($A113,'Occupancy Raw Data'!$B$8:$BE$51,'Occupancy Raw Data'!T$3,FALSE))/100</f>
        <v>5.9045071024910294E-2</v>
      </c>
      <c r="C114" s="44">
        <f>(VLOOKUP($A113,'Occupancy Raw Data'!$B$8:$BE$51,'Occupancy Raw Data'!U$3,FALSE))/100</f>
        <v>8.3929612295734798E-2</v>
      </c>
      <c r="D114" s="44">
        <f>(VLOOKUP($A113,'Occupancy Raw Data'!$B$8:$BE$51,'Occupancy Raw Data'!V$3,FALSE))/100</f>
        <v>0.12363135853035001</v>
      </c>
      <c r="E114" s="44">
        <f>(VLOOKUP($A113,'Occupancy Raw Data'!$B$8:$BE$51,'Occupancy Raw Data'!W$3,FALSE))/100</f>
        <v>7.4023429666424001E-2</v>
      </c>
      <c r="F114" s="44">
        <f>(VLOOKUP($A113,'Occupancy Raw Data'!$B$8:$BE$51,'Occupancy Raw Data'!X$3,FALSE))/100</f>
        <v>2.63260165613028E-2</v>
      </c>
      <c r="G114" s="44">
        <f>(VLOOKUP($A113,'Occupancy Raw Data'!$B$8:$BE$51,'Occupancy Raw Data'!Y$3,FALSE))/100</f>
        <v>7.0978248004042094E-2</v>
      </c>
      <c r="H114" s="45">
        <f>(VLOOKUP($A113,'Occupancy Raw Data'!$B$8:$BE$51,'Occupancy Raw Data'!AA$3,FALSE))/100</f>
        <v>3.8853309663113705E-2</v>
      </c>
      <c r="I114" s="45">
        <f>(VLOOKUP($A113,'Occupancy Raw Data'!$B$8:$BE$51,'Occupancy Raw Data'!AB$3,FALSE))/100</f>
        <v>7.2273002228887204E-2</v>
      </c>
      <c r="J114" s="44">
        <f>(VLOOKUP($A113,'Occupancy Raw Data'!$B$8:$BE$51,'Occupancy Raw Data'!AC$3,FALSE))/100</f>
        <v>5.4352297519704294E-2</v>
      </c>
      <c r="K114" s="46">
        <f>(VLOOKUP($A113,'Occupancy Raw Data'!$B$8:$BE$51,'Occupancy Raw Data'!AE$3,FALSE))/100</f>
        <v>6.5492341132052892E-2</v>
      </c>
      <c r="M114" s="43">
        <f>(VLOOKUP($A113,'ADR Raw Data'!$B$6:$BE$49,'ADR Raw Data'!T$1,FALSE))/100</f>
        <v>-5.3720374429347101E-2</v>
      </c>
      <c r="N114" s="44">
        <f>(VLOOKUP($A113,'ADR Raw Data'!$B$6:$BE$49,'ADR Raw Data'!U$1,FALSE))/100</f>
        <v>-6.4731996767050909E-2</v>
      </c>
      <c r="O114" s="44">
        <f>(VLOOKUP($A113,'ADR Raw Data'!$B$6:$BE$49,'ADR Raw Data'!V$1,FALSE))/100</f>
        <v>-7.7840073083556199E-2</v>
      </c>
      <c r="P114" s="44">
        <f>(VLOOKUP($A113,'ADR Raw Data'!$B$6:$BE$49,'ADR Raw Data'!W$1,FALSE))/100</f>
        <v>2.2579649565303603E-2</v>
      </c>
      <c r="Q114" s="44">
        <f>(VLOOKUP($A113,'ADR Raw Data'!$B$6:$BE$49,'ADR Raw Data'!X$1,FALSE))/100</f>
        <v>0.18442900818060401</v>
      </c>
      <c r="R114" s="44">
        <f>(VLOOKUP($A113,'ADR Raw Data'!$B$6:$BE$49,'ADR Raw Data'!Y$1,FALSE))/100</f>
        <v>3.7164058683563296E-2</v>
      </c>
      <c r="S114" s="45">
        <f>(VLOOKUP($A113,'ADR Raw Data'!$B$6:$BE$49,'ADR Raw Data'!AA$1,FALSE))/100</f>
        <v>0.17066553870256101</v>
      </c>
      <c r="T114" s="45">
        <f>(VLOOKUP($A113,'ADR Raw Data'!$B$6:$BE$49,'ADR Raw Data'!AB$1,FALSE))/100</f>
        <v>8.1865471891742897E-2</v>
      </c>
      <c r="U114" s="44">
        <f>(VLOOKUP($A113,'ADR Raw Data'!$B$6:$BE$49,'ADR Raw Data'!AC$1,FALSE))/100</f>
        <v>0.131823255206474</v>
      </c>
      <c r="V114" s="46">
        <f>(VLOOKUP($A113,'ADR Raw Data'!$B$6:$BE$49,'ADR Raw Data'!AE$1,FALSE))/100</f>
        <v>7.2266681269130592E-2</v>
      </c>
      <c r="X114" s="43">
        <f>(VLOOKUP($A113,'RevPAR Raw Data'!$B$6:$BE$43,'RevPAR Raw Data'!T$1,FALSE))/100</f>
        <v>2.1527732718975602E-3</v>
      </c>
      <c r="Y114" s="44">
        <f>(VLOOKUP($A113,'RevPAR Raw Data'!$B$6:$BE$43,'RevPAR Raw Data'!U$1,FALSE))/100</f>
        <v>1.3764684136896499E-2</v>
      </c>
      <c r="Z114" s="44">
        <f>(VLOOKUP($A113,'RevPAR Raw Data'!$B$6:$BE$43,'RevPAR Raw Data'!V$1,FALSE))/100</f>
        <v>3.6167811463372695E-2</v>
      </c>
      <c r="AA114" s="44">
        <f>(VLOOKUP($A113,'RevPAR Raw Data'!$B$6:$BE$43,'RevPAR Raw Data'!W$1,FALSE))/100</f>
        <v>9.8274502333217398E-2</v>
      </c>
      <c r="AB114" s="44">
        <f>(VLOOKUP($A113,'RevPAR Raw Data'!$B$6:$BE$43,'RevPAR Raw Data'!X$1,FALSE))/100</f>
        <v>0.21561030586565402</v>
      </c>
      <c r="AC114" s="44">
        <f>(VLOOKUP($A113,'RevPAR Raw Data'!$B$6:$BE$43,'RevPAR Raw Data'!Y$1,FALSE))/100</f>
        <v>0.11078014646168401</v>
      </c>
      <c r="AD114" s="45">
        <f>(VLOOKUP($A113,'RevPAR Raw Data'!$B$6:$BE$43,'RevPAR Raw Data'!AA$1,FALSE))/100</f>
        <v>0.21614976938970698</v>
      </c>
      <c r="AE114" s="45">
        <f>(VLOOKUP($A113,'RevPAR Raw Data'!$B$6:$BE$43,'RevPAR Raw Data'!AB$1,FALSE))/100</f>
        <v>0.160055137553131</v>
      </c>
      <c r="AF114" s="44">
        <f>(VLOOKUP($A113,'RevPAR Raw Data'!$B$6:$BE$43,'RevPAR Raw Data'!AC$1,FALSE))/100</f>
        <v>0.193340449513176</v>
      </c>
      <c r="AG114" s="46">
        <f>(VLOOKUP($A113,'RevPAR Raw Data'!$B$6:$BE$43,'RevPAR Raw Data'!AE$1,FALSE))/100</f>
        <v>0.142491936543342</v>
      </c>
    </row>
    <row r="115" spans="1:34"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5">
      <c r="A116" s="70" t="s">
        <v>49</v>
      </c>
      <c r="B116" s="71">
        <f>(VLOOKUP($A116,'Occupancy Raw Data'!$B$8:$BE$45,'Occupancy Raw Data'!G$3,FALSE))/100</f>
        <v>0.49953632148377103</v>
      </c>
      <c r="C116" s="72">
        <f>(VLOOKUP($A116,'Occupancy Raw Data'!$B$8:$BE$45,'Occupancy Raw Data'!H$3,FALSE))/100</f>
        <v>0.63863987635239505</v>
      </c>
      <c r="D116" s="72">
        <f>(VLOOKUP($A116,'Occupancy Raw Data'!$B$8:$BE$45,'Occupancy Raw Data'!I$3,FALSE))/100</f>
        <v>0.66460587326120502</v>
      </c>
      <c r="E116" s="72">
        <f>(VLOOKUP($A116,'Occupancy Raw Data'!$B$8:$BE$45,'Occupancy Raw Data'!J$3,FALSE))/100</f>
        <v>0.81854714064914902</v>
      </c>
      <c r="F116" s="72">
        <f>(VLOOKUP($A116,'Occupancy Raw Data'!$B$8:$BE$45,'Occupancy Raw Data'!K$3,FALSE))/100</f>
        <v>0.87511591962905699</v>
      </c>
      <c r="G116" s="73">
        <f>(VLOOKUP($A116,'Occupancy Raw Data'!$B$8:$BE$45,'Occupancy Raw Data'!L$3,FALSE))/100</f>
        <v>0.69928902627511502</v>
      </c>
      <c r="H116" s="53">
        <f>(VLOOKUP($A116,'Occupancy Raw Data'!$B$8:$BE$45,'Occupancy Raw Data'!N$3,FALSE))/100</f>
        <v>0.88438948995363209</v>
      </c>
      <c r="I116" s="53">
        <f>(VLOOKUP($A116,'Occupancy Raw Data'!$B$8:$BE$45,'Occupancy Raw Data'!O$3,FALSE))/100</f>
        <v>0.688408037094281</v>
      </c>
      <c r="J116" s="73">
        <f>(VLOOKUP($A116,'Occupancy Raw Data'!$B$8:$BE$45,'Occupancy Raw Data'!P$3,FALSE))/100</f>
        <v>0.78639876352395599</v>
      </c>
      <c r="K116" s="74">
        <f>(VLOOKUP($A116,'Occupancy Raw Data'!$B$8:$BE$45,'Occupancy Raw Data'!R$3,FALSE))/100</f>
        <v>0.72417752263192692</v>
      </c>
      <c r="M116" s="75">
        <f>VLOOKUP($A116,'ADR Raw Data'!$B$6:$BE$43,'ADR Raw Data'!G$1,FALSE)</f>
        <v>109.513935643564</v>
      </c>
      <c r="N116" s="76">
        <f>VLOOKUP($A116,'ADR Raw Data'!$B$6:$BE$43,'ADR Raw Data'!H$1,FALSE)</f>
        <v>121.771805421103</v>
      </c>
      <c r="O116" s="76">
        <f>VLOOKUP($A116,'ADR Raw Data'!$B$6:$BE$43,'ADR Raw Data'!I$1,FALSE)</f>
        <v>131.67005116279</v>
      </c>
      <c r="P116" s="76">
        <f>VLOOKUP($A116,'ADR Raw Data'!$B$6:$BE$43,'ADR Raw Data'!J$1,FALSE)</f>
        <v>244.050196374622</v>
      </c>
      <c r="Q116" s="76">
        <f>VLOOKUP($A116,'ADR Raw Data'!$B$6:$BE$43,'ADR Raw Data'!K$1,FALSE)</f>
        <v>384.65444719180499</v>
      </c>
      <c r="R116" s="77">
        <f>VLOOKUP($A116,'ADR Raw Data'!$B$6:$BE$43,'ADR Raw Data'!L$1,FALSE)</f>
        <v>216.324581380956</v>
      </c>
      <c r="S116" s="76">
        <f>VLOOKUP($A116,'ADR Raw Data'!$B$6:$BE$43,'ADR Raw Data'!N$1,FALSE)</f>
        <v>413.64622859140098</v>
      </c>
      <c r="T116" s="76">
        <f>VLOOKUP($A116,'ADR Raw Data'!$B$6:$BE$43,'ADR Raw Data'!O$1,FALSE)</f>
        <v>272.06414458913298</v>
      </c>
      <c r="U116" s="77">
        <f>VLOOKUP($A116,'ADR Raw Data'!$B$6:$BE$43,'ADR Raw Data'!P$1,FALSE)</f>
        <v>351.67624017295498</v>
      </c>
      <c r="V116" s="78">
        <f>VLOOKUP($A116,'ADR Raw Data'!$B$6:$BE$43,'ADR Raw Data'!R$1,FALSE)</f>
        <v>258.319168851759</v>
      </c>
      <c r="X116" s="75">
        <f>VLOOKUP($A116,'RevPAR Raw Data'!$B$6:$BE$43,'RevPAR Raw Data'!G$1,FALSE)</f>
        <v>54.706188562596502</v>
      </c>
      <c r="Y116" s="76">
        <f>VLOOKUP($A116,'RevPAR Raw Data'!$B$6:$BE$43,'RevPAR Raw Data'!H$1,FALSE)</f>
        <v>77.768330757341502</v>
      </c>
      <c r="Z116" s="76">
        <f>VLOOKUP($A116,'RevPAR Raw Data'!$B$6:$BE$43,'RevPAR Raw Data'!I$1,FALSE)</f>
        <v>87.508689335394095</v>
      </c>
      <c r="AA116" s="76">
        <f>VLOOKUP($A116,'RevPAR Raw Data'!$B$6:$BE$43,'RevPAR Raw Data'!J$1,FALSE)</f>
        <v>199.76659041731</v>
      </c>
      <c r="AB116" s="76">
        <f>VLOOKUP($A116,'RevPAR Raw Data'!$B$6:$BE$43,'RevPAR Raw Data'!K$1,FALSE)</f>
        <v>336.617230293663</v>
      </c>
      <c r="AC116" s="77">
        <f>VLOOKUP($A116,'RevPAR Raw Data'!$B$6:$BE$43,'RevPAR Raw Data'!L$1,FALSE)</f>
        <v>151.273405873261</v>
      </c>
      <c r="AD116" s="76">
        <f>VLOOKUP($A116,'RevPAR Raw Data'!$B$6:$BE$43,'RevPAR Raw Data'!N$1,FALSE)</f>
        <v>365.824377125193</v>
      </c>
      <c r="AE116" s="76">
        <f>VLOOKUP($A116,'RevPAR Raw Data'!$B$6:$BE$43,'RevPAR Raw Data'!O$1,FALSE)</f>
        <v>187.29114374034</v>
      </c>
      <c r="AF116" s="77">
        <f>VLOOKUP($A116,'RevPAR Raw Data'!$B$6:$BE$43,'RevPAR Raw Data'!P$1,FALSE)</f>
        <v>276.55776043276597</v>
      </c>
      <c r="AG116" s="78">
        <f>VLOOKUP($A116,'RevPAR Raw Data'!$B$6:$BE$43,'RevPAR Raw Data'!R$1,FALSE)</f>
        <v>187.06893574740499</v>
      </c>
    </row>
    <row r="117" spans="1:34" x14ac:dyDescent="0.25">
      <c r="A117" s="55" t="s">
        <v>126</v>
      </c>
      <c r="B117" s="43">
        <f>(VLOOKUP($A116,'Occupancy Raw Data'!$B$8:$BE$51,'Occupancy Raw Data'!T$3,FALSE))/100</f>
        <v>0.28120021631136299</v>
      </c>
      <c r="C117" s="44">
        <f>(VLOOKUP($A116,'Occupancy Raw Data'!$B$8:$BE$51,'Occupancy Raw Data'!U$3,FALSE))/100</f>
        <v>0.14373967021723699</v>
      </c>
      <c r="D117" s="44">
        <f>(VLOOKUP($A116,'Occupancy Raw Data'!$B$8:$BE$51,'Occupancy Raw Data'!V$3,FALSE))/100</f>
        <v>2.0049682916223503E-2</v>
      </c>
      <c r="E117" s="44">
        <f>(VLOOKUP($A116,'Occupancy Raw Data'!$B$8:$BE$51,'Occupancy Raw Data'!W$3,FALSE))/100</f>
        <v>0.10815595699676001</v>
      </c>
      <c r="F117" s="44">
        <f>(VLOOKUP($A116,'Occupancy Raw Data'!$B$8:$BE$51,'Occupancy Raw Data'!X$3,FALSE))/100</f>
        <v>0.19157052318519799</v>
      </c>
      <c r="G117" s="44">
        <f>(VLOOKUP($A116,'Occupancy Raw Data'!$B$8:$BE$51,'Occupancy Raw Data'!Y$3,FALSE))/100</f>
        <v>0.137833212356301</v>
      </c>
      <c r="H117" s="45">
        <f>(VLOOKUP($A116,'Occupancy Raw Data'!$B$8:$BE$51,'Occupancy Raw Data'!AA$3,FALSE))/100</f>
        <v>0.161617661417047</v>
      </c>
      <c r="I117" s="45">
        <f>(VLOOKUP($A116,'Occupancy Raw Data'!$B$8:$BE$51,'Occupancy Raw Data'!AB$3,FALSE))/100</f>
        <v>-3.6461909130527499E-2</v>
      </c>
      <c r="J117" s="44">
        <f>(VLOOKUP($A116,'Occupancy Raw Data'!$B$8:$BE$51,'Occupancy Raw Data'!AC$3,FALSE))/100</f>
        <v>6.5724251777085796E-2</v>
      </c>
      <c r="K117" s="46">
        <f>(VLOOKUP($A116,'Occupancy Raw Data'!$B$8:$BE$51,'Occupancy Raw Data'!AE$3,FALSE))/100</f>
        <v>0.11443783939008201</v>
      </c>
      <c r="M117" s="43">
        <f>(VLOOKUP($A116,'ADR Raw Data'!$B$6:$BE$49,'ADR Raw Data'!T$1,FALSE))/100</f>
        <v>1.8694218781908401E-2</v>
      </c>
      <c r="N117" s="44">
        <f>(VLOOKUP($A116,'ADR Raw Data'!$B$6:$BE$49,'ADR Raw Data'!U$1,FALSE))/100</f>
        <v>4.0885867389747199E-2</v>
      </c>
      <c r="O117" s="44">
        <f>(VLOOKUP($A116,'ADR Raw Data'!$B$6:$BE$49,'ADR Raw Data'!V$1,FALSE))/100</f>
        <v>7.8203417379606704E-2</v>
      </c>
      <c r="P117" s="44">
        <f>(VLOOKUP($A116,'ADR Raw Data'!$B$6:$BE$49,'ADR Raw Data'!W$1,FALSE))/100</f>
        <v>0.89402754886825209</v>
      </c>
      <c r="Q117" s="44">
        <f>(VLOOKUP($A116,'ADR Raw Data'!$B$6:$BE$49,'ADR Raw Data'!X$1,FALSE))/100</f>
        <v>1.6506883008900102</v>
      </c>
      <c r="R117" s="44">
        <f>(VLOOKUP($A116,'ADR Raw Data'!$B$6:$BE$49,'ADR Raw Data'!Y$1,FALSE))/100</f>
        <v>0.71078995050443594</v>
      </c>
      <c r="S117" s="45">
        <f>(VLOOKUP($A116,'ADR Raw Data'!$B$6:$BE$49,'ADR Raw Data'!AA$1,FALSE))/100</f>
        <v>1.50008538313975</v>
      </c>
      <c r="T117" s="45">
        <f>(VLOOKUP($A116,'ADR Raw Data'!$B$6:$BE$49,'ADR Raw Data'!AB$1,FALSE))/100</f>
        <v>0.69610055812273797</v>
      </c>
      <c r="U117" s="44">
        <f>(VLOOKUP($A116,'ADR Raw Data'!$B$6:$BE$49,'ADR Raw Data'!AC$1,FALSE))/100</f>
        <v>1.15739818586641</v>
      </c>
      <c r="V117" s="46">
        <f>(VLOOKUP($A116,'ADR Raw Data'!$B$6:$BE$49,'ADR Raw Data'!AE$1,FALSE))/100</f>
        <v>0.86768771569288505</v>
      </c>
      <c r="X117" s="43">
        <f>(VLOOKUP($A116,'RevPAR Raw Data'!$B$6:$BE$43,'RevPAR Raw Data'!T$1,FALSE))/100</f>
        <v>0.30515125345851601</v>
      </c>
      <c r="Y117" s="44">
        <f>(VLOOKUP($A116,'RevPAR Raw Data'!$B$6:$BE$43,'RevPAR Raw Data'!U$1,FALSE))/100</f>
        <v>0.190502458702132</v>
      </c>
      <c r="Z117" s="44">
        <f>(VLOOKUP($A116,'RevPAR Raw Data'!$B$6:$BE$43,'RevPAR Raw Data'!V$1,FALSE))/100</f>
        <v>9.9821054017256508E-2</v>
      </c>
      <c r="AA117" s="44">
        <f>(VLOOKUP($A116,'RevPAR Raw Data'!$B$6:$BE$43,'RevPAR Raw Data'!W$1,FALSE))/100</f>
        <v>1.0988779109943199</v>
      </c>
      <c r="AB117" s="44">
        <f>(VLOOKUP($A116,'RevPAR Raw Data'!$B$6:$BE$43,'RevPAR Raw Data'!X$1,FALSE))/100</f>
        <v>2.1584820454923999</v>
      </c>
      <c r="AC117" s="44">
        <f>(VLOOKUP($A116,'RevPAR Raw Data'!$B$6:$BE$43,'RevPAR Raw Data'!Y$1,FALSE))/100</f>
        <v>0.94659362504934097</v>
      </c>
      <c r="AD117" s="45">
        <f>(VLOOKUP($A116,'RevPAR Raw Data'!$B$6:$BE$43,'RevPAR Raw Data'!AA$1,FALSE))/100</f>
        <v>1.90414333610574</v>
      </c>
      <c r="AE117" s="45">
        <f>(VLOOKUP($A116,'RevPAR Raw Data'!$B$6:$BE$43,'RevPAR Raw Data'!AB$1,FALSE))/100</f>
        <v>0.63425749369622997</v>
      </c>
      <c r="AF117" s="44">
        <f>(VLOOKUP($A116,'RevPAR Raw Data'!$B$6:$BE$43,'RevPAR Raw Data'!AC$1,FALSE))/100</f>
        <v>1.2991915674177201</v>
      </c>
      <c r="AG117" s="46">
        <f>(VLOOKUP($A116,'RevPAR Raw Data'!$B$6:$BE$43,'RevPAR Raw Data'!AE$1,FALSE))/100</f>
        <v>1.0814218625321701</v>
      </c>
    </row>
    <row r="118" spans="1:34"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5">
      <c r="A119" s="70" t="s">
        <v>50</v>
      </c>
      <c r="B119" s="71">
        <f>(VLOOKUP($A119,'Occupancy Raw Data'!$B$8:$BE$45,'Occupancy Raw Data'!G$3,FALSE))/100</f>
        <v>0.39212567110757596</v>
      </c>
      <c r="C119" s="72">
        <f>(VLOOKUP($A119,'Occupancy Raw Data'!$B$8:$BE$45,'Occupancy Raw Data'!H$3,FALSE))/100</f>
        <v>0.54742493537482606</v>
      </c>
      <c r="D119" s="72">
        <f>(VLOOKUP($A119,'Occupancy Raw Data'!$B$8:$BE$45,'Occupancy Raw Data'!I$3,FALSE))/100</f>
        <v>0.67249950288327598</v>
      </c>
      <c r="E119" s="72">
        <f>(VLOOKUP($A119,'Occupancy Raw Data'!$B$8:$BE$45,'Occupancy Raw Data'!J$3,FALSE))/100</f>
        <v>0.79657983694571399</v>
      </c>
      <c r="F119" s="72">
        <f>(VLOOKUP($A119,'Occupancy Raw Data'!$B$8:$BE$45,'Occupancy Raw Data'!K$3,FALSE))/100</f>
        <v>0.89222509445217701</v>
      </c>
      <c r="G119" s="73">
        <f>(VLOOKUP($A119,'Occupancy Raw Data'!$B$8:$BE$45,'Occupancy Raw Data'!L$3,FALSE))/100</f>
        <v>0.66017100815271401</v>
      </c>
      <c r="H119" s="53">
        <f>(VLOOKUP($A119,'Occupancy Raw Data'!$B$8:$BE$45,'Occupancy Raw Data'!N$3,FALSE))/100</f>
        <v>0.89560548816862096</v>
      </c>
      <c r="I119" s="53">
        <f>(VLOOKUP($A119,'Occupancy Raw Data'!$B$8:$BE$45,'Occupancy Raw Data'!O$3,FALSE))/100</f>
        <v>0.77192284748458906</v>
      </c>
      <c r="J119" s="73">
        <f>(VLOOKUP($A119,'Occupancy Raw Data'!$B$8:$BE$45,'Occupancy Raw Data'!P$3,FALSE))/100</f>
        <v>0.83376416782660501</v>
      </c>
      <c r="K119" s="74">
        <f>(VLOOKUP($A119,'Occupancy Raw Data'!$B$8:$BE$45,'Occupancy Raw Data'!R$3,FALSE))/100</f>
        <v>0.70976905377382593</v>
      </c>
      <c r="M119" s="75">
        <f>VLOOKUP($A119,'ADR Raw Data'!$B$6:$BE$43,'ADR Raw Data'!G$1,FALSE)</f>
        <v>92.585740365111505</v>
      </c>
      <c r="N119" s="76">
        <f>VLOOKUP($A119,'ADR Raw Data'!$B$6:$BE$43,'ADR Raw Data'!H$1,FALSE)</f>
        <v>103.185873592444</v>
      </c>
      <c r="O119" s="76">
        <f>VLOOKUP($A119,'ADR Raw Data'!$B$6:$BE$43,'ADR Raw Data'!I$1,FALSE)</f>
        <v>125.240570668243</v>
      </c>
      <c r="P119" s="76">
        <f>VLOOKUP($A119,'ADR Raw Data'!$B$6:$BE$43,'ADR Raw Data'!J$1,FALSE)</f>
        <v>211.59590114827699</v>
      </c>
      <c r="Q119" s="76">
        <f>VLOOKUP($A119,'ADR Raw Data'!$B$6:$BE$43,'ADR Raw Data'!K$1,FALSE)</f>
        <v>334.182939603298</v>
      </c>
      <c r="R119" s="77">
        <f>VLOOKUP($A119,'ADR Raw Data'!$B$6:$BE$43,'ADR Raw Data'!L$1,FALSE)</f>
        <v>195.02080903614399</v>
      </c>
      <c r="S119" s="76">
        <f>VLOOKUP($A119,'ADR Raw Data'!$B$6:$BE$43,'ADR Raw Data'!N$1,FALSE)</f>
        <v>337.488956483126</v>
      </c>
      <c r="T119" s="76">
        <f>VLOOKUP($A119,'ADR Raw Data'!$B$6:$BE$43,'ADR Raw Data'!O$1,FALSE)</f>
        <v>276.69013137557903</v>
      </c>
      <c r="U119" s="77">
        <f>VLOOKUP($A119,'ADR Raw Data'!$B$6:$BE$43,'ADR Raw Data'!P$1,FALSE)</f>
        <v>309.344305986167</v>
      </c>
      <c r="V119" s="78">
        <f>VLOOKUP($A119,'ADR Raw Data'!$B$6:$BE$43,'ADR Raw Data'!R$1,FALSE)</f>
        <v>233.39097014327999</v>
      </c>
      <c r="X119" s="75">
        <f>VLOOKUP($A119,'RevPAR Raw Data'!$B$6:$BE$43,'RevPAR Raw Data'!G$1,FALSE)</f>
        <v>36.305245575661097</v>
      </c>
      <c r="Y119" s="76">
        <f>VLOOKUP($A119,'RevPAR Raw Data'!$B$6:$BE$43,'RevPAR Raw Data'!H$1,FALSE)</f>
        <v>56.486520182938897</v>
      </c>
      <c r="Z119" s="76">
        <f>VLOOKUP($A119,'RevPAR Raw Data'!$B$6:$BE$43,'RevPAR Raw Data'!I$1,FALSE)</f>
        <v>84.224221515211696</v>
      </c>
      <c r="AA119" s="76">
        <f>VLOOKUP($A119,'RevPAR Raw Data'!$B$6:$BE$43,'RevPAR Raw Data'!J$1,FALSE)</f>
        <v>168.55302843507599</v>
      </c>
      <c r="AB119" s="76">
        <f>VLOOKUP($A119,'RevPAR Raw Data'!$B$6:$BE$43,'RevPAR Raw Data'!K$1,FALSE)</f>
        <v>298.166404851859</v>
      </c>
      <c r="AC119" s="77">
        <f>VLOOKUP($A119,'RevPAR Raw Data'!$B$6:$BE$43,'RevPAR Raw Data'!L$1,FALSE)</f>
        <v>128.747084112149</v>
      </c>
      <c r="AD119" s="76">
        <f>VLOOKUP($A119,'RevPAR Raw Data'!$B$6:$BE$43,'RevPAR Raw Data'!N$1,FALSE)</f>
        <v>302.25696162258799</v>
      </c>
      <c r="AE119" s="76">
        <f>VLOOKUP($A119,'RevPAR Raw Data'!$B$6:$BE$43,'RevPAR Raw Data'!O$1,FALSE)</f>
        <v>213.58343408232199</v>
      </c>
      <c r="AF119" s="77">
        <f>VLOOKUP($A119,'RevPAR Raw Data'!$B$6:$BE$43,'RevPAR Raw Data'!P$1,FALSE)</f>
        <v>257.92019785245498</v>
      </c>
      <c r="AG119" s="78">
        <f>VLOOKUP($A119,'RevPAR Raw Data'!$B$6:$BE$43,'RevPAR Raw Data'!R$1,FALSE)</f>
        <v>165.65368803795101</v>
      </c>
    </row>
    <row r="120" spans="1:34" x14ac:dyDescent="0.25">
      <c r="A120" s="55" t="s">
        <v>126</v>
      </c>
      <c r="B120" s="43">
        <f>(VLOOKUP($A119,'Occupancy Raw Data'!$B$8:$BE$51,'Occupancy Raw Data'!T$3,FALSE))/100</f>
        <v>-3.3718152409859703E-2</v>
      </c>
      <c r="C120" s="44">
        <f>(VLOOKUP($A119,'Occupancy Raw Data'!$B$8:$BE$51,'Occupancy Raw Data'!U$3,FALSE))/100</f>
        <v>1.4249936318530401E-2</v>
      </c>
      <c r="D120" s="44">
        <f>(VLOOKUP($A119,'Occupancy Raw Data'!$B$8:$BE$51,'Occupancy Raw Data'!V$3,FALSE))/100</f>
        <v>0.100050325072678</v>
      </c>
      <c r="E120" s="44">
        <f>(VLOOKUP($A119,'Occupancy Raw Data'!$B$8:$BE$51,'Occupancy Raw Data'!W$3,FALSE))/100</f>
        <v>7.11805889820597E-2</v>
      </c>
      <c r="F120" s="44">
        <f>(VLOOKUP($A119,'Occupancy Raw Data'!$B$8:$BE$51,'Occupancy Raw Data'!X$3,FALSE))/100</f>
        <v>3.1394734971763899E-2</v>
      </c>
      <c r="G120" s="44">
        <f>(VLOOKUP($A119,'Occupancy Raw Data'!$B$8:$BE$51,'Occupancy Raw Data'!Y$3,FALSE))/100</f>
        <v>4.2729486594825498E-2</v>
      </c>
      <c r="H120" s="45">
        <f>(VLOOKUP($A119,'Occupancy Raw Data'!$B$8:$BE$51,'Occupancy Raw Data'!AA$3,FALSE))/100</f>
        <v>1.7742839867070301E-2</v>
      </c>
      <c r="I120" s="45">
        <f>(VLOOKUP($A119,'Occupancy Raw Data'!$B$8:$BE$51,'Occupancy Raw Data'!AB$3,FALSE))/100</f>
        <v>3.45922334257843E-3</v>
      </c>
      <c r="J120" s="44">
        <f>(VLOOKUP($A119,'Occupancy Raw Data'!$B$8:$BE$51,'Occupancy Raw Data'!AC$3,FALSE))/100</f>
        <v>1.10805293100919E-2</v>
      </c>
      <c r="K120" s="46">
        <f>(VLOOKUP($A119,'Occupancy Raw Data'!$B$8:$BE$51,'Occupancy Raw Data'!AE$3,FALSE))/100</f>
        <v>3.1888605071816699E-2</v>
      </c>
      <c r="M120" s="43">
        <f>(VLOOKUP($A119,'ADR Raw Data'!$B$6:$BE$49,'ADR Raw Data'!T$1,FALSE))/100</f>
        <v>-7.9279457336736192E-2</v>
      </c>
      <c r="N120" s="44">
        <f>(VLOOKUP($A119,'ADR Raw Data'!$B$6:$BE$49,'ADR Raw Data'!U$1,FALSE))/100</f>
        <v>-6.4393496322222896E-2</v>
      </c>
      <c r="O120" s="44">
        <f>(VLOOKUP($A119,'ADR Raw Data'!$B$6:$BE$49,'ADR Raw Data'!V$1,FALSE))/100</f>
        <v>-5.9523087078468595E-2</v>
      </c>
      <c r="P120" s="44">
        <f>(VLOOKUP($A119,'ADR Raw Data'!$B$6:$BE$49,'ADR Raw Data'!W$1,FALSE))/100</f>
        <v>4.6999302881413699E-2</v>
      </c>
      <c r="Q120" s="44">
        <f>(VLOOKUP($A119,'ADR Raw Data'!$B$6:$BE$49,'ADR Raw Data'!X$1,FALSE))/100</f>
        <v>5.1441994326280299E-2</v>
      </c>
      <c r="R120" s="44">
        <f>(VLOOKUP($A119,'ADR Raw Data'!$B$6:$BE$49,'ADR Raw Data'!Y$1,FALSE))/100</f>
        <v>1.70966951272346E-2</v>
      </c>
      <c r="S120" s="45">
        <f>(VLOOKUP($A119,'ADR Raw Data'!$B$6:$BE$49,'ADR Raw Data'!AA$1,FALSE))/100</f>
        <v>4.7780621012371703E-2</v>
      </c>
      <c r="T120" s="45">
        <f>(VLOOKUP($A119,'ADR Raw Data'!$B$6:$BE$49,'ADR Raw Data'!AB$1,FALSE))/100</f>
        <v>4.8381248030699604E-2</v>
      </c>
      <c r="U120" s="44">
        <f>(VLOOKUP($A119,'ADR Raw Data'!$B$6:$BE$49,'ADR Raw Data'!AC$1,FALSE))/100</f>
        <v>4.8755987994928897E-2</v>
      </c>
      <c r="V120" s="46">
        <f>(VLOOKUP($A119,'ADR Raw Data'!$B$6:$BE$49,'ADR Raw Data'!AE$1,FALSE))/100</f>
        <v>2.7704587871413298E-2</v>
      </c>
      <c r="X120" s="43">
        <f>(VLOOKUP($A119,'RevPAR Raw Data'!$B$6:$BE$43,'RevPAR Raw Data'!T$1,FALSE))/100</f>
        <v>-0.110324452921144</v>
      </c>
      <c r="Y120" s="44">
        <f>(VLOOKUP($A119,'RevPAR Raw Data'!$B$6:$BE$43,'RevPAR Raw Data'!U$1,FALSE))/100</f>
        <v>-5.1061163225611696E-2</v>
      </c>
      <c r="Z120" s="44">
        <f>(VLOOKUP($A119,'RevPAR Raw Data'!$B$6:$BE$43,'RevPAR Raw Data'!V$1,FALSE))/100</f>
        <v>3.4571933782679302E-2</v>
      </c>
      <c r="AA120" s="44">
        <f>(VLOOKUP($A119,'RevPAR Raw Data'!$B$6:$BE$43,'RevPAR Raw Data'!W$1,FALSE))/100</f>
        <v>0.121525329924318</v>
      </c>
      <c r="AB120" s="44">
        <f>(VLOOKUP($A119,'RevPAR Raw Data'!$B$6:$BE$43,'RevPAR Raw Data'!X$1,FALSE))/100</f>
        <v>8.4451737076336797E-2</v>
      </c>
      <c r="AC120" s="44">
        <f>(VLOOKUP($A119,'RevPAR Raw Data'!$B$6:$BE$43,'RevPAR Raw Data'!Y$1,FALSE))/100</f>
        <v>6.0556714727315102E-2</v>
      </c>
      <c r="AD120" s="45">
        <f>(VLOOKUP($A119,'RevPAR Raw Data'!$B$6:$BE$43,'RevPAR Raw Data'!AA$1,FALSE))/100</f>
        <v>6.6371224786813704E-2</v>
      </c>
      <c r="AE120" s="45">
        <f>(VLOOKUP($A119,'RevPAR Raw Data'!$B$6:$BE$43,'RevPAR Raw Data'!AB$1,FALSE))/100</f>
        <v>5.2007832915809002E-2</v>
      </c>
      <c r="AF120" s="44">
        <f>(VLOOKUP($A119,'RevPAR Raw Data'!$B$6:$BE$43,'RevPAR Raw Data'!AC$1,FALSE))/100</f>
        <v>6.0376759459041196E-2</v>
      </c>
      <c r="AG120" s="46">
        <f>(VLOOKUP($A119,'RevPAR Raw Data'!$B$6:$BE$43,'RevPAR Raw Data'!AE$1,FALSE))/100</f>
        <v>6.0476653604539E-2</v>
      </c>
    </row>
    <row r="121" spans="1:34"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5">
      <c r="A122" s="70" t="s">
        <v>47</v>
      </c>
      <c r="B122" s="71">
        <f>(VLOOKUP($A122,'Occupancy Raw Data'!$B$8:$BE$54,'Occupancy Raw Data'!G$3,FALSE))/100</f>
        <v>0.45573133499861201</v>
      </c>
      <c r="C122" s="72">
        <f>(VLOOKUP($A122,'Occupancy Raw Data'!$B$8:$BE$54,'Occupancy Raw Data'!H$3,FALSE))/100</f>
        <v>0.65112406328059902</v>
      </c>
      <c r="D122" s="72">
        <f>(VLOOKUP($A122,'Occupancy Raw Data'!$B$8:$BE$54,'Occupancy Raw Data'!I$3,FALSE))/100</f>
        <v>0.70857618651123999</v>
      </c>
      <c r="E122" s="72">
        <f>(VLOOKUP($A122,'Occupancy Raw Data'!$B$8:$BE$54,'Occupancy Raw Data'!J$3,FALSE))/100</f>
        <v>0.79239522620038794</v>
      </c>
      <c r="F122" s="72">
        <f>(VLOOKUP($A122,'Occupancy Raw Data'!$B$8:$BE$54,'Occupancy Raw Data'!K$3,FALSE))/100</f>
        <v>0.79933388842631103</v>
      </c>
      <c r="G122" s="73">
        <f>(VLOOKUP($A122,'Occupancy Raw Data'!$B$8:$BE$54,'Occupancy Raw Data'!L$3,FALSE))/100</f>
        <v>0.6814321398834301</v>
      </c>
      <c r="H122" s="53">
        <f>(VLOOKUP($A122,'Occupancy Raw Data'!$B$8:$BE$54,'Occupancy Raw Data'!N$3,FALSE))/100</f>
        <v>0.84873716347488193</v>
      </c>
      <c r="I122" s="53">
        <f>(VLOOKUP($A122,'Occupancy Raw Data'!$B$8:$BE$54,'Occupancy Raw Data'!O$3,FALSE))/100</f>
        <v>0.73189009159034102</v>
      </c>
      <c r="J122" s="73">
        <f>(VLOOKUP($A122,'Occupancy Raw Data'!$B$8:$BE$54,'Occupancy Raw Data'!P$3,FALSE))/100</f>
        <v>0.79031362753261103</v>
      </c>
      <c r="K122" s="74">
        <f>(VLOOKUP($A122,'Occupancy Raw Data'!$B$8:$BE$54,'Occupancy Raw Data'!R$3,FALSE))/100</f>
        <v>0.71254113635462502</v>
      </c>
      <c r="M122" s="75">
        <f>VLOOKUP($A122,'ADR Raw Data'!$B$6:$BE$54,'ADR Raw Data'!G$1,FALSE)</f>
        <v>112.75367235079101</v>
      </c>
      <c r="N122" s="76">
        <f>VLOOKUP($A122,'ADR Raw Data'!$B$6:$BE$54,'ADR Raw Data'!H$1,FALSE)</f>
        <v>128.417271952259</v>
      </c>
      <c r="O122" s="76">
        <f>VLOOKUP($A122,'ADR Raw Data'!$B$6:$BE$54,'ADR Raw Data'!I$1,FALSE)</f>
        <v>133.377070113591</v>
      </c>
      <c r="P122" s="76">
        <f>VLOOKUP($A122,'ADR Raw Data'!$B$6:$BE$54,'ADR Raw Data'!J$1,FALSE)</f>
        <v>147.477285464098</v>
      </c>
      <c r="Q122" s="76">
        <f>VLOOKUP($A122,'ADR Raw Data'!$B$6:$BE$54,'ADR Raw Data'!K$1,FALSE)</f>
        <v>182.71197222222199</v>
      </c>
      <c r="R122" s="77">
        <f>VLOOKUP($A122,'ADR Raw Data'!$B$6:$BE$54,'ADR Raw Data'!L$1,FALSE)</f>
        <v>144.52413163897</v>
      </c>
      <c r="S122" s="76">
        <f>VLOOKUP($A122,'ADR Raw Data'!$B$6:$BE$54,'ADR Raw Data'!N$1,FALSE)</f>
        <v>204.43185088293001</v>
      </c>
      <c r="T122" s="76">
        <f>VLOOKUP($A122,'ADR Raw Data'!$B$6:$BE$54,'ADR Raw Data'!O$1,FALSE)</f>
        <v>182.99883579825499</v>
      </c>
      <c r="U122" s="77">
        <f>VLOOKUP($A122,'ADR Raw Data'!$B$6:$BE$54,'ADR Raw Data'!P$1,FALSE)</f>
        <v>194.50755575065801</v>
      </c>
      <c r="V122" s="78">
        <f>VLOOKUP($A122,'ADR Raw Data'!$B$6:$BE$54,'ADR Raw Data'!R$1,FALSE)</f>
        <v>160.363851204718</v>
      </c>
      <c r="X122" s="75">
        <f>VLOOKUP($A122,'RevPAR Raw Data'!$B$6:$BE$54,'RevPAR Raw Data'!G$1,FALSE)</f>
        <v>51.385381626422401</v>
      </c>
      <c r="Y122" s="76">
        <f>VLOOKUP($A122,'RevPAR Raw Data'!$B$6:$BE$54,'RevPAR Raw Data'!H$1,FALSE)</f>
        <v>83.615575908964701</v>
      </c>
      <c r="Z122" s="76">
        <f>VLOOKUP($A122,'RevPAR Raw Data'!$B$6:$BE$54,'RevPAR Raw Data'!I$1,FALSE)</f>
        <v>94.507815709131194</v>
      </c>
      <c r="AA122" s="76">
        <f>VLOOKUP($A122,'RevPAR Raw Data'!$B$6:$BE$54,'RevPAR Raw Data'!J$1,FALSE)</f>
        <v>116.86029697474299</v>
      </c>
      <c r="AB122" s="76">
        <f>VLOOKUP($A122,'RevPAR Raw Data'!$B$6:$BE$54,'RevPAR Raw Data'!K$1,FALSE)</f>
        <v>146.04787121842901</v>
      </c>
      <c r="AC122" s="77">
        <f>VLOOKUP($A122,'RevPAR Raw Data'!$B$6:$BE$54,'RevPAR Raw Data'!L$1,FALSE)</f>
        <v>98.483388287538105</v>
      </c>
      <c r="AD122" s="76">
        <f>VLOOKUP($A122,'RevPAR Raw Data'!$B$6:$BE$54,'RevPAR Raw Data'!N$1,FALSE)</f>
        <v>173.50890924229799</v>
      </c>
      <c r="AE122" s="76">
        <f>VLOOKUP($A122,'RevPAR Raw Data'!$B$6:$BE$54,'RevPAR Raw Data'!O$1,FALSE)</f>
        <v>133.935034693311</v>
      </c>
      <c r="AF122" s="77">
        <f>VLOOKUP($A122,'RevPAR Raw Data'!$B$6:$BE$54,'RevPAR Raw Data'!P$1,FALSE)</f>
        <v>153.721971967804</v>
      </c>
      <c r="AG122" s="78">
        <f>VLOOKUP($A122,'RevPAR Raw Data'!$B$6:$BE$54,'RevPAR Raw Data'!R$1,FALSE)</f>
        <v>114.26584076761399</v>
      </c>
    </row>
    <row r="123" spans="1:34" x14ac:dyDescent="0.25">
      <c r="A123" s="55" t="s">
        <v>126</v>
      </c>
      <c r="B123" s="43">
        <f>(VLOOKUP($A122,'Occupancy Raw Data'!$B$8:$BE$54,'Occupancy Raw Data'!T$3,FALSE))/100</f>
        <v>8.5882104521610311E-2</v>
      </c>
      <c r="C123" s="44">
        <f>(VLOOKUP($A122,'Occupancy Raw Data'!$B$8:$BE$54,'Occupancy Raw Data'!U$3,FALSE))/100</f>
        <v>7.6005018859092E-2</v>
      </c>
      <c r="D123" s="44">
        <f>(VLOOKUP($A122,'Occupancy Raw Data'!$B$8:$BE$54,'Occupancy Raw Data'!V$3,FALSE))/100</f>
        <v>7.9419798143291795E-2</v>
      </c>
      <c r="E123" s="44">
        <f>(VLOOKUP($A122,'Occupancy Raw Data'!$B$8:$BE$54,'Occupancy Raw Data'!W$3,FALSE))/100</f>
        <v>0.16551652221271201</v>
      </c>
      <c r="F123" s="44">
        <f>(VLOOKUP($A122,'Occupancy Raw Data'!$B$8:$BE$54,'Occupancy Raw Data'!X$3,FALSE))/100</f>
        <v>0.12939768475049301</v>
      </c>
      <c r="G123" s="44">
        <f>(VLOOKUP($A122,'Occupancy Raw Data'!$B$8:$BE$54,'Occupancy Raw Data'!Y$3,FALSE))/100</f>
        <v>0.11022973812902301</v>
      </c>
      <c r="H123" s="45">
        <f>(VLOOKUP($A122,'Occupancy Raw Data'!$B$8:$BE$54,'Occupancy Raw Data'!AA$3,FALSE))/100</f>
        <v>0.10675326117124601</v>
      </c>
      <c r="I123" s="45">
        <f>(VLOOKUP($A122,'Occupancy Raw Data'!$B$8:$BE$54,'Occupancy Raw Data'!AB$3,FALSE))/100</f>
        <v>-2.8275575824604098E-3</v>
      </c>
      <c r="J123" s="44">
        <f>(VLOOKUP($A122,'Occupancy Raw Data'!$B$8:$BE$54,'Occupancy Raw Data'!AC$3,FALSE))/100</f>
        <v>5.3164127956873107E-2</v>
      </c>
      <c r="K123" s="46">
        <f>(VLOOKUP($A122,'Occupancy Raw Data'!$B$8:$BE$54,'Occupancy Raw Data'!AE$3,FALSE))/100</f>
        <v>9.1487618525282213E-2</v>
      </c>
      <c r="M123" s="43">
        <f>(VLOOKUP($A122,'ADR Raw Data'!$B$6:$BE$54,'ADR Raw Data'!T$1,FALSE))/100</f>
        <v>7.0540101519527595E-2</v>
      </c>
      <c r="N123" s="44">
        <f>(VLOOKUP($A122,'ADR Raw Data'!$B$6:$BE$54,'ADR Raw Data'!U$1,FALSE))/100</f>
        <v>6.61896983356864E-3</v>
      </c>
      <c r="O123" s="44">
        <f>(VLOOKUP($A122,'ADR Raw Data'!$B$6:$BE$54,'ADR Raw Data'!V$1,FALSE))/100</f>
        <v>2.8907033277663897E-2</v>
      </c>
      <c r="P123" s="44">
        <f>(VLOOKUP($A122,'ADR Raw Data'!$B$6:$BE$54,'ADR Raw Data'!W$1,FALSE))/100</f>
        <v>0.19359426105290301</v>
      </c>
      <c r="Q123" s="44">
        <f>(VLOOKUP($A122,'ADR Raw Data'!$B$6:$BE$54,'ADR Raw Data'!X$1,FALSE))/100</f>
        <v>0.18272479373544498</v>
      </c>
      <c r="R123" s="44">
        <f>(VLOOKUP($A122,'ADR Raw Data'!$B$6:$BE$54,'ADR Raw Data'!Y$1,FALSE))/100</f>
        <v>0.109275882417707</v>
      </c>
      <c r="S123" s="45">
        <f>(VLOOKUP($A122,'ADR Raw Data'!$B$6:$BE$54,'ADR Raw Data'!AA$1,FALSE))/100</f>
        <v>0.162300102355906</v>
      </c>
      <c r="T123" s="45">
        <f>(VLOOKUP($A122,'ADR Raw Data'!$B$6:$BE$54,'ADR Raw Data'!AB$1,FALSE))/100</f>
        <v>5.4822342459599695E-2</v>
      </c>
      <c r="U123" s="44">
        <f>(VLOOKUP($A122,'ADR Raw Data'!$B$6:$BE$54,'ADR Raw Data'!AC$1,FALSE))/100</f>
        <v>0.11329756224089101</v>
      </c>
      <c r="V123" s="46">
        <f>(VLOOKUP($A122,'ADR Raw Data'!$B$6:$BE$54,'ADR Raw Data'!AE$1,FALSE))/100</f>
        <v>0.106890276800332</v>
      </c>
      <c r="X123" s="43">
        <f>(VLOOKUP($A122,'RevPAR Raw Data'!$B$6:$BE$54,'RevPAR Raw Data'!T$1,FALSE))/100</f>
        <v>0.16248033841280299</v>
      </c>
      <c r="Y123" s="44">
        <f>(VLOOKUP($A122,'RevPAR Raw Data'!$B$6:$BE$54,'RevPAR Raw Data'!U$1,FALSE))/100</f>
        <v>8.3127063619688801E-2</v>
      </c>
      <c r="Z123" s="44">
        <f>(VLOOKUP($A122,'RevPAR Raw Data'!$B$6:$BE$54,'RevPAR Raw Data'!V$1,FALSE))/100</f>
        <v>0.11062262216878899</v>
      </c>
      <c r="AA123" s="44">
        <f>(VLOOKUP($A122,'RevPAR Raw Data'!$B$6:$BE$54,'RevPAR Raw Data'!W$1,FALSE))/100</f>
        <v>0.39115383207543303</v>
      </c>
      <c r="AB123" s="44">
        <f>(VLOOKUP($A122,'RevPAR Raw Data'!$B$6:$BE$54,'RevPAR Raw Data'!X$1,FALSE))/100</f>
        <v>0.33576664374181597</v>
      </c>
      <c r="AC123" s="44">
        <f>(VLOOKUP($A122,'RevPAR Raw Data'!$B$6:$BE$54,'RevPAR Raw Data'!Y$1,FALSE))/100</f>
        <v>0.231551072449453</v>
      </c>
      <c r="AD123" s="45">
        <f>(VLOOKUP($A122,'RevPAR Raw Data'!$B$6:$BE$54,'RevPAR Raw Data'!AA$1,FALSE))/100</f>
        <v>0.28637942874207201</v>
      </c>
      <c r="AE123" s="45">
        <f>(VLOOKUP($A122,'RevPAR Raw Data'!$B$6:$BE$54,'RevPAR Raw Data'!AB$1,FALSE))/100</f>
        <v>5.1839771547029401E-2</v>
      </c>
      <c r="AF123" s="44">
        <f>(VLOOKUP($A122,'RevPAR Raw Data'!$B$6:$BE$54,'RevPAR Raw Data'!AC$1,FALSE))/100</f>
        <v>0.17248505629394098</v>
      </c>
      <c r="AG123" s="46">
        <f>(VLOOKUP($A122,'RevPAR Raw Data'!$B$6:$BE$54,'RevPAR Raw Data'!AE$1,FALSE))/100</f>
        <v>0.208157032193585</v>
      </c>
    </row>
    <row r="124" spans="1:34"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5">
      <c r="A125" s="70" t="s">
        <v>55</v>
      </c>
      <c r="B125" s="71">
        <f>(VLOOKUP($A125,'Occupancy Raw Data'!$B$8:$BE$45,'Occupancy Raw Data'!G$3,FALSE))/100</f>
        <v>0.43469866225348197</v>
      </c>
      <c r="C125" s="72">
        <f>(VLOOKUP($A125,'Occupancy Raw Data'!$B$8:$BE$45,'Occupancy Raw Data'!H$3,FALSE))/100</f>
        <v>0.60777823748448401</v>
      </c>
      <c r="D125" s="72">
        <f>(VLOOKUP($A125,'Occupancy Raw Data'!$B$8:$BE$45,'Occupancy Raw Data'!I$3,FALSE))/100</f>
        <v>0.65466832161081201</v>
      </c>
      <c r="E125" s="72">
        <f>(VLOOKUP($A125,'Occupancy Raw Data'!$B$8:$BE$45,'Occupancy Raw Data'!J$3,FALSE))/100</f>
        <v>0.65246172941663205</v>
      </c>
      <c r="F125" s="72">
        <f>(VLOOKUP($A125,'Occupancy Raw Data'!$B$8:$BE$45,'Occupancy Raw Data'!K$3,FALSE))/100</f>
        <v>0.66073645014480709</v>
      </c>
      <c r="G125" s="73">
        <f>(VLOOKUP($A125,'Occupancy Raw Data'!$B$8:$BE$45,'Occupancy Raw Data'!L$3,FALSE))/100</f>
        <v>0.60206868018204296</v>
      </c>
      <c r="H125" s="53">
        <f>(VLOOKUP($A125,'Occupancy Raw Data'!$B$8:$BE$45,'Occupancy Raw Data'!N$3,FALSE))/100</f>
        <v>0.67825127568611199</v>
      </c>
      <c r="I125" s="53">
        <f>(VLOOKUP($A125,'Occupancy Raw Data'!$B$8:$BE$45,'Occupancy Raw Data'!O$3,FALSE))/100</f>
        <v>0.69686939732450592</v>
      </c>
      <c r="J125" s="73">
        <f>(VLOOKUP($A125,'Occupancy Raw Data'!$B$8:$BE$45,'Occupancy Raw Data'!P$3,FALSE))/100</f>
        <v>0.6875603365053089</v>
      </c>
      <c r="K125" s="74">
        <f>(VLOOKUP($A125,'Occupancy Raw Data'!$B$8:$BE$45,'Occupancy Raw Data'!R$3,FALSE))/100</f>
        <v>0.62649486770297602</v>
      </c>
      <c r="M125" s="75">
        <f>VLOOKUP($A125,'ADR Raw Data'!$B$6:$BE$43,'ADR Raw Data'!G$1,FALSE)</f>
        <v>99.201437182741103</v>
      </c>
      <c r="N125" s="76">
        <f>VLOOKUP($A125,'ADR Raw Data'!$B$6:$BE$43,'ADR Raw Data'!H$1,FALSE)</f>
        <v>106.757451781257</v>
      </c>
      <c r="O125" s="76">
        <f>VLOOKUP($A125,'ADR Raw Data'!$B$6:$BE$43,'ADR Raw Data'!I$1,FALSE)</f>
        <v>110.075624605013</v>
      </c>
      <c r="P125" s="76">
        <f>VLOOKUP($A125,'ADR Raw Data'!$B$6:$BE$43,'ADR Raw Data'!J$1,FALSE)</f>
        <v>109.47259141830401</v>
      </c>
      <c r="Q125" s="76">
        <f>VLOOKUP($A125,'ADR Raw Data'!$B$6:$BE$43,'ADR Raw Data'!K$1,FALSE)</f>
        <v>106.726505948653</v>
      </c>
      <c r="R125" s="77">
        <f>VLOOKUP($A125,'ADR Raw Data'!$B$6:$BE$43,'ADR Raw Data'!L$1,FALSE)</f>
        <v>106.969650448964</v>
      </c>
      <c r="S125" s="76">
        <f>VLOOKUP($A125,'ADR Raw Data'!$B$6:$BE$43,'ADR Raw Data'!N$1,FALSE)</f>
        <v>116.300026433509</v>
      </c>
      <c r="T125" s="76">
        <f>VLOOKUP($A125,'ADR Raw Data'!$B$6:$BE$43,'ADR Raw Data'!O$1,FALSE)</f>
        <v>116.268044725905</v>
      </c>
      <c r="U125" s="77">
        <f>VLOOKUP($A125,'ADR Raw Data'!$B$6:$BE$43,'ADR Raw Data'!P$1,FALSE)</f>
        <v>116.28381907531799</v>
      </c>
      <c r="V125" s="78">
        <f>VLOOKUP($A125,'ADR Raw Data'!$B$6:$BE$43,'ADR Raw Data'!R$1,FALSE)</f>
        <v>109.890232082769</v>
      </c>
      <c r="W125" s="58"/>
      <c r="X125" s="75">
        <f>VLOOKUP($A125,'RevPAR Raw Data'!$B$6:$BE$43,'RevPAR Raw Data'!G$1,FALSE)</f>
        <v>43.1227320369604</v>
      </c>
      <c r="Y125" s="76">
        <f>VLOOKUP($A125,'RevPAR Raw Data'!$B$6:$BE$43,'RevPAR Raw Data'!H$1,FALSE)</f>
        <v>64.884855881947303</v>
      </c>
      <c r="Z125" s="76">
        <f>VLOOKUP($A125,'RevPAR Raw Data'!$B$6:$BE$43,'RevPAR Raw Data'!I$1,FALSE)</f>
        <v>72.063024410426095</v>
      </c>
      <c r="AA125" s="76">
        <f>VLOOKUP($A125,'RevPAR Raw Data'!$B$6:$BE$43,'RevPAR Raw Data'!J$1,FALSE)</f>
        <v>71.426676320507497</v>
      </c>
      <c r="AB125" s="76">
        <f>VLOOKUP($A125,'RevPAR Raw Data'!$B$6:$BE$43,'RevPAR Raw Data'!K$1,FALSE)</f>
        <v>70.518092676872101</v>
      </c>
      <c r="AC125" s="77">
        <f>VLOOKUP($A125,'RevPAR Raw Data'!$B$6:$BE$43,'RevPAR Raw Data'!L$1,FALSE)</f>
        <v>64.403076265342705</v>
      </c>
      <c r="AD125" s="76">
        <f>VLOOKUP($A125,'RevPAR Raw Data'!$B$6:$BE$43,'RevPAR Raw Data'!N$1,FALSE)</f>
        <v>78.880641290856403</v>
      </c>
      <c r="AE125" s="76">
        <f>VLOOKUP($A125,'RevPAR Raw Data'!$B$6:$BE$43,'RevPAR Raw Data'!O$1,FALSE)</f>
        <v>81.023642256240507</v>
      </c>
      <c r="AF125" s="77">
        <f>VLOOKUP($A125,'RevPAR Raw Data'!$B$6:$BE$43,'RevPAR Raw Data'!P$1,FALSE)</f>
        <v>79.952141773548405</v>
      </c>
      <c r="AG125" s="78">
        <f>VLOOKUP($A125,'RevPAR Raw Data'!$B$6:$BE$43,'RevPAR Raw Data'!R$1,FALSE)</f>
        <v>68.845666410544297</v>
      </c>
    </row>
    <row r="126" spans="1:34" x14ac:dyDescent="0.25">
      <c r="A126" s="55" t="s">
        <v>126</v>
      </c>
      <c r="B126" s="43">
        <f>(VLOOKUP($A125,'Occupancy Raw Data'!$B$8:$BE$51,'Occupancy Raw Data'!T$3,FALSE))/100</f>
        <v>-7.1447805990499699E-2</v>
      </c>
      <c r="C126" s="44">
        <f>(VLOOKUP($A125,'Occupancy Raw Data'!$B$8:$BE$51,'Occupancy Raw Data'!U$3,FALSE))/100</f>
        <v>-2.8519334750389098E-2</v>
      </c>
      <c r="D126" s="44">
        <f>(VLOOKUP($A125,'Occupancy Raw Data'!$B$8:$BE$51,'Occupancy Raw Data'!V$3,FALSE))/100</f>
        <v>-2.1707259773004098E-2</v>
      </c>
      <c r="E126" s="44">
        <f>(VLOOKUP($A125,'Occupancy Raw Data'!$B$8:$BE$51,'Occupancy Raw Data'!W$3,FALSE))/100</f>
        <v>-2.6008138795920802E-2</v>
      </c>
      <c r="F126" s="44">
        <f>(VLOOKUP($A125,'Occupancy Raw Data'!$B$8:$BE$51,'Occupancy Raw Data'!X$3,FALSE))/100</f>
        <v>-2.3106883496402601E-2</v>
      </c>
      <c r="G126" s="44">
        <f>(VLOOKUP($A125,'Occupancy Raw Data'!$B$8:$BE$51,'Occupancy Raw Data'!Y$3,FALSE))/100</f>
        <v>-3.1798370436361897E-2</v>
      </c>
      <c r="H126" s="45">
        <f>(VLOOKUP($A125,'Occupancy Raw Data'!$B$8:$BE$51,'Occupancy Raw Data'!AA$3,FALSE))/100</f>
        <v>-0.12974553232914199</v>
      </c>
      <c r="I126" s="45">
        <f>(VLOOKUP($A125,'Occupancy Raw Data'!$B$8:$BE$51,'Occupancy Raw Data'!AB$3,FALSE))/100</f>
        <v>-9.7554130464763397E-2</v>
      </c>
      <c r="J126" s="44">
        <f>(VLOOKUP($A125,'Occupancy Raw Data'!$B$8:$BE$51,'Occupancy Raw Data'!AC$3,FALSE))/100</f>
        <v>-0.11372421607953999</v>
      </c>
      <c r="K126" s="46">
        <f>(VLOOKUP($A125,'Occupancy Raw Data'!$B$8:$BE$51,'Occupancy Raw Data'!AE$3,FALSE))/100</f>
        <v>-5.9071435974144305E-2</v>
      </c>
      <c r="M126" s="43">
        <f>(VLOOKUP($A125,'ADR Raw Data'!$B$6:$BE$49,'ADR Raw Data'!T$1,FALSE))/100</f>
        <v>-4.6870800866917396E-2</v>
      </c>
      <c r="N126" s="44">
        <f>(VLOOKUP($A125,'ADR Raw Data'!$B$6:$BE$49,'ADR Raw Data'!U$1,FALSE))/100</f>
        <v>-5.9704936931527397E-2</v>
      </c>
      <c r="O126" s="44">
        <f>(VLOOKUP($A125,'ADR Raw Data'!$B$6:$BE$49,'ADR Raw Data'!V$1,FALSE))/100</f>
        <v>-5.1000118229257402E-2</v>
      </c>
      <c r="P126" s="44">
        <f>(VLOOKUP($A125,'ADR Raw Data'!$B$6:$BE$49,'ADR Raw Data'!W$1,FALSE))/100</f>
        <v>-3.8099201109913203E-2</v>
      </c>
      <c r="Q126" s="44">
        <f>(VLOOKUP($A125,'ADR Raw Data'!$B$6:$BE$49,'ADR Raw Data'!X$1,FALSE))/100</f>
        <v>-6.6588574713286594E-2</v>
      </c>
      <c r="R126" s="44">
        <f>(VLOOKUP($A125,'ADR Raw Data'!$B$6:$BE$49,'ADR Raw Data'!Y$1,FALSE))/100</f>
        <v>-5.2312026087286398E-2</v>
      </c>
      <c r="S126" s="45">
        <f>(VLOOKUP($A125,'ADR Raw Data'!$B$6:$BE$49,'ADR Raw Data'!AA$1,FALSE))/100</f>
        <v>-6.9669342764499806E-2</v>
      </c>
      <c r="T126" s="45">
        <f>(VLOOKUP($A125,'ADR Raw Data'!$B$6:$BE$49,'ADR Raw Data'!AB$1,FALSE))/100</f>
        <v>-7.9102974387831107E-2</v>
      </c>
      <c r="U126" s="44">
        <f>(VLOOKUP($A125,'ADR Raw Data'!$B$6:$BE$49,'ADR Raw Data'!AC$1,FALSE))/100</f>
        <v>-7.4390059616151194E-2</v>
      </c>
      <c r="V126" s="46">
        <f>(VLOOKUP($A125,'ADR Raw Data'!$B$6:$BE$49,'ADR Raw Data'!AE$1,FALSE))/100</f>
        <v>-6.1733486567120001E-2</v>
      </c>
      <c r="X126" s="43">
        <f>(VLOOKUP($A125,'RevPAR Raw Data'!$B$6:$BE$43,'RevPAR Raw Data'!T$1,FALSE))/100</f>
        <v>-0.11496979097045801</v>
      </c>
      <c r="Y126" s="44">
        <f>(VLOOKUP($A125,'RevPAR Raw Data'!$B$6:$BE$43,'RevPAR Raw Data'!U$1,FALSE))/100</f>
        <v>-8.6521526599315501E-2</v>
      </c>
      <c r="Z126" s="44">
        <f>(VLOOKUP($A125,'RevPAR Raw Data'!$B$6:$BE$43,'RevPAR Raw Data'!V$1,FALSE))/100</f>
        <v>-7.1600305187405192E-2</v>
      </c>
      <c r="AA126" s="44">
        <f>(VLOOKUP($A125,'RevPAR Raw Data'!$B$6:$BE$43,'RevPAR Raw Data'!W$1,FALSE))/100</f>
        <v>-6.3116450595353701E-2</v>
      </c>
      <c r="AB126" s="44">
        <f>(VLOOKUP($A125,'RevPAR Raw Data'!$B$6:$BE$43,'RevPAR Raw Data'!X$1,FALSE))/100</f>
        <v>-8.8156803771597902E-2</v>
      </c>
      <c r="AC126" s="44">
        <f>(VLOOKUP($A125,'RevPAR Raw Data'!$B$6:$BE$43,'RevPAR Raw Data'!Y$1,FALSE))/100</f>
        <v>-8.2446959339848205E-2</v>
      </c>
      <c r="AD126" s="45">
        <f>(VLOOKUP($A125,'RevPAR Raw Data'!$B$6:$BE$43,'RevPAR Raw Data'!AA$1,FALSE))/100</f>
        <v>-0.19037558912963998</v>
      </c>
      <c r="AE126" s="45">
        <f>(VLOOKUP($A125,'RevPAR Raw Data'!$B$6:$BE$43,'RevPAR Raw Data'!AB$1,FALSE))/100</f>
        <v>-0.16894028296901301</v>
      </c>
      <c r="AF126" s="44">
        <f>(VLOOKUP($A125,'RevPAR Raw Data'!$B$6:$BE$43,'RevPAR Raw Data'!AC$1,FALSE))/100</f>
        <v>-0.17965432448173399</v>
      </c>
      <c r="AG126" s="46">
        <f>(VLOOKUP($A125,'RevPAR Raw Data'!$B$6:$BE$43,'RevPAR Raw Data'!AE$1,FALSE))/100</f>
        <v>-0.11715823684205401</v>
      </c>
    </row>
    <row r="127" spans="1:34"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5">
      <c r="A128" s="88" t="s">
        <v>56</v>
      </c>
      <c r="B128" s="71">
        <f>(VLOOKUP($A128,'Occupancy Raw Data'!$B$8:$BE$45,'Occupancy Raw Data'!G$3,FALSE))/100</f>
        <v>0.52404863675976199</v>
      </c>
      <c r="C128" s="72">
        <f>(VLOOKUP($A128,'Occupancy Raw Data'!$B$8:$BE$45,'Occupancy Raw Data'!H$3,FALSE))/100</f>
        <v>0.64983192928580291</v>
      </c>
      <c r="D128" s="72">
        <f>(VLOOKUP($A128,'Occupancy Raw Data'!$B$8:$BE$45,'Occupancy Raw Data'!I$3,FALSE))/100</f>
        <v>0.70830393824957394</v>
      </c>
      <c r="E128" s="72">
        <f>(VLOOKUP($A128,'Occupancy Raw Data'!$B$8:$BE$45,'Occupancy Raw Data'!J$3,FALSE))/100</f>
        <v>0.74814292235547897</v>
      </c>
      <c r="F128" s="72">
        <f>(VLOOKUP($A128,'Occupancy Raw Data'!$B$8:$BE$45,'Occupancy Raw Data'!K$3,FALSE))/100</f>
        <v>0.71589824459476203</v>
      </c>
      <c r="G128" s="73">
        <f>(VLOOKUP($A128,'Occupancy Raw Data'!$B$8:$BE$45,'Occupancy Raw Data'!L$3,FALSE))/100</f>
        <v>0.66924513424907606</v>
      </c>
      <c r="H128" s="53">
        <f>(VLOOKUP($A128,'Occupancy Raw Data'!$B$8:$BE$45,'Occupancy Raw Data'!N$3,FALSE))/100</f>
        <v>0.77723368054114605</v>
      </c>
      <c r="I128" s="53">
        <f>(VLOOKUP($A128,'Occupancy Raw Data'!$B$8:$BE$45,'Occupancy Raw Data'!O$3,FALSE))/100</f>
        <v>0.80694692285346703</v>
      </c>
      <c r="J128" s="73">
        <f>(VLOOKUP($A128,'Occupancy Raw Data'!$B$8:$BE$45,'Occupancy Raw Data'!P$3,FALSE))/100</f>
        <v>0.79209030169730599</v>
      </c>
      <c r="K128" s="74">
        <f>(VLOOKUP($A128,'Occupancy Raw Data'!$B$8:$BE$45,'Occupancy Raw Data'!R$3,FALSE))/100</f>
        <v>0.70434375351999901</v>
      </c>
      <c r="M128" s="75">
        <f>VLOOKUP($A128,'ADR Raw Data'!$B$6:$BE$43,'ADR Raw Data'!G$1,FALSE)</f>
        <v>111.960958671206</v>
      </c>
      <c r="N128" s="76">
        <f>VLOOKUP($A128,'ADR Raw Data'!$B$6:$BE$43,'ADR Raw Data'!H$1,FALSE)</f>
        <v>112.708001532664</v>
      </c>
      <c r="O128" s="76">
        <f>VLOOKUP($A128,'ADR Raw Data'!$B$6:$BE$43,'ADR Raw Data'!I$1,FALSE)</f>
        <v>117.197380759315</v>
      </c>
      <c r="P128" s="76">
        <f>VLOOKUP($A128,'ADR Raw Data'!$B$6:$BE$43,'ADR Raw Data'!J$1,FALSE)</f>
        <v>118.173845135345</v>
      </c>
      <c r="Q128" s="76">
        <f>VLOOKUP($A128,'ADR Raw Data'!$B$6:$BE$43,'ADR Raw Data'!K$1,FALSE)</f>
        <v>114.48411802214299</v>
      </c>
      <c r="R128" s="77">
        <f>VLOOKUP($A128,'ADR Raw Data'!$B$6:$BE$43,'ADR Raw Data'!L$1,FALSE)</f>
        <v>115.143315189622</v>
      </c>
      <c r="S128" s="76">
        <f>VLOOKUP($A128,'ADR Raw Data'!$B$6:$BE$43,'ADR Raw Data'!N$1,FALSE)</f>
        <v>128.623600795557</v>
      </c>
      <c r="T128" s="76">
        <f>VLOOKUP($A128,'ADR Raw Data'!$B$6:$BE$43,'ADR Raw Data'!O$1,FALSE)</f>
        <v>131.43768625353499</v>
      </c>
      <c r="U128" s="77">
        <f>VLOOKUP($A128,'ADR Raw Data'!$B$6:$BE$43,'ADR Raw Data'!P$1,FALSE)</f>
        <v>130.05703432964799</v>
      </c>
      <c r="V128" s="78">
        <f>VLOOKUP($A128,'ADR Raw Data'!$B$6:$BE$43,'ADR Raw Data'!R$1,FALSE)</f>
        <v>119.935217371725</v>
      </c>
      <c r="X128" s="75">
        <f>VLOOKUP($A128,'RevPAR Raw Data'!$B$6:$BE$43,'RevPAR Raw Data'!G$1,FALSE)</f>
        <v>58.672987761961998</v>
      </c>
      <c r="Y128" s="76">
        <f>VLOOKUP($A128,'RevPAR Raw Data'!$B$6:$BE$43,'RevPAR Raw Data'!H$1,FALSE)</f>
        <v>73.2412580819189</v>
      </c>
      <c r="Z128" s="76">
        <f>VLOOKUP($A128,'RevPAR Raw Data'!$B$6:$BE$43,'RevPAR Raw Data'!I$1,FALSE)</f>
        <v>83.011366344358194</v>
      </c>
      <c r="AA128" s="76">
        <f>VLOOKUP($A128,'RevPAR Raw Data'!$B$6:$BE$43,'RevPAR Raw Data'!J$1,FALSE)</f>
        <v>88.410925845540902</v>
      </c>
      <c r="AB128" s="76">
        <f>VLOOKUP($A128,'RevPAR Raw Data'!$B$6:$BE$43,'RevPAR Raw Data'!K$1,FALSE)</f>
        <v>81.958979126032204</v>
      </c>
      <c r="AC128" s="77">
        <f>VLOOKUP($A128,'RevPAR Raw Data'!$B$6:$BE$43,'RevPAR Raw Data'!L$1,FALSE)</f>
        <v>77.059103431962399</v>
      </c>
      <c r="AD128" s="76">
        <f>VLOOKUP($A128,'RevPAR Raw Data'!$B$6:$BE$43,'RevPAR Raw Data'!N$1,FALSE)</f>
        <v>99.970594650786396</v>
      </c>
      <c r="AE128" s="76">
        <f>VLOOKUP($A128,'RevPAR Raw Data'!$B$6:$BE$43,'RevPAR Raw Data'!O$1,FALSE)</f>
        <v>106.06323646927</v>
      </c>
      <c r="AF128" s="77">
        <f>VLOOKUP($A128,'RevPAR Raw Data'!$B$6:$BE$43,'RevPAR Raw Data'!P$1,FALSE)</f>
        <v>103.016915560028</v>
      </c>
      <c r="AG128" s="78">
        <f>VLOOKUP($A128,'RevPAR Raw Data'!$B$6:$BE$43,'RevPAR Raw Data'!R$1,FALSE)</f>
        <v>84.475621182838395</v>
      </c>
      <c r="AH128" s="58"/>
    </row>
    <row r="129" spans="1:34" x14ac:dyDescent="0.25">
      <c r="A129" s="55" t="s">
        <v>126</v>
      </c>
      <c r="B129" s="43">
        <f>(VLOOKUP($A128,'Occupancy Raw Data'!$B$8:$BE$51,'Occupancy Raw Data'!T$3,FALSE))/100</f>
        <v>-3.5331340430129299E-3</v>
      </c>
      <c r="C129" s="44">
        <f>(VLOOKUP($A128,'Occupancy Raw Data'!$B$8:$BE$51,'Occupancy Raw Data'!U$3,FALSE))/100</f>
        <v>-2.8335755551733302E-2</v>
      </c>
      <c r="D129" s="44">
        <f>(VLOOKUP($A128,'Occupancy Raw Data'!$B$8:$BE$51,'Occupancy Raw Data'!V$3,FALSE))/100</f>
        <v>-2.5003315907272002E-2</v>
      </c>
      <c r="E129" s="44">
        <f>(VLOOKUP($A128,'Occupancy Raw Data'!$B$8:$BE$51,'Occupancy Raw Data'!W$3,FALSE))/100</f>
        <v>2.3993267640973599E-2</v>
      </c>
      <c r="F129" s="44">
        <f>(VLOOKUP($A128,'Occupancy Raw Data'!$B$8:$BE$51,'Occupancy Raw Data'!X$3,FALSE))/100</f>
        <v>1.3645738510405701E-2</v>
      </c>
      <c r="G129" s="44">
        <f>(VLOOKUP($A128,'Occupancy Raw Data'!$B$8:$BE$51,'Occupancy Raw Data'!Y$3,FALSE))/100</f>
        <v>-3.5155769937371302E-3</v>
      </c>
      <c r="H129" s="45">
        <f>(VLOOKUP($A128,'Occupancy Raw Data'!$B$8:$BE$51,'Occupancy Raw Data'!AA$3,FALSE))/100</f>
        <v>-4.2667019021807896E-2</v>
      </c>
      <c r="I129" s="45">
        <f>(VLOOKUP($A128,'Occupancy Raw Data'!$B$8:$BE$51,'Occupancy Raw Data'!AB$3,FALSE))/100</f>
        <v>-2.8694416439566401E-2</v>
      </c>
      <c r="J129" s="44">
        <f>(VLOOKUP($A128,'Occupancy Raw Data'!$B$8:$BE$51,'Occupancy Raw Data'!AC$3,FALSE))/100</f>
        <v>-3.56002845489631E-2</v>
      </c>
      <c r="K129" s="46">
        <f>(VLOOKUP($A128,'Occupancy Raw Data'!$B$8:$BE$51,'Occupancy Raw Data'!AE$3,FALSE))/100</f>
        <v>-1.40549723642474E-2</v>
      </c>
      <c r="M129" s="43">
        <f>(VLOOKUP($A128,'ADR Raw Data'!$B$6:$BE$49,'ADR Raw Data'!T$1,FALSE))/100</f>
        <v>3.5109831984149097E-2</v>
      </c>
      <c r="N129" s="44">
        <f>(VLOOKUP($A128,'ADR Raw Data'!$B$6:$BE$49,'ADR Raw Data'!U$1,FALSE))/100</f>
        <v>-8.4832228690394397E-3</v>
      </c>
      <c r="O129" s="44">
        <f>(VLOOKUP($A128,'ADR Raw Data'!$B$6:$BE$49,'ADR Raw Data'!V$1,FALSE))/100</f>
        <v>-1.5421640389204601E-2</v>
      </c>
      <c r="P129" s="44">
        <f>(VLOOKUP($A128,'ADR Raw Data'!$B$6:$BE$49,'ADR Raw Data'!W$1,FALSE))/100</f>
        <v>2.4159987305566802E-2</v>
      </c>
      <c r="Q129" s="44">
        <f>(VLOOKUP($A128,'ADR Raw Data'!$B$6:$BE$49,'ADR Raw Data'!X$1,FALSE))/100</f>
        <v>2.06800348436273E-2</v>
      </c>
      <c r="R129" s="44">
        <f>(VLOOKUP($A128,'ADR Raw Data'!$B$6:$BE$49,'ADR Raw Data'!Y$1,FALSE))/100</f>
        <v>9.8072631943233006E-3</v>
      </c>
      <c r="S129" s="45">
        <f>(VLOOKUP($A128,'ADR Raw Data'!$B$6:$BE$49,'ADR Raw Data'!AA$1,FALSE))/100</f>
        <v>9.7181188924993604E-3</v>
      </c>
      <c r="T129" s="45">
        <f>(VLOOKUP($A128,'ADR Raw Data'!$B$6:$BE$49,'ADR Raw Data'!AB$1,FALSE))/100</f>
        <v>1.33885742913245E-2</v>
      </c>
      <c r="U129" s="44">
        <f>(VLOOKUP($A128,'ADR Raw Data'!$B$6:$BE$49,'ADR Raw Data'!AC$1,FALSE))/100</f>
        <v>1.1670277715824301E-2</v>
      </c>
      <c r="V129" s="46">
        <f>(VLOOKUP($A128,'ADR Raw Data'!$B$6:$BE$49,'ADR Raw Data'!AE$1,FALSE))/100</f>
        <v>9.56836587724289E-3</v>
      </c>
      <c r="X129" s="43">
        <f>(VLOOKUP($A128,'RevPAR Raw Data'!$B$6:$BE$43,'RevPAR Raw Data'!T$1,FALSE))/100</f>
        <v>3.14526501985085E-2</v>
      </c>
      <c r="Y129" s="44">
        <f>(VLOOKUP($A128,'RevPAR Raw Data'!$B$6:$BE$43,'RevPAR Raw Data'!U$1,FALSE))/100</f>
        <v>-3.6578599891264801E-2</v>
      </c>
      <c r="Z129" s="44">
        <f>(VLOOKUP($A128,'RevPAR Raw Data'!$B$6:$BE$43,'RevPAR Raw Data'!V$1,FALSE))/100</f>
        <v>-4.0039364150017E-2</v>
      </c>
      <c r="AA129" s="44">
        <f>(VLOOKUP($A128,'RevPAR Raw Data'!$B$6:$BE$43,'RevPAR Raw Data'!W$1,FALSE))/100</f>
        <v>4.8732931988165501E-2</v>
      </c>
      <c r="AB129" s="44">
        <f>(VLOOKUP($A128,'RevPAR Raw Data'!$B$6:$BE$43,'RevPAR Raw Data'!X$1,FALSE))/100</f>
        <v>3.4607967701895302E-2</v>
      </c>
      <c r="AC129" s="44">
        <f>(VLOOKUP($A128,'RevPAR Raw Data'!$B$6:$BE$43,'RevPAR Raw Data'!Y$1,FALSE))/100</f>
        <v>6.2572080117286799E-3</v>
      </c>
      <c r="AD129" s="45">
        <f>(VLOOKUP($A128,'RevPAR Raw Data'!$B$6:$BE$43,'RevPAR Raw Data'!AA$1,FALSE))/100</f>
        <v>-3.3363543292950902E-2</v>
      </c>
      <c r="AE129" s="45">
        <f>(VLOOKUP($A128,'RevPAR Raw Data'!$B$6:$BE$43,'RevPAR Raw Data'!AB$1,FALSE))/100</f>
        <v>-1.5690019474489201E-2</v>
      </c>
      <c r="AF129" s="44">
        <f>(VLOOKUP($A128,'RevPAR Raw Data'!$B$6:$BE$43,'RevPAR Raw Data'!AC$1,FALSE))/100</f>
        <v>-2.4345472040587502E-2</v>
      </c>
      <c r="AG129" s="46">
        <f>(VLOOKUP($A128,'RevPAR Raw Data'!$B$6:$BE$43,'RevPAR Raw Data'!AE$1,FALSE))/100</f>
        <v>-4.6210896049801598E-3</v>
      </c>
      <c r="AH129" s="58"/>
    </row>
    <row r="130" spans="1:34" x14ac:dyDescent="0.25">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5">
      <c r="A131" s="70" t="s">
        <v>58</v>
      </c>
      <c r="B131" s="71">
        <f>(VLOOKUP($A131,'Occupancy Raw Data'!$B$8:$BE$45,'Occupancy Raw Data'!G$3,FALSE))/100</f>
        <v>0.506770480704129</v>
      </c>
      <c r="C131" s="72">
        <f>(VLOOKUP($A131,'Occupancy Raw Data'!$B$8:$BE$45,'Occupancy Raw Data'!H$3,FALSE))/100</f>
        <v>0.63642518618821908</v>
      </c>
      <c r="D131" s="72">
        <f>(VLOOKUP($A131,'Occupancy Raw Data'!$B$8:$BE$45,'Occupancy Raw Data'!I$3,FALSE))/100</f>
        <v>0.74272173324306001</v>
      </c>
      <c r="E131" s="72">
        <f>(VLOOKUP($A131,'Occupancy Raw Data'!$B$8:$BE$45,'Occupancy Raw Data'!J$3,FALSE))/100</f>
        <v>0.76540284360189503</v>
      </c>
      <c r="F131" s="72">
        <f>(VLOOKUP($A131,'Occupancy Raw Data'!$B$8:$BE$45,'Occupancy Raw Data'!K$3,FALSE))/100</f>
        <v>0.69431279620853004</v>
      </c>
      <c r="G131" s="73">
        <f>(VLOOKUP($A131,'Occupancy Raw Data'!$B$8:$BE$45,'Occupancy Raw Data'!L$3,FALSE))/100</f>
        <v>0.66912660798916701</v>
      </c>
      <c r="H131" s="53">
        <f>(VLOOKUP($A131,'Occupancy Raw Data'!$B$8:$BE$45,'Occupancy Raw Data'!N$3,FALSE))/100</f>
        <v>0.73019634394041899</v>
      </c>
      <c r="I131" s="53">
        <f>(VLOOKUP($A131,'Occupancy Raw Data'!$B$8:$BE$45,'Occupancy Raw Data'!O$3,FALSE))/100</f>
        <v>0.76235612728503699</v>
      </c>
      <c r="J131" s="73">
        <f>(VLOOKUP($A131,'Occupancy Raw Data'!$B$8:$BE$45,'Occupancy Raw Data'!P$3,FALSE))/100</f>
        <v>0.74627623561272793</v>
      </c>
      <c r="K131" s="74">
        <f>(VLOOKUP($A131,'Occupancy Raw Data'!$B$8:$BE$45,'Occupancy Raw Data'!R$3,FALSE))/100</f>
        <v>0.69116935873875607</v>
      </c>
      <c r="M131" s="75">
        <f>VLOOKUP($A131,'ADR Raw Data'!$B$6:$BE$43,'ADR Raw Data'!G$1,FALSE)</f>
        <v>193.550881763527</v>
      </c>
      <c r="N131" s="76">
        <f>VLOOKUP($A131,'ADR Raw Data'!$B$6:$BE$43,'ADR Raw Data'!H$1,FALSE)</f>
        <v>176.105962765957</v>
      </c>
      <c r="O131" s="76">
        <f>VLOOKUP($A131,'ADR Raw Data'!$B$6:$BE$43,'ADR Raw Data'!I$1,FALSE)</f>
        <v>180.46065177757501</v>
      </c>
      <c r="P131" s="76">
        <f>VLOOKUP($A131,'ADR Raw Data'!$B$6:$BE$43,'ADR Raw Data'!J$1,FALSE)</f>
        <v>189.39241928350199</v>
      </c>
      <c r="Q131" s="76">
        <f>VLOOKUP($A131,'ADR Raw Data'!$B$6:$BE$43,'ADR Raw Data'!K$1,FALSE)</f>
        <v>186.65109702584101</v>
      </c>
      <c r="R131" s="77">
        <f>VLOOKUP($A131,'ADR Raw Data'!$B$6:$BE$43,'ADR Raw Data'!L$1,FALSE)</f>
        <v>184.943155924314</v>
      </c>
      <c r="S131" s="76">
        <f>VLOOKUP($A131,'ADR Raw Data'!$B$6:$BE$43,'ADR Raw Data'!N$1,FALSE)</f>
        <v>205.31332869726401</v>
      </c>
      <c r="T131" s="76">
        <f>VLOOKUP($A131,'ADR Raw Data'!$B$6:$BE$43,'ADR Raw Data'!O$1,FALSE)</f>
        <v>213.47706927175801</v>
      </c>
      <c r="U131" s="77">
        <f>VLOOKUP($A131,'ADR Raw Data'!$B$6:$BE$43,'ADR Raw Data'!P$1,FALSE)</f>
        <v>209.48315037423399</v>
      </c>
      <c r="V131" s="78">
        <f>VLOOKUP($A131,'ADR Raw Data'!$B$6:$BE$43,'ADR Raw Data'!R$1,FALSE)</f>
        <v>192.513603414497</v>
      </c>
      <c r="X131" s="75">
        <f>VLOOKUP($A131,'RevPAR Raw Data'!$B$6:$BE$43,'RevPAR Raw Data'!G$1,FALSE)</f>
        <v>98.085873392010797</v>
      </c>
      <c r="Y131" s="76">
        <f>VLOOKUP($A131,'RevPAR Raw Data'!$B$6:$BE$43,'RevPAR Raw Data'!H$1,FALSE)</f>
        <v>112.07827014218</v>
      </c>
      <c r="Z131" s="76">
        <f>VLOOKUP($A131,'RevPAR Raw Data'!$B$6:$BE$43,'RevPAR Raw Data'!I$1,FALSE)</f>
        <v>134.032048070412</v>
      </c>
      <c r="AA131" s="76">
        <f>VLOOKUP($A131,'RevPAR Raw Data'!$B$6:$BE$43,'RevPAR Raw Data'!J$1,FALSE)</f>
        <v>144.96149627623501</v>
      </c>
      <c r="AB131" s="76">
        <f>VLOOKUP($A131,'RevPAR Raw Data'!$B$6:$BE$43,'RevPAR Raw Data'!K$1,FALSE)</f>
        <v>129.59424509140101</v>
      </c>
      <c r="AC131" s="77">
        <f>VLOOKUP($A131,'RevPAR Raw Data'!$B$6:$BE$43,'RevPAR Raw Data'!L$1,FALSE)</f>
        <v>123.750386594448</v>
      </c>
      <c r="AD131" s="76">
        <f>VLOOKUP($A131,'RevPAR Raw Data'!$B$6:$BE$43,'RevPAR Raw Data'!N$1,FALSE)</f>
        <v>149.91904197698</v>
      </c>
      <c r="AE131" s="76">
        <f>VLOOKUP($A131,'RevPAR Raw Data'!$B$6:$BE$43,'RevPAR Raw Data'!O$1,FALSE)</f>
        <v>162.745551794177</v>
      </c>
      <c r="AF131" s="77">
        <f>VLOOKUP($A131,'RevPAR Raw Data'!$B$6:$BE$43,'RevPAR Raw Data'!P$1,FALSE)</f>
        <v>156.33229688557799</v>
      </c>
      <c r="AG131" s="78">
        <f>VLOOKUP($A131,'RevPAR Raw Data'!$B$6:$BE$43,'RevPAR Raw Data'!R$1,FALSE)</f>
        <v>133.05950382048499</v>
      </c>
    </row>
    <row r="132" spans="1:34" x14ac:dyDescent="0.25">
      <c r="A132" s="55" t="s">
        <v>126</v>
      </c>
      <c r="B132" s="43">
        <f>(VLOOKUP($A131,'Occupancy Raw Data'!$B$8:$BE$51,'Occupancy Raw Data'!T$3,FALSE))/100</f>
        <v>0.115499254843517</v>
      </c>
      <c r="C132" s="44">
        <f>(VLOOKUP($A131,'Occupancy Raw Data'!$B$8:$BE$51,'Occupancy Raw Data'!U$3,FALSE))/100</f>
        <v>-4.08163265306122E-2</v>
      </c>
      <c r="D132" s="44">
        <f>(VLOOKUP($A131,'Occupancy Raw Data'!$B$8:$BE$51,'Occupancy Raw Data'!V$3,FALSE))/100</f>
        <v>-4.1921397379912601E-2</v>
      </c>
      <c r="E132" s="44">
        <f>(VLOOKUP($A131,'Occupancy Raw Data'!$B$8:$BE$51,'Occupancy Raw Data'!W$3,FALSE))/100</f>
        <v>4.0976058931860002E-2</v>
      </c>
      <c r="F132" s="44">
        <f>(VLOOKUP($A131,'Occupancy Raw Data'!$B$8:$BE$51,'Occupancy Raw Data'!X$3,FALSE))/100</f>
        <v>-2.79620853080568E-2</v>
      </c>
      <c r="G132" s="44">
        <f>(VLOOKUP($A131,'Occupancy Raw Data'!$B$8:$BE$51,'Occupancy Raw Data'!Y$3,FALSE))/100</f>
        <v>9.1148470731213199E-4</v>
      </c>
      <c r="H132" s="45">
        <f>(VLOOKUP($A131,'Occupancy Raw Data'!$B$8:$BE$51,'Occupancy Raw Data'!AA$3,FALSE))/100</f>
        <v>-0.15807962529274</v>
      </c>
      <c r="I132" s="45">
        <f>(VLOOKUP($A131,'Occupancy Raw Data'!$B$8:$BE$51,'Occupancy Raw Data'!AB$3,FALSE))/100</f>
        <v>-0.111286503551696</v>
      </c>
      <c r="J132" s="44">
        <f>(VLOOKUP($A131,'Occupancy Raw Data'!$B$8:$BE$51,'Occupancy Raw Data'!AC$3,FALSE))/100</f>
        <v>-0.134811616954474</v>
      </c>
      <c r="K132" s="46">
        <f>(VLOOKUP($A131,'Occupancy Raw Data'!$B$8:$BE$51,'Occupancy Raw Data'!AE$3,FALSE))/100</f>
        <v>-4.5290581162324602E-2</v>
      </c>
      <c r="M132" s="43">
        <f>(VLOOKUP($A131,'ADR Raw Data'!$B$6:$BE$49,'ADR Raw Data'!T$1,FALSE))/100</f>
        <v>4.4798067443063798E-2</v>
      </c>
      <c r="N132" s="44">
        <f>(VLOOKUP($A131,'ADR Raw Data'!$B$6:$BE$49,'ADR Raw Data'!U$1,FALSE))/100</f>
        <v>-4.6529366505919795E-2</v>
      </c>
      <c r="O132" s="44">
        <f>(VLOOKUP($A131,'ADR Raw Data'!$B$6:$BE$49,'ADR Raw Data'!V$1,FALSE))/100</f>
        <v>-6.9812020811097997E-2</v>
      </c>
      <c r="P132" s="44">
        <f>(VLOOKUP($A131,'ADR Raw Data'!$B$6:$BE$49,'ADR Raw Data'!W$1,FALSE))/100</f>
        <v>2.8719456843191299E-2</v>
      </c>
      <c r="Q132" s="44">
        <f>(VLOOKUP($A131,'ADR Raw Data'!$B$6:$BE$49,'ADR Raw Data'!X$1,FALSE))/100</f>
        <v>2.5480387000786798E-2</v>
      </c>
      <c r="R132" s="44">
        <f>(VLOOKUP($A131,'ADR Raw Data'!$B$6:$BE$49,'ADR Raw Data'!Y$1,FALSE))/100</f>
        <v>-6.89890049558605E-3</v>
      </c>
      <c r="S132" s="45">
        <f>(VLOOKUP($A131,'ADR Raw Data'!$B$6:$BE$49,'ADR Raw Data'!AA$1,FALSE))/100</f>
        <v>-4.3274776101822395E-3</v>
      </c>
      <c r="T132" s="45">
        <f>(VLOOKUP($A131,'ADR Raw Data'!$B$6:$BE$49,'ADR Raw Data'!AB$1,FALSE))/100</f>
        <v>2.6217559801969902E-2</v>
      </c>
      <c r="U132" s="44">
        <f>(VLOOKUP($A131,'ADR Raw Data'!$B$6:$BE$49,'ADR Raw Data'!AC$1,FALSE))/100</f>
        <v>1.1461088900031599E-2</v>
      </c>
      <c r="V132" s="46">
        <f>(VLOOKUP($A131,'ADR Raw Data'!$B$6:$BE$49,'ADR Raw Data'!AE$1,FALSE))/100</f>
        <v>-4.2552168004874099E-3</v>
      </c>
      <c r="X132" s="43">
        <f>(VLOOKUP($A131,'RevPAR Raw Data'!$B$6:$BE$43,'RevPAR Raw Data'!T$1,FALSE))/100</f>
        <v>0.16547146569468399</v>
      </c>
      <c r="Y132" s="44">
        <f>(VLOOKUP($A131,'RevPAR Raw Data'!$B$6:$BE$43,'RevPAR Raw Data'!U$1,FALSE))/100</f>
        <v>-8.5446535219963898E-2</v>
      </c>
      <c r="Z132" s="44">
        <f>(VLOOKUP($A131,'RevPAR Raw Data'!$B$6:$BE$43,'RevPAR Raw Data'!V$1,FALSE))/100</f>
        <v>-0.108806800724693</v>
      </c>
      <c r="AA132" s="44">
        <f>(VLOOKUP($A131,'RevPAR Raw Data'!$B$6:$BE$43,'RevPAR Raw Data'!W$1,FALSE))/100</f>
        <v>7.0872325931148991E-2</v>
      </c>
      <c r="AB132" s="44">
        <f>(VLOOKUP($A131,'RevPAR Raw Data'!$B$6:$BE$43,'RevPAR Raw Data'!X$1,FALSE))/100</f>
        <v>-3.19418306226834E-3</v>
      </c>
      <c r="AC132" s="44">
        <f>(VLOOKUP($A131,'RevPAR Raw Data'!$B$6:$BE$43,'RevPAR Raw Data'!Y$1,FALSE))/100</f>
        <v>-5.9937040305729095E-3</v>
      </c>
      <c r="AD132" s="45">
        <f>(VLOOKUP($A131,'RevPAR Raw Data'!$B$6:$BE$43,'RevPAR Raw Data'!AA$1,FALSE))/100</f>
        <v>-0.161723016863841</v>
      </c>
      <c r="AE132" s="45">
        <f>(VLOOKUP($A131,'RevPAR Raw Data'!$B$6:$BE$43,'RevPAR Raw Data'!AB$1,FALSE))/100</f>
        <v>-8.7986604311745611E-2</v>
      </c>
      <c r="AF132" s="44">
        <f>(VLOOKUP($A131,'RevPAR Raw Data'!$B$6:$BE$43,'RevPAR Raw Data'!AC$1,FALSE))/100</f>
        <v>-0.12489561598111401</v>
      </c>
      <c r="AG132" s="46">
        <f>(VLOOKUP($A131,'RevPAR Raw Data'!$B$6:$BE$43,'RevPAR Raw Data'!AE$1,FALSE))/100</f>
        <v>-4.9353076720946298E-2</v>
      </c>
    </row>
    <row r="133" spans="1:34"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5">
      <c r="A134" s="70" t="s">
        <v>60</v>
      </c>
      <c r="B134" s="71">
        <f>(VLOOKUP($A134,'Occupancy Raw Data'!$B$8:$BE$45,'Occupancy Raw Data'!G$3,FALSE))/100</f>
        <v>0.51260221799036598</v>
      </c>
      <c r="C134" s="72">
        <f>(VLOOKUP($A134,'Occupancy Raw Data'!$B$8:$BE$45,'Occupancy Raw Data'!H$3,FALSE))/100</f>
        <v>0.64702587655427291</v>
      </c>
      <c r="D134" s="72">
        <f>(VLOOKUP($A134,'Occupancy Raw Data'!$B$8:$BE$45,'Occupancy Raw Data'!I$3,FALSE))/100</f>
        <v>0.71513386355998609</v>
      </c>
      <c r="E134" s="72">
        <f>(VLOOKUP($A134,'Occupancy Raw Data'!$B$8:$BE$45,'Occupancy Raw Data'!J$3,FALSE))/100</f>
        <v>0.76419849893581204</v>
      </c>
      <c r="F134" s="72">
        <f>(VLOOKUP($A134,'Occupancy Raw Data'!$B$8:$BE$45,'Occupancy Raw Data'!K$3,FALSE))/100</f>
        <v>0.70157947798812503</v>
      </c>
      <c r="G134" s="73">
        <f>(VLOOKUP($A134,'Occupancy Raw Data'!$B$8:$BE$45,'Occupancy Raw Data'!L$3,FALSE))/100</f>
        <v>0.66810798700571294</v>
      </c>
      <c r="H134" s="53">
        <f>(VLOOKUP($A134,'Occupancy Raw Data'!$B$8:$BE$45,'Occupancy Raw Data'!N$3,FALSE))/100</f>
        <v>0.77439229304357493</v>
      </c>
      <c r="I134" s="53">
        <f>(VLOOKUP($A134,'Occupancy Raw Data'!$B$8:$BE$45,'Occupancy Raw Data'!O$3,FALSE))/100</f>
        <v>0.80889436540831094</v>
      </c>
      <c r="J134" s="73">
        <f>(VLOOKUP($A134,'Occupancy Raw Data'!$B$8:$BE$45,'Occupancy Raw Data'!P$3,FALSE))/100</f>
        <v>0.79164332922594294</v>
      </c>
      <c r="K134" s="74">
        <f>(VLOOKUP($A134,'Occupancy Raw Data'!$B$8:$BE$45,'Occupancy Raw Data'!R$3,FALSE))/100</f>
        <v>0.70340379906863604</v>
      </c>
      <c r="M134" s="75">
        <f>VLOOKUP($A134,'ADR Raw Data'!$B$6:$BE$43,'ADR Raw Data'!G$1,FALSE)</f>
        <v>110.830520104895</v>
      </c>
      <c r="N134" s="76">
        <f>VLOOKUP($A134,'ADR Raw Data'!$B$6:$BE$43,'ADR Raw Data'!H$1,FALSE)</f>
        <v>110.554700484764</v>
      </c>
      <c r="O134" s="76">
        <f>VLOOKUP($A134,'ADR Raw Data'!$B$6:$BE$43,'ADR Raw Data'!I$1,FALSE)</f>
        <v>116.14867324561401</v>
      </c>
      <c r="P134" s="76">
        <f>VLOOKUP($A134,'ADR Raw Data'!$B$6:$BE$43,'ADR Raw Data'!J$1,FALSE)</f>
        <v>115.681588976839</v>
      </c>
      <c r="Q134" s="76">
        <f>VLOOKUP($A134,'ADR Raw Data'!$B$6:$BE$43,'ADR Raw Data'!K$1,FALSE)</f>
        <v>108.648950981957</v>
      </c>
      <c r="R134" s="77">
        <f>VLOOKUP($A134,'ADR Raw Data'!$B$6:$BE$43,'ADR Raw Data'!L$1,FALSE)</f>
        <v>112.56717480969699</v>
      </c>
      <c r="S134" s="76">
        <f>VLOOKUP($A134,'ADR Raw Data'!$B$6:$BE$43,'ADR Raw Data'!N$1,FALSE)</f>
        <v>127.60994213799999</v>
      </c>
      <c r="T134" s="76">
        <f>VLOOKUP($A134,'ADR Raw Data'!$B$6:$BE$43,'ADR Raw Data'!O$1,FALSE)</f>
        <v>128.75246780224299</v>
      </c>
      <c r="U134" s="77">
        <f>VLOOKUP($A134,'ADR Raw Data'!$B$6:$BE$43,'ADR Raw Data'!P$1,FALSE)</f>
        <v>128.19365360124499</v>
      </c>
      <c r="V134" s="78">
        <f>VLOOKUP($A134,'ADR Raw Data'!$B$6:$BE$43,'ADR Raw Data'!R$1,FALSE)</f>
        <v>117.591964964167</v>
      </c>
      <c r="X134" s="75">
        <f>VLOOKUP($A134,'RevPAR Raw Data'!$B$6:$BE$43,'RevPAR Raw Data'!G$1,FALSE)</f>
        <v>56.811970426795099</v>
      </c>
      <c r="Y134" s="76">
        <f>VLOOKUP($A134,'RevPAR Raw Data'!$B$6:$BE$43,'RevPAR Raw Data'!H$1,FALSE)</f>
        <v>71.531751988349896</v>
      </c>
      <c r="Z134" s="76">
        <f>VLOOKUP($A134,'RevPAR Raw Data'!$B$6:$BE$43,'RevPAR Raw Data'!I$1,FALSE)</f>
        <v>83.061849445502403</v>
      </c>
      <c r="AA134" s="76">
        <f>VLOOKUP($A134,'RevPAR Raw Data'!$B$6:$BE$43,'RevPAR Raw Data'!J$1,FALSE)</f>
        <v>88.403696650610499</v>
      </c>
      <c r="AB134" s="76">
        <f>VLOOKUP($A134,'RevPAR Raw Data'!$B$6:$BE$43,'RevPAR Raw Data'!K$1,FALSE)</f>
        <v>76.225874313879203</v>
      </c>
      <c r="AC134" s="77">
        <f>VLOOKUP($A134,'RevPAR Raw Data'!$B$6:$BE$43,'RevPAR Raw Data'!L$1,FALSE)</f>
        <v>75.2070285650274</v>
      </c>
      <c r="AD134" s="76">
        <f>VLOOKUP($A134,'RevPAR Raw Data'!$B$6:$BE$43,'RevPAR Raw Data'!N$1,FALSE)</f>
        <v>98.820155707404496</v>
      </c>
      <c r="AE134" s="76">
        <f>VLOOKUP($A134,'RevPAR Raw Data'!$B$6:$BE$43,'RevPAR Raw Data'!O$1,FALSE)</f>
        <v>104.147145737649</v>
      </c>
      <c r="AF134" s="77">
        <f>VLOOKUP($A134,'RevPAR Raw Data'!$B$6:$BE$43,'RevPAR Raw Data'!P$1,FALSE)</f>
        <v>101.483650722527</v>
      </c>
      <c r="AG134" s="78">
        <f>VLOOKUP($A134,'RevPAR Raw Data'!$B$6:$BE$43,'RevPAR Raw Data'!R$1,FALSE)</f>
        <v>82.714634895741597</v>
      </c>
    </row>
    <row r="135" spans="1:34" x14ac:dyDescent="0.25">
      <c r="A135" s="55" t="s">
        <v>126</v>
      </c>
      <c r="B135" s="43">
        <f>(VLOOKUP($A134,'Occupancy Raw Data'!$B$8:$BE$51,'Occupancy Raw Data'!T$3,FALSE))/100</f>
        <v>2.2972154948915701E-2</v>
      </c>
      <c r="C135" s="44">
        <f>(VLOOKUP($A134,'Occupancy Raw Data'!$B$8:$BE$51,'Occupancy Raw Data'!U$3,FALSE))/100</f>
        <v>-6.0595788359103994E-3</v>
      </c>
      <c r="D135" s="44">
        <f>(VLOOKUP($A134,'Occupancy Raw Data'!$B$8:$BE$51,'Occupancy Raw Data'!V$3,FALSE))/100</f>
        <v>1.3944274713417401E-3</v>
      </c>
      <c r="E135" s="44">
        <f>(VLOOKUP($A134,'Occupancy Raw Data'!$B$8:$BE$51,'Occupancy Raw Data'!W$3,FALSE))/100</f>
        <v>7.2859775916498004E-2</v>
      </c>
      <c r="F135" s="44">
        <f>(VLOOKUP($A134,'Occupancy Raw Data'!$B$8:$BE$51,'Occupancy Raw Data'!X$3,FALSE))/100</f>
        <v>4.3500600417255203E-2</v>
      </c>
      <c r="G135" s="44">
        <f>(VLOOKUP($A134,'Occupancy Raw Data'!$B$8:$BE$51,'Occupancy Raw Data'!Y$3,FALSE))/100</f>
        <v>2.7595167436626503E-2</v>
      </c>
      <c r="H135" s="45">
        <f>(VLOOKUP($A134,'Occupancy Raw Data'!$B$8:$BE$51,'Occupancy Raw Data'!AA$3,FALSE))/100</f>
        <v>-3.5664517229631904E-2</v>
      </c>
      <c r="I135" s="45">
        <f>(VLOOKUP($A134,'Occupancy Raw Data'!$B$8:$BE$51,'Occupancy Raw Data'!AB$3,FALSE))/100</f>
        <v>-6.0301102120057105E-2</v>
      </c>
      <c r="J135" s="44">
        <f>(VLOOKUP($A134,'Occupancy Raw Data'!$B$8:$BE$51,'Occupancy Raw Data'!AC$3,FALSE))/100</f>
        <v>-4.8410510447947398E-2</v>
      </c>
      <c r="K135" s="46">
        <f>(VLOOKUP($A134,'Occupancy Raw Data'!$B$8:$BE$51,'Occupancy Raw Data'!AE$3,FALSE))/100</f>
        <v>1.86385654875445E-3</v>
      </c>
      <c r="M135" s="43">
        <f>(VLOOKUP($A134,'ADR Raw Data'!$B$6:$BE$49,'ADR Raw Data'!T$1,FALSE))/100</f>
        <v>2.4582660641284903E-2</v>
      </c>
      <c r="N135" s="44">
        <f>(VLOOKUP($A134,'ADR Raw Data'!$B$6:$BE$49,'ADR Raw Data'!U$1,FALSE))/100</f>
        <v>7.7568282919100399E-3</v>
      </c>
      <c r="O135" s="44">
        <f>(VLOOKUP($A134,'ADR Raw Data'!$B$6:$BE$49,'ADR Raw Data'!V$1,FALSE))/100</f>
        <v>1.71012590519544E-2</v>
      </c>
      <c r="P135" s="44">
        <f>(VLOOKUP($A134,'ADR Raw Data'!$B$6:$BE$49,'ADR Raw Data'!W$1,FALSE))/100</f>
        <v>3.91370080862707E-2</v>
      </c>
      <c r="Q135" s="44">
        <f>(VLOOKUP($A134,'ADR Raw Data'!$B$6:$BE$49,'ADR Raw Data'!X$1,FALSE))/100</f>
        <v>3.5157779089820498E-2</v>
      </c>
      <c r="R135" s="44">
        <f>(VLOOKUP($A134,'ADR Raw Data'!$B$6:$BE$49,'ADR Raw Data'!Y$1,FALSE))/100</f>
        <v>2.4938928786409603E-2</v>
      </c>
      <c r="S135" s="45">
        <f>(VLOOKUP($A134,'ADR Raw Data'!$B$6:$BE$49,'ADR Raw Data'!AA$1,FALSE))/100</f>
        <v>3.4308326601366901E-2</v>
      </c>
      <c r="T135" s="45">
        <f>(VLOOKUP($A134,'ADR Raw Data'!$B$6:$BE$49,'ADR Raw Data'!AB$1,FALSE))/100</f>
        <v>3.36061030814772E-3</v>
      </c>
      <c r="U135" s="44">
        <f>(VLOOKUP($A134,'ADR Raw Data'!$B$6:$BE$49,'ADR Raw Data'!AC$1,FALSE))/100</f>
        <v>1.7935172094287598E-2</v>
      </c>
      <c r="V135" s="46">
        <f>(VLOOKUP($A134,'ADR Raw Data'!$B$6:$BE$49,'ADR Raw Data'!AE$1,FALSE))/100</f>
        <v>2.0045912233124002E-2</v>
      </c>
      <c r="X135" s="43">
        <f>(VLOOKUP($A134,'RevPAR Raw Data'!$B$6:$BE$43,'RevPAR Raw Data'!T$1,FALSE))/100</f>
        <v>4.8119532279508902E-2</v>
      </c>
      <c r="Y135" s="44">
        <f>(VLOOKUP($A134,'RevPAR Raw Data'!$B$6:$BE$43,'RevPAR Raw Data'!U$1,FALSE))/100</f>
        <v>1.65024634344818E-3</v>
      </c>
      <c r="Z135" s="44">
        <f>(VLOOKUP($A134,'RevPAR Raw Data'!$B$6:$BE$43,'RevPAR Raw Data'!V$1,FALSE))/100</f>
        <v>1.85195329887127E-2</v>
      </c>
      <c r="AA135" s="44">
        <f>(VLOOKUP($A134,'RevPAR Raw Data'!$B$6:$BE$43,'RevPAR Raw Data'!W$1,FALSE))/100</f>
        <v>0.114848297641976</v>
      </c>
      <c r="AB135" s="44">
        <f>(VLOOKUP($A134,'RevPAR Raw Data'!$B$6:$BE$43,'RevPAR Raw Data'!X$1,FALSE))/100</f>
        <v>8.0187764006820206E-2</v>
      </c>
      <c r="AC135" s="44">
        <f>(VLOOKUP($A134,'RevPAR Raw Data'!$B$6:$BE$43,'RevPAR Raw Data'!Y$1,FALSE))/100</f>
        <v>5.32222901385873E-2</v>
      </c>
      <c r="AD135" s="45">
        <f>(VLOOKUP($A134,'RevPAR Raw Data'!$B$6:$BE$43,'RevPAR Raw Data'!AA$1,FALSE))/100</f>
        <v>-2.5797805334592501E-3</v>
      </c>
      <c r="AE135" s="45">
        <f>(VLOOKUP($A134,'RevPAR Raw Data'!$B$6:$BE$43,'RevPAR Raw Data'!AB$1,FALSE))/100</f>
        <v>-5.7143140317286706E-2</v>
      </c>
      <c r="AF135" s="44">
        <f>(VLOOKUP($A134,'RevPAR Raw Data'!$B$6:$BE$43,'RevPAR Raw Data'!AC$1,FALSE))/100</f>
        <v>-3.1343589189715998E-2</v>
      </c>
      <c r="AG135" s="46">
        <f>(VLOOKUP($A134,'RevPAR Raw Data'!$B$6:$BE$43,'RevPAR Raw Data'!AE$1,FALSE))/100</f>
        <v>2.19471314866699E-2</v>
      </c>
    </row>
    <row r="136" spans="1:34"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5">
      <c r="A137" s="70" t="s">
        <v>59</v>
      </c>
      <c r="B137" s="71">
        <f>(VLOOKUP($A137,'Occupancy Raw Data'!$B$8:$BE$54,'Occupancy Raw Data'!G$3,FALSE))/100</f>
        <v>0.59528688524590101</v>
      </c>
      <c r="C137" s="72">
        <f>(VLOOKUP($A137,'Occupancy Raw Data'!$B$8:$BE$54,'Occupancy Raw Data'!H$3,FALSE))/100</f>
        <v>0.72199453551912496</v>
      </c>
      <c r="D137" s="72">
        <f>(VLOOKUP($A137,'Occupancy Raw Data'!$B$8:$BE$54,'Occupancy Raw Data'!I$3,FALSE))/100</f>
        <v>0.77903005464480801</v>
      </c>
      <c r="E137" s="72">
        <f>(VLOOKUP($A137,'Occupancy Raw Data'!$B$8:$BE$54,'Occupancy Raw Data'!J$3,FALSE))/100</f>
        <v>0.81933060109289602</v>
      </c>
      <c r="F137" s="72">
        <f>(VLOOKUP($A137,'Occupancy Raw Data'!$B$8:$BE$54,'Occupancy Raw Data'!K$3,FALSE))/100</f>
        <v>0.78210382513661203</v>
      </c>
      <c r="G137" s="73">
        <f>(VLOOKUP($A137,'Occupancy Raw Data'!$B$8:$BE$54,'Occupancy Raw Data'!L$3,FALSE))/100</f>
        <v>0.73954918032786798</v>
      </c>
      <c r="H137" s="53">
        <f>(VLOOKUP($A137,'Occupancy Raw Data'!$B$8:$BE$54,'Occupancy Raw Data'!N$3,FALSE))/100</f>
        <v>0.78756830601092798</v>
      </c>
      <c r="I137" s="53">
        <f>(VLOOKUP($A137,'Occupancy Raw Data'!$B$8:$BE$54,'Occupancy Raw Data'!O$3,FALSE))/100</f>
        <v>0.80259562841529997</v>
      </c>
      <c r="J137" s="73">
        <f>(VLOOKUP($A137,'Occupancy Raw Data'!$B$8:$BE$54,'Occupancy Raw Data'!P$3,FALSE))/100</f>
        <v>0.79508196721311408</v>
      </c>
      <c r="K137" s="74">
        <f>(VLOOKUP($A137,'Occupancy Raw Data'!$B$8:$BE$54,'Occupancy Raw Data'!R$3,FALSE))/100</f>
        <v>0.75541569086650995</v>
      </c>
      <c r="M137" s="75">
        <f>VLOOKUP($A137,'ADR Raw Data'!$B$6:$BE$54,'ADR Raw Data'!G$1,FALSE)</f>
        <v>102.10543889845</v>
      </c>
      <c r="N137" s="76">
        <f>VLOOKUP($A137,'ADR Raw Data'!$B$6:$BE$54,'ADR Raw Data'!H$1,FALSE)</f>
        <v>109.60564333017901</v>
      </c>
      <c r="O137" s="76">
        <f>VLOOKUP($A137,'ADR Raw Data'!$B$6:$BE$54,'ADR Raw Data'!I$1,FALSE)</f>
        <v>112.730355107409</v>
      </c>
      <c r="P137" s="76">
        <f>VLOOKUP($A137,'ADR Raw Data'!$B$6:$BE$54,'ADR Raw Data'!J$1,FALSE)</f>
        <v>110.917803251354</v>
      </c>
      <c r="Q137" s="76">
        <f>VLOOKUP($A137,'ADR Raw Data'!$B$6:$BE$54,'ADR Raw Data'!K$1,FALSE)</f>
        <v>109.182192139737</v>
      </c>
      <c r="R137" s="77">
        <f>VLOOKUP($A137,'ADR Raw Data'!$B$6:$BE$54,'ADR Raw Data'!L$1,FALSE)</f>
        <v>109.257696499492</v>
      </c>
      <c r="S137" s="76">
        <f>VLOOKUP($A137,'ADR Raw Data'!$B$6:$BE$54,'ADR Raw Data'!N$1,FALSE)</f>
        <v>109.00075455333899</v>
      </c>
      <c r="T137" s="76">
        <f>VLOOKUP($A137,'ADR Raw Data'!$B$6:$BE$54,'ADR Raw Data'!O$1,FALSE)</f>
        <v>116.30504680851</v>
      </c>
      <c r="U137" s="77">
        <f>VLOOKUP($A137,'ADR Raw Data'!$B$6:$BE$54,'ADR Raw Data'!P$1,FALSE)</f>
        <v>112.687414089347</v>
      </c>
      <c r="V137" s="78">
        <f>VLOOKUP($A137,'ADR Raw Data'!$B$6:$BE$54,'ADR Raw Data'!R$1,FALSE)</f>
        <v>110.289070593554</v>
      </c>
      <c r="X137" s="75">
        <f>VLOOKUP($A137,'RevPAR Raw Data'!$B$6:$BE$54,'RevPAR Raw Data'!G$1,FALSE)</f>
        <v>60.782028688524498</v>
      </c>
      <c r="Y137" s="76">
        <f>VLOOKUP($A137,'RevPAR Raw Data'!$B$6:$BE$54,'RevPAR Raw Data'!H$1,FALSE)</f>
        <v>79.134675546447994</v>
      </c>
      <c r="Z137" s="76">
        <f>VLOOKUP($A137,'RevPAR Raw Data'!$B$6:$BE$54,'RevPAR Raw Data'!I$1,FALSE)</f>
        <v>87.820334699453497</v>
      </c>
      <c r="AA137" s="76">
        <f>VLOOKUP($A137,'RevPAR Raw Data'!$B$6:$BE$54,'RevPAR Raw Data'!J$1,FALSE)</f>
        <v>90.878350409836003</v>
      </c>
      <c r="AB137" s="76">
        <f>VLOOKUP($A137,'RevPAR Raw Data'!$B$6:$BE$54,'RevPAR Raw Data'!K$1,FALSE)</f>
        <v>85.391810109289594</v>
      </c>
      <c r="AC137" s="77">
        <f>VLOOKUP($A137,'RevPAR Raw Data'!$B$6:$BE$54,'RevPAR Raw Data'!L$1,FALSE)</f>
        <v>80.801439890710299</v>
      </c>
      <c r="AD137" s="76">
        <f>VLOOKUP($A137,'RevPAR Raw Data'!$B$6:$BE$54,'RevPAR Raw Data'!N$1,FALSE)</f>
        <v>85.845539617486295</v>
      </c>
      <c r="AE137" s="76">
        <f>VLOOKUP($A137,'RevPAR Raw Data'!$B$6:$BE$54,'RevPAR Raw Data'!O$1,FALSE)</f>
        <v>93.345922131147503</v>
      </c>
      <c r="AF137" s="77">
        <f>VLOOKUP($A137,'RevPAR Raw Data'!$B$6:$BE$54,'RevPAR Raw Data'!P$1,FALSE)</f>
        <v>89.595730874316899</v>
      </c>
      <c r="AG137" s="78">
        <f>VLOOKUP($A137,'RevPAR Raw Data'!$B$6:$BE$54,'RevPAR Raw Data'!R$1,FALSE)</f>
        <v>83.314094457455099</v>
      </c>
    </row>
    <row r="138" spans="1:34" x14ac:dyDescent="0.25">
      <c r="A138" s="55" t="s">
        <v>126</v>
      </c>
      <c r="B138" s="43">
        <f>(VLOOKUP($A137,'Occupancy Raw Data'!$B$8:$BE$54,'Occupancy Raw Data'!T$3,FALSE))/100</f>
        <v>0.11785756711808</v>
      </c>
      <c r="C138" s="44">
        <f>(VLOOKUP($A137,'Occupancy Raw Data'!$B$8:$BE$54,'Occupancy Raw Data'!U$3,FALSE))/100</f>
        <v>2.5337751120846002E-2</v>
      </c>
      <c r="D138" s="44">
        <f>(VLOOKUP($A137,'Occupancy Raw Data'!$B$8:$BE$54,'Occupancy Raw Data'!V$3,FALSE))/100</f>
        <v>2.7006191225060299E-2</v>
      </c>
      <c r="E138" s="44">
        <f>(VLOOKUP($A137,'Occupancy Raw Data'!$B$8:$BE$54,'Occupancy Raw Data'!W$3,FALSE))/100</f>
        <v>9.82258943713155E-2</v>
      </c>
      <c r="F138" s="44">
        <f>(VLOOKUP($A137,'Occupancy Raw Data'!$B$8:$BE$54,'Occupancy Raw Data'!X$3,FALSE))/100</f>
        <v>7.9708020394074708E-2</v>
      </c>
      <c r="G138" s="44">
        <f>(VLOOKUP($A137,'Occupancy Raw Data'!$B$8:$BE$54,'Occupancy Raw Data'!Y$3,FALSE))/100</f>
        <v>6.6974188585435301E-2</v>
      </c>
      <c r="H138" s="45">
        <f>(VLOOKUP($A137,'Occupancy Raw Data'!$B$8:$BE$54,'Occupancy Raw Data'!AA$3,FALSE))/100</f>
        <v>-7.8687291205615698E-2</v>
      </c>
      <c r="I138" s="45">
        <f>(VLOOKUP($A137,'Occupancy Raw Data'!$B$8:$BE$54,'Occupancy Raw Data'!AB$3,FALSE))/100</f>
        <v>-2.80984846826734E-2</v>
      </c>
      <c r="J138" s="44">
        <f>(VLOOKUP($A137,'Occupancy Raw Data'!$B$8:$BE$54,'Occupancy Raw Data'!AC$3,FALSE))/100</f>
        <v>-5.3829856642516799E-2</v>
      </c>
      <c r="K138" s="46">
        <f>(VLOOKUP($A137,'Occupancy Raw Data'!$B$8:$BE$54,'Occupancy Raw Data'!AE$3,FALSE))/100</f>
        <v>2.7522863953040502E-2</v>
      </c>
      <c r="M138" s="43">
        <f>(VLOOKUP($A137,'ADR Raw Data'!$B$6:$BE$54,'ADR Raw Data'!T$1,FALSE))/100</f>
        <v>6.07978503083067E-2</v>
      </c>
      <c r="N138" s="44">
        <f>(VLOOKUP($A137,'ADR Raw Data'!$B$6:$BE$54,'ADR Raw Data'!U$1,FALSE))/100</f>
        <v>6.2433517700248096E-2</v>
      </c>
      <c r="O138" s="44">
        <f>(VLOOKUP($A137,'ADR Raw Data'!$B$6:$BE$54,'ADR Raw Data'!V$1,FALSE))/100</f>
        <v>5.8489093030682199E-2</v>
      </c>
      <c r="P138" s="44">
        <f>(VLOOKUP($A137,'ADR Raw Data'!$B$6:$BE$54,'ADR Raw Data'!W$1,FALSE))/100</f>
        <v>6.8336780455014706E-2</v>
      </c>
      <c r="Q138" s="44">
        <f>(VLOOKUP($A137,'ADR Raw Data'!$B$6:$BE$54,'ADR Raw Data'!X$1,FALSE))/100</f>
        <v>6.9589119615133199E-2</v>
      </c>
      <c r="R138" s="44">
        <f>(VLOOKUP($A137,'ADR Raw Data'!$B$6:$BE$54,'ADR Raw Data'!Y$1,FALSE))/100</f>
        <v>6.3359159266811696E-2</v>
      </c>
      <c r="S138" s="45">
        <f>(VLOOKUP($A137,'ADR Raw Data'!$B$6:$BE$54,'ADR Raw Data'!AA$1,FALSE))/100</f>
        <v>-8.1076577993167498E-4</v>
      </c>
      <c r="T138" s="45">
        <f>(VLOOKUP($A137,'ADR Raw Data'!$B$6:$BE$54,'ADR Raw Data'!AB$1,FALSE))/100</f>
        <v>6.9242847537394694E-2</v>
      </c>
      <c r="U138" s="44">
        <f>(VLOOKUP($A137,'ADR Raw Data'!$B$6:$BE$54,'ADR Raw Data'!AC$1,FALSE))/100</f>
        <v>3.4456170462805899E-2</v>
      </c>
      <c r="V138" s="46">
        <f>(VLOOKUP($A137,'ADR Raw Data'!$B$6:$BE$54,'ADR Raw Data'!AE$1,FALSE))/100</f>
        <v>5.2698467024074699E-2</v>
      </c>
      <c r="X138" s="43">
        <f>(VLOOKUP($A137,'RevPAR Raw Data'!$B$6:$BE$54,'RevPAR Raw Data'!T$1,FALSE))/100</f>
        <v>0.18582090414973301</v>
      </c>
      <c r="Y138" s="44">
        <f>(VLOOKUP($A137,'RevPAR Raw Data'!$B$6:$BE$54,'RevPAR Raw Data'!U$1,FALSE))/100</f>
        <v>8.9353193754181909E-2</v>
      </c>
      <c r="Z138" s="44">
        <f>(VLOOKUP($A137,'RevPAR Raw Data'!$B$6:$BE$54,'RevPAR Raw Data'!V$1,FALSE))/100</f>
        <v>8.7074851886709492E-2</v>
      </c>
      <c r="AA138" s="44">
        <f>(VLOOKUP($A137,'RevPAR Raw Data'!$B$6:$BE$54,'RevPAR Raw Data'!W$1,FALSE))/100</f>
        <v>0.17327511620498001</v>
      </c>
      <c r="AB138" s="44">
        <f>(VLOOKUP($A137,'RevPAR Raw Data'!$B$6:$BE$54,'RevPAR Raw Data'!X$1,FALSE))/100</f>
        <v>0.154843950974696</v>
      </c>
      <c r="AC138" s="44">
        <f>(VLOOKUP($A137,'RevPAR Raw Data'!$B$6:$BE$54,'RevPAR Raw Data'!Y$1,FALSE))/100</f>
        <v>0.134576776133597</v>
      </c>
      <c r="AD138" s="45">
        <f>(VLOOKUP($A137,'RevPAR Raw Data'!$B$6:$BE$54,'RevPAR Raw Data'!AA$1,FALSE))/100</f>
        <v>-7.9434260022522393E-2</v>
      </c>
      <c r="AE138" s="45">
        <f>(VLOOKUP($A137,'RevPAR Raw Data'!$B$6:$BE$54,'RevPAR Raw Data'!AB$1,FALSE))/100</f>
        <v>3.9198743763807095E-2</v>
      </c>
      <c r="AF138" s="44">
        <f>(VLOOKUP($A137,'RevPAR Raw Data'!$B$6:$BE$54,'RevPAR Raw Data'!AC$1,FALSE))/100</f>
        <v>-2.1228456896173798E-2</v>
      </c>
      <c r="AG138" s="46">
        <f>(VLOOKUP($A137,'RevPAR Raw Data'!$B$6:$BE$54,'RevPAR Raw Data'!AE$1,FALSE))/100</f>
        <v>8.1671743715552608E-2</v>
      </c>
    </row>
    <row r="139" spans="1:34"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5">
      <c r="A140" s="70" t="s">
        <v>61</v>
      </c>
      <c r="B140" s="71">
        <f>(VLOOKUP($A140,'Occupancy Raw Data'!$B$8:$BE$45,'Occupancy Raw Data'!G$3,FALSE))/100</f>
        <v>0.46659051970302601</v>
      </c>
      <c r="C140" s="72">
        <f>(VLOOKUP($A140,'Occupancy Raw Data'!$B$8:$BE$45,'Occupancy Raw Data'!H$3,FALSE))/100</f>
        <v>0.56082238720731004</v>
      </c>
      <c r="D140" s="72">
        <f>(VLOOKUP($A140,'Occupancy Raw Data'!$B$8:$BE$45,'Occupancy Raw Data'!I$3,FALSE))/100</f>
        <v>0.61564820102798401</v>
      </c>
      <c r="E140" s="72">
        <f>(VLOOKUP($A140,'Occupancy Raw Data'!$B$8:$BE$45,'Occupancy Raw Data'!J$3,FALSE))/100</f>
        <v>0.65591090805254093</v>
      </c>
      <c r="F140" s="72">
        <f>(VLOOKUP($A140,'Occupancy Raw Data'!$B$8:$BE$45,'Occupancy Raw Data'!K$3,FALSE))/100</f>
        <v>0.66733295259851499</v>
      </c>
      <c r="G140" s="73">
        <f>(VLOOKUP($A140,'Occupancy Raw Data'!$B$8:$BE$45,'Occupancy Raw Data'!L$3,FALSE))/100</f>
        <v>0.593260993717875</v>
      </c>
      <c r="H140" s="53">
        <f>(VLOOKUP($A140,'Occupancy Raw Data'!$B$8:$BE$45,'Occupancy Raw Data'!N$3,FALSE))/100</f>
        <v>0.76527698458023907</v>
      </c>
      <c r="I140" s="53">
        <f>(VLOOKUP($A140,'Occupancy Raw Data'!$B$8:$BE$45,'Occupancy Raw Data'!O$3,FALSE))/100</f>
        <v>0.796973158195316</v>
      </c>
      <c r="J140" s="73">
        <f>(VLOOKUP($A140,'Occupancy Raw Data'!$B$8:$BE$45,'Occupancy Raw Data'!P$3,FALSE))/100</f>
        <v>0.78112507138777798</v>
      </c>
      <c r="K140" s="74">
        <f>(VLOOKUP($A140,'Occupancy Raw Data'!$B$8:$BE$45,'Occupancy Raw Data'!R$3,FALSE))/100</f>
        <v>0.64693644448070398</v>
      </c>
      <c r="M140" s="75">
        <f>VLOOKUP($A140,'ADR Raw Data'!$B$6:$BE$43,'ADR Raw Data'!G$1,FALSE)</f>
        <v>85.232922337821194</v>
      </c>
      <c r="N140" s="76">
        <f>VLOOKUP($A140,'ADR Raw Data'!$B$6:$BE$43,'ADR Raw Data'!H$1,FALSE)</f>
        <v>88.775534266802396</v>
      </c>
      <c r="O140" s="76">
        <f>VLOOKUP($A140,'ADR Raw Data'!$B$6:$BE$43,'ADR Raw Data'!I$1,FALSE)</f>
        <v>90.119705519480505</v>
      </c>
      <c r="P140" s="76">
        <f>VLOOKUP($A140,'ADR Raw Data'!$B$6:$BE$43,'ADR Raw Data'!J$1,FALSE)</f>
        <v>95.524857509795297</v>
      </c>
      <c r="Q140" s="76">
        <f>VLOOKUP($A140,'ADR Raw Data'!$B$6:$BE$43,'ADR Raw Data'!K$1,FALSE)</f>
        <v>97.268468977321305</v>
      </c>
      <c r="R140" s="77">
        <f>VLOOKUP($A140,'ADR Raw Data'!$B$6:$BE$43,'ADR Raw Data'!L$1,FALSE)</f>
        <v>91.9003503273007</v>
      </c>
      <c r="S140" s="76">
        <f>VLOOKUP($A140,'ADR Raw Data'!$B$6:$BE$43,'ADR Raw Data'!N$1,FALSE)</f>
        <v>115.72016839552199</v>
      </c>
      <c r="T140" s="76">
        <f>VLOOKUP($A140,'ADR Raw Data'!$B$6:$BE$43,'ADR Raw Data'!O$1,FALSE)</f>
        <v>116.881457219634</v>
      </c>
      <c r="U140" s="77">
        <f>VLOOKUP($A140,'ADR Raw Data'!$B$6:$BE$43,'ADR Raw Data'!P$1,FALSE)</f>
        <v>116.31259338329301</v>
      </c>
      <c r="V140" s="78">
        <f>VLOOKUP($A140,'ADR Raw Data'!$B$6:$BE$43,'ADR Raw Data'!R$1,FALSE)</f>
        <v>100.32202771927599</v>
      </c>
      <c r="X140" s="75">
        <f>VLOOKUP($A140,'RevPAR Raw Data'!$B$6:$BE$43,'RevPAR Raw Data'!G$1,FALSE)</f>
        <v>39.7688735294117</v>
      </c>
      <c r="Y140" s="76">
        <f>VLOOKUP($A140,'RevPAR Raw Data'!$B$6:$BE$43,'RevPAR Raw Data'!H$1,FALSE)</f>
        <v>49.787307053112499</v>
      </c>
      <c r="Z140" s="76">
        <f>VLOOKUP($A140,'RevPAR Raw Data'!$B$6:$BE$43,'RevPAR Raw Data'!I$1,FALSE)</f>
        <v>55.482034580239798</v>
      </c>
      <c r="AA140" s="76">
        <f>VLOOKUP($A140,'RevPAR Raw Data'!$B$6:$BE$43,'RevPAR Raw Data'!J$1,FALSE)</f>
        <v>62.655796030839497</v>
      </c>
      <c r="AB140" s="76">
        <f>VLOOKUP($A140,'RevPAR Raw Data'!$B$6:$BE$43,'RevPAR Raw Data'!K$1,FALSE)</f>
        <v>64.910454597372905</v>
      </c>
      <c r="AC140" s="77">
        <f>VLOOKUP($A140,'RevPAR Raw Data'!$B$6:$BE$43,'RevPAR Raw Data'!L$1,FALSE)</f>
        <v>54.5208931581953</v>
      </c>
      <c r="AD140" s="76">
        <f>VLOOKUP($A140,'RevPAR Raw Data'!$B$6:$BE$43,'RevPAR Raw Data'!N$1,FALSE)</f>
        <v>88.557981524842901</v>
      </c>
      <c r="AE140" s="76">
        <f>VLOOKUP($A140,'RevPAR Raw Data'!$B$6:$BE$43,'RevPAR Raw Data'!O$1,FALSE)</f>
        <v>93.151384094802907</v>
      </c>
      <c r="AF140" s="77">
        <f>VLOOKUP($A140,'RevPAR Raw Data'!$B$6:$BE$43,'RevPAR Raw Data'!P$1,FALSE)</f>
        <v>90.854682809822904</v>
      </c>
      <c r="AG140" s="78">
        <f>VLOOKUP($A140,'RevPAR Raw Data'!$B$6:$BE$43,'RevPAR Raw Data'!R$1,FALSE)</f>
        <v>64.901975915803206</v>
      </c>
    </row>
    <row r="141" spans="1:34" x14ac:dyDescent="0.25">
      <c r="A141" s="55" t="s">
        <v>126</v>
      </c>
      <c r="B141" s="43">
        <f>(VLOOKUP($A140,'Occupancy Raw Data'!$B$8:$BE$51,'Occupancy Raw Data'!T$3,FALSE))/100</f>
        <v>-8.4051738602004294E-2</v>
      </c>
      <c r="C141" s="44">
        <f>(VLOOKUP($A140,'Occupancy Raw Data'!$B$8:$BE$51,'Occupancy Raw Data'!U$3,FALSE))/100</f>
        <v>-7.8085785228095603E-2</v>
      </c>
      <c r="D141" s="44">
        <f>(VLOOKUP($A140,'Occupancy Raw Data'!$B$8:$BE$51,'Occupancy Raw Data'!V$3,FALSE))/100</f>
        <v>-5.6490218782801201E-2</v>
      </c>
      <c r="E141" s="44">
        <f>(VLOOKUP($A140,'Occupancy Raw Data'!$B$8:$BE$51,'Occupancy Raw Data'!W$3,FALSE))/100</f>
        <v>-5.4280532080429399E-2</v>
      </c>
      <c r="F141" s="44">
        <f>(VLOOKUP($A140,'Occupancy Raw Data'!$B$8:$BE$51,'Occupancy Raw Data'!X$3,FALSE))/100</f>
        <v>-3.6623869252843104E-2</v>
      </c>
      <c r="G141" s="44">
        <f>(VLOOKUP($A140,'Occupancy Raw Data'!$B$8:$BE$51,'Occupancy Raw Data'!Y$3,FALSE))/100</f>
        <v>-6.02548695194133E-2</v>
      </c>
      <c r="H141" s="45">
        <f>(VLOOKUP($A140,'Occupancy Raw Data'!$B$8:$BE$51,'Occupancy Raw Data'!AA$3,FALSE))/100</f>
        <v>2.2312133247327202E-2</v>
      </c>
      <c r="I141" s="45">
        <f>(VLOOKUP($A140,'Occupancy Raw Data'!$B$8:$BE$51,'Occupancy Raw Data'!AB$3,FALSE))/100</f>
        <v>-2.9308705602097301E-3</v>
      </c>
      <c r="J141" s="44">
        <f>(VLOOKUP($A140,'Occupancy Raw Data'!$B$8:$BE$51,'Occupancy Raw Data'!AC$3,FALSE))/100</f>
        <v>9.2768878189048495E-3</v>
      </c>
      <c r="K141" s="46">
        <f>(VLOOKUP($A140,'Occupancy Raw Data'!$B$8:$BE$51,'Occupancy Raw Data'!AE$3,FALSE))/100</f>
        <v>-3.7376759942544399E-2</v>
      </c>
      <c r="M141" s="43">
        <f>(VLOOKUP($A140,'ADR Raw Data'!$B$6:$BE$49,'ADR Raw Data'!T$1,FALSE))/100</f>
        <v>3.0933679088980099E-3</v>
      </c>
      <c r="N141" s="44">
        <f>(VLOOKUP($A140,'ADR Raw Data'!$B$6:$BE$49,'ADR Raw Data'!U$1,FALSE))/100</f>
        <v>-4.4222983925342296E-2</v>
      </c>
      <c r="O141" s="44">
        <f>(VLOOKUP($A140,'ADR Raw Data'!$B$6:$BE$49,'ADR Raw Data'!V$1,FALSE))/100</f>
        <v>-7.7362096719760798E-2</v>
      </c>
      <c r="P141" s="44">
        <f>(VLOOKUP($A140,'ADR Raw Data'!$B$6:$BE$49,'ADR Raw Data'!W$1,FALSE))/100</f>
        <v>-1.5595206806291499E-2</v>
      </c>
      <c r="Q141" s="44">
        <f>(VLOOKUP($A140,'ADR Raw Data'!$B$6:$BE$49,'ADR Raw Data'!X$1,FALSE))/100</f>
        <v>2.49364489097516E-2</v>
      </c>
      <c r="R141" s="44">
        <f>(VLOOKUP($A140,'ADR Raw Data'!$B$6:$BE$49,'ADR Raw Data'!Y$1,FALSE))/100</f>
        <v>-2.1846523147777602E-2</v>
      </c>
      <c r="S141" s="45">
        <f>(VLOOKUP($A140,'ADR Raw Data'!$B$6:$BE$49,'ADR Raw Data'!AA$1,FALSE))/100</f>
        <v>7.2603477311552603E-2</v>
      </c>
      <c r="T141" s="45">
        <f>(VLOOKUP($A140,'ADR Raw Data'!$B$6:$BE$49,'ADR Raw Data'!AB$1,FALSE))/100</f>
        <v>4.4603660804234495E-2</v>
      </c>
      <c r="U141" s="44">
        <f>(VLOOKUP($A140,'ADR Raw Data'!$B$6:$BE$49,'ADR Raw Data'!AC$1,FALSE))/100</f>
        <v>5.7824072310943997E-2</v>
      </c>
      <c r="V141" s="46">
        <f>(VLOOKUP($A140,'ADR Raw Data'!$B$6:$BE$49,'ADR Raw Data'!AE$1,FALSE))/100</f>
        <v>1.1127865002563899E-2</v>
      </c>
      <c r="X141" s="43">
        <f>(VLOOKUP($A140,'RevPAR Raw Data'!$B$6:$BE$43,'RevPAR Raw Data'!T$1,FALSE))/100</f>
        <v>-8.121837364398489E-2</v>
      </c>
      <c r="Y141" s="44">
        <f>(VLOOKUP($A140,'RevPAR Raw Data'!$B$6:$BE$43,'RevPAR Raw Data'!U$1,FALSE))/100</f>
        <v>-0.118855582728498</v>
      </c>
      <c r="Z141" s="44">
        <f>(VLOOKUP($A140,'RevPAR Raw Data'!$B$6:$BE$43,'RevPAR Raw Data'!V$1,FALSE))/100</f>
        <v>-0.12948211373336599</v>
      </c>
      <c r="AA141" s="44">
        <f>(VLOOKUP($A140,'RevPAR Raw Data'!$B$6:$BE$43,'RevPAR Raw Data'!W$1,FALSE))/100</f>
        <v>-6.9029222763371006E-2</v>
      </c>
      <c r="AB141" s="44">
        <f>(VLOOKUP($A140,'RevPAR Raw Data'!$B$6:$BE$43,'RevPAR Raw Data'!X$1,FALSE))/100</f>
        <v>-1.2600689587592499E-2</v>
      </c>
      <c r="AC141" s="44">
        <f>(VLOOKUP($A140,'RevPAR Raw Data'!$B$6:$BE$43,'RevPAR Raw Data'!Y$1,FALSE))/100</f>
        <v>-8.0785033265468792E-2</v>
      </c>
      <c r="AD141" s="45">
        <f>(VLOOKUP($A140,'RevPAR Raw Data'!$B$6:$BE$43,'RevPAR Raw Data'!AA$1,FALSE))/100</f>
        <v>9.6535549018874497E-2</v>
      </c>
      <c r="AE141" s="45">
        <f>(VLOOKUP($A140,'RevPAR Raw Data'!$B$6:$BE$43,'RevPAR Raw Data'!AB$1,FALSE))/100</f>
        <v>4.1542062687696106E-2</v>
      </c>
      <c r="AF141" s="44">
        <f>(VLOOKUP($A140,'RevPAR Raw Data'!$B$6:$BE$43,'RevPAR Raw Data'!AC$1,FALSE))/100</f>
        <v>6.7637387561909706E-2</v>
      </c>
      <c r="AG141" s="46">
        <f>(VLOOKUP($A140,'RevPAR Raw Data'!$B$6:$BE$43,'RevPAR Raw Data'!AE$1,FALSE))/100</f>
        <v>-2.66648184788543E-2</v>
      </c>
    </row>
    <row r="142" spans="1:34" x14ac:dyDescent="0.25">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5">
      <c r="A143" s="70" t="s">
        <v>57</v>
      </c>
      <c r="B143" s="71">
        <f>(VLOOKUP($A143,'Occupancy Raw Data'!$B$8:$BE$45,'Occupancy Raw Data'!G$3,FALSE))/100</f>
        <v>0.54925682682336596</v>
      </c>
      <c r="C143" s="72">
        <f>(VLOOKUP($A143,'Occupancy Raw Data'!$B$8:$BE$45,'Occupancy Raw Data'!H$3,FALSE))/100</f>
        <v>0.67836156239198009</v>
      </c>
      <c r="D143" s="72">
        <f>(VLOOKUP($A143,'Occupancy Raw Data'!$B$8:$BE$45,'Occupancy Raw Data'!I$3,FALSE))/100</f>
        <v>0.70048392671966797</v>
      </c>
      <c r="E143" s="72">
        <f>(VLOOKUP($A143,'Occupancy Raw Data'!$B$8:$BE$45,'Occupancy Raw Data'!J$3,FALSE))/100</f>
        <v>0.73435879709643903</v>
      </c>
      <c r="F143" s="72">
        <f>(VLOOKUP($A143,'Occupancy Raw Data'!$B$8:$BE$45,'Occupancy Raw Data'!K$3,FALSE))/100</f>
        <v>0.744901486346353</v>
      </c>
      <c r="G143" s="73">
        <f>(VLOOKUP($A143,'Occupancy Raw Data'!$B$8:$BE$45,'Occupancy Raw Data'!L$3,FALSE))/100</f>
        <v>0.68147251987556101</v>
      </c>
      <c r="H143" s="53">
        <f>(VLOOKUP($A143,'Occupancy Raw Data'!$B$8:$BE$45,'Occupancy Raw Data'!N$3,FALSE))/100</f>
        <v>0.80763912893190393</v>
      </c>
      <c r="I143" s="53">
        <f>(VLOOKUP($A143,'Occupancy Raw Data'!$B$8:$BE$45,'Occupancy Raw Data'!O$3,FALSE))/100</f>
        <v>0.83494642239889305</v>
      </c>
      <c r="J143" s="73">
        <f>(VLOOKUP($A143,'Occupancy Raw Data'!$B$8:$BE$45,'Occupancy Raw Data'!P$3,FALSE))/100</f>
        <v>0.82129277566539893</v>
      </c>
      <c r="K143" s="74">
        <f>(VLOOKUP($A143,'Occupancy Raw Data'!$B$8:$BE$45,'Occupancy Raw Data'!R$3,FALSE))/100</f>
        <v>0.72142116438694304</v>
      </c>
      <c r="M143" s="75">
        <f>VLOOKUP($A143,'ADR Raw Data'!$B$6:$BE$43,'ADR Raw Data'!G$1,FALSE)</f>
        <v>94.303486784140901</v>
      </c>
      <c r="N143" s="76">
        <f>VLOOKUP($A143,'ADR Raw Data'!$B$6:$BE$43,'ADR Raw Data'!H$1,FALSE)</f>
        <v>99.156676866241995</v>
      </c>
      <c r="O143" s="76">
        <f>VLOOKUP($A143,'ADR Raw Data'!$B$6:$BE$43,'ADR Raw Data'!I$1,FALSE)</f>
        <v>101.521112681963</v>
      </c>
      <c r="P143" s="76">
        <f>VLOOKUP($A143,'ADR Raw Data'!$B$6:$BE$43,'ADR Raw Data'!J$1,FALSE)</f>
        <v>100.618877947752</v>
      </c>
      <c r="Q143" s="76">
        <f>VLOOKUP($A143,'ADR Raw Data'!$B$6:$BE$43,'ADR Raw Data'!K$1,FALSE)</f>
        <v>100.773110904872</v>
      </c>
      <c r="R143" s="77">
        <f>VLOOKUP($A143,'ADR Raw Data'!$B$6:$BE$43,'ADR Raw Data'!L$1,FALSE)</f>
        <v>99.528948911995897</v>
      </c>
      <c r="S143" s="76">
        <f>VLOOKUP($A143,'ADR Raw Data'!$B$6:$BE$43,'ADR Raw Data'!N$1,FALSE)</f>
        <v>111.807671303231</v>
      </c>
      <c r="T143" s="76">
        <f>VLOOKUP($A143,'ADR Raw Data'!$B$6:$BE$43,'ADR Raw Data'!O$1,FALSE)</f>
        <v>112.978859884081</v>
      </c>
      <c r="U143" s="77">
        <f>VLOOKUP($A143,'ADR Raw Data'!$B$6:$BE$43,'ADR Raw Data'!P$1,FALSE)</f>
        <v>112.403000852272</v>
      </c>
      <c r="V143" s="78">
        <f>VLOOKUP($A143,'ADR Raw Data'!$B$6:$BE$43,'ADR Raw Data'!R$1,FALSE)</f>
        <v>103.71646353057901</v>
      </c>
      <c r="X143" s="75">
        <f>VLOOKUP($A143,'RevPAR Raw Data'!$B$6:$BE$43,'RevPAR Raw Data'!G$1,FALSE)</f>
        <v>51.796833909436501</v>
      </c>
      <c r="Y143" s="76">
        <f>VLOOKUP($A143,'RevPAR Raw Data'!$B$6:$BE$43,'RevPAR Raw Data'!H$1,FALSE)</f>
        <v>67.264078240580702</v>
      </c>
      <c r="Z143" s="76">
        <f>VLOOKUP($A143,'RevPAR Raw Data'!$B$6:$BE$43,'RevPAR Raw Data'!I$1,FALSE)</f>
        <v>71.113907656411996</v>
      </c>
      <c r="AA143" s="76">
        <f>VLOOKUP($A143,'RevPAR Raw Data'!$B$6:$BE$43,'RevPAR Raw Data'!J$1,FALSE)</f>
        <v>73.890358174904904</v>
      </c>
      <c r="AB143" s="76">
        <f>VLOOKUP($A143,'RevPAR Raw Data'!$B$6:$BE$43,'RevPAR Raw Data'!K$1,FALSE)</f>
        <v>75.066040096785301</v>
      </c>
      <c r="AC143" s="77">
        <f>VLOOKUP($A143,'RevPAR Raw Data'!$B$6:$BE$43,'RevPAR Raw Data'!L$1,FALSE)</f>
        <v>67.826243615623895</v>
      </c>
      <c r="AD143" s="76">
        <f>VLOOKUP($A143,'RevPAR Raw Data'!$B$6:$BE$43,'RevPAR Raw Data'!N$1,FALSE)</f>
        <v>90.300250259246397</v>
      </c>
      <c r="AE143" s="76">
        <f>VLOOKUP($A143,'RevPAR Raw Data'!$B$6:$BE$43,'RevPAR Raw Data'!O$1,FALSE)</f>
        <v>94.331294866920103</v>
      </c>
      <c r="AF143" s="77">
        <f>VLOOKUP($A143,'RevPAR Raw Data'!$B$6:$BE$43,'RevPAR Raw Data'!P$1,FALSE)</f>
        <v>92.3157725630833</v>
      </c>
      <c r="AG143" s="78">
        <f>VLOOKUP($A143,'RevPAR Raw Data'!$B$6:$BE$43,'RevPAR Raw Data'!R$1,FALSE)</f>
        <v>74.823251886326602</v>
      </c>
    </row>
    <row r="144" spans="1:34" ht="16" thickBot="1" x14ac:dyDescent="0.3">
      <c r="A144" s="59" t="s">
        <v>126</v>
      </c>
      <c r="B144" s="49">
        <f>(VLOOKUP($A143,'Occupancy Raw Data'!$B$8:$BE$51,'Occupancy Raw Data'!T$3,FALSE))/100</f>
        <v>-0.106334215078992</v>
      </c>
      <c r="C144" s="50">
        <f>(VLOOKUP($A143,'Occupancy Raw Data'!$B$8:$BE$51,'Occupancy Raw Data'!U$3,FALSE))/100</f>
        <v>-6.1935073784902102E-2</v>
      </c>
      <c r="D144" s="50">
        <f>(VLOOKUP($A143,'Occupancy Raw Data'!$B$8:$BE$51,'Occupancy Raw Data'!V$3,FALSE))/100</f>
        <v>-6.8731005597212097E-2</v>
      </c>
      <c r="E144" s="50">
        <f>(VLOOKUP($A143,'Occupancy Raw Data'!$B$8:$BE$51,'Occupancy Raw Data'!W$3,FALSE))/100</f>
        <v>-5.23822574196285E-2</v>
      </c>
      <c r="F144" s="50">
        <f>(VLOOKUP($A143,'Occupancy Raw Data'!$B$8:$BE$51,'Occupancy Raw Data'!X$3,FALSE))/100</f>
        <v>-1.66255428243282E-2</v>
      </c>
      <c r="G144" s="50">
        <f>(VLOOKUP($A143,'Occupancy Raw Data'!$B$8:$BE$51,'Occupancy Raw Data'!Y$3,FALSE))/100</f>
        <v>-5.93608748705578E-2</v>
      </c>
      <c r="H144" s="51">
        <f>(VLOOKUP($A143,'Occupancy Raw Data'!$B$8:$BE$51,'Occupancy Raw Data'!AA$3,FALSE))/100</f>
        <v>-9.4814499718088793E-3</v>
      </c>
      <c r="I144" s="51">
        <f>(VLOOKUP($A143,'Occupancy Raw Data'!$B$8:$BE$51,'Occupancy Raw Data'!AB$3,FALSE))/100</f>
        <v>5.7478405681848199E-2</v>
      </c>
      <c r="J144" s="50">
        <f>(VLOOKUP($A143,'Occupancy Raw Data'!$B$8:$BE$51,'Occupancy Raw Data'!AC$3,FALSE))/100</f>
        <v>2.3460138982419897E-2</v>
      </c>
      <c r="K144" s="52">
        <f>(VLOOKUP($A143,'Occupancy Raw Data'!$B$8:$BE$51,'Occupancy Raw Data'!AE$3,FALSE))/100</f>
        <v>-3.3932526708495697E-2</v>
      </c>
      <c r="M144" s="49">
        <f>(VLOOKUP($A143,'ADR Raw Data'!$B$6:$BE$49,'ADR Raw Data'!T$1,FALSE))/100</f>
        <v>-3.5389652473541796E-4</v>
      </c>
      <c r="N144" s="50">
        <f>(VLOOKUP($A143,'ADR Raw Data'!$B$6:$BE$49,'ADR Raw Data'!U$1,FALSE))/100</f>
        <v>-8.1249848998640895E-3</v>
      </c>
      <c r="O144" s="50">
        <f>(VLOOKUP($A143,'ADR Raw Data'!$B$6:$BE$49,'ADR Raw Data'!V$1,FALSE))/100</f>
        <v>-6.3280853729934805E-3</v>
      </c>
      <c r="P144" s="50">
        <f>(VLOOKUP($A143,'ADR Raw Data'!$B$6:$BE$49,'ADR Raw Data'!W$1,FALSE))/100</f>
        <v>-1.0486606831856699E-2</v>
      </c>
      <c r="Q144" s="50">
        <f>(VLOOKUP($A143,'ADR Raw Data'!$B$6:$BE$49,'ADR Raw Data'!X$1,FALSE))/100</f>
        <v>-5.2015749962831702E-3</v>
      </c>
      <c r="R144" s="50">
        <f>(VLOOKUP($A143,'ADR Raw Data'!$B$6:$BE$49,'ADR Raw Data'!Y$1,FALSE))/100</f>
        <v>-5.8579326771768499E-3</v>
      </c>
      <c r="S144" s="51">
        <f>(VLOOKUP($A143,'ADR Raw Data'!$B$6:$BE$49,'ADR Raw Data'!AA$1,FALSE))/100</f>
        <v>2.8272886922713802E-2</v>
      </c>
      <c r="T144" s="51">
        <f>(VLOOKUP($A143,'ADR Raw Data'!$B$6:$BE$49,'ADR Raw Data'!AB$1,FALSE))/100</f>
        <v>4.8109375743377002E-2</v>
      </c>
      <c r="U144" s="50">
        <f>(VLOOKUP($A143,'ADR Raw Data'!$B$6:$BE$49,'ADR Raw Data'!AC$1,FALSE))/100</f>
        <v>3.8165470126347099E-2</v>
      </c>
      <c r="V144" s="52">
        <f>(VLOOKUP($A143,'ADR Raw Data'!$B$6:$BE$49,'ADR Raw Data'!AE$1,FALSE))/100</f>
        <v>1.0691145937102998E-2</v>
      </c>
      <c r="X144" s="49">
        <f>(VLOOKUP($A143,'RevPAR Raw Data'!$B$6:$BE$43,'RevPAR Raw Data'!T$1,FALSE))/100</f>
        <v>-0.106650480294551</v>
      </c>
      <c r="Y144" s="50">
        <f>(VLOOKUP($A143,'RevPAR Raw Data'!$B$6:$BE$43,'RevPAR Raw Data'!U$1,FALSE))/100</f>
        <v>-6.9556837145491907E-2</v>
      </c>
      <c r="Z144" s="50">
        <f>(VLOOKUP($A143,'RevPAR Raw Data'!$B$6:$BE$43,'RevPAR Raw Data'!V$1,FALSE))/100</f>
        <v>-7.4624155299014699E-2</v>
      </c>
      <c r="AA144" s="50">
        <f>(VLOOKUP($A143,'RevPAR Raw Data'!$B$6:$BE$43,'RevPAR Raw Data'!W$1,FALSE))/100</f>
        <v>-6.2319552112960502E-2</v>
      </c>
      <c r="AB144" s="50">
        <f>(VLOOKUP($A143,'RevPAR Raw Data'!$B$6:$BE$43,'RevPAR Raw Data'!X$1,FALSE))/100</f>
        <v>-2.1740638812756702E-2</v>
      </c>
      <c r="AC144" s="50">
        <f>(VLOOKUP($A143,'RevPAR Raw Data'!$B$6:$BE$43,'RevPAR Raw Data'!Y$1,FALSE))/100</f>
        <v>-6.4871075539084611E-2</v>
      </c>
      <c r="AD144" s="51">
        <f>(VLOOKUP($A143,'RevPAR Raw Data'!$B$6:$BE$43,'RevPAR Raw Data'!AA$1,FALSE))/100</f>
        <v>1.8523368987988599E-2</v>
      </c>
      <c r="AE144" s="51">
        <f>(VLOOKUP($A143,'RevPAR Raw Data'!$B$6:$BE$43,'RevPAR Raw Data'!AB$1,FALSE))/100</f>
        <v>0.108353031641303</v>
      </c>
      <c r="AF144" s="50">
        <f>(VLOOKUP($A143,'RevPAR Raw Data'!$B$6:$BE$43,'RevPAR Raw Data'!AC$1,FALSE))/100</f>
        <v>6.2520976342260601E-2</v>
      </c>
      <c r="AG144" s="52">
        <f>(VLOOKUP($A143,'RevPAR Raw Data'!$B$6:$BE$43,'RevPAR Raw Data'!AE$1,FALSE))/100</f>
        <v>-2.36041583664479E-2</v>
      </c>
    </row>
    <row r="145" spans="1:33" ht="14.25" customHeight="1" x14ac:dyDescent="0.25">
      <c r="A145" s="259" t="s">
        <v>124</v>
      </c>
      <c r="B145" s="260"/>
      <c r="C145" s="260"/>
      <c r="D145" s="260"/>
      <c r="E145" s="260"/>
      <c r="F145" s="260"/>
      <c r="G145" s="260"/>
      <c r="H145" s="260"/>
      <c r="I145" s="260"/>
      <c r="J145" s="260"/>
      <c r="K145" s="260"/>
      <c r="AG145" s="98"/>
    </row>
    <row r="146" spans="1:33" x14ac:dyDescent="0.25">
      <c r="A146" s="259"/>
      <c r="B146" s="260"/>
      <c r="C146" s="260"/>
      <c r="D146" s="260"/>
      <c r="E146" s="260"/>
      <c r="F146" s="260"/>
      <c r="G146" s="260"/>
      <c r="H146" s="260"/>
      <c r="I146" s="260"/>
      <c r="J146" s="260"/>
      <c r="K146" s="260"/>
      <c r="AG146" s="98"/>
    </row>
    <row r="147" spans="1:33" ht="16" thickBot="1" x14ac:dyDescent="0.3">
      <c r="A147" s="261"/>
      <c r="B147" s="262"/>
      <c r="C147" s="262"/>
      <c r="D147" s="262"/>
      <c r="E147" s="262"/>
      <c r="F147" s="262"/>
      <c r="G147" s="262"/>
      <c r="H147" s="262"/>
      <c r="I147" s="262"/>
      <c r="J147" s="262"/>
      <c r="K147" s="262"/>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w8KsisLbe1l3IlsuI4Wbj2uI3HZuHnR5B8TIVQgmiZCpDqdYx4i4uAPsfAtkdZwSdtE8l+kjSFUizo1MbsMZtw==" saltValue="0xEjc6N2+ZlkwEOd+N9ulQ==" spinCount="100000" sheet="1" objects="1" scenarios="1" formatColumns="0" formatRows="0"/>
  <mergeCells count="14">
    <mergeCell ref="A145:K147"/>
    <mergeCell ref="A1:A3"/>
    <mergeCell ref="G2:G3"/>
    <mergeCell ref="J2:J3"/>
    <mergeCell ref="K2:K3"/>
    <mergeCell ref="B1:K1"/>
    <mergeCell ref="M1:V1"/>
    <mergeCell ref="R2:R3"/>
    <mergeCell ref="U2:U3"/>
    <mergeCell ref="V2:V3"/>
    <mergeCell ref="X1:AG1"/>
    <mergeCell ref="AC2:AC3"/>
    <mergeCell ref="AF2:AF3"/>
    <mergeCell ref="AG2:AG3"/>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5" x14ac:dyDescent="0.25"/>
  <sheetData>
    <row r="23" spans="7:57" x14ac:dyDescent="0.25">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5">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5">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5">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5">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5">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5">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5">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5">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5">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5">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5">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5">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5">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5">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5">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5">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5">
      <c r="G40" s="111">
        <v>34.163147366081297</v>
      </c>
      <c r="H40" s="112">
        <v>50.655701266948199</v>
      </c>
      <c r="I40" s="112">
        <v>53.122916203600802</v>
      </c>
      <c r="J40" s="112">
        <v>52.4338741942653</v>
      </c>
      <c r="K40" s="112">
        <v>44.654367637252697</v>
      </c>
      <c r="L40" s="113">
        <v>47.006001333629598</v>
      </c>
      <c r="M40" s="114"/>
      <c r="N40" s="115">
        <v>41.698155145587897</v>
      </c>
      <c r="O40" s="116">
        <v>42.342742831740303</v>
      </c>
      <c r="P40" s="117">
        <v>42.0204489886641</v>
      </c>
      <c r="Q40" s="114"/>
      <c r="R40" s="118">
        <v>45.581557806496598</v>
      </c>
      <c r="S40" s="119"/>
      <c r="T40" s="111">
        <v>-11.3098672821696</v>
      </c>
      <c r="U40" s="112">
        <v>-6.4449917898193698</v>
      </c>
      <c r="V40" s="112">
        <v>-5.0079491255961797</v>
      </c>
      <c r="W40" s="112">
        <v>-7.8515625</v>
      </c>
      <c r="X40" s="112">
        <v>-13.8138138138138</v>
      </c>
      <c r="Y40" s="113">
        <v>-8.6558396682791905</v>
      </c>
      <c r="Z40" s="114"/>
      <c r="AA40" s="115">
        <v>-8.2191780821917799</v>
      </c>
      <c r="AB40" s="116">
        <v>-9.8438239469947906</v>
      </c>
      <c r="AC40" s="117">
        <v>-9.0449843637238292</v>
      </c>
      <c r="AD40" s="114"/>
      <c r="AE40" s="118">
        <v>-8.7586601411046807</v>
      </c>
      <c r="AG40" s="111">
        <v>34.5243387419426</v>
      </c>
      <c r="AH40" s="112">
        <v>45.232273838630803</v>
      </c>
      <c r="AI40" s="112">
        <v>42.981773727494897</v>
      </c>
      <c r="AJ40" s="112">
        <v>41.486997110468899</v>
      </c>
      <c r="AK40" s="112">
        <v>39.292064903311797</v>
      </c>
      <c r="AL40" s="113">
        <v>40.703489664369798</v>
      </c>
      <c r="AM40" s="114"/>
      <c r="AN40" s="115">
        <v>43.154034229828802</v>
      </c>
      <c r="AO40" s="116">
        <v>42.287174927761697</v>
      </c>
      <c r="AP40" s="117">
        <v>42.720604578795196</v>
      </c>
      <c r="AQ40" s="114"/>
      <c r="AR40" s="118">
        <v>41.279808211348502</v>
      </c>
      <c r="AS40" s="119"/>
      <c r="AT40" s="111">
        <v>-13.347280334728</v>
      </c>
      <c r="AU40" s="112">
        <v>5.5634807417974299</v>
      </c>
      <c r="AV40" s="112">
        <v>-4.5886271123720199</v>
      </c>
      <c r="AW40" s="112">
        <v>-7.2431357932662399</v>
      </c>
      <c r="AX40" s="112">
        <v>-18.282676528371599</v>
      </c>
      <c r="AY40" s="113">
        <v>-7.7223481985386702</v>
      </c>
      <c r="AZ40" s="114"/>
      <c r="BA40" s="115">
        <v>-10.2300312102647</v>
      </c>
      <c r="BB40" s="116">
        <v>-6.9682151589241998</v>
      </c>
      <c r="BC40" s="117">
        <v>-8.6447626403659896</v>
      </c>
      <c r="BD40" s="114"/>
      <c r="BE40" s="118">
        <v>-7.9970276534385398</v>
      </c>
    </row>
    <row r="41" spans="7:57" x14ac:dyDescent="0.25">
      <c r="G41" s="120">
        <v>27.0687711386696</v>
      </c>
      <c r="H41" s="114">
        <v>38.771138669673</v>
      </c>
      <c r="I41" s="114">
        <v>41.871476888387797</v>
      </c>
      <c r="J41" s="114">
        <v>41.871476888387797</v>
      </c>
      <c r="K41" s="114">
        <v>39.977452085682003</v>
      </c>
      <c r="L41" s="121">
        <v>37.91206313416</v>
      </c>
      <c r="M41" s="114"/>
      <c r="N41" s="122">
        <v>47.237880496054103</v>
      </c>
      <c r="O41" s="123">
        <v>44.757609921082199</v>
      </c>
      <c r="P41" s="124">
        <v>45.997745208568197</v>
      </c>
      <c r="Q41" s="114"/>
      <c r="R41" s="125">
        <v>40.222258012562399</v>
      </c>
      <c r="S41" s="119"/>
      <c r="T41" s="120">
        <v>-16.055323060269298</v>
      </c>
      <c r="U41" s="114">
        <v>-4.7715025081564599</v>
      </c>
      <c r="V41" s="114">
        <v>-8.3390759731186606</v>
      </c>
      <c r="W41" s="114">
        <v>-12.931871031898799</v>
      </c>
      <c r="X41" s="114">
        <v>-12.528817843862001</v>
      </c>
      <c r="Y41" s="121">
        <v>-10.767701590599099</v>
      </c>
      <c r="Z41" s="114"/>
      <c r="AA41" s="122">
        <v>-10.8539526803337</v>
      </c>
      <c r="AB41" s="123">
        <v>-12.454990643467699</v>
      </c>
      <c r="AC41" s="124">
        <v>-11.6401392259862</v>
      </c>
      <c r="AD41" s="114"/>
      <c r="AE41" s="125">
        <v>-11.0546505579293</v>
      </c>
      <c r="AG41" s="120">
        <v>34.301014656144297</v>
      </c>
      <c r="AH41" s="114">
        <v>40.597519729425002</v>
      </c>
      <c r="AI41" s="114">
        <v>38.410372040586203</v>
      </c>
      <c r="AJ41" s="114">
        <v>36.006200676437402</v>
      </c>
      <c r="AK41" s="114">
        <v>35.918827508455401</v>
      </c>
      <c r="AL41" s="121">
        <v>37.046786922209598</v>
      </c>
      <c r="AM41" s="114"/>
      <c r="AN41" s="122">
        <v>45.093010146561397</v>
      </c>
      <c r="AO41" s="123">
        <v>44.410935738444103</v>
      </c>
      <c r="AP41" s="124">
        <v>44.751972942502803</v>
      </c>
      <c r="AQ41" s="114"/>
      <c r="AR41" s="125">
        <v>39.248268642293397</v>
      </c>
      <c r="AS41" s="119"/>
      <c r="AT41" s="120">
        <v>-11.7105101546148</v>
      </c>
      <c r="AU41" s="114">
        <v>7.6350511760742599</v>
      </c>
      <c r="AV41" s="114">
        <v>3.2940286688514901</v>
      </c>
      <c r="AW41" s="114">
        <v>-8.2306445212458001</v>
      </c>
      <c r="AX41" s="114">
        <v>-19.013926716748198</v>
      </c>
      <c r="AY41" s="121">
        <v>-6.13710045460763</v>
      </c>
      <c r="AZ41" s="114"/>
      <c r="BA41" s="122">
        <v>-11.4162566191746</v>
      </c>
      <c r="BB41" s="123">
        <v>-6.8048864624507699</v>
      </c>
      <c r="BC41" s="124">
        <v>-9.1866182308882305</v>
      </c>
      <c r="BD41" s="114"/>
      <c r="BE41" s="125">
        <v>-7.1550715332713297</v>
      </c>
    </row>
    <row r="42" spans="7:57" x14ac:dyDescent="0.25">
      <c r="G42" s="120">
        <v>26.605504587155899</v>
      </c>
      <c r="H42" s="114">
        <v>41.566690190543397</v>
      </c>
      <c r="I42" s="114">
        <v>42.695836273817903</v>
      </c>
      <c r="J42" s="114">
        <v>40.366972477064202</v>
      </c>
      <c r="K42" s="114">
        <v>30.769230769230699</v>
      </c>
      <c r="L42" s="121">
        <v>36.4008468595624</v>
      </c>
      <c r="M42" s="114"/>
      <c r="N42" s="122">
        <v>30.9809456598447</v>
      </c>
      <c r="O42" s="123">
        <v>28.652081863090999</v>
      </c>
      <c r="P42" s="124">
        <v>29.8165137614678</v>
      </c>
      <c r="Q42" s="114"/>
      <c r="R42" s="125">
        <v>34.5196088315354</v>
      </c>
      <c r="S42" s="119"/>
      <c r="T42" s="120">
        <v>-8.0487804878048692</v>
      </c>
      <c r="U42" s="114">
        <v>4.6181172291296599</v>
      </c>
      <c r="V42" s="114">
        <v>-7.4923547400611596</v>
      </c>
      <c r="W42" s="114">
        <v>-9.6366508688783501</v>
      </c>
      <c r="X42" s="114">
        <v>-18.352059925093599</v>
      </c>
      <c r="Y42" s="121">
        <v>-7.6950608446671396</v>
      </c>
      <c r="Z42" s="114"/>
      <c r="AA42" s="122">
        <v>-14.4249512670565</v>
      </c>
      <c r="AB42" s="123">
        <v>-4.2452830188679203</v>
      </c>
      <c r="AC42" s="124">
        <v>-9.8185699039487702</v>
      </c>
      <c r="AD42" s="114"/>
      <c r="AE42" s="125">
        <v>-8.2283570088448101</v>
      </c>
      <c r="AG42" s="120">
        <v>25.917038052793899</v>
      </c>
      <c r="AH42" s="114">
        <v>36.098731573534401</v>
      </c>
      <c r="AI42" s="114">
        <v>33.6475831333561</v>
      </c>
      <c r="AJ42" s="114">
        <v>32.310593075077101</v>
      </c>
      <c r="AK42" s="114">
        <v>28.603721091983999</v>
      </c>
      <c r="AL42" s="121">
        <v>31.323271564616402</v>
      </c>
      <c r="AM42" s="114"/>
      <c r="AN42" s="122">
        <v>30.4816553642844</v>
      </c>
      <c r="AO42" s="123">
        <v>29.768735872022202</v>
      </c>
      <c r="AP42" s="124">
        <v>30.125195618153299</v>
      </c>
      <c r="AQ42" s="114"/>
      <c r="AR42" s="125">
        <v>30.9837640740101</v>
      </c>
      <c r="AS42" s="119"/>
      <c r="AT42" s="120">
        <v>-10.7438016528925</v>
      </c>
      <c r="AU42" s="114">
        <v>12.319999999999901</v>
      </c>
      <c r="AV42" s="114">
        <v>0.357873210633946</v>
      </c>
      <c r="AW42" s="114">
        <v>-2.0978815728300302</v>
      </c>
      <c r="AX42" s="114">
        <v>-17.914171656686602</v>
      </c>
      <c r="AY42" s="121">
        <v>-3.6278595035391001</v>
      </c>
      <c r="AZ42" s="114"/>
      <c r="BA42" s="122">
        <v>-16.4840400190566</v>
      </c>
      <c r="BB42" s="123">
        <v>-8.9845826687931893</v>
      </c>
      <c r="BC42" s="124">
        <v>-12.9396984924623</v>
      </c>
      <c r="BD42" s="114"/>
      <c r="BE42" s="125">
        <v>-6.3900688012338902</v>
      </c>
    </row>
    <row r="43" spans="7:57" x14ac:dyDescent="0.25">
      <c r="G43" s="120">
        <v>31.032644903397699</v>
      </c>
      <c r="H43" s="114">
        <v>44.063957361758803</v>
      </c>
      <c r="I43" s="114">
        <v>46.955363091272403</v>
      </c>
      <c r="J43" s="114">
        <v>46.955363091272403</v>
      </c>
      <c r="K43" s="114">
        <v>43.344437041972</v>
      </c>
      <c r="L43" s="121">
        <v>42.470353097934698</v>
      </c>
      <c r="M43" s="114"/>
      <c r="N43" s="122">
        <v>46.942038640905999</v>
      </c>
      <c r="O43" s="123">
        <v>50.739506995336399</v>
      </c>
      <c r="P43" s="124">
        <v>48.840772818121202</v>
      </c>
      <c r="Q43" s="114"/>
      <c r="R43" s="125">
        <v>44.290473017987999</v>
      </c>
      <c r="S43" s="119"/>
      <c r="T43" s="120">
        <v>-7.7985923815269098</v>
      </c>
      <c r="U43" s="114">
        <v>-3.2581796135096601</v>
      </c>
      <c r="V43" s="114">
        <v>-3.0594611717606401</v>
      </c>
      <c r="W43" s="114">
        <v>-3.0038281509122999</v>
      </c>
      <c r="X43" s="114">
        <v>-2.3665199420661498</v>
      </c>
      <c r="Y43" s="121">
        <v>-3.6723150749741702</v>
      </c>
      <c r="Z43" s="114"/>
      <c r="AA43" s="122">
        <v>-2.9756714970190199</v>
      </c>
      <c r="AB43" s="123">
        <v>2.0183696447713201E-2</v>
      </c>
      <c r="AC43" s="124">
        <v>-1.4422639053525099</v>
      </c>
      <c r="AD43" s="114"/>
      <c r="AE43" s="125">
        <v>-2.9806647774192698</v>
      </c>
      <c r="AG43" s="120">
        <v>38.510311686578099</v>
      </c>
      <c r="AH43" s="114">
        <v>45.221250750850899</v>
      </c>
      <c r="AI43" s="114">
        <v>43.065474204097903</v>
      </c>
      <c r="AJ43" s="114">
        <v>42.401388240005303</v>
      </c>
      <c r="AK43" s="114">
        <v>40.1393658520321</v>
      </c>
      <c r="AL43" s="121">
        <v>41.867246775258998</v>
      </c>
      <c r="AM43" s="114"/>
      <c r="AN43" s="122">
        <v>47.4210649151468</v>
      </c>
      <c r="AO43" s="123">
        <v>48.584669756276398</v>
      </c>
      <c r="AP43" s="124">
        <v>48.002867335711599</v>
      </c>
      <c r="AQ43" s="114"/>
      <c r="AR43" s="125">
        <v>43.6211834562029</v>
      </c>
      <c r="AS43" s="119"/>
      <c r="AT43" s="120">
        <v>-1.0402520679364899</v>
      </c>
      <c r="AU43" s="114">
        <v>7.7794352442893802</v>
      </c>
      <c r="AV43" s="114">
        <v>-0.87815560856802999</v>
      </c>
      <c r="AW43" s="114">
        <v>2.3787643089518501E-2</v>
      </c>
      <c r="AX43" s="114">
        <v>-11.6117474133885</v>
      </c>
      <c r="AY43" s="121">
        <v>-1.3138485224726599</v>
      </c>
      <c r="AZ43" s="114"/>
      <c r="BA43" s="122">
        <v>-4.9995140325191798</v>
      </c>
      <c r="BB43" s="123">
        <v>0.39785793338622599</v>
      </c>
      <c r="BC43" s="124">
        <v>-2.3426777491855399</v>
      </c>
      <c r="BD43" s="114"/>
      <c r="BE43" s="125">
        <v>-1.6376276217810799</v>
      </c>
    </row>
    <row r="44" spans="7:57" x14ac:dyDescent="0.25">
      <c r="G44" s="120">
        <v>34.732566012186801</v>
      </c>
      <c r="H44" s="114">
        <v>55.958023019634297</v>
      </c>
      <c r="I44" s="114">
        <v>66.790792146242296</v>
      </c>
      <c r="J44" s="114">
        <v>60.9343263371699</v>
      </c>
      <c r="K44" s="114">
        <v>48.679756262694603</v>
      </c>
      <c r="L44" s="121">
        <v>53.419092755585602</v>
      </c>
      <c r="M44" s="114"/>
      <c r="N44" s="122">
        <v>50.812457684495499</v>
      </c>
      <c r="O44" s="123">
        <v>63.540961408259903</v>
      </c>
      <c r="P44" s="124">
        <v>57.176709546377701</v>
      </c>
      <c r="Q44" s="114"/>
      <c r="R44" s="125">
        <v>54.492697552954802</v>
      </c>
      <c r="S44" s="119"/>
      <c r="T44" s="120">
        <v>5.6641841570751499</v>
      </c>
      <c r="U44" s="114">
        <v>-5.2485670824001396</v>
      </c>
      <c r="V44" s="114">
        <v>2.9111924009069399</v>
      </c>
      <c r="W44" s="114">
        <v>-9.2284083181875403</v>
      </c>
      <c r="X44" s="114">
        <v>-15.961429604503101</v>
      </c>
      <c r="Y44" s="121">
        <v>-5.2465172552516801</v>
      </c>
      <c r="Z44" s="114"/>
      <c r="AA44" s="122">
        <v>-24.3065782697775</v>
      </c>
      <c r="AB44" s="123">
        <v>-15.5050255775542</v>
      </c>
      <c r="AC44" s="124">
        <v>-19.6562326209995</v>
      </c>
      <c r="AD44" s="114"/>
      <c r="AE44" s="125">
        <v>-10.081184563070799</v>
      </c>
      <c r="AG44" s="120">
        <v>35.358835477318799</v>
      </c>
      <c r="AH44" s="114">
        <v>42.687880839539602</v>
      </c>
      <c r="AI44" s="114">
        <v>48.188896411645203</v>
      </c>
      <c r="AJ44" s="114">
        <v>55.407921462423801</v>
      </c>
      <c r="AK44" s="114">
        <v>45.531482735274203</v>
      </c>
      <c r="AL44" s="121">
        <v>45.4350033852403</v>
      </c>
      <c r="AM44" s="114"/>
      <c r="AN44" s="122">
        <v>48.865944482058197</v>
      </c>
      <c r="AO44" s="123">
        <v>52.615098171970203</v>
      </c>
      <c r="AP44" s="124">
        <v>50.7405213270142</v>
      </c>
      <c r="AQ44" s="114"/>
      <c r="AR44" s="125">
        <v>46.950865654318498</v>
      </c>
      <c r="AS44" s="119"/>
      <c r="AT44" s="120">
        <v>-4.57290661534606</v>
      </c>
      <c r="AU44" s="114">
        <v>-4.7791992987450804</v>
      </c>
      <c r="AV44" s="114">
        <v>-11.6899221649248</v>
      </c>
      <c r="AW44" s="114">
        <v>16.290850101142301</v>
      </c>
      <c r="AX44" s="114">
        <v>0.185715876050046</v>
      </c>
      <c r="AY44" s="121">
        <v>-1.0318794710788199</v>
      </c>
      <c r="AZ44" s="114"/>
      <c r="BA44" s="122">
        <v>-8.77691168057261</v>
      </c>
      <c r="BB44" s="123">
        <v>-9.3014350480035297</v>
      </c>
      <c r="BC44" s="124">
        <v>-9.0496175085328492</v>
      </c>
      <c r="BD44" s="114"/>
      <c r="BE44" s="125">
        <v>-3.6526757105987802</v>
      </c>
    </row>
    <row r="45" spans="7:57" x14ac:dyDescent="0.25">
      <c r="G45" s="120">
        <v>37.299705396277901</v>
      </c>
      <c r="H45" s="114">
        <v>60.2213120643816</v>
      </c>
      <c r="I45" s="114">
        <v>70.151613135014699</v>
      </c>
      <c r="J45" s="114">
        <v>67.812747000071795</v>
      </c>
      <c r="K45" s="114">
        <v>53.075375440109198</v>
      </c>
      <c r="L45" s="121">
        <v>57.712150607170997</v>
      </c>
      <c r="M45" s="114"/>
      <c r="N45" s="122">
        <v>58.956671696486303</v>
      </c>
      <c r="O45" s="123">
        <v>67.622332399223893</v>
      </c>
      <c r="P45" s="124">
        <v>63.289502047855102</v>
      </c>
      <c r="Q45" s="114"/>
      <c r="R45" s="125">
        <v>59.305679590223598</v>
      </c>
      <c r="S45" s="119"/>
      <c r="T45" s="120">
        <v>2.0572706163607002</v>
      </c>
      <c r="U45" s="114">
        <v>0.64413694643207098</v>
      </c>
      <c r="V45" s="114">
        <v>-0.49872649270904801</v>
      </c>
      <c r="W45" s="114">
        <v>-1.4718992468886301</v>
      </c>
      <c r="X45" s="114">
        <v>-10.6423381397708</v>
      </c>
      <c r="Y45" s="121">
        <v>-2.2190201637135001</v>
      </c>
      <c r="Z45" s="114"/>
      <c r="AA45" s="122">
        <v>-6.38852462443064</v>
      </c>
      <c r="AB45" s="123">
        <v>-13.619299710615101</v>
      </c>
      <c r="AC45" s="124">
        <v>-10.3955861206453</v>
      </c>
      <c r="AD45" s="114"/>
      <c r="AE45" s="125">
        <v>-4.8659644973825298</v>
      </c>
      <c r="AG45" s="120">
        <v>34.928380151327197</v>
      </c>
      <c r="AH45" s="114">
        <v>42.395895113315703</v>
      </c>
      <c r="AI45" s="114">
        <v>45.413454107582503</v>
      </c>
      <c r="AJ45" s="114">
        <v>52.072212936503597</v>
      </c>
      <c r="AK45" s="114">
        <v>43.569702360096599</v>
      </c>
      <c r="AL45" s="121">
        <v>43.675923779331697</v>
      </c>
      <c r="AM45" s="114"/>
      <c r="AN45" s="122">
        <v>49.883657206515103</v>
      </c>
      <c r="AO45" s="123">
        <v>52.217700275808703</v>
      </c>
      <c r="AP45" s="124">
        <v>51.050678741161903</v>
      </c>
      <c r="AQ45" s="114"/>
      <c r="AR45" s="125">
        <v>45.783288728010199</v>
      </c>
      <c r="AS45" s="119"/>
      <c r="AT45" s="120">
        <v>-6.9762762381296</v>
      </c>
      <c r="AU45" s="114">
        <v>-1.8779910631140699</v>
      </c>
      <c r="AV45" s="114">
        <v>-11.0250231318503</v>
      </c>
      <c r="AW45" s="114">
        <v>15.3545542251718</v>
      </c>
      <c r="AX45" s="114">
        <v>-3.3935311461704698</v>
      </c>
      <c r="AY45" s="121">
        <v>-1.6468103676975401</v>
      </c>
      <c r="AZ45" s="114"/>
      <c r="BA45" s="122">
        <v>-4.0191907217330103</v>
      </c>
      <c r="BB45" s="123">
        <v>-6.3020531820938102</v>
      </c>
      <c r="BC45" s="124">
        <v>-5.2004417797194096</v>
      </c>
      <c r="BD45" s="114"/>
      <c r="BE45" s="125">
        <v>-2.8053752028798602</v>
      </c>
    </row>
    <row r="46" spans="7:57" x14ac:dyDescent="0.25">
      <c r="G46" s="120">
        <v>40.724021950787701</v>
      </c>
      <c r="H46" s="114">
        <v>60.0843807163509</v>
      </c>
      <c r="I46" s="114">
        <v>68.056293149229901</v>
      </c>
      <c r="J46" s="114">
        <v>66.194606715052799</v>
      </c>
      <c r="K46" s="114">
        <v>57.564760724612</v>
      </c>
      <c r="L46" s="121">
        <v>58.524812651206702</v>
      </c>
      <c r="M46" s="114"/>
      <c r="N46" s="122">
        <v>59.252375051631503</v>
      </c>
      <c r="O46" s="123">
        <v>63.834306956983497</v>
      </c>
      <c r="P46" s="124">
        <v>61.5433410043075</v>
      </c>
      <c r="Q46" s="114"/>
      <c r="R46" s="125">
        <v>59.387249323521203</v>
      </c>
      <c r="S46" s="119"/>
      <c r="T46" s="120">
        <v>7.1305803381233703</v>
      </c>
      <c r="U46" s="114">
        <v>0.72739605768474203</v>
      </c>
      <c r="V46" s="114">
        <v>-1.1590779135549101</v>
      </c>
      <c r="W46" s="114">
        <v>-0.99350074677660105</v>
      </c>
      <c r="X46" s="114">
        <v>-0.496728015264506</v>
      </c>
      <c r="Y46" s="121">
        <v>0.47893113577656898</v>
      </c>
      <c r="Z46" s="114"/>
      <c r="AA46" s="122">
        <v>-3.3065248938055598</v>
      </c>
      <c r="AB46" s="123">
        <v>-11.7367440980989</v>
      </c>
      <c r="AC46" s="124">
        <v>-7.8700740058048302</v>
      </c>
      <c r="AD46" s="114"/>
      <c r="AE46" s="125">
        <v>-2.1466739956254499</v>
      </c>
      <c r="AG46" s="120">
        <v>37.590776648770102</v>
      </c>
      <c r="AH46" s="114">
        <v>45.321027643430803</v>
      </c>
      <c r="AI46" s="114">
        <v>47.2460102646019</v>
      </c>
      <c r="AJ46" s="114">
        <v>50.258094097114302</v>
      </c>
      <c r="AK46" s="114">
        <v>45.658387432698902</v>
      </c>
      <c r="AL46" s="121">
        <v>45.214975298948502</v>
      </c>
      <c r="AM46" s="114"/>
      <c r="AN46" s="122">
        <v>50.981912717228298</v>
      </c>
      <c r="AO46" s="123">
        <v>52.243369596525802</v>
      </c>
      <c r="AP46" s="124">
        <v>51.612641156876997</v>
      </c>
      <c r="AQ46" s="114"/>
      <c r="AR46" s="125">
        <v>47.044246292571401</v>
      </c>
      <c r="AS46" s="119"/>
      <c r="AT46" s="120">
        <v>-4.1874237547464199</v>
      </c>
      <c r="AU46" s="114">
        <v>0.362689907988063</v>
      </c>
      <c r="AV46" s="114">
        <v>-5.0117562655180796</v>
      </c>
      <c r="AW46" s="114">
        <v>7.5963701045246097</v>
      </c>
      <c r="AX46" s="114">
        <v>-1.37365941409231</v>
      </c>
      <c r="AY46" s="121">
        <v>-0.46860304353974103</v>
      </c>
      <c r="AZ46" s="114"/>
      <c r="BA46" s="122">
        <v>-0.61302548272465096</v>
      </c>
      <c r="BB46" s="123">
        <v>-1.78217101611694</v>
      </c>
      <c r="BC46" s="124">
        <v>-1.20819988509107</v>
      </c>
      <c r="BD46" s="114"/>
      <c r="BE46" s="125">
        <v>-0.70314019144985995</v>
      </c>
    </row>
    <row r="47" spans="7:57" x14ac:dyDescent="0.25">
      <c r="G47" s="120">
        <v>36.702803008106201</v>
      </c>
      <c r="H47" s="114">
        <v>52.578376794608801</v>
      </c>
      <c r="I47" s="114">
        <v>57.229709932610596</v>
      </c>
      <c r="J47" s="114">
        <v>56.778005664615598</v>
      </c>
      <c r="K47" s="114">
        <v>51.3892958296708</v>
      </c>
      <c r="L47" s="121">
        <v>50.935638245922398</v>
      </c>
      <c r="M47" s="114"/>
      <c r="N47" s="122">
        <v>55.518117003613597</v>
      </c>
      <c r="O47" s="123">
        <v>57.884070710030201</v>
      </c>
      <c r="P47" s="124">
        <v>56.701093856821899</v>
      </c>
      <c r="Q47" s="114"/>
      <c r="R47" s="125">
        <v>52.582911277607998</v>
      </c>
      <c r="S47" s="119"/>
      <c r="T47" s="120">
        <v>5.4906189889855002</v>
      </c>
      <c r="U47" s="114">
        <v>3.7634456038148998</v>
      </c>
      <c r="V47" s="114">
        <v>1.0661774096632901</v>
      </c>
      <c r="W47" s="114">
        <v>2.5453993572317302</v>
      </c>
      <c r="X47" s="114">
        <v>1.9670376003157799</v>
      </c>
      <c r="Y47" s="121">
        <v>2.7522971648009098</v>
      </c>
      <c r="Z47" s="114"/>
      <c r="AA47" s="122">
        <v>-0.83629546188668802</v>
      </c>
      <c r="AB47" s="123">
        <v>-5.7508532245651001</v>
      </c>
      <c r="AC47" s="124">
        <v>-3.4072199145139201</v>
      </c>
      <c r="AD47" s="114"/>
      <c r="AE47" s="125">
        <v>0.77249061904801097</v>
      </c>
      <c r="AG47" s="120">
        <v>39.003790325529202</v>
      </c>
      <c r="AH47" s="114">
        <v>47.111552570961898</v>
      </c>
      <c r="AI47" s="114">
        <v>46.032345736188397</v>
      </c>
      <c r="AJ47" s="114">
        <v>46.327284250039597</v>
      </c>
      <c r="AK47" s="114">
        <v>44.479547214920402</v>
      </c>
      <c r="AL47" s="121">
        <v>44.5909228873278</v>
      </c>
      <c r="AM47" s="114"/>
      <c r="AN47" s="122">
        <v>51.954404347322203</v>
      </c>
      <c r="AO47" s="123">
        <v>51.375005336569799</v>
      </c>
      <c r="AP47" s="124">
        <v>51.664704841945998</v>
      </c>
      <c r="AQ47" s="114"/>
      <c r="AR47" s="125">
        <v>46.611024848101103</v>
      </c>
      <c r="AS47" s="119"/>
      <c r="AT47" s="120">
        <v>1.32774942501163</v>
      </c>
      <c r="AU47" s="114">
        <v>11.9382473381804</v>
      </c>
      <c r="AV47" s="114">
        <v>5.1936487313619004</v>
      </c>
      <c r="AW47" s="114">
        <v>8.9386092466213594</v>
      </c>
      <c r="AX47" s="114">
        <v>-2.7458335105023099</v>
      </c>
      <c r="AY47" s="121">
        <v>4.8691065841614698</v>
      </c>
      <c r="AZ47" s="114"/>
      <c r="BA47" s="122">
        <v>4.4484588527556399</v>
      </c>
      <c r="BB47" s="123">
        <v>3.6271665207398298</v>
      </c>
      <c r="BC47" s="124">
        <v>4.0384944625081998</v>
      </c>
      <c r="BD47" s="114"/>
      <c r="BE47" s="125">
        <v>4.6012078889021399</v>
      </c>
    </row>
    <row r="48" spans="7:57" x14ac:dyDescent="0.25">
      <c r="G48" s="120">
        <v>40.453955901426703</v>
      </c>
      <c r="H48" s="114">
        <v>48.616515348032799</v>
      </c>
      <c r="I48" s="114">
        <v>50.622568093385198</v>
      </c>
      <c r="J48" s="114">
        <v>50.540423692174599</v>
      </c>
      <c r="K48" s="114">
        <v>48.335495028102002</v>
      </c>
      <c r="L48" s="121">
        <v>47.713791612624199</v>
      </c>
      <c r="M48" s="114"/>
      <c r="N48" s="122">
        <v>51.2710765239948</v>
      </c>
      <c r="O48" s="123">
        <v>51.3402507565931</v>
      </c>
      <c r="P48" s="124">
        <v>51.305663640293901</v>
      </c>
      <c r="Q48" s="114"/>
      <c r="R48" s="125">
        <v>48.740040763387</v>
      </c>
      <c r="S48" s="119"/>
      <c r="T48" s="120">
        <v>3.8646872743356</v>
      </c>
      <c r="U48" s="114">
        <v>2.6228382701355901</v>
      </c>
      <c r="V48" s="114">
        <v>0.89482233959300705</v>
      </c>
      <c r="W48" s="114">
        <v>-0.26485166799218102</v>
      </c>
      <c r="X48" s="114">
        <v>-0.25598418516184102</v>
      </c>
      <c r="Y48" s="121">
        <v>1.2470763212318501</v>
      </c>
      <c r="Z48" s="114"/>
      <c r="AA48" s="122">
        <v>1.6353723776314599</v>
      </c>
      <c r="AB48" s="123">
        <v>-3.0504834040364801</v>
      </c>
      <c r="AC48" s="124">
        <v>-0.76441834423350397</v>
      </c>
      <c r="AD48" s="114"/>
      <c r="AE48" s="125">
        <v>0.63358870139255197</v>
      </c>
      <c r="AG48" s="120">
        <v>39.952230327286799</v>
      </c>
      <c r="AH48" s="114">
        <v>45.391948012824599</v>
      </c>
      <c r="AI48" s="114">
        <v>43.829750607879802</v>
      </c>
      <c r="AJ48" s="114">
        <v>43.692036236093998</v>
      </c>
      <c r="AK48" s="114">
        <v>42.799219263908199</v>
      </c>
      <c r="AL48" s="121">
        <v>43.133189958602102</v>
      </c>
      <c r="AM48" s="114"/>
      <c r="AN48" s="122">
        <v>47.769402478082199</v>
      </c>
      <c r="AO48" s="123">
        <v>47.5569646188519</v>
      </c>
      <c r="AP48" s="124">
        <v>47.663183548467103</v>
      </c>
      <c r="AQ48" s="114"/>
      <c r="AR48" s="125">
        <v>44.425777289559797</v>
      </c>
      <c r="AS48" s="119"/>
      <c r="AT48" s="120">
        <v>-1.57756626693823</v>
      </c>
      <c r="AU48" s="114">
        <v>7.2377133621816201</v>
      </c>
      <c r="AV48" s="114">
        <v>2.7299154648140602</v>
      </c>
      <c r="AW48" s="114">
        <v>1.78353626892036</v>
      </c>
      <c r="AX48" s="114">
        <v>-5.16637861375456</v>
      </c>
      <c r="AY48" s="121">
        <v>0.94843678770525197</v>
      </c>
      <c r="AZ48" s="114"/>
      <c r="BA48" s="122">
        <v>2.21559707074322</v>
      </c>
      <c r="BB48" s="123">
        <v>2.65523378823009</v>
      </c>
      <c r="BC48" s="124">
        <v>2.4344538489004801</v>
      </c>
      <c r="BD48" s="114"/>
      <c r="BE48" s="125">
        <v>1.39714223362288</v>
      </c>
    </row>
    <row r="49" spans="7:57" x14ac:dyDescent="0.25">
      <c r="G49" s="120">
        <v>41.157907155075698</v>
      </c>
      <c r="H49" s="114">
        <v>44.3815253937356</v>
      </c>
      <c r="I49" s="114">
        <v>45.345956467881699</v>
      </c>
      <c r="J49" s="114">
        <v>45.670382823099096</v>
      </c>
      <c r="K49" s="114">
        <v>45.5170176369964</v>
      </c>
      <c r="L49" s="121">
        <v>44.414557895357703</v>
      </c>
      <c r="M49" s="114"/>
      <c r="N49" s="122">
        <v>46.525688668672203</v>
      </c>
      <c r="O49" s="123">
        <v>47.540258361351903</v>
      </c>
      <c r="P49" s="124">
        <v>47.032973515012003</v>
      </c>
      <c r="Q49" s="114"/>
      <c r="R49" s="125">
        <v>45.162676643830402</v>
      </c>
      <c r="S49" s="119"/>
      <c r="T49" s="120">
        <v>2.0287920504114498</v>
      </c>
      <c r="U49" s="114">
        <v>2.8235640898700698</v>
      </c>
      <c r="V49" s="114">
        <v>1.1540709504783599</v>
      </c>
      <c r="W49" s="114">
        <v>-0.324279315581532</v>
      </c>
      <c r="X49" s="114">
        <v>-0.97115189365288401</v>
      </c>
      <c r="Y49" s="121">
        <v>0.89054489914525703</v>
      </c>
      <c r="Z49" s="114"/>
      <c r="AA49" s="122">
        <v>-1.88192658188023</v>
      </c>
      <c r="AB49" s="123">
        <v>-1.4272513790900301</v>
      </c>
      <c r="AC49" s="124">
        <v>-1.652662450012</v>
      </c>
      <c r="AD49" s="114"/>
      <c r="AE49" s="125">
        <v>0.120232473527008</v>
      </c>
      <c r="AG49" s="120">
        <v>41.065740576888999</v>
      </c>
      <c r="AH49" s="114">
        <v>43.615436795847302</v>
      </c>
      <c r="AI49" s="114">
        <v>42.732849643130997</v>
      </c>
      <c r="AJ49" s="114">
        <v>43.333775732908599</v>
      </c>
      <c r="AK49" s="114">
        <v>42.8935881554887</v>
      </c>
      <c r="AL49" s="121">
        <v>42.728278180852897</v>
      </c>
      <c r="AM49" s="114"/>
      <c r="AN49" s="122">
        <v>44.579130537368002</v>
      </c>
      <c r="AO49" s="123">
        <v>45.275172535834301</v>
      </c>
      <c r="AP49" s="124">
        <v>44.927151536601102</v>
      </c>
      <c r="AQ49" s="114"/>
      <c r="AR49" s="125">
        <v>43.356527711066697</v>
      </c>
      <c r="AS49" s="119"/>
      <c r="AT49" s="120">
        <v>-1.53191553224293E-2</v>
      </c>
      <c r="AU49" s="114">
        <v>5.6347520359806804</v>
      </c>
      <c r="AV49" s="114">
        <v>-0.32592499383080398</v>
      </c>
      <c r="AW49" s="114">
        <v>2.54741981764862</v>
      </c>
      <c r="AX49" s="114">
        <v>-2.54913011360025</v>
      </c>
      <c r="AY49" s="121">
        <v>1.01030816179472</v>
      </c>
      <c r="AZ49" s="114"/>
      <c r="BA49" s="122">
        <v>-2.7111207356045801</v>
      </c>
      <c r="BB49" s="123">
        <v>7.4556167502051199E-2</v>
      </c>
      <c r="BC49" s="124">
        <v>-1.3271530061176</v>
      </c>
      <c r="BD49" s="114"/>
      <c r="BE49" s="125">
        <v>0.30781309482742097</v>
      </c>
    </row>
    <row r="50" spans="7:57" x14ac:dyDescent="0.25">
      <c r="G50" s="120">
        <v>34.314550042052097</v>
      </c>
      <c r="H50" s="114">
        <v>52.256798430053202</v>
      </c>
      <c r="I50" s="114">
        <v>55.649004765909702</v>
      </c>
      <c r="J50" s="114">
        <v>54.331370899915797</v>
      </c>
      <c r="K50" s="114">
        <v>46.986262966077902</v>
      </c>
      <c r="L50" s="121">
        <v>48.707597420801697</v>
      </c>
      <c r="M50" s="114"/>
      <c r="N50" s="122">
        <v>43.9865433137089</v>
      </c>
      <c r="O50" s="123">
        <v>45.3882814690215</v>
      </c>
      <c r="P50" s="124">
        <v>44.6874123913652</v>
      </c>
      <c r="Q50" s="114"/>
      <c r="R50" s="125">
        <v>47.558973126677003</v>
      </c>
      <c r="S50" s="119"/>
      <c r="T50" s="120">
        <v>-12.5714285714285</v>
      </c>
      <c r="U50" s="114">
        <v>-8.8508557457212707</v>
      </c>
      <c r="V50" s="114">
        <v>-8.1018518518518494</v>
      </c>
      <c r="W50" s="114">
        <v>-11.466423024211901</v>
      </c>
      <c r="X50" s="114">
        <v>-15.3962645128722</v>
      </c>
      <c r="Y50" s="121">
        <v>-11.130434782608599</v>
      </c>
      <c r="Z50" s="114"/>
      <c r="AA50" s="122">
        <v>-9.5677233429394803</v>
      </c>
      <c r="AB50" s="123">
        <v>-9.0449438202247094</v>
      </c>
      <c r="AC50" s="124">
        <v>-9.3029871977240308</v>
      </c>
      <c r="AD50" s="114"/>
      <c r="AE50" s="125">
        <v>-10.6471030850263</v>
      </c>
      <c r="AG50" s="120">
        <v>34.062237174095799</v>
      </c>
      <c r="AH50" s="114">
        <v>45.717689935519999</v>
      </c>
      <c r="AI50" s="114">
        <v>44.266890944771497</v>
      </c>
      <c r="AJ50" s="114">
        <v>43.3978132884777</v>
      </c>
      <c r="AK50" s="114">
        <v>40.342024109896201</v>
      </c>
      <c r="AL50" s="121">
        <v>41.557331090552204</v>
      </c>
      <c r="AM50" s="114"/>
      <c r="AN50" s="122">
        <v>43.159517802074497</v>
      </c>
      <c r="AO50" s="123">
        <v>42.598822539949502</v>
      </c>
      <c r="AP50" s="124">
        <v>42.879170171011999</v>
      </c>
      <c r="AQ50" s="114"/>
      <c r="AR50" s="125">
        <v>41.934999399254998</v>
      </c>
      <c r="AS50" s="119"/>
      <c r="AT50" s="120">
        <v>-15.764370534143699</v>
      </c>
      <c r="AU50" s="114">
        <v>0.86986145180233498</v>
      </c>
      <c r="AV50" s="114">
        <v>-9.1380557184773092</v>
      </c>
      <c r="AW50" s="114">
        <v>-8.3238853941539102</v>
      </c>
      <c r="AX50" s="114">
        <v>-20.021839162216398</v>
      </c>
      <c r="AY50" s="121">
        <v>-10.535465834846899</v>
      </c>
      <c r="AZ50" s="114"/>
      <c r="BA50" s="122">
        <v>-12.541479610728601</v>
      </c>
      <c r="BB50" s="123">
        <v>-7.2531964952997399</v>
      </c>
      <c r="BC50" s="124">
        <v>-9.9922021230160105</v>
      </c>
      <c r="BD50" s="114"/>
      <c r="BE50" s="125">
        <v>-10.3772760326717</v>
      </c>
    </row>
    <row r="51" spans="7:57" x14ac:dyDescent="0.25">
      <c r="G51" s="120">
        <v>31.570688843558699</v>
      </c>
      <c r="H51" s="114">
        <v>40.734348030754703</v>
      </c>
      <c r="I51" s="114">
        <v>42.460379726973102</v>
      </c>
      <c r="J51" s="114">
        <v>41.722893456770699</v>
      </c>
      <c r="K51" s="114">
        <v>37.784402949944997</v>
      </c>
      <c r="L51" s="121">
        <v>38.8545426016005</v>
      </c>
      <c r="M51" s="114"/>
      <c r="N51" s="122">
        <v>40.075317746743998</v>
      </c>
      <c r="O51" s="123">
        <v>42.350541346304702</v>
      </c>
      <c r="P51" s="124">
        <v>41.2129295465243</v>
      </c>
      <c r="Q51" s="114"/>
      <c r="R51" s="125">
        <v>39.528367443007298</v>
      </c>
      <c r="S51" s="119"/>
      <c r="T51" s="120">
        <v>17.734668277996601</v>
      </c>
      <c r="U51" s="114">
        <v>10.584477391282601</v>
      </c>
      <c r="V51" s="114">
        <v>4.9088886163920504</v>
      </c>
      <c r="W51" s="114">
        <v>4.5038851429014404</v>
      </c>
      <c r="X51" s="114">
        <v>2.0979396660168499</v>
      </c>
      <c r="Y51" s="121">
        <v>7.29924569998545</v>
      </c>
      <c r="Z51" s="114"/>
      <c r="AA51" s="122">
        <v>-3.2335095528258302</v>
      </c>
      <c r="AB51" s="123">
        <v>7.1703976846766704</v>
      </c>
      <c r="AC51" s="124">
        <v>1.8464839055167901</v>
      </c>
      <c r="AD51" s="114"/>
      <c r="AE51" s="125">
        <v>5.6148197934042097</v>
      </c>
      <c r="AG51" s="120">
        <v>34.497097128510902</v>
      </c>
      <c r="AH51" s="114">
        <v>39.926251372979699</v>
      </c>
      <c r="AI51" s="114">
        <v>37.607876981013597</v>
      </c>
      <c r="AJ51" s="114">
        <v>35.638631727600803</v>
      </c>
      <c r="AK51" s="114">
        <v>35.301270986976299</v>
      </c>
      <c r="AL51" s="121">
        <v>36.594225639416202</v>
      </c>
      <c r="AM51" s="114"/>
      <c r="AN51" s="122">
        <v>41.2521575396202</v>
      </c>
      <c r="AO51" s="123">
        <v>42.515298917307298</v>
      </c>
      <c r="AP51" s="124">
        <v>41.883728228463802</v>
      </c>
      <c r="AQ51" s="114"/>
      <c r="AR51" s="125">
        <v>38.105512093429802</v>
      </c>
      <c r="AS51" s="119"/>
      <c r="AT51" s="120">
        <v>-4.2906293719756103</v>
      </c>
      <c r="AU51" s="114">
        <v>12.79641378026</v>
      </c>
      <c r="AV51" s="114">
        <v>9.0859365512504198</v>
      </c>
      <c r="AW51" s="114">
        <v>5.0219752896998102</v>
      </c>
      <c r="AX51" s="114">
        <v>-5.8977092344245303</v>
      </c>
      <c r="AY51" s="121">
        <v>3.1613884897032198</v>
      </c>
      <c r="AZ51" s="114"/>
      <c r="BA51" s="122">
        <v>-0.38246383407801499</v>
      </c>
      <c r="BB51" s="123">
        <v>8.3072250856563308</v>
      </c>
      <c r="BC51" s="124">
        <v>3.8462421900909201</v>
      </c>
      <c r="BD51" s="114"/>
      <c r="BE51" s="125">
        <v>3.3754872125325002</v>
      </c>
    </row>
    <row r="52" spans="7:57" x14ac:dyDescent="0.25">
      <c r="G52" s="126">
        <v>49.590163934426201</v>
      </c>
      <c r="H52" s="127">
        <v>60.860655737704903</v>
      </c>
      <c r="I52" s="127">
        <v>67.110655737704903</v>
      </c>
      <c r="J52" s="127">
        <v>66.461748633879694</v>
      </c>
      <c r="K52" s="127">
        <v>60.724043715846904</v>
      </c>
      <c r="L52" s="128">
        <v>60.949453551912498</v>
      </c>
      <c r="M52" s="114"/>
      <c r="N52" s="129">
        <v>67.691256830601006</v>
      </c>
      <c r="O52" s="130">
        <v>69.330601092896103</v>
      </c>
      <c r="P52" s="131">
        <v>68.510928961748604</v>
      </c>
      <c r="Q52" s="114"/>
      <c r="R52" s="132">
        <v>63.109875097580002</v>
      </c>
      <c r="S52" s="119"/>
      <c r="T52" s="126">
        <v>18.3086024849319</v>
      </c>
      <c r="U52" s="127">
        <v>7.2268124104594298</v>
      </c>
      <c r="V52" s="127">
        <v>1.3374738726579101</v>
      </c>
      <c r="W52" s="127">
        <v>-0.60844952317298795</v>
      </c>
      <c r="X52" s="127">
        <v>-5.27336122058363</v>
      </c>
      <c r="Y52" s="128">
        <v>2.9994284813162801</v>
      </c>
      <c r="Z52" s="114"/>
      <c r="AA52" s="129">
        <v>2.6249192248091102</v>
      </c>
      <c r="AB52" s="130">
        <v>-1.71652308838497</v>
      </c>
      <c r="AC52" s="131">
        <v>0.38133891149966198</v>
      </c>
      <c r="AD52" s="114"/>
      <c r="AE52" s="132">
        <v>2.1728926288608199</v>
      </c>
      <c r="AG52" s="126">
        <v>46.055327868852402</v>
      </c>
      <c r="AH52" s="127">
        <v>53.705601092896103</v>
      </c>
      <c r="AI52" s="127">
        <v>52.996926229508098</v>
      </c>
      <c r="AJ52" s="127">
        <v>54.158128415300503</v>
      </c>
      <c r="AK52" s="127">
        <v>51.229508196721298</v>
      </c>
      <c r="AL52" s="128">
        <v>51.629098360655703</v>
      </c>
      <c r="AM52" s="114"/>
      <c r="AN52" s="129">
        <v>53.654371584699398</v>
      </c>
      <c r="AO52" s="130">
        <v>54.243510928961697</v>
      </c>
      <c r="AP52" s="131">
        <v>53.948941256830601</v>
      </c>
      <c r="AQ52" s="114"/>
      <c r="AR52" s="132">
        <v>52.2919106167056</v>
      </c>
      <c r="AS52" s="119"/>
      <c r="AT52" s="126">
        <v>3.7816731242656498</v>
      </c>
      <c r="AU52" s="127">
        <v>9.4839772183240392</v>
      </c>
      <c r="AV52" s="127">
        <v>8.8162349248833003</v>
      </c>
      <c r="AW52" s="127">
        <v>23.196913992083299</v>
      </c>
      <c r="AX52" s="127">
        <v>8.3460509690017801</v>
      </c>
      <c r="AY52" s="128">
        <v>10.612840732125999</v>
      </c>
      <c r="AZ52" s="114"/>
      <c r="BA52" s="129">
        <v>0.72947954874089604</v>
      </c>
      <c r="BB52" s="130">
        <v>7.0281003835547002</v>
      </c>
      <c r="BC52" s="131">
        <v>3.8004945701044401</v>
      </c>
      <c r="BD52" s="114"/>
      <c r="BE52" s="132">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22" zoomScale="110" zoomScaleNormal="110" workbookViewId="0">
      <selection activeCell="I55" sqref="I54:I55"/>
    </sheetView>
  </sheetViews>
  <sheetFormatPr defaultRowHeight="12.5" x14ac:dyDescent="0.25"/>
  <sheetData>
    <row r="40" spans="7:57" x14ac:dyDescent="0.25">
      <c r="G40" s="134">
        <v>90.225979180221202</v>
      </c>
      <c r="H40" s="135">
        <v>102.361241772707</v>
      </c>
      <c r="I40" s="135">
        <v>103.189774058577</v>
      </c>
      <c r="J40" s="135">
        <v>103.378338278931</v>
      </c>
      <c r="K40" s="135">
        <v>97.9593081134892</v>
      </c>
      <c r="L40" s="136">
        <v>100.175138074522</v>
      </c>
      <c r="M40" s="133"/>
      <c r="N40" s="142">
        <v>99.645852878464794</v>
      </c>
      <c r="O40" s="143">
        <v>100.739207349081</v>
      </c>
      <c r="P40" s="144">
        <v>100.19672308912899</v>
      </c>
      <c r="Q40" s="133"/>
      <c r="R40" s="150">
        <v>100.180823406478</v>
      </c>
      <c r="S40" s="119"/>
      <c r="T40" s="111">
        <v>-4.2511697241105502</v>
      </c>
      <c r="U40" s="112">
        <v>-4.95538695949688</v>
      </c>
      <c r="V40" s="112">
        <v>-4.99576931189406</v>
      </c>
      <c r="W40" s="112">
        <v>-3.9826621470852599</v>
      </c>
      <c r="X40" s="112">
        <v>-4.7160811982125397</v>
      </c>
      <c r="Y40" s="113">
        <v>-4.4949334506859797</v>
      </c>
      <c r="Z40" s="114"/>
      <c r="AA40" s="115">
        <v>-3.07147478188425</v>
      </c>
      <c r="AB40" s="116">
        <v>-4.5984741593533602</v>
      </c>
      <c r="AC40" s="117">
        <v>-3.8625528424072701</v>
      </c>
      <c r="AD40" s="114"/>
      <c r="AE40" s="118">
        <v>-4.3286455510225297</v>
      </c>
      <c r="AG40" s="134">
        <v>89.271813938516004</v>
      </c>
      <c r="AH40" s="135">
        <v>97.2778697788697</v>
      </c>
      <c r="AI40" s="135">
        <v>97.350372333548805</v>
      </c>
      <c r="AJ40" s="135">
        <v>101.487982855612</v>
      </c>
      <c r="AK40" s="135">
        <v>95.327768349596894</v>
      </c>
      <c r="AL40" s="136">
        <v>96.416783617747399</v>
      </c>
      <c r="AM40" s="133"/>
      <c r="AN40" s="142">
        <v>96.240690187998894</v>
      </c>
      <c r="AO40" s="143">
        <v>96.630482260183896</v>
      </c>
      <c r="AP40" s="144">
        <v>96.433608870967703</v>
      </c>
      <c r="AQ40" s="133"/>
      <c r="AR40" s="150">
        <v>96.421758620026495</v>
      </c>
      <c r="AS40" s="119"/>
      <c r="AT40" s="111">
        <v>-3.7190946024749398</v>
      </c>
      <c r="AU40" s="112">
        <v>-2.6375785781774099</v>
      </c>
      <c r="AV40" s="112">
        <v>-6.2047142724534696</v>
      </c>
      <c r="AW40" s="112">
        <v>9.8144389729848507E-3</v>
      </c>
      <c r="AX40" s="112">
        <v>-3.8030202884684901</v>
      </c>
      <c r="AY40" s="113">
        <v>-3.1424785424294401</v>
      </c>
      <c r="AZ40" s="114"/>
      <c r="BA40" s="115">
        <v>-4.6581942521862096</v>
      </c>
      <c r="BB40" s="116">
        <v>-3.9383460019221501</v>
      </c>
      <c r="BC40" s="117">
        <v>-4.3055180009993004</v>
      </c>
      <c r="BD40" s="114"/>
      <c r="BE40" s="118">
        <v>-3.4918351463617201</v>
      </c>
    </row>
    <row r="41" spans="7:57" x14ac:dyDescent="0.25">
      <c r="G41" s="137">
        <v>90.455135360266496</v>
      </c>
      <c r="H41" s="133">
        <v>95.4492672288455</v>
      </c>
      <c r="I41" s="133">
        <v>98.330180398492104</v>
      </c>
      <c r="J41" s="133">
        <v>95.677512116316606</v>
      </c>
      <c r="K41" s="133">
        <v>97.047507050197396</v>
      </c>
      <c r="L41" s="138">
        <v>95.759952420601806</v>
      </c>
      <c r="M41" s="133"/>
      <c r="N41" s="145">
        <v>124.86374224343599</v>
      </c>
      <c r="O41" s="153">
        <v>125.03172795969699</v>
      </c>
      <c r="P41" s="146">
        <v>124.945470588235</v>
      </c>
      <c r="Q41" s="133"/>
      <c r="R41" s="151">
        <v>105.296023063986</v>
      </c>
      <c r="S41" s="119"/>
      <c r="T41" s="120">
        <v>-0.50178507484383705</v>
      </c>
      <c r="U41" s="114">
        <v>0.34334731551185499</v>
      </c>
      <c r="V41" s="114">
        <v>0.76896229061270305</v>
      </c>
      <c r="W41" s="114">
        <v>-1.2371562528671101</v>
      </c>
      <c r="X41" s="114">
        <v>-1.6770751597957101</v>
      </c>
      <c r="Y41" s="121">
        <v>-0.43564676334325703</v>
      </c>
      <c r="Z41" s="114"/>
      <c r="AA41" s="122">
        <v>5.4649813941559104</v>
      </c>
      <c r="AB41" s="123">
        <v>2.8234869663728102</v>
      </c>
      <c r="AC41" s="124">
        <v>4.1496108071589601</v>
      </c>
      <c r="AD41" s="114"/>
      <c r="AE41" s="125">
        <v>1.2432031137887301</v>
      </c>
      <c r="AG41" s="137">
        <v>98.770046014790395</v>
      </c>
      <c r="AH41" s="133">
        <v>100.252983199111</v>
      </c>
      <c r="AI41" s="133">
        <v>101.561323011447</v>
      </c>
      <c r="AJ41" s="133">
        <v>104.15162035225001</v>
      </c>
      <c r="AK41" s="133">
        <v>103.52438480853699</v>
      </c>
      <c r="AL41" s="138">
        <v>101.64186257056301</v>
      </c>
      <c r="AM41" s="133"/>
      <c r="AN41" s="145">
        <v>116.227645477842</v>
      </c>
      <c r="AO41" s="153">
        <v>116.15093863044901</v>
      </c>
      <c r="AP41" s="146">
        <v>116.18958433052001</v>
      </c>
      <c r="AQ41" s="133"/>
      <c r="AR41" s="151">
        <v>106.381210849738</v>
      </c>
      <c r="AS41" s="119"/>
      <c r="AT41" s="120">
        <v>0.10899669441170801</v>
      </c>
      <c r="AU41" s="114">
        <v>-0.44828206107615698</v>
      </c>
      <c r="AV41" s="114">
        <v>-3.0671196322264498</v>
      </c>
      <c r="AW41" s="114">
        <v>3.7868864814752299</v>
      </c>
      <c r="AX41" s="114">
        <v>1.3973989758029901</v>
      </c>
      <c r="AY41" s="121">
        <v>0.32522230036893701</v>
      </c>
      <c r="AZ41" s="114"/>
      <c r="BA41" s="122">
        <v>0.347540891912821</v>
      </c>
      <c r="BB41" s="123">
        <v>0.45285462076414301</v>
      </c>
      <c r="BC41" s="124">
        <v>0.39757556605010702</v>
      </c>
      <c r="BD41" s="114"/>
      <c r="BE41" s="125">
        <v>0.249932042139207</v>
      </c>
    </row>
    <row r="42" spans="7:57" x14ac:dyDescent="0.25">
      <c r="G42" s="137">
        <v>79.9847214854111</v>
      </c>
      <c r="H42" s="133">
        <v>90.310797962648493</v>
      </c>
      <c r="I42" s="133">
        <v>90.458297520661105</v>
      </c>
      <c r="J42" s="133">
        <v>87.026013986013893</v>
      </c>
      <c r="K42" s="133">
        <v>82.372178899082499</v>
      </c>
      <c r="L42" s="138">
        <v>86.765304381543203</v>
      </c>
      <c r="M42" s="133"/>
      <c r="N42" s="145">
        <v>82.268792710706094</v>
      </c>
      <c r="O42" s="153">
        <v>80.612758620689604</v>
      </c>
      <c r="P42" s="146">
        <v>81.473112426035499</v>
      </c>
      <c r="Q42" s="133"/>
      <c r="R42" s="151">
        <v>85.459258177570007</v>
      </c>
      <c r="S42" s="119"/>
      <c r="T42" s="120">
        <v>3.9211284726936801</v>
      </c>
      <c r="U42" s="114">
        <v>6.16644544483463</v>
      </c>
      <c r="V42" s="114">
        <v>4.5574361226621898</v>
      </c>
      <c r="W42" s="114">
        <v>2.82536719555105</v>
      </c>
      <c r="X42" s="114">
        <v>1.15773940929554</v>
      </c>
      <c r="Y42" s="121">
        <v>4.0053485940153299</v>
      </c>
      <c r="Z42" s="114"/>
      <c r="AA42" s="122">
        <v>1.9340015191715101E-2</v>
      </c>
      <c r="AB42" s="123">
        <v>0.20933152607352201</v>
      </c>
      <c r="AC42" s="124">
        <v>4.7397615902972298E-2</v>
      </c>
      <c r="AD42" s="114"/>
      <c r="AE42" s="125">
        <v>3.05698231584695</v>
      </c>
      <c r="AG42" s="137">
        <v>79.216937830687797</v>
      </c>
      <c r="AH42" s="133">
        <v>85.857065527065501</v>
      </c>
      <c r="AI42" s="133">
        <v>85.146113092205795</v>
      </c>
      <c r="AJ42" s="133">
        <v>83.875978779840807</v>
      </c>
      <c r="AK42" s="133">
        <v>81.742832826747701</v>
      </c>
      <c r="AL42" s="138">
        <v>83.449236088244902</v>
      </c>
      <c r="AM42" s="133"/>
      <c r="AN42" s="145">
        <v>81.755248146035299</v>
      </c>
      <c r="AO42" s="153">
        <v>82.603037383177494</v>
      </c>
      <c r="AP42" s="146">
        <v>82.1741269841269</v>
      </c>
      <c r="AQ42" s="133"/>
      <c r="AR42" s="151">
        <v>83.097911895674301</v>
      </c>
      <c r="AS42" s="119"/>
      <c r="AT42" s="120">
        <v>0.64639772313997201</v>
      </c>
      <c r="AU42" s="114">
        <v>4.49781488371588</v>
      </c>
      <c r="AV42" s="114">
        <v>1.88746299770853</v>
      </c>
      <c r="AW42" s="114">
        <v>1.7701203873726401</v>
      </c>
      <c r="AX42" s="114">
        <v>-0.21172793041478699</v>
      </c>
      <c r="AY42" s="121">
        <v>1.9759237948986601</v>
      </c>
      <c r="AZ42" s="114"/>
      <c r="BA42" s="122">
        <v>-1.57809755391046</v>
      </c>
      <c r="BB42" s="123">
        <v>-0.51798506443786396</v>
      </c>
      <c r="BC42" s="124">
        <v>-1.0552619940983401</v>
      </c>
      <c r="BD42" s="114"/>
      <c r="BE42" s="125">
        <v>1.0998066620026701</v>
      </c>
    </row>
    <row r="43" spans="7:57" x14ac:dyDescent="0.25">
      <c r="G43" s="137">
        <v>93.3754272219836</v>
      </c>
      <c r="H43" s="133">
        <v>100.65522830359799</v>
      </c>
      <c r="I43" s="133">
        <v>105.17744608399499</v>
      </c>
      <c r="J43" s="133">
        <v>102.984179909194</v>
      </c>
      <c r="K43" s="133">
        <v>100.001819858592</v>
      </c>
      <c r="L43" s="138">
        <v>100.972937190186</v>
      </c>
      <c r="M43" s="133"/>
      <c r="N43" s="145">
        <v>124.78164632415501</v>
      </c>
      <c r="O43" s="153">
        <v>143.95862657563001</v>
      </c>
      <c r="P43" s="146">
        <v>134.74289864957001</v>
      </c>
      <c r="Q43" s="133"/>
      <c r="R43" s="151">
        <v>111.61276817947299</v>
      </c>
      <c r="S43" s="119"/>
      <c r="T43" s="120">
        <v>-3.2691583315755</v>
      </c>
      <c r="U43" s="114">
        <v>-0.61150668720055101</v>
      </c>
      <c r="V43" s="114">
        <v>6.0200427981038501E-2</v>
      </c>
      <c r="W43" s="114">
        <v>0.77155464300727905</v>
      </c>
      <c r="X43" s="114">
        <v>-1.02719997168975</v>
      </c>
      <c r="Y43" s="121">
        <v>-0.56724794460946903</v>
      </c>
      <c r="Z43" s="114"/>
      <c r="AA43" s="122">
        <v>0.35324369443306602</v>
      </c>
      <c r="AB43" s="123">
        <v>-2.6564779845403099</v>
      </c>
      <c r="AC43" s="124">
        <v>-1.21029041831807</v>
      </c>
      <c r="AD43" s="114"/>
      <c r="AE43" s="125">
        <v>-0.66154142098332203</v>
      </c>
      <c r="AG43" s="137">
        <v>123.030529462738</v>
      </c>
      <c r="AH43" s="133">
        <v>122.410517304995</v>
      </c>
      <c r="AI43" s="133">
        <v>126.88693607128999</v>
      </c>
      <c r="AJ43" s="133">
        <v>137.76446718085899</v>
      </c>
      <c r="AK43" s="133">
        <v>123.144996262148</v>
      </c>
      <c r="AL43" s="138">
        <v>126.69563873703</v>
      </c>
      <c r="AM43" s="133"/>
      <c r="AN43" s="145">
        <v>131.10765520635499</v>
      </c>
      <c r="AO43" s="153">
        <v>137.16149807850601</v>
      </c>
      <c r="AP43" s="146">
        <v>134.17126341378699</v>
      </c>
      <c r="AQ43" s="133"/>
      <c r="AR43" s="151">
        <v>129.04728849851401</v>
      </c>
      <c r="AS43" s="119"/>
      <c r="AT43" s="120">
        <v>3.0664080312732298</v>
      </c>
      <c r="AU43" s="114">
        <v>0.225565896176013</v>
      </c>
      <c r="AV43" s="114">
        <v>-2.1637629081912801</v>
      </c>
      <c r="AW43" s="114">
        <v>22.579297244608401</v>
      </c>
      <c r="AX43" s="114">
        <v>7.2701079918508196</v>
      </c>
      <c r="AY43" s="121">
        <v>5.8819496503252804</v>
      </c>
      <c r="AZ43" s="114"/>
      <c r="BA43" s="122">
        <v>-1.0121813251318601</v>
      </c>
      <c r="BB43" s="123">
        <v>-0.60323266687229804</v>
      </c>
      <c r="BC43" s="124">
        <v>-0.74482063355964301</v>
      </c>
      <c r="BD43" s="114"/>
      <c r="BE43" s="125">
        <v>3.59204383264069</v>
      </c>
    </row>
    <row r="44" spans="7:57" x14ac:dyDescent="0.25">
      <c r="G44" s="137">
        <v>237.768089668615</v>
      </c>
      <c r="H44" s="133">
        <v>246.47082274652101</v>
      </c>
      <c r="I44" s="133">
        <v>252.727161682716</v>
      </c>
      <c r="J44" s="133">
        <v>251.880683333333</v>
      </c>
      <c r="K44" s="133">
        <v>240.37369262864999</v>
      </c>
      <c r="L44" s="138">
        <v>247.026567807351</v>
      </c>
      <c r="M44" s="133"/>
      <c r="N44" s="145">
        <v>277.050346435709</v>
      </c>
      <c r="O44" s="153">
        <v>301.06373468300399</v>
      </c>
      <c r="P44" s="146">
        <v>290.39348727057398</v>
      </c>
      <c r="Q44" s="133"/>
      <c r="R44" s="151">
        <v>260.02740681576103</v>
      </c>
      <c r="S44" s="119"/>
      <c r="T44" s="120">
        <v>2.4860786633558001</v>
      </c>
      <c r="U44" s="114">
        <v>1.2184540070608501</v>
      </c>
      <c r="V44" s="114">
        <v>-1.8584431971580699</v>
      </c>
      <c r="W44" s="114">
        <v>0.20744143975819301</v>
      </c>
      <c r="X44" s="114">
        <v>-5.4964108052467404</v>
      </c>
      <c r="Y44" s="121">
        <v>-0.986690914290972</v>
      </c>
      <c r="Z44" s="114"/>
      <c r="AA44" s="122">
        <v>-19.061630902041699</v>
      </c>
      <c r="AB44" s="123">
        <v>-30.652851359700701</v>
      </c>
      <c r="AC44" s="124">
        <v>-25.696962148891199</v>
      </c>
      <c r="AD44" s="114"/>
      <c r="AE44" s="125">
        <v>-12.4216003395653</v>
      </c>
      <c r="AG44" s="137">
        <v>294.77591670655801</v>
      </c>
      <c r="AH44" s="133">
        <v>287.88747422680399</v>
      </c>
      <c r="AI44" s="133">
        <v>287.69189322093399</v>
      </c>
      <c r="AJ44" s="133">
        <v>309.25459905300102</v>
      </c>
      <c r="AK44" s="133">
        <v>282.61768215613301</v>
      </c>
      <c r="AL44" s="138">
        <v>293.07338337741601</v>
      </c>
      <c r="AM44" s="133"/>
      <c r="AN44" s="145">
        <v>303.34052303429098</v>
      </c>
      <c r="AO44" s="153">
        <v>311.76645327328202</v>
      </c>
      <c r="AP44" s="146">
        <v>307.709133516804</v>
      </c>
      <c r="AQ44" s="133"/>
      <c r="AR44" s="151">
        <v>297.59254905495101</v>
      </c>
      <c r="AS44" s="119"/>
      <c r="AT44" s="120">
        <v>3.4620904369615899</v>
      </c>
      <c r="AU44" s="114">
        <v>-1.1827615737850401</v>
      </c>
      <c r="AV44" s="114">
        <v>-8.8677138491779104</v>
      </c>
      <c r="AW44" s="114">
        <v>9.1231704488308498</v>
      </c>
      <c r="AX44" s="114">
        <v>-8.8490116106067301E-2</v>
      </c>
      <c r="AY44" s="121">
        <v>0.105000379734306</v>
      </c>
      <c r="AZ44" s="114"/>
      <c r="BA44" s="122">
        <v>-7.5981634894177601</v>
      </c>
      <c r="BB44" s="123">
        <v>-11.291790909866601</v>
      </c>
      <c r="BC44" s="124">
        <v>-9.5848477494948501</v>
      </c>
      <c r="BD44" s="114"/>
      <c r="BE44" s="125">
        <v>-3.47899651853812</v>
      </c>
    </row>
    <row r="45" spans="7:57" x14ac:dyDescent="0.25">
      <c r="G45" s="137">
        <v>152.52450587555299</v>
      </c>
      <c r="H45" s="133">
        <v>180.01498926142401</v>
      </c>
      <c r="I45" s="133">
        <v>189.02990576667</v>
      </c>
      <c r="J45" s="133">
        <v>185.819616953642</v>
      </c>
      <c r="K45" s="133">
        <v>163.00572124822301</v>
      </c>
      <c r="L45" s="138">
        <v>176.88870987823401</v>
      </c>
      <c r="M45" s="133"/>
      <c r="N45" s="145">
        <v>163.92691102985901</v>
      </c>
      <c r="O45" s="153">
        <v>176.247577834449</v>
      </c>
      <c r="P45" s="146">
        <v>170.50898387829201</v>
      </c>
      <c r="Q45" s="133"/>
      <c r="R45" s="151">
        <v>174.94348697533499</v>
      </c>
      <c r="S45" s="119"/>
      <c r="T45" s="120">
        <v>0.167645694818781</v>
      </c>
      <c r="U45" s="114">
        <v>0.22323667823533899</v>
      </c>
      <c r="V45" s="114">
        <v>-0.27968032357720901</v>
      </c>
      <c r="W45" s="114">
        <v>0.180815365138628</v>
      </c>
      <c r="X45" s="114">
        <v>-5.2482182340519001</v>
      </c>
      <c r="Y45" s="121">
        <v>-0.873359323128308</v>
      </c>
      <c r="Z45" s="114"/>
      <c r="AA45" s="122">
        <v>-11.056434355453399</v>
      </c>
      <c r="AB45" s="123">
        <v>-25.180573793836601</v>
      </c>
      <c r="AC45" s="124">
        <v>-19.8399867704093</v>
      </c>
      <c r="AD45" s="114"/>
      <c r="AE45" s="125">
        <v>-7.7005870410440602</v>
      </c>
      <c r="AG45" s="137">
        <v>158.033546013532</v>
      </c>
      <c r="AH45" s="133">
        <v>169.834031242713</v>
      </c>
      <c r="AI45" s="133">
        <v>176.328524843184</v>
      </c>
      <c r="AJ45" s="133">
        <v>183.98160215369199</v>
      </c>
      <c r="AK45" s="133">
        <v>161.597861723405</v>
      </c>
      <c r="AL45" s="138">
        <v>171.02697093762399</v>
      </c>
      <c r="AM45" s="133"/>
      <c r="AN45" s="145">
        <v>161.610562089149</v>
      </c>
      <c r="AO45" s="153">
        <v>166.15711680401901</v>
      </c>
      <c r="AP45" s="146">
        <v>163.93580670139301</v>
      </c>
      <c r="AQ45" s="133"/>
      <c r="AR45" s="151">
        <v>168.76751312812399</v>
      </c>
      <c r="AS45" s="119"/>
      <c r="AT45" s="120">
        <v>1.4724071116262401</v>
      </c>
      <c r="AU45" s="114">
        <v>-0.20350850970789799</v>
      </c>
      <c r="AV45" s="114">
        <v>-4.2810082420219802</v>
      </c>
      <c r="AW45" s="114">
        <v>7.4083402018498896</v>
      </c>
      <c r="AX45" s="114">
        <v>-1.53838300844289</v>
      </c>
      <c r="AY45" s="121">
        <v>0.62734194169989799</v>
      </c>
      <c r="AZ45" s="114"/>
      <c r="BA45" s="122">
        <v>-4.7883121517148304</v>
      </c>
      <c r="BB45" s="123">
        <v>-11.7773035568153</v>
      </c>
      <c r="BC45" s="124">
        <v>-8.6009294382173103</v>
      </c>
      <c r="BD45" s="114"/>
      <c r="BE45" s="125">
        <v>-2.46393681675521</v>
      </c>
    </row>
    <row r="46" spans="7:57" x14ac:dyDescent="0.25">
      <c r="G46" s="137">
        <v>127.61964862711</v>
      </c>
      <c r="H46" s="133">
        <v>138.97840608887699</v>
      </c>
      <c r="I46" s="133">
        <v>145.233354142281</v>
      </c>
      <c r="J46" s="133">
        <v>142.29450971652699</v>
      </c>
      <c r="K46" s="133">
        <v>130.90464865972999</v>
      </c>
      <c r="L46" s="138">
        <v>138.01422889233899</v>
      </c>
      <c r="M46" s="133"/>
      <c r="N46" s="145">
        <v>132.14198277149799</v>
      </c>
      <c r="O46" s="153">
        <v>132.84599556295001</v>
      </c>
      <c r="P46" s="146">
        <v>132.507092691579</v>
      </c>
      <c r="Q46" s="133"/>
      <c r="R46" s="151">
        <v>136.383635673274</v>
      </c>
      <c r="S46" s="119"/>
      <c r="T46" s="120">
        <v>3.0953475955656198</v>
      </c>
      <c r="U46" s="114">
        <v>0.90704806619663003</v>
      </c>
      <c r="V46" s="114">
        <v>-0.48439500330695301</v>
      </c>
      <c r="W46" s="114">
        <v>-0.68610175617593205</v>
      </c>
      <c r="X46" s="114">
        <v>-4.0806561300679798</v>
      </c>
      <c r="Y46" s="121">
        <v>-0.61991866024812403</v>
      </c>
      <c r="Z46" s="114"/>
      <c r="AA46" s="122">
        <v>-8.6648557076826407</v>
      </c>
      <c r="AB46" s="123">
        <v>-20.950692577629301</v>
      </c>
      <c r="AC46" s="124">
        <v>-15.7789798509344</v>
      </c>
      <c r="AD46" s="114"/>
      <c r="AE46" s="125">
        <v>-5.7340606839078303</v>
      </c>
      <c r="AG46" s="137">
        <v>119.995530089905</v>
      </c>
      <c r="AH46" s="133">
        <v>126.29164806474699</v>
      </c>
      <c r="AI46" s="133">
        <v>130.563264357381</v>
      </c>
      <c r="AJ46" s="133">
        <v>131.846353737492</v>
      </c>
      <c r="AK46" s="133">
        <v>124.39370634574</v>
      </c>
      <c r="AL46" s="138">
        <v>126.988311776652</v>
      </c>
      <c r="AM46" s="133"/>
      <c r="AN46" s="145">
        <v>124.13942545886501</v>
      </c>
      <c r="AO46" s="153">
        <v>124.697251791848</v>
      </c>
      <c r="AP46" s="146">
        <v>124.421747062948</v>
      </c>
      <c r="AQ46" s="133"/>
      <c r="AR46" s="151">
        <v>126.18319610188701</v>
      </c>
      <c r="AS46" s="119"/>
      <c r="AT46" s="120">
        <v>4.7551848205688199</v>
      </c>
      <c r="AU46" s="114">
        <v>1.9872454718235599</v>
      </c>
      <c r="AV46" s="114">
        <v>0.39819694555749202</v>
      </c>
      <c r="AW46" s="114">
        <v>3.5871976953310001</v>
      </c>
      <c r="AX46" s="114">
        <v>1.8484464199842801</v>
      </c>
      <c r="AY46" s="121">
        <v>2.4486248124704</v>
      </c>
      <c r="AZ46" s="114"/>
      <c r="BA46" s="122">
        <v>-2.94779512582364E-2</v>
      </c>
      <c r="BB46" s="123">
        <v>-6.32349563871764</v>
      </c>
      <c r="BC46" s="124">
        <v>-3.3440694276444098</v>
      </c>
      <c r="BD46" s="114"/>
      <c r="BE46" s="125">
        <v>0.57750721902889302</v>
      </c>
    </row>
    <row r="47" spans="7:57" x14ac:dyDescent="0.25">
      <c r="G47" s="137">
        <v>101.547547897817</v>
      </c>
      <c r="H47" s="133">
        <v>107.75379864400399</v>
      </c>
      <c r="I47" s="133">
        <v>109.63839199624501</v>
      </c>
      <c r="J47" s="133">
        <v>108.624022103724</v>
      </c>
      <c r="K47" s="133">
        <v>104.97590202879201</v>
      </c>
      <c r="L47" s="138">
        <v>106.916362721224</v>
      </c>
      <c r="M47" s="133"/>
      <c r="N47" s="145">
        <v>110.50730275310001</v>
      </c>
      <c r="O47" s="153">
        <v>115.713685409372</v>
      </c>
      <c r="P47" s="146">
        <v>113.164805468834</v>
      </c>
      <c r="Q47" s="133"/>
      <c r="R47" s="151">
        <v>108.841450603976</v>
      </c>
      <c r="S47" s="119"/>
      <c r="T47" s="120">
        <v>1.3739396022347801</v>
      </c>
      <c r="U47" s="114">
        <v>1.0138873191029401</v>
      </c>
      <c r="V47" s="114">
        <v>0.84297821812047402</v>
      </c>
      <c r="W47" s="114">
        <v>0.35226814385875799</v>
      </c>
      <c r="X47" s="114">
        <v>-2.0034371064048</v>
      </c>
      <c r="Y47" s="121">
        <v>0.23073866418892799</v>
      </c>
      <c r="Z47" s="114"/>
      <c r="AA47" s="122">
        <v>-7.9123867572970896</v>
      </c>
      <c r="AB47" s="123">
        <v>-11.5441255652207</v>
      </c>
      <c r="AC47" s="124">
        <v>-9.9427859087651491</v>
      </c>
      <c r="AD47" s="114"/>
      <c r="AE47" s="125">
        <v>-3.4867470164732199</v>
      </c>
      <c r="AG47" s="137">
        <v>101.401554697997</v>
      </c>
      <c r="AH47" s="133">
        <v>104.25635976769099</v>
      </c>
      <c r="AI47" s="133">
        <v>106.59683558379599</v>
      </c>
      <c r="AJ47" s="133">
        <v>107.546264732189</v>
      </c>
      <c r="AK47" s="133">
        <v>103.78898107774501</v>
      </c>
      <c r="AL47" s="138">
        <v>104.830701974516</v>
      </c>
      <c r="AM47" s="133"/>
      <c r="AN47" s="145">
        <v>111.167817481745</v>
      </c>
      <c r="AO47" s="153">
        <v>110.139580701837</v>
      </c>
      <c r="AP47" s="146">
        <v>110.656581907898</v>
      </c>
      <c r="AQ47" s="133"/>
      <c r="AR47" s="151">
        <v>106.67481889195901</v>
      </c>
      <c r="AS47" s="119"/>
      <c r="AT47" s="120">
        <v>2.7493278308904801</v>
      </c>
      <c r="AU47" s="114">
        <v>1.3839785290528399</v>
      </c>
      <c r="AV47" s="114">
        <v>1.0899963590922499</v>
      </c>
      <c r="AW47" s="114">
        <v>4.28836004595723</v>
      </c>
      <c r="AX47" s="114">
        <v>1.1753788575479001</v>
      </c>
      <c r="AY47" s="121">
        <v>2.1490207005082702</v>
      </c>
      <c r="AZ47" s="114"/>
      <c r="BA47" s="122">
        <v>1.0895236138365301</v>
      </c>
      <c r="BB47" s="123">
        <v>-2.4500424764550601</v>
      </c>
      <c r="BC47" s="124">
        <v>-0.69881560393889397</v>
      </c>
      <c r="BD47" s="114"/>
      <c r="BE47" s="125">
        <v>1.17960658109539</v>
      </c>
    </row>
    <row r="48" spans="7:57" x14ac:dyDescent="0.25">
      <c r="G48" s="137">
        <v>77.230688254782507</v>
      </c>
      <c r="H48" s="133">
        <v>78.827630057803404</v>
      </c>
      <c r="I48" s="133">
        <v>80.735250661883995</v>
      </c>
      <c r="J48" s="133">
        <v>80.110764756201803</v>
      </c>
      <c r="K48" s="133">
        <v>78.332206618962402</v>
      </c>
      <c r="L48" s="138">
        <v>79.133074971457503</v>
      </c>
      <c r="M48" s="133"/>
      <c r="N48" s="145">
        <v>82.142614048401995</v>
      </c>
      <c r="O48" s="153">
        <v>82.991122526315706</v>
      </c>
      <c r="P48" s="146">
        <v>82.567154293418696</v>
      </c>
      <c r="Q48" s="133"/>
      <c r="R48" s="151">
        <v>80.165887980738702</v>
      </c>
      <c r="S48" s="119"/>
      <c r="T48" s="120">
        <v>2.8555844611626502</v>
      </c>
      <c r="U48" s="114">
        <v>-0.80841479993892795</v>
      </c>
      <c r="V48" s="114">
        <v>2.15879692842124</v>
      </c>
      <c r="W48" s="114">
        <v>0.80723281045213602</v>
      </c>
      <c r="X48" s="114">
        <v>-0.910372140632138</v>
      </c>
      <c r="Y48" s="121">
        <v>0.72251331972120902</v>
      </c>
      <c r="Z48" s="114"/>
      <c r="AA48" s="122">
        <v>-4.2382077683524297</v>
      </c>
      <c r="AB48" s="123">
        <v>-8.6330302366146405</v>
      </c>
      <c r="AC48" s="124">
        <v>-6.5630887975316901</v>
      </c>
      <c r="AD48" s="114"/>
      <c r="AE48" s="125">
        <v>-1.70296997813782</v>
      </c>
      <c r="AG48" s="137">
        <v>76.112572844293595</v>
      </c>
      <c r="AH48" s="133">
        <v>77.686837402227994</v>
      </c>
      <c r="AI48" s="133">
        <v>78.178500662771796</v>
      </c>
      <c r="AJ48" s="133">
        <v>78.082838217187799</v>
      </c>
      <c r="AK48" s="133">
        <v>77.247549950867906</v>
      </c>
      <c r="AL48" s="138">
        <v>77.488282549997194</v>
      </c>
      <c r="AM48" s="133"/>
      <c r="AN48" s="145">
        <v>80.526996252652395</v>
      </c>
      <c r="AO48" s="153">
        <v>80.761542595405899</v>
      </c>
      <c r="AP48" s="146">
        <v>80.644008077014405</v>
      </c>
      <c r="AQ48" s="133"/>
      <c r="AR48" s="151">
        <v>78.454354654384204</v>
      </c>
      <c r="AS48" s="119"/>
      <c r="AT48" s="120">
        <v>0.42973375147988202</v>
      </c>
      <c r="AU48" s="114">
        <v>0.22629668241234299</v>
      </c>
      <c r="AV48" s="114">
        <v>0.40580509831344402</v>
      </c>
      <c r="AW48" s="114">
        <v>1.18221591910684</v>
      </c>
      <c r="AX48" s="114">
        <v>-8.9506177822262001E-2</v>
      </c>
      <c r="AY48" s="121">
        <v>0.445904565880129</v>
      </c>
      <c r="AZ48" s="114"/>
      <c r="BA48" s="122">
        <v>-1.6144709740885199</v>
      </c>
      <c r="BB48" s="123">
        <v>-2.8357093301534602</v>
      </c>
      <c r="BC48" s="124">
        <v>-2.2268153298525402</v>
      </c>
      <c r="BD48" s="114"/>
      <c r="BE48" s="125">
        <v>-0.39115777123793</v>
      </c>
    </row>
    <row r="49" spans="7:57" x14ac:dyDescent="0.25">
      <c r="G49" s="137">
        <v>59.574268699390799</v>
      </c>
      <c r="H49" s="133">
        <v>60.425224760765502</v>
      </c>
      <c r="I49" s="133">
        <v>60.5454153365853</v>
      </c>
      <c r="J49" s="133">
        <v>60.289828963513003</v>
      </c>
      <c r="K49" s="133">
        <v>60.035720708870599</v>
      </c>
      <c r="L49" s="138">
        <v>60.1843755564704</v>
      </c>
      <c r="M49" s="133"/>
      <c r="N49" s="145">
        <v>61.843194554675101</v>
      </c>
      <c r="O49" s="153">
        <v>62.4077470190458</v>
      </c>
      <c r="P49" s="146">
        <v>62.128515341443503</v>
      </c>
      <c r="Q49" s="133"/>
      <c r="R49" s="151">
        <v>60.762847375687997</v>
      </c>
      <c r="S49" s="119"/>
      <c r="T49" s="120">
        <v>0.97913600933933898</v>
      </c>
      <c r="U49" s="114">
        <v>0.322901567087373</v>
      </c>
      <c r="V49" s="114">
        <v>1.42562225323804</v>
      </c>
      <c r="W49" s="114">
        <v>0.64290231741634896</v>
      </c>
      <c r="X49" s="114">
        <v>2.6946052058080699E-3</v>
      </c>
      <c r="Y49" s="121">
        <v>0.66567197683535695</v>
      </c>
      <c r="Z49" s="114"/>
      <c r="AA49" s="122">
        <v>-3.1553040378429902</v>
      </c>
      <c r="AB49" s="123">
        <v>-6.0443661749419304</v>
      </c>
      <c r="AC49" s="124">
        <v>-4.6395025807752601</v>
      </c>
      <c r="AD49" s="114"/>
      <c r="AE49" s="125">
        <v>-1.0561057626219501</v>
      </c>
      <c r="AG49" s="137">
        <v>59.624127440524198</v>
      </c>
      <c r="AH49" s="133">
        <v>60.238274138251597</v>
      </c>
      <c r="AI49" s="133">
        <v>60.104008180343698</v>
      </c>
      <c r="AJ49" s="133">
        <v>60.383851147674797</v>
      </c>
      <c r="AK49" s="133">
        <v>60.353826472307198</v>
      </c>
      <c r="AL49" s="138">
        <v>60.146095838121902</v>
      </c>
      <c r="AM49" s="133"/>
      <c r="AN49" s="145">
        <v>62.081895297717402</v>
      </c>
      <c r="AO49" s="153">
        <v>62.432306129893803</v>
      </c>
      <c r="AP49" s="146">
        <v>62.258457914560402</v>
      </c>
      <c r="AQ49" s="133"/>
      <c r="AR49" s="151">
        <v>60.771491275299802</v>
      </c>
      <c r="AS49" s="119"/>
      <c r="AT49" s="120">
        <v>-0.25867970662105699</v>
      </c>
      <c r="AU49" s="114">
        <v>-1.73250877882789E-2</v>
      </c>
      <c r="AV49" s="114">
        <v>-0.90361203979877402</v>
      </c>
      <c r="AW49" s="114">
        <v>0.32511528820226798</v>
      </c>
      <c r="AX49" s="114">
        <v>0.86396111854066604</v>
      </c>
      <c r="AY49" s="121">
        <v>7.69780493815885E-3</v>
      </c>
      <c r="AZ49" s="114"/>
      <c r="BA49" s="122">
        <v>-1.8729801274375899</v>
      </c>
      <c r="BB49" s="123">
        <v>-2.2102520419680398</v>
      </c>
      <c r="BC49" s="124">
        <v>-2.0374156475907901</v>
      </c>
      <c r="BD49" s="114"/>
      <c r="BE49" s="125">
        <v>-0.64797886651526204</v>
      </c>
    </row>
    <row r="50" spans="7:57" x14ac:dyDescent="0.25">
      <c r="G50" s="137">
        <v>93.030008169934604</v>
      </c>
      <c r="H50" s="133">
        <v>106.775552575107</v>
      </c>
      <c r="I50" s="133">
        <v>107.614705289672</v>
      </c>
      <c r="J50" s="133">
        <v>107.72255933952501</v>
      </c>
      <c r="K50" s="133">
        <v>109.189170644391</v>
      </c>
      <c r="L50" s="138">
        <v>105.70748474732299</v>
      </c>
      <c r="M50" s="133"/>
      <c r="N50" s="145">
        <v>123.33511790949601</v>
      </c>
      <c r="O50" s="153">
        <v>122.493026559604</v>
      </c>
      <c r="P50" s="146">
        <v>122.90746863237101</v>
      </c>
      <c r="Q50" s="133"/>
      <c r="R50" s="151">
        <v>110.325046736842</v>
      </c>
      <c r="S50" s="119"/>
      <c r="T50" s="120">
        <v>-5.60876230682962</v>
      </c>
      <c r="U50" s="114">
        <v>-4.9133659755394197</v>
      </c>
      <c r="V50" s="114">
        <v>-4.9511799596752297</v>
      </c>
      <c r="W50" s="114">
        <v>-3.9948182683155302</v>
      </c>
      <c r="X50" s="114">
        <v>-2.7020486299874298</v>
      </c>
      <c r="Y50" s="121">
        <v>-4.3341100978996803</v>
      </c>
      <c r="Z50" s="114"/>
      <c r="AA50" s="122">
        <v>0.77146843794102604</v>
      </c>
      <c r="AB50" s="123">
        <v>-2.7762896748845001</v>
      </c>
      <c r="AC50" s="124">
        <v>-1.0517982652045901</v>
      </c>
      <c r="AD50" s="114"/>
      <c r="AE50" s="125">
        <v>-3.3292793893695101</v>
      </c>
      <c r="AG50" s="137">
        <v>109.021043209876</v>
      </c>
      <c r="AH50" s="133">
        <v>113.78775563391</v>
      </c>
      <c r="AI50" s="133">
        <v>115.49342621912599</v>
      </c>
      <c r="AJ50" s="133">
        <v>122.08617571059401</v>
      </c>
      <c r="AK50" s="133">
        <v>117.931572272411</v>
      </c>
      <c r="AL50" s="138">
        <v>115.90744459810401</v>
      </c>
      <c r="AM50" s="133"/>
      <c r="AN50" s="145">
        <v>119.732707047742</v>
      </c>
      <c r="AO50" s="153">
        <v>119.250213886146</v>
      </c>
      <c r="AP50" s="146">
        <v>119.49303775743699</v>
      </c>
      <c r="AQ50" s="133"/>
      <c r="AR50" s="151">
        <v>116.95496549912799</v>
      </c>
      <c r="AS50" s="119"/>
      <c r="AT50" s="120">
        <v>-0.66120756979748097</v>
      </c>
      <c r="AU50" s="114">
        <v>-2.4887217919374001</v>
      </c>
      <c r="AV50" s="114">
        <v>-6.0034321619724702</v>
      </c>
      <c r="AW50" s="114">
        <v>5.5111999250752604</v>
      </c>
      <c r="AX50" s="114">
        <v>0.91110103697266698</v>
      </c>
      <c r="AY50" s="121">
        <v>-0.60791987206896603</v>
      </c>
      <c r="AZ50" s="114"/>
      <c r="BA50" s="122">
        <v>-3.8572560042021702</v>
      </c>
      <c r="BB50" s="123">
        <v>-2.0891406077664598</v>
      </c>
      <c r="BC50" s="124">
        <v>-3.0204832677088702</v>
      </c>
      <c r="BD50" s="114"/>
      <c r="BE50" s="125">
        <v>-1.3332657828996399</v>
      </c>
    </row>
    <row r="51" spans="7:57" x14ac:dyDescent="0.25">
      <c r="G51" s="137">
        <v>84.390889662027803</v>
      </c>
      <c r="H51" s="133">
        <v>89.640466101694898</v>
      </c>
      <c r="I51" s="133">
        <v>90.548348115299305</v>
      </c>
      <c r="J51" s="133">
        <v>89.623719443399693</v>
      </c>
      <c r="K51" s="133">
        <v>85.973596345514906</v>
      </c>
      <c r="L51" s="138">
        <v>88.269028349890903</v>
      </c>
      <c r="M51" s="133"/>
      <c r="N51" s="145">
        <v>91.785007830853502</v>
      </c>
      <c r="O51" s="153">
        <v>95.842171174509005</v>
      </c>
      <c r="P51" s="146">
        <v>93.869584999048101</v>
      </c>
      <c r="Q51" s="133"/>
      <c r="R51" s="151">
        <v>89.937380628331596</v>
      </c>
      <c r="S51" s="119"/>
      <c r="T51" s="120">
        <v>1.91667835290195</v>
      </c>
      <c r="U51" s="114">
        <v>2.3337103872981499</v>
      </c>
      <c r="V51" s="114">
        <v>1.2605314249069099</v>
      </c>
      <c r="W51" s="114">
        <v>0.42852285265740597</v>
      </c>
      <c r="X51" s="114">
        <v>-0.384284705148221</v>
      </c>
      <c r="Y51" s="121">
        <v>1.00207653505141</v>
      </c>
      <c r="Z51" s="114"/>
      <c r="AA51" s="122">
        <v>-3.7259187685311899</v>
      </c>
      <c r="AB51" s="123">
        <v>0.53200935788150305</v>
      </c>
      <c r="AC51" s="124">
        <v>-1.5382713945045801</v>
      </c>
      <c r="AD51" s="114"/>
      <c r="AE51" s="125">
        <v>0.100682555808368</v>
      </c>
      <c r="AG51" s="137">
        <v>84.925645894928294</v>
      </c>
      <c r="AH51" s="133">
        <v>86.975549223816003</v>
      </c>
      <c r="AI51" s="133">
        <v>86.907398560550703</v>
      </c>
      <c r="AJ51" s="133">
        <v>89.156482113373599</v>
      </c>
      <c r="AK51" s="133">
        <v>86.574269363262502</v>
      </c>
      <c r="AL51" s="138">
        <v>86.922431876165703</v>
      </c>
      <c r="AM51" s="133"/>
      <c r="AN51" s="145">
        <v>91.854105173069598</v>
      </c>
      <c r="AO51" s="153">
        <v>93.235794427016003</v>
      </c>
      <c r="AP51" s="146">
        <v>92.555367144328898</v>
      </c>
      <c r="AQ51" s="133"/>
      <c r="AR51" s="151">
        <v>88.691417268408898</v>
      </c>
      <c r="AS51" s="119"/>
      <c r="AT51" s="120">
        <v>-0.38134719295785702</v>
      </c>
      <c r="AU51" s="114">
        <v>-1.7714378625697899E-2</v>
      </c>
      <c r="AV51" s="114">
        <v>-2.8199656697103799</v>
      </c>
      <c r="AW51" s="114">
        <v>2.9172784238167999</v>
      </c>
      <c r="AX51" s="114">
        <v>0.55802927784686396</v>
      </c>
      <c r="AY51" s="121">
        <v>8.0725683818554494E-2</v>
      </c>
      <c r="AZ51" s="114"/>
      <c r="BA51" s="122">
        <v>-0.90777992666055995</v>
      </c>
      <c r="BB51" s="123">
        <v>0.29095620322249099</v>
      </c>
      <c r="BC51" s="124">
        <v>-0.29244717513999302</v>
      </c>
      <c r="BD51" s="114"/>
      <c r="BE51" s="125">
        <v>-3.2296904638333901E-2</v>
      </c>
    </row>
    <row r="52" spans="7:57" x14ac:dyDescent="0.25">
      <c r="G52" s="139">
        <v>90.853650137740999</v>
      </c>
      <c r="H52" s="140">
        <v>98.805667789001106</v>
      </c>
      <c r="I52" s="140">
        <v>101.342320610687</v>
      </c>
      <c r="J52" s="140">
        <v>98.867163412127397</v>
      </c>
      <c r="K52" s="140">
        <v>96.714060742407099</v>
      </c>
      <c r="L52" s="141">
        <v>97.666923680376499</v>
      </c>
      <c r="M52" s="133"/>
      <c r="N52" s="147">
        <v>105.17024722502499</v>
      </c>
      <c r="O52" s="148">
        <v>109.159295566502</v>
      </c>
      <c r="P52" s="149">
        <v>107.188634097706</v>
      </c>
      <c r="Q52" s="133"/>
      <c r="R52" s="152">
        <v>100.620236567452</v>
      </c>
      <c r="S52" s="119"/>
      <c r="T52" s="126">
        <v>-1.43452282007411</v>
      </c>
      <c r="U52" s="127">
        <v>-0.89923140996128204</v>
      </c>
      <c r="V52" s="127">
        <v>-1.2556879694779399</v>
      </c>
      <c r="W52" s="127">
        <v>-4.2154607598509601</v>
      </c>
      <c r="X52" s="127">
        <v>-1.94509490024884</v>
      </c>
      <c r="Y52" s="128">
        <v>-2.1906945601599599</v>
      </c>
      <c r="Z52" s="114"/>
      <c r="AA52" s="129">
        <v>1.2481093566333099</v>
      </c>
      <c r="AB52" s="130">
        <v>0.59925973672534005</v>
      </c>
      <c r="AC52" s="131">
        <v>0.86518707460627298</v>
      </c>
      <c r="AD52" s="114"/>
      <c r="AE52" s="132">
        <v>-1.2361162110414501</v>
      </c>
      <c r="AG52" s="139">
        <v>90.164364108268401</v>
      </c>
      <c r="AH52" s="140">
        <v>95.372400635930006</v>
      </c>
      <c r="AI52" s="140">
        <v>96.516299339455401</v>
      </c>
      <c r="AJ52" s="140">
        <v>96.017937884281807</v>
      </c>
      <c r="AK52" s="140">
        <v>93.955884999999995</v>
      </c>
      <c r="AL52" s="141">
        <v>94.532405239134704</v>
      </c>
      <c r="AM52" s="133"/>
      <c r="AN52" s="147">
        <v>96.609794716740893</v>
      </c>
      <c r="AO52" s="148">
        <v>96.592110813788693</v>
      </c>
      <c r="AP52" s="149">
        <v>96.600904486824405</v>
      </c>
      <c r="AQ52" s="133"/>
      <c r="AR52" s="152">
        <v>95.142132677101003</v>
      </c>
      <c r="AS52" s="119"/>
      <c r="AT52" s="126">
        <v>-0.213122124246372</v>
      </c>
      <c r="AU52" s="127">
        <v>1.0795692406175601</v>
      </c>
      <c r="AV52" s="127">
        <v>2.4818928207744699</v>
      </c>
      <c r="AW52" s="127">
        <v>4.7964282311465896</v>
      </c>
      <c r="AX52" s="127">
        <v>3.47244801740788</v>
      </c>
      <c r="AY52" s="128">
        <v>2.3925718026715801</v>
      </c>
      <c r="AZ52" s="114"/>
      <c r="BA52" s="129">
        <v>1.73435123788631</v>
      </c>
      <c r="BB52" s="130">
        <v>1.3159985788299899</v>
      </c>
      <c r="BC52" s="131">
        <v>1.5296818948177899</v>
      </c>
      <c r="BD52" s="114"/>
      <c r="BE52" s="132">
        <v>2.0913927963496501</v>
      </c>
    </row>
  </sheetData>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5" x14ac:dyDescent="0.25"/>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5" x14ac:dyDescent="0.25"/>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5" x14ac:dyDescent="0.25"/>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5" x14ac:dyDescent="0.25"/>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80" zoomScaleNormal="80" zoomScaleSheetLayoutView="96" workbookViewId="0">
      <pane xSplit="1" ySplit="3" topLeftCell="B4" activePane="bottomRight" state="frozen"/>
      <selection activeCell="S19" sqref="S19"/>
      <selection pane="topRight" activeCell="S19" sqref="S19"/>
      <selection pane="bottomLeft" activeCell="S19" sqref="S19"/>
      <selection pane="bottomRight" activeCell="K20" sqref="K20"/>
    </sheetView>
  </sheetViews>
  <sheetFormatPr defaultColWidth="9.1796875" defaultRowHeight="15.5" x14ac:dyDescent="0.25"/>
  <cols>
    <col min="1" max="1" width="44.7265625" style="56" customWidth="1"/>
    <col min="2" max="6" width="8.81640625" style="56" customWidth="1"/>
    <col min="7" max="7" width="8.81640625" style="62" customWidth="1"/>
    <col min="8" max="9" width="8.81640625" style="56" customWidth="1"/>
    <col min="10" max="11" width="8.81640625" style="62" customWidth="1"/>
    <col min="12" max="12" width="2.7265625" style="56" customWidth="1"/>
    <col min="13" max="17" width="9.26953125" style="56" bestFit="1" customWidth="1"/>
    <col min="18" max="18" width="10.26953125" style="56" bestFit="1" customWidth="1"/>
    <col min="19" max="20" width="9.26953125" style="56" bestFit="1" customWidth="1"/>
    <col min="21" max="21" width="10.1796875" style="56" bestFit="1" customWidth="1"/>
    <col min="22" max="22" width="12.7265625" style="56" bestFit="1" customWidth="1"/>
    <col min="23" max="23" width="2.7265625" style="56" customWidth="1"/>
    <col min="24" max="33" width="8.81640625" style="56" customWidth="1"/>
    <col min="34" max="34" width="2.453125" style="56" customWidth="1"/>
    <col min="35" max="16384" width="9.1796875" style="56"/>
  </cols>
  <sheetData>
    <row r="1" spans="1:33" x14ac:dyDescent="0.25">
      <c r="A1" s="263" t="str">
        <f>'Occupancy Raw Data'!B2</f>
        <v>April 19 - May 16, 2026
Rolling-28 Day Period</v>
      </c>
      <c r="B1" s="250" t="s">
        <v>0</v>
      </c>
      <c r="C1" s="251"/>
      <c r="D1" s="251"/>
      <c r="E1" s="251"/>
      <c r="F1" s="251"/>
      <c r="G1" s="251"/>
      <c r="H1" s="251"/>
      <c r="I1" s="251"/>
      <c r="J1" s="251"/>
      <c r="K1" s="252"/>
      <c r="L1" s="60"/>
      <c r="M1" s="250" t="s">
        <v>1</v>
      </c>
      <c r="N1" s="251"/>
      <c r="O1" s="251"/>
      <c r="P1" s="251"/>
      <c r="Q1" s="251"/>
      <c r="R1" s="251"/>
      <c r="S1" s="251"/>
      <c r="T1" s="251"/>
      <c r="U1" s="251"/>
      <c r="V1" s="252"/>
      <c r="W1" s="60"/>
      <c r="X1" s="250" t="s">
        <v>2</v>
      </c>
      <c r="Y1" s="251"/>
      <c r="Z1" s="251"/>
      <c r="AA1" s="251"/>
      <c r="AB1" s="251"/>
      <c r="AC1" s="251"/>
      <c r="AD1" s="251"/>
      <c r="AE1" s="251"/>
      <c r="AF1" s="251"/>
      <c r="AG1" s="252"/>
    </row>
    <row r="2" spans="1:33" x14ac:dyDescent="0.25">
      <c r="A2" s="264"/>
      <c r="B2" s="61"/>
      <c r="C2" s="62"/>
      <c r="D2" s="62"/>
      <c r="E2" s="62"/>
      <c r="F2" s="63"/>
      <c r="G2" s="253" t="s">
        <v>3</v>
      </c>
      <c r="H2" s="62"/>
      <c r="I2" s="62"/>
      <c r="J2" s="253" t="s">
        <v>4</v>
      </c>
      <c r="K2" s="255" t="s">
        <v>5</v>
      </c>
      <c r="L2" s="57"/>
      <c r="M2" s="64"/>
      <c r="N2" s="65"/>
      <c r="O2" s="65"/>
      <c r="P2" s="65"/>
      <c r="Q2" s="65"/>
      <c r="R2" s="257" t="s">
        <v>3</v>
      </c>
      <c r="S2" s="66"/>
      <c r="T2" s="66"/>
      <c r="U2" s="257" t="s">
        <v>4</v>
      </c>
      <c r="V2" s="258" t="s">
        <v>5</v>
      </c>
      <c r="W2" s="57"/>
      <c r="X2" s="64"/>
      <c r="Y2" s="65"/>
      <c r="Z2" s="65"/>
      <c r="AA2" s="65"/>
      <c r="AB2" s="65"/>
      <c r="AC2" s="257" t="s">
        <v>3</v>
      </c>
      <c r="AD2" s="66"/>
      <c r="AE2" s="66"/>
      <c r="AF2" s="257" t="s">
        <v>4</v>
      </c>
      <c r="AG2" s="258" t="s">
        <v>5</v>
      </c>
    </row>
    <row r="3" spans="1:33" x14ac:dyDescent="0.25">
      <c r="A3" s="265"/>
      <c r="B3" s="67" t="s">
        <v>6</v>
      </c>
      <c r="C3" s="68" t="s">
        <v>7</v>
      </c>
      <c r="D3" s="68" t="s">
        <v>8</v>
      </c>
      <c r="E3" s="68" t="s">
        <v>9</v>
      </c>
      <c r="F3" s="69" t="s">
        <v>10</v>
      </c>
      <c r="G3" s="254"/>
      <c r="H3" s="68" t="s">
        <v>11</v>
      </c>
      <c r="I3" s="68" t="s">
        <v>12</v>
      </c>
      <c r="J3" s="254"/>
      <c r="K3" s="256"/>
      <c r="L3" s="57"/>
      <c r="M3" s="67" t="s">
        <v>6</v>
      </c>
      <c r="N3" s="68" t="s">
        <v>7</v>
      </c>
      <c r="O3" s="68" t="s">
        <v>8</v>
      </c>
      <c r="P3" s="68" t="s">
        <v>9</v>
      </c>
      <c r="Q3" s="68" t="s">
        <v>10</v>
      </c>
      <c r="R3" s="254"/>
      <c r="S3" s="69" t="s">
        <v>11</v>
      </c>
      <c r="T3" s="69" t="s">
        <v>12</v>
      </c>
      <c r="U3" s="254"/>
      <c r="V3" s="256"/>
      <c r="W3" s="57"/>
      <c r="X3" s="67" t="s">
        <v>6</v>
      </c>
      <c r="Y3" s="68" t="s">
        <v>7</v>
      </c>
      <c r="Z3" s="68" t="s">
        <v>8</v>
      </c>
      <c r="AA3" s="68" t="s">
        <v>9</v>
      </c>
      <c r="AB3" s="68" t="s">
        <v>10</v>
      </c>
      <c r="AC3" s="254"/>
      <c r="AD3" s="69" t="s">
        <v>11</v>
      </c>
      <c r="AE3" s="69" t="s">
        <v>12</v>
      </c>
      <c r="AF3" s="254"/>
      <c r="AG3" s="256"/>
    </row>
    <row r="4" spans="1:33" x14ac:dyDescent="0.25">
      <c r="A4" s="88" t="s">
        <v>13</v>
      </c>
      <c r="B4" s="71">
        <f>(VLOOKUP($A4,'Occupancy Raw Data'!$B$8:$BE$45,'Occupancy Raw Data'!AG$3,FALSE))/100</f>
        <v>0.51384550311858002</v>
      </c>
      <c r="C4" s="72">
        <f>(VLOOKUP($A4,'Occupancy Raw Data'!$B$8:$BE$45,'Occupancy Raw Data'!AH$3,FALSE))/100</f>
        <v>0.63468177973456297</v>
      </c>
      <c r="D4" s="72">
        <f>(VLOOKUP($A4,'Occupancy Raw Data'!$B$8:$BE$45,'Occupancy Raw Data'!AI$3,FALSE))/100</f>
        <v>0.68709821876340693</v>
      </c>
      <c r="E4" s="72">
        <f>(VLOOKUP($A4,'Occupancy Raw Data'!$B$8:$BE$45,'Occupancy Raw Data'!AJ$3,FALSE))/100</f>
        <v>0.69158159230774596</v>
      </c>
      <c r="F4" s="72">
        <f>(VLOOKUP($A4,'Occupancy Raw Data'!$B$8:$BE$45,'Occupancy Raw Data'!AK$3,FALSE))/100</f>
        <v>0.66960247612833101</v>
      </c>
      <c r="G4" s="73">
        <f>(VLOOKUP($A4,'Occupancy Raw Data'!$B$8:$BE$45,'Occupancy Raw Data'!AL$3,FALSE))/100</f>
        <v>0.63936266422203702</v>
      </c>
      <c r="H4" s="53">
        <f>(VLOOKUP($A4,'Occupancy Raw Data'!$B$8:$BE$45,'Occupancy Raw Data'!AN$3,FALSE))/100</f>
        <v>0.73291254633693892</v>
      </c>
      <c r="I4" s="53">
        <f>(VLOOKUP($A4,'Occupancy Raw Data'!$B$8:$BE$45,'Occupancy Raw Data'!AO$3,FALSE))/100</f>
        <v>0.74451242965558706</v>
      </c>
      <c r="J4" s="73">
        <f>(VLOOKUP($A4,'Occupancy Raw Data'!$B$8:$BE$45,'Occupancy Raw Data'!AP$3,FALSE))/100</f>
        <v>0.73871242751730193</v>
      </c>
      <c r="K4" s="74">
        <f>(VLOOKUP($A4,'Occupancy Raw Data'!$B$8:$BE$45,'Occupancy Raw Data'!AR$3,FALSE))/100</f>
        <v>0.66778474604447791</v>
      </c>
      <c r="M4" s="75">
        <f>VLOOKUP($A4,'ADR Raw Data'!$B$6:$BE$43,'ADR Raw Data'!AG$1,FALSE)</f>
        <v>150.91113960374</v>
      </c>
      <c r="N4" s="76">
        <f>VLOOKUP($A4,'ADR Raw Data'!$B$6:$BE$43,'ADR Raw Data'!AH$1,FALSE)</f>
        <v>162.31123533117099</v>
      </c>
      <c r="O4" s="76">
        <f>VLOOKUP($A4,'ADR Raw Data'!$B$6:$BE$43,'ADR Raw Data'!AI$1,FALSE)</f>
        <v>171.00646333835701</v>
      </c>
      <c r="P4" s="76">
        <f>VLOOKUP($A4,'ADR Raw Data'!$B$6:$BE$43,'ADR Raw Data'!AJ$1,FALSE)</f>
        <v>168.51034151878599</v>
      </c>
      <c r="Q4" s="76">
        <f>VLOOKUP($A4,'ADR Raw Data'!$B$6:$BE$43,'ADR Raw Data'!AK$1,FALSE)</f>
        <v>163.04034024667999</v>
      </c>
      <c r="R4" s="77">
        <f>VLOOKUP($A4,'ADR Raw Data'!$B$6:$BE$43,'ADR Raw Data'!AL$1,FALSE)</f>
        <v>163.84153569109699</v>
      </c>
      <c r="S4" s="76">
        <f>VLOOKUP($A4,'ADR Raw Data'!$B$6:$BE$43,'ADR Raw Data'!AN$1,FALSE)</f>
        <v>179.96045068879101</v>
      </c>
      <c r="T4" s="76">
        <f>VLOOKUP($A4,'ADR Raw Data'!$B$6:$BE$43,'ADR Raw Data'!AO$1,FALSE)</f>
        <v>181.47136276535599</v>
      </c>
      <c r="U4" s="77">
        <f>VLOOKUP($A4,'ADR Raw Data'!$B$6:$BE$43,'ADR Raw Data'!AP$1,FALSE)</f>
        <v>180.721830252329</v>
      </c>
      <c r="V4" s="78">
        <f>VLOOKUP($A4,'ADR Raw Data'!$B$6:$BE$43,'ADR Raw Data'!AR$1,FALSE)</f>
        <v>169.18358608203101</v>
      </c>
      <c r="X4" s="75">
        <f>VLOOKUP($A4,'RevPAR Raw Data'!$B$6:$BE$43,'RevPAR Raw Data'!AG$1,FALSE)</f>
        <v>77.545010455882505</v>
      </c>
      <c r="Y4" s="76">
        <f>VLOOKUP($A4,'RevPAR Raw Data'!$B$6:$BE$43,'RevPAR Raw Data'!AH$1,FALSE)</f>
        <v>103.015983710903</v>
      </c>
      <c r="Z4" s="76">
        <f>VLOOKUP($A4,'RevPAR Raw Data'!$B$6:$BE$43,'RevPAR Raw Data'!AI$1,FALSE)</f>
        <v>117.498236356815</v>
      </c>
      <c r="AA4" s="76">
        <f>VLOOKUP($A4,'RevPAR Raw Data'!$B$6:$BE$43,'RevPAR Raw Data'!AJ$1,FALSE)</f>
        <v>116.538650307884</v>
      </c>
      <c r="AB4" s="76">
        <f>VLOOKUP($A4,'RevPAR Raw Data'!$B$6:$BE$43,'RevPAR Raw Data'!AK$1,FALSE)</f>
        <v>109.172215537982</v>
      </c>
      <c r="AC4" s="77">
        <f>VLOOKUP($A4,'RevPAR Raw Data'!$B$6:$BE$43,'RevPAR Raw Data'!AL$1,FALSE)</f>
        <v>104.75416076969</v>
      </c>
      <c r="AD4" s="76">
        <f>VLOOKUP($A4,'RevPAR Raw Data'!$B$6:$BE$43,'RevPAR Raw Data'!AN$1,FALSE)</f>
        <v>131.895272154265</v>
      </c>
      <c r="AE4" s="76">
        <f>VLOOKUP($A4,'RevPAR Raw Data'!$B$6:$BE$43,'RevPAR Raw Data'!AO$1,FALSE)</f>
        <v>135.107685205346</v>
      </c>
      <c r="AF4" s="77">
        <f>VLOOKUP($A4,'RevPAR Raw Data'!$B$6:$BE$43,'RevPAR Raw Data'!AP$1,FALSE)</f>
        <v>133.50146193106701</v>
      </c>
      <c r="AG4" s="78">
        <f>VLOOKUP($A4,'RevPAR Raw Data'!$B$6:$BE$43,'RevPAR Raw Data'!AR$1,FALSE)</f>
        <v>112.978218066683</v>
      </c>
    </row>
    <row r="5" spans="1:33" x14ac:dyDescent="0.25">
      <c r="A5" s="55" t="s">
        <v>126</v>
      </c>
      <c r="B5" s="43">
        <f>(VLOOKUP($A4,'Occupancy Raw Data'!$B$8:$BE$45,'Occupancy Raw Data'!AT$3,FALSE))/100</f>
        <v>4.7881479413530693E-2</v>
      </c>
      <c r="C5" s="44">
        <f>(VLOOKUP($A4,'Occupancy Raw Data'!$B$8:$BE$45,'Occupancy Raw Data'!AU$3,FALSE))/100</f>
        <v>4.2803767357580902E-2</v>
      </c>
      <c r="D5" s="44">
        <f>(VLOOKUP($A4,'Occupancy Raw Data'!$B$8:$BE$45,'Occupancy Raw Data'!AV$3,FALSE))/100</f>
        <v>3.0382275630439902E-2</v>
      </c>
      <c r="E5" s="44">
        <f>(VLOOKUP($A4,'Occupancy Raw Data'!$B$8:$BE$45,'Occupancy Raw Data'!AW$3,FALSE))/100</f>
        <v>1.90033553462013E-2</v>
      </c>
      <c r="F5" s="44">
        <f>(VLOOKUP($A4,'Occupancy Raw Data'!$B$8:$BE$45,'Occupancy Raw Data'!AX$3,FALSE))/100</f>
        <v>5.4756758477065102E-3</v>
      </c>
      <c r="G5" s="44">
        <f>(VLOOKUP($A4,'Occupancy Raw Data'!$B$8:$BE$45,'Occupancy Raw Data'!AY$3,FALSE))/100</f>
        <v>2.7731691477300601E-2</v>
      </c>
      <c r="H5" s="45">
        <f>(VLOOKUP($A4,'Occupancy Raw Data'!$B$8:$BE$45,'Occupancy Raw Data'!BA$3,FALSE))/100</f>
        <v>-3.8284533140661198E-3</v>
      </c>
      <c r="I5" s="45">
        <f>(VLOOKUP($A4,'Occupancy Raw Data'!$B$8:$BE$45,'Occupancy Raw Data'!BB$3,FALSE))/100</f>
        <v>-5.4496790846283302E-3</v>
      </c>
      <c r="J5" s="44">
        <f>(VLOOKUP($A4,'Occupancy Raw Data'!$B$8:$BE$45,'Occupancy Raw Data'!BC$3,FALSE))/100</f>
        <v>-4.6461821496188898E-3</v>
      </c>
      <c r="K5" s="46">
        <f>(VLOOKUP($A4,'Occupancy Raw Data'!$B$8:$BE$45,'Occupancy Raw Data'!BE$3,FALSE))/100</f>
        <v>1.7272100007520198E-2</v>
      </c>
      <c r="M5" s="43">
        <f>(VLOOKUP($A4,'ADR Raw Data'!$B$6:$BE$49,'ADR Raw Data'!AT$1,FALSE))/100</f>
        <v>3.2405946507225898E-2</v>
      </c>
      <c r="N5" s="44">
        <f>(VLOOKUP($A4,'ADR Raw Data'!$B$6:$BE$49,'ADR Raw Data'!AU$1,FALSE))/100</f>
        <v>4.3472115508575701E-2</v>
      </c>
      <c r="O5" s="44">
        <f>(VLOOKUP($A4,'ADR Raw Data'!$B$6:$BE$49,'ADR Raw Data'!AV$1,FALSE))/100</f>
        <v>4.5581803463448096E-2</v>
      </c>
      <c r="P5" s="44">
        <f>(VLOOKUP($A4,'ADR Raw Data'!$B$6:$BE$49,'ADR Raw Data'!AW$1,FALSE))/100</f>
        <v>3.77819444354974E-2</v>
      </c>
      <c r="Q5" s="44">
        <f>(VLOOKUP($A4,'ADR Raw Data'!$B$6:$BE$49,'ADR Raw Data'!AX$1,FALSE))/100</f>
        <v>1.7200971343190402E-2</v>
      </c>
      <c r="R5" s="44">
        <f>(VLOOKUP($A4,'ADR Raw Data'!$B$6:$BE$49,'ADR Raw Data'!AY$1,FALSE))/100</f>
        <v>3.5068101714808203E-2</v>
      </c>
      <c r="S5" s="45">
        <f>(VLOOKUP($A4,'ADR Raw Data'!$B$6:$BE$49,'ADR Raw Data'!BA$1,FALSE))/100</f>
        <v>2.7714369046973001E-2</v>
      </c>
      <c r="T5" s="45">
        <f>(VLOOKUP($A4,'ADR Raw Data'!$B$6:$BE$49,'ADR Raw Data'!BB$1,FALSE))/100</f>
        <v>2.27492328890825E-2</v>
      </c>
      <c r="U5" s="44">
        <f>(VLOOKUP($A4,'ADR Raw Data'!$B$6:$BE$49,'ADR Raw Data'!BC$1,FALSE))/100</f>
        <v>2.51903582145033E-2</v>
      </c>
      <c r="V5" s="46">
        <f>(VLOOKUP($A4,'ADR Raw Data'!$B$6:$BE$49,'ADR Raw Data'!BE$1,FALSE))/100</f>
        <v>3.0928062837344901E-2</v>
      </c>
      <c r="X5" s="43">
        <f>(VLOOKUP($A4,'RevPAR Raw Data'!$B$6:$BE$49,'RevPAR Raw Data'!AT$1,FALSE))/100</f>
        <v>8.1839070581318299E-2</v>
      </c>
      <c r="Y5" s="44">
        <f>(VLOOKUP($A4,'RevPAR Raw Data'!$B$6:$BE$49,'RevPAR Raw Data'!AU$1,FALSE))/100</f>
        <v>8.8136653184927596E-2</v>
      </c>
      <c r="Z5" s="44">
        <f>(VLOOKUP($A4,'RevPAR Raw Data'!$B$6:$BE$49,'RevPAR Raw Data'!AV$1,FALSE))/100</f>
        <v>7.7348958010447111E-2</v>
      </c>
      <c r="AA5" s="44">
        <f>(VLOOKUP($A4,'RevPAR Raw Data'!$B$6:$BE$49,'RevPAR Raw Data'!AW$1,FALSE))/100</f>
        <v>5.7503283497476999E-2</v>
      </c>
      <c r="AB5" s="44">
        <f>(VLOOKUP($A4,'RevPAR Raw Data'!$B$6:$BE$49,'RevPAR Raw Data'!AX$1,FALSE))/100</f>
        <v>2.2770834134237902E-2</v>
      </c>
      <c r="AC5" s="44">
        <f>(VLOOKUP($A4,'RevPAR Raw Data'!$B$6:$BE$49,'RevPAR Raw Data'!AY$1,FALSE))/100</f>
        <v>6.3772290969558595E-2</v>
      </c>
      <c r="AD5" s="45">
        <f>(VLOOKUP($A4,'RevPAR Raw Data'!$B$6:$BE$49,'RevPAR Raw Data'!BA$1,FALSE))/100</f>
        <v>2.3779812564881802E-2</v>
      </c>
      <c r="AE5" s="45">
        <f>(VLOOKUP($A4,'RevPAR Raw Data'!$B$6:$BE$49,'RevPAR Raw Data'!BB$1,FALSE))/100</f>
        <v>1.71755777857872E-2</v>
      </c>
      <c r="AF5" s="44">
        <f>(VLOOKUP($A4,'RevPAR Raw Data'!$B$6:$BE$49,'RevPAR Raw Data'!BC$1,FALSE))/100</f>
        <v>2.0427137072205701E-2</v>
      </c>
      <c r="AG5" s="46">
        <f>(VLOOKUP($A4,'RevPAR Raw Data'!$B$6:$BE$49,'RevPAR Raw Data'!BE$1,FALSE))/100</f>
        <v>4.8734355439230603E-2</v>
      </c>
    </row>
    <row r="6" spans="1:33"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5">
      <c r="A7" s="88" t="s">
        <v>14</v>
      </c>
      <c r="B7" s="79">
        <f>(VLOOKUP($A7,'Occupancy Raw Data'!$B$8:$BE$45,'Occupancy Raw Data'!AG$3,FALSE))/100</f>
        <v>0.53309459100880097</v>
      </c>
      <c r="C7" s="80">
        <f>(VLOOKUP($A7,'Occupancy Raw Data'!$B$8:$BE$45,'Occupancy Raw Data'!AH$3,FALSE))/100</f>
        <v>0.67942636104082998</v>
      </c>
      <c r="D7" s="80">
        <f>(VLOOKUP($A7,'Occupancy Raw Data'!$B$8:$BE$45,'Occupancy Raw Data'!AI$3,FALSE))/100</f>
        <v>0.73748870015281498</v>
      </c>
      <c r="E7" s="80">
        <f>(VLOOKUP($A7,'Occupancy Raw Data'!$B$8:$BE$45,'Occupancy Raw Data'!AJ$3,FALSE))/100</f>
        <v>0.75620006003777707</v>
      </c>
      <c r="F7" s="80">
        <f>(VLOOKUP($A7,'Occupancy Raw Data'!$B$8:$BE$45,'Occupancy Raw Data'!AK$3,FALSE))/100</f>
        <v>0.73326237576519004</v>
      </c>
      <c r="G7" s="81">
        <f>(VLOOKUP($A7,'Occupancy Raw Data'!$B$8:$BE$45,'Occupancy Raw Data'!AL$3,FALSE))/100</f>
        <v>0.68789441760108205</v>
      </c>
      <c r="H7" s="53">
        <f>(VLOOKUP($A7,'Occupancy Raw Data'!$B$8:$BE$45,'Occupancy Raw Data'!AN$3,FALSE))/100</f>
        <v>0.77347390995867504</v>
      </c>
      <c r="I7" s="53">
        <f>(VLOOKUP($A7,'Occupancy Raw Data'!$B$8:$BE$45,'Occupancy Raw Data'!AO$3,FALSE))/100</f>
        <v>0.76304582429516199</v>
      </c>
      <c r="J7" s="81">
        <f>(VLOOKUP($A7,'Occupancy Raw Data'!$B$8:$BE$45,'Occupancy Raw Data'!AP$3,FALSE))/100</f>
        <v>0.76825986712691896</v>
      </c>
      <c r="K7" s="82">
        <f>(VLOOKUP($A7,'Occupancy Raw Data'!$B$8:$BE$45,'Occupancy Raw Data'!AR$3,FALSE))/100</f>
        <v>0.71085838407326307</v>
      </c>
      <c r="M7" s="75">
        <f>VLOOKUP($A7,'ADR Raw Data'!$B$6:$BE$43,'ADR Raw Data'!AG$1,FALSE)</f>
        <v>126.43229071509199</v>
      </c>
      <c r="N7" s="76">
        <f>VLOOKUP($A7,'ADR Raw Data'!$B$6:$BE$43,'ADR Raw Data'!AH$1,FALSE)</f>
        <v>143.877581628071</v>
      </c>
      <c r="O7" s="76">
        <f>VLOOKUP($A7,'ADR Raw Data'!$B$6:$BE$43,'ADR Raw Data'!AI$1,FALSE)</f>
        <v>153.862610456369</v>
      </c>
      <c r="P7" s="76">
        <f>VLOOKUP($A7,'ADR Raw Data'!$B$6:$BE$43,'ADR Raw Data'!AJ$1,FALSE)</f>
        <v>154.595881765884</v>
      </c>
      <c r="Q7" s="76">
        <f>VLOOKUP($A7,'ADR Raw Data'!$B$6:$BE$43,'ADR Raw Data'!AK$1,FALSE)</f>
        <v>149.92567051754099</v>
      </c>
      <c r="R7" s="77">
        <f>VLOOKUP($A7,'ADR Raw Data'!$B$6:$BE$43,'ADR Raw Data'!AL$1,FALSE)</f>
        <v>146.96057537583599</v>
      </c>
      <c r="S7" s="76">
        <f>VLOOKUP($A7,'ADR Raw Data'!$B$6:$BE$43,'ADR Raw Data'!AN$1,FALSE)</f>
        <v>163.61603782336499</v>
      </c>
      <c r="T7" s="76">
        <f>VLOOKUP($A7,'ADR Raw Data'!$B$6:$BE$43,'ADR Raw Data'!AO$1,FALSE)</f>
        <v>159.937138182518</v>
      </c>
      <c r="U7" s="77">
        <f>VLOOKUP($A7,'ADR Raw Data'!$B$6:$BE$43,'ADR Raw Data'!AP$1,FALSE)</f>
        <v>161.78907202112401</v>
      </c>
      <c r="V7" s="78">
        <f>VLOOKUP($A7,'ADR Raw Data'!$B$6:$BE$43,'ADR Raw Data'!AR$1,FALSE)</f>
        <v>151.53988180660099</v>
      </c>
      <c r="X7" s="75">
        <f>VLOOKUP($A7,'RevPAR Raw Data'!$B$6:$BE$43,'RevPAR Raw Data'!AG$1,FALSE)</f>
        <v>67.400370309067995</v>
      </c>
      <c r="Y7" s="76">
        <f>VLOOKUP($A7,'RevPAR Raw Data'!$B$6:$BE$43,'RevPAR Raw Data'!AH$1,FALSE)</f>
        <v>97.754221720915297</v>
      </c>
      <c r="Z7" s="76">
        <f>VLOOKUP($A7,'RevPAR Raw Data'!$B$6:$BE$43,'RevPAR Raw Data'!AI$1,FALSE)</f>
        <v>113.471936587586</v>
      </c>
      <c r="AA7" s="76">
        <f>VLOOKUP($A7,'RevPAR Raw Data'!$B$6:$BE$43,'RevPAR Raw Data'!AJ$1,FALSE)</f>
        <v>116.905415072954</v>
      </c>
      <c r="AB7" s="76">
        <f>VLOOKUP($A7,'RevPAR Raw Data'!$B$6:$BE$43,'RevPAR Raw Data'!AK$1,FALSE)</f>
        <v>109.934853351881</v>
      </c>
      <c r="AC7" s="77">
        <f>VLOOKUP($A7,'RevPAR Raw Data'!$B$6:$BE$43,'RevPAR Raw Data'!AL$1,FALSE)</f>
        <v>101.09335940848101</v>
      </c>
      <c r="AD7" s="76">
        <f>VLOOKUP($A7,'RevPAR Raw Data'!$B$6:$BE$43,'RevPAR Raw Data'!AN$1,FALSE)</f>
        <v>126.552736507185</v>
      </c>
      <c r="AE7" s="76">
        <f>VLOOKUP($A7,'RevPAR Raw Data'!$B$6:$BE$43,'RevPAR Raw Data'!AO$1,FALSE)</f>
        <v>122.039365439888</v>
      </c>
      <c r="AF7" s="77">
        <f>VLOOKUP($A7,'RevPAR Raw Data'!$B$6:$BE$43,'RevPAR Raw Data'!AP$1,FALSE)</f>
        <v>124.29605097353701</v>
      </c>
      <c r="AG7" s="78">
        <f>VLOOKUP($A7,'RevPAR Raw Data'!$B$6:$BE$43,'RevPAR Raw Data'!AR$1,FALSE)</f>
        <v>107.723395503693</v>
      </c>
    </row>
    <row r="8" spans="1:33" x14ac:dyDescent="0.25">
      <c r="A8" s="55" t="s">
        <v>126</v>
      </c>
      <c r="B8" s="43">
        <f>(VLOOKUP($A7,'Occupancy Raw Data'!$B$8:$BE$45,'Occupancy Raw Data'!AT$3,FALSE))/100</f>
        <v>7.0037299203621992E-2</v>
      </c>
      <c r="C8" s="44">
        <f>(VLOOKUP($A7,'Occupancy Raw Data'!$B$8:$BE$45,'Occupancy Raw Data'!AU$3,FALSE))/100</f>
        <v>6.8204665634702497E-2</v>
      </c>
      <c r="D8" s="44">
        <f>(VLOOKUP($A7,'Occupancy Raw Data'!$B$8:$BE$45,'Occupancy Raw Data'!AV$3,FALSE))/100</f>
        <v>4.6177248307100696E-2</v>
      </c>
      <c r="E8" s="44">
        <f>(VLOOKUP($A7,'Occupancy Raw Data'!$B$8:$BE$45,'Occupancy Raw Data'!AW$3,FALSE))/100</f>
        <v>3.3503913793109803E-2</v>
      </c>
      <c r="F8" s="44">
        <f>(VLOOKUP($A7,'Occupancy Raw Data'!$B$8:$BE$45,'Occupancy Raw Data'!AX$3,FALSE))/100</f>
        <v>2.4500619678749298E-2</v>
      </c>
      <c r="G8" s="44">
        <f>(VLOOKUP($A7,'Occupancy Raw Data'!$B$8:$BE$45,'Occupancy Raw Data'!AY$3,FALSE))/100</f>
        <v>4.6505350530003299E-2</v>
      </c>
      <c r="H8" s="45">
        <f>(VLOOKUP($A7,'Occupancy Raw Data'!$B$8:$BE$45,'Occupancy Raw Data'!BA$3,FALSE))/100</f>
        <v>4.5932219821077898E-3</v>
      </c>
      <c r="I8" s="45">
        <f>(VLOOKUP($A7,'Occupancy Raw Data'!$B$8:$BE$45,'Occupancy Raw Data'!BB$3,FALSE))/100</f>
        <v>-4.7555802614243393E-3</v>
      </c>
      <c r="J8" s="44">
        <f>(VLOOKUP($A7,'Occupancy Raw Data'!$B$8:$BE$45,'Occupancy Raw Data'!BC$3,FALSE))/100</f>
        <v>-7.1306298639608903E-5</v>
      </c>
      <c r="K8" s="46">
        <f>(VLOOKUP($A7,'Occupancy Raw Data'!$B$8:$BE$45,'Occupancy Raw Data'!BE$3,FALSE))/100</f>
        <v>3.1650904381876101E-2</v>
      </c>
      <c r="M8" s="43">
        <f>(VLOOKUP($A7,'ADR Raw Data'!$B$6:$BE$49,'ADR Raw Data'!AT$1,FALSE))/100</f>
        <v>5.8209567496650898E-2</v>
      </c>
      <c r="N8" s="44">
        <f>(VLOOKUP($A7,'ADR Raw Data'!$B$6:$BE$49,'ADR Raw Data'!AU$1,FALSE))/100</f>
        <v>5.27372346095576E-2</v>
      </c>
      <c r="O8" s="44">
        <f>(VLOOKUP($A7,'ADR Raw Data'!$B$6:$BE$49,'ADR Raw Data'!AV$1,FALSE))/100</f>
        <v>4.7606802040839696E-2</v>
      </c>
      <c r="P8" s="44">
        <f>(VLOOKUP($A7,'ADR Raw Data'!$B$6:$BE$49,'ADR Raw Data'!AW$1,FALSE))/100</f>
        <v>4.4355125785315898E-2</v>
      </c>
      <c r="Q8" s="44">
        <f>(VLOOKUP($A7,'ADR Raw Data'!$B$6:$BE$49,'ADR Raw Data'!AX$1,FALSE))/100</f>
        <v>4.0311155828069198E-2</v>
      </c>
      <c r="R8" s="44">
        <f>(VLOOKUP($A7,'ADR Raw Data'!$B$6:$BE$49,'ADR Raw Data'!AY$1,FALSE))/100</f>
        <v>4.6707509358625596E-2</v>
      </c>
      <c r="S8" s="45">
        <f>(VLOOKUP($A7,'ADR Raw Data'!$B$6:$BE$49,'ADR Raw Data'!BA$1,FALSE))/100</f>
        <v>4.80593649505816E-2</v>
      </c>
      <c r="T8" s="45">
        <f>(VLOOKUP($A7,'ADR Raw Data'!$B$6:$BE$49,'ADR Raw Data'!BB$1,FALSE))/100</f>
        <v>4.1929103345857095E-2</v>
      </c>
      <c r="U8" s="44">
        <f>(VLOOKUP($A7,'ADR Raw Data'!$B$6:$BE$49,'ADR Raw Data'!BC$1,FALSE))/100</f>
        <v>4.5082114200872797E-2</v>
      </c>
      <c r="V8" s="46">
        <f>(VLOOKUP($A7,'ADR Raw Data'!$B$6:$BE$49,'ADR Raw Data'!BE$1,FALSE))/100</f>
        <v>4.5142712237601898E-2</v>
      </c>
      <c r="X8" s="43">
        <f>(VLOOKUP($A7,'RevPAR Raw Data'!$B$6:$BE$49,'RevPAR Raw Data'!AT$1,FALSE))/100</f>
        <v>0.13232370759554901</v>
      </c>
      <c r="Y8" s="44">
        <f>(VLOOKUP($A7,'RevPAR Raw Data'!$B$6:$BE$49,'RevPAR Raw Data'!AU$1,FALSE))/100</f>
        <v>0.124538825697303</v>
      </c>
      <c r="Z8" s="44">
        <f>(VLOOKUP($A7,'RevPAR Raw Data'!$B$6:$BE$49,'RevPAR Raw Data'!AV$1,FALSE))/100</f>
        <v>9.5982401466887288E-2</v>
      </c>
      <c r="AA8" s="44">
        <f>(VLOOKUP($A7,'RevPAR Raw Data'!$B$6:$BE$49,'RevPAR Raw Data'!AW$1,FALSE))/100</f>
        <v>7.9345109889019494E-2</v>
      </c>
      <c r="AB8" s="44">
        <f>(VLOOKUP($A7,'RevPAR Raw Data'!$B$6:$BE$49,'RevPAR Raw Data'!AX$1,FALSE))/100</f>
        <v>6.5799423804572793E-2</v>
      </c>
      <c r="AC8" s="44">
        <f>(VLOOKUP($A7,'RevPAR Raw Data'!$B$6:$BE$49,'RevPAR Raw Data'!AY$1,FALSE))/100</f>
        <v>9.5385008983735295E-2</v>
      </c>
      <c r="AD8" s="45">
        <f>(VLOOKUP($A7,'RevPAR Raw Data'!$B$6:$BE$49,'RevPAR Raw Data'!BA$1,FALSE))/100</f>
        <v>5.2873334264226503E-2</v>
      </c>
      <c r="AE8" s="45">
        <f>(VLOOKUP($A7,'RevPAR Raw Data'!$B$6:$BE$49,'RevPAR Raw Data'!BB$1,FALSE))/100</f>
        <v>3.6974125868181898E-2</v>
      </c>
      <c r="AF8" s="44">
        <f>(VLOOKUP($A7,'RevPAR Raw Data'!$B$6:$BE$49,'RevPAR Raw Data'!BC$1,FALSE))/100</f>
        <v>4.50075932635347E-2</v>
      </c>
      <c r="AG8" s="46">
        <f>(VLOOKUP($A7,'RevPAR Raw Data'!$B$6:$BE$49,'RevPAR Raw Data'!BE$1,FALSE))/100</f>
        <v>7.8222424288048903E-2</v>
      </c>
    </row>
    <row r="9" spans="1:33"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5">
      <c r="A11" s="70" t="s">
        <v>16</v>
      </c>
      <c r="B11" s="47">
        <f>(VLOOKUP($A11,'Occupancy Raw Data'!$B$8:$BE$51,'Occupancy Raw Data'!AG$3,FALSE))/100</f>
        <v>0.47876067440332798</v>
      </c>
      <c r="C11" s="53">
        <f>(VLOOKUP($A11,'Occupancy Raw Data'!$B$8:$BE$51,'Occupancy Raw Data'!AH$3,FALSE))/100</f>
        <v>0.67281585285745504</v>
      </c>
      <c r="D11" s="53">
        <f>(VLOOKUP($A11,'Occupancy Raw Data'!$B$8:$BE$51,'Occupancy Raw Data'!AI$3,FALSE))/100</f>
        <v>0.74731771403547098</v>
      </c>
      <c r="E11" s="53">
        <f>(VLOOKUP($A11,'Occupancy Raw Data'!$B$8:$BE$51,'Occupancy Raw Data'!AJ$3,FALSE))/100</f>
        <v>0.78886577622071297</v>
      </c>
      <c r="F11" s="53">
        <f>(VLOOKUP($A11,'Occupancy Raw Data'!$B$8:$BE$51,'Occupancy Raw Data'!AK$3,FALSE))/100</f>
        <v>0.72005693015108307</v>
      </c>
      <c r="G11" s="54">
        <f>(VLOOKUP($A11,'Occupancy Raw Data'!$B$8:$BE$51,'Occupancy Raw Data'!AL$3,FALSE))/100</f>
        <v>0.68156338953360995</v>
      </c>
      <c r="H11" s="53">
        <f>(VLOOKUP($A11,'Occupancy Raw Data'!$B$8:$BE$51,'Occupancy Raw Data'!AN$3,FALSE))/100</f>
        <v>0.75738673670387302</v>
      </c>
      <c r="I11" s="53">
        <f>(VLOOKUP($A11,'Occupancy Raw Data'!$B$8:$BE$51,'Occupancy Raw Data'!AO$3,FALSE))/100</f>
        <v>0.77265265922521298</v>
      </c>
      <c r="J11" s="54">
        <f>(VLOOKUP($A11,'Occupancy Raw Data'!$B$8:$BE$51,'Occupancy Raw Data'!AP$3,FALSE))/100</f>
        <v>0.76501969796454306</v>
      </c>
      <c r="K11" s="48">
        <f>(VLOOKUP($A11,'Occupancy Raw Data'!$B$8:$BE$51,'Occupancy Raw Data'!AR$3,FALSE))/100</f>
        <v>0.70541550683389109</v>
      </c>
      <c r="M11" s="75">
        <f>VLOOKUP($A11,'ADR Raw Data'!$B$6:$BE$49,'ADR Raw Data'!AG$1,FALSE)</f>
        <v>301.76106219986201</v>
      </c>
      <c r="N11" s="76">
        <f>VLOOKUP($A11,'ADR Raw Data'!$B$6:$BE$49,'ADR Raw Data'!AH$1,FALSE)</f>
        <v>310.92398747050601</v>
      </c>
      <c r="O11" s="76">
        <f>VLOOKUP($A11,'ADR Raw Data'!$B$6:$BE$49,'ADR Raw Data'!AI$1,FALSE)</f>
        <v>325.10215939056502</v>
      </c>
      <c r="P11" s="76">
        <f>VLOOKUP($A11,'ADR Raw Data'!$B$6:$BE$49,'ADR Raw Data'!AJ$1,FALSE)</f>
        <v>324.088501144958</v>
      </c>
      <c r="Q11" s="76">
        <f>VLOOKUP($A11,'ADR Raw Data'!$B$6:$BE$49,'ADR Raw Data'!AK$1,FALSE)</f>
        <v>329.53562566519599</v>
      </c>
      <c r="R11" s="77">
        <f>VLOOKUP($A11,'ADR Raw Data'!$B$6:$BE$49,'ADR Raw Data'!AL$1,FALSE)</f>
        <v>319.72587576701801</v>
      </c>
      <c r="S11" s="76">
        <f>VLOOKUP($A11,'ADR Raw Data'!$B$6:$BE$49,'ADR Raw Data'!AN$1,FALSE)</f>
        <v>399.81412729374301</v>
      </c>
      <c r="T11" s="76">
        <f>VLOOKUP($A11,'ADR Raw Data'!$B$6:$BE$49,'ADR Raw Data'!AO$1,FALSE)</f>
        <v>400.42975497485997</v>
      </c>
      <c r="U11" s="77">
        <f>VLOOKUP($A11,'ADR Raw Data'!$B$6:$BE$49,'ADR Raw Data'!AP$1,FALSE)</f>
        <v>400.12501233773202</v>
      </c>
      <c r="V11" s="78">
        <f>VLOOKUP($A11,'ADR Raw Data'!$B$6:$BE$49,'ADR Raw Data'!AR$1,FALSE)</f>
        <v>344.64580278661401</v>
      </c>
      <c r="X11" s="75">
        <f>VLOOKUP($A11,'RevPAR Raw Data'!$B$6:$BE$49,'RevPAR Raw Data'!AG$1,FALSE)</f>
        <v>144.47132964746999</v>
      </c>
      <c r="Y11" s="76">
        <f>VLOOKUP($A11,'RevPAR Raw Data'!$B$6:$BE$49,'RevPAR Raw Data'!AH$1,FALSE)</f>
        <v>209.19458780380899</v>
      </c>
      <c r="Z11" s="76">
        <f>VLOOKUP($A11,'RevPAR Raw Data'!$B$6:$BE$49,'RevPAR Raw Data'!AI$1,FALSE)</f>
        <v>242.954602583753</v>
      </c>
      <c r="AA11" s="76">
        <f>VLOOKUP($A11,'RevPAR Raw Data'!$B$6:$BE$49,'RevPAR Raw Data'!AJ$1,FALSE)</f>
        <v>255.66232701992499</v>
      </c>
      <c r="AB11" s="76">
        <f>VLOOKUP($A11,'RevPAR Raw Data'!$B$6:$BE$49,'RevPAR Raw Data'!AK$1,FALSE)</f>
        <v>237.284410991898</v>
      </c>
      <c r="AC11" s="77">
        <f>VLOOKUP($A11,'RevPAR Raw Data'!$B$6:$BE$49,'RevPAR Raw Data'!AL$1,FALSE)</f>
        <v>217.91345160937101</v>
      </c>
      <c r="AD11" s="76">
        <f>VLOOKUP($A11,'RevPAR Raw Data'!$B$6:$BE$49,'RevPAR Raw Data'!AN$1,FALSE)</f>
        <v>302.81391715911502</v>
      </c>
      <c r="AE11" s="76">
        <f>VLOOKUP($A11,'RevPAR Raw Data'!$B$6:$BE$49,'RevPAR Raw Data'!AO$1,FALSE)</f>
        <v>309.393115014226</v>
      </c>
      <c r="AF11" s="77">
        <f>VLOOKUP($A11,'RevPAR Raw Data'!$B$6:$BE$49,'RevPAR Raw Data'!AP$1,FALSE)</f>
        <v>306.10351608667099</v>
      </c>
      <c r="AG11" s="78">
        <f>VLOOKUP($A11,'RevPAR Raw Data'!$B$6:$BE$49,'RevPAR Raw Data'!AR$1,FALSE)</f>
        <v>243.11849365089199</v>
      </c>
    </row>
    <row r="12" spans="1:33" x14ac:dyDescent="0.25">
      <c r="A12" s="55" t="s">
        <v>126</v>
      </c>
      <c r="B12" s="43">
        <f>(VLOOKUP($A11,'Occupancy Raw Data'!$B$8:$BE$51,'Occupancy Raw Data'!AT$3,FALSE))/100</f>
        <v>6.6057761227935691E-2</v>
      </c>
      <c r="C12" s="44">
        <f>(VLOOKUP($A11,'Occupancy Raw Data'!$B$8:$BE$51,'Occupancy Raw Data'!AU$3,FALSE))/100</f>
        <v>5.2508082541382499E-2</v>
      </c>
      <c r="D12" s="44">
        <f>(VLOOKUP($A11,'Occupancy Raw Data'!$B$8:$BE$51,'Occupancy Raw Data'!AV$3,FALSE))/100</f>
        <v>3.8822282575523698E-3</v>
      </c>
      <c r="E12" s="44">
        <f>(VLOOKUP($A11,'Occupancy Raw Data'!$B$8:$BE$51,'Occupancy Raw Data'!AW$3,FALSE))/100</f>
        <v>9.813991537899619E-2</v>
      </c>
      <c r="F12" s="44">
        <f>(VLOOKUP($A11,'Occupancy Raw Data'!$B$8:$BE$51,'Occupancy Raw Data'!AX$3,FALSE))/100</f>
        <v>4.5964653679837507E-2</v>
      </c>
      <c r="G12" s="44">
        <f>(VLOOKUP($A11,'Occupancy Raw Data'!$B$8:$BE$51,'Occupancy Raw Data'!AY$3,FALSE))/100</f>
        <v>5.1940842744713799E-2</v>
      </c>
      <c r="H12" s="45">
        <f>(VLOOKUP($A11,'Occupancy Raw Data'!$B$8:$BE$51,'Occupancy Raw Data'!BA$3,FALSE))/100</f>
        <v>2.0990508602061003E-2</v>
      </c>
      <c r="I12" s="45">
        <f>(VLOOKUP($A11,'Occupancy Raw Data'!$B$8:$BE$51,'Occupancy Raw Data'!BB$3,FALSE))/100</f>
        <v>1.5041940912915599E-2</v>
      </c>
      <c r="J12" s="44">
        <f>(VLOOKUP($A11,'Occupancy Raw Data'!$B$8:$BE$51,'Occupancy Raw Data'!BC$3,FALSE))/100</f>
        <v>1.7977860240453999E-2</v>
      </c>
      <c r="K12" s="46">
        <f>(VLOOKUP($A11,'Occupancy Raw Data'!$B$8:$BE$51,'Occupancy Raw Data'!BE$3,FALSE))/100</f>
        <v>4.1188280547578796E-2</v>
      </c>
      <c r="M12" s="43">
        <f>(VLOOKUP($A11,'ADR Raw Data'!$B$6:$BE$49,'ADR Raw Data'!AT$1,FALSE))/100</f>
        <v>3.7722516766274299E-2</v>
      </c>
      <c r="N12" s="44">
        <f>(VLOOKUP($A11,'ADR Raw Data'!$B$6:$BE$49,'ADR Raw Data'!AU$1,FALSE))/100</f>
        <v>3.0575140635235698E-2</v>
      </c>
      <c r="O12" s="44">
        <f>(VLOOKUP($A11,'ADR Raw Data'!$B$6:$BE$49,'ADR Raw Data'!AV$1,FALSE))/100</f>
        <v>4.2062982916725097E-2</v>
      </c>
      <c r="P12" s="44">
        <f>(VLOOKUP($A11,'ADR Raw Data'!$B$6:$BE$49,'ADR Raw Data'!AW$1,FALSE))/100</f>
        <v>5.6571407150940403E-2</v>
      </c>
      <c r="Q12" s="44">
        <f>(VLOOKUP($A11,'ADR Raw Data'!$B$6:$BE$49,'ADR Raw Data'!AX$1,FALSE))/100</f>
        <v>4.7239602472636796E-2</v>
      </c>
      <c r="R12" s="44">
        <f>(VLOOKUP($A11,'ADR Raw Data'!$B$6:$BE$49,'ADR Raw Data'!AY$1,FALSE))/100</f>
        <v>4.3413896519443093E-2</v>
      </c>
      <c r="S12" s="45">
        <f>(VLOOKUP($A11,'ADR Raw Data'!$B$6:$BE$49,'ADR Raw Data'!BA$1,FALSE))/100</f>
        <v>5.7452137278574095E-2</v>
      </c>
      <c r="T12" s="45">
        <f>(VLOOKUP($A11,'ADR Raw Data'!$B$6:$BE$49,'ADR Raw Data'!BB$1,FALSE))/100</f>
        <v>4.31201659027124E-2</v>
      </c>
      <c r="U12" s="44">
        <f>(VLOOKUP($A11,'ADR Raw Data'!$B$6:$BE$49,'ADR Raw Data'!BC$1,FALSE))/100</f>
        <v>5.0136968553375599E-2</v>
      </c>
      <c r="V12" s="46">
        <f>(VLOOKUP($A11,'ADR Raw Data'!$B$6:$BE$49,'ADR Raw Data'!BE$1,FALSE))/100</f>
        <v>4.4176224304903304E-2</v>
      </c>
      <c r="X12" s="43">
        <f>(VLOOKUP($A11,'RevPAR Raw Data'!$B$6:$BE$49,'RevPAR Raw Data'!AT$1,FALSE))/100</f>
        <v>0.106272142999673</v>
      </c>
      <c r="Y12" s="44">
        <f>(VLOOKUP($A11,'RevPAR Raw Data'!$B$6:$BE$49,'RevPAR Raw Data'!AU$1,FALSE))/100</f>
        <v>8.468866518480761E-2</v>
      </c>
      <c r="Z12" s="44">
        <f>(VLOOKUP($A11,'RevPAR Raw Data'!$B$6:$BE$49,'RevPAR Raw Data'!AV$1,FALSE))/100</f>
        <v>4.6108509275153704E-2</v>
      </c>
      <c r="AA12" s="44">
        <f>(VLOOKUP($A11,'RevPAR Raw Data'!$B$6:$BE$49,'RevPAR Raw Data'!AW$1,FALSE))/100</f>
        <v>0.16026323564059999</v>
      </c>
      <c r="AB12" s="44">
        <f>(VLOOKUP($A11,'RevPAR Raw Data'!$B$6:$BE$49,'RevPAR Raw Data'!AX$1,FALSE))/100</f>
        <v>9.5375608120102207E-2</v>
      </c>
      <c r="AC12" s="44">
        <f>(VLOOKUP($A11,'RevPAR Raw Data'!$B$6:$BE$49,'RevPAR Raw Data'!AY$1,FALSE))/100</f>
        <v>9.7609693636208611E-2</v>
      </c>
      <c r="AD12" s="45">
        <f>(VLOOKUP($A11,'RevPAR Raw Data'!$B$6:$BE$49,'RevPAR Raw Data'!BA$1,FALSE))/100</f>
        <v>7.9648595462387894E-2</v>
      </c>
      <c r="AE12" s="45">
        <f>(VLOOKUP($A11,'RevPAR Raw Data'!$B$6:$BE$49,'RevPAR Raw Data'!BB$1,FALSE))/100</f>
        <v>5.8810717803291807E-2</v>
      </c>
      <c r="AF12" s="44">
        <f>(VLOOKUP($A11,'RevPAR Raw Data'!$B$6:$BE$49,'RevPAR Raw Data'!BC$1,FALSE))/100</f>
        <v>6.9016184207362302E-2</v>
      </c>
      <c r="AG12" s="46">
        <f>(VLOOKUP($A11,'RevPAR Raw Data'!$B$6:$BE$49,'RevPAR Raw Data'!BE$1,FALSE))/100</f>
        <v>8.7184047572685303E-2</v>
      </c>
    </row>
    <row r="13" spans="1:33"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5">
      <c r="A14" s="70" t="s">
        <v>17</v>
      </c>
      <c r="B14" s="47">
        <f>(VLOOKUP($A14,'Occupancy Raw Data'!$B$8:$BE$51,'Occupancy Raw Data'!AG$3,FALSE))/100</f>
        <v>0.55003320368086495</v>
      </c>
      <c r="C14" s="53">
        <f>(VLOOKUP($A14,'Occupancy Raw Data'!$B$8:$BE$51,'Occupancy Raw Data'!AH$3,FALSE))/100</f>
        <v>0.78722132624988106</v>
      </c>
      <c r="D14" s="53">
        <f>(VLOOKUP($A14,'Occupancy Raw Data'!$B$8:$BE$51,'Occupancy Raw Data'!AI$3,FALSE))/100</f>
        <v>0.87071435347689896</v>
      </c>
      <c r="E14" s="53">
        <f>(VLOOKUP($A14,'Occupancy Raw Data'!$B$8:$BE$51,'Occupancy Raw Data'!AJ$3,FALSE))/100</f>
        <v>0.87321885969073099</v>
      </c>
      <c r="F14" s="53">
        <f>(VLOOKUP($A14,'Occupancy Raw Data'!$B$8:$BE$51,'Occupancy Raw Data'!AK$3,FALSE))/100</f>
        <v>0.78884356322929505</v>
      </c>
      <c r="G14" s="54">
        <f>(VLOOKUP($A14,'Occupancy Raw Data'!$B$8:$BE$51,'Occupancy Raw Data'!AL$3,FALSE))/100</f>
        <v>0.77400626126553407</v>
      </c>
      <c r="H14" s="53">
        <f>(VLOOKUP($A14,'Occupancy Raw Data'!$B$8:$BE$51,'Occupancy Raw Data'!AN$3,FALSE))/100</f>
        <v>0.78102874690778801</v>
      </c>
      <c r="I14" s="53">
        <f>(VLOOKUP($A14,'Occupancy Raw Data'!$B$8:$BE$51,'Occupancy Raw Data'!AO$3,FALSE))/100</f>
        <v>0.788336318917228</v>
      </c>
      <c r="J14" s="54">
        <f>(VLOOKUP($A14,'Occupancy Raw Data'!$B$8:$BE$51,'Occupancy Raw Data'!AP$3,FALSE))/100</f>
        <v>0.784682532912508</v>
      </c>
      <c r="K14" s="48">
        <f>(VLOOKUP($A14,'Occupancy Raw Data'!$B$8:$BE$51,'Occupancy Raw Data'!AR$3,FALSE))/100</f>
        <v>0.77705862906197798</v>
      </c>
      <c r="M14" s="75">
        <f>VLOOKUP($A14,'ADR Raw Data'!$B$6:$BE$49,'ADR Raw Data'!AG$1,FALSE)</f>
        <v>190.586080822366</v>
      </c>
      <c r="N14" s="76">
        <f>VLOOKUP($A14,'ADR Raw Data'!$B$6:$BE$49,'ADR Raw Data'!AH$1,FALSE)</f>
        <v>223.498380593147</v>
      </c>
      <c r="O14" s="76">
        <f>VLOOKUP($A14,'ADR Raw Data'!$B$6:$BE$49,'ADR Raw Data'!AI$1,FALSE)</f>
        <v>240.50251814081099</v>
      </c>
      <c r="P14" s="76">
        <f>VLOOKUP($A14,'ADR Raw Data'!$B$6:$BE$49,'ADR Raw Data'!AJ$1,FALSE)</f>
        <v>236.85656226234701</v>
      </c>
      <c r="Q14" s="76">
        <f>VLOOKUP($A14,'ADR Raw Data'!$B$6:$BE$49,'ADR Raw Data'!AK$1,FALSE)</f>
        <v>218.851811862613</v>
      </c>
      <c r="R14" s="77">
        <f>VLOOKUP($A14,'ADR Raw Data'!$B$6:$BE$49,'ADR Raw Data'!AL$1,FALSE)</f>
        <v>224.713380913859</v>
      </c>
      <c r="S14" s="76">
        <f>VLOOKUP($A14,'ADR Raw Data'!$B$6:$BE$49,'ADR Raw Data'!AN$1,FALSE)</f>
        <v>223.292354740061</v>
      </c>
      <c r="T14" s="76">
        <f>VLOOKUP($A14,'ADR Raw Data'!$B$6:$BE$49,'ADR Raw Data'!AO$1,FALSE)</f>
        <v>221.571615148782</v>
      </c>
      <c r="U14" s="77">
        <f>VLOOKUP($A14,'ADR Raw Data'!$B$6:$BE$49,'ADR Raw Data'!AP$1,FALSE)</f>
        <v>222.42797872918601</v>
      </c>
      <c r="V14" s="78">
        <f>VLOOKUP($A14,'ADR Raw Data'!$B$6:$BE$49,'ADR Raw Data'!AR$1,FALSE)</f>
        <v>224.05356910581801</v>
      </c>
      <c r="X14" s="75">
        <f>VLOOKUP($A14,'RevPAR Raw Data'!$B$6:$BE$49,'RevPAR Raw Data'!AG$1,FALSE)</f>
        <v>104.828672611706</v>
      </c>
      <c r="Y14" s="76">
        <f>VLOOKUP($A14,'RevPAR Raw Data'!$B$6:$BE$49,'RevPAR Raw Data'!AH$1,FALSE)</f>
        <v>175.94269158523801</v>
      </c>
      <c r="Z14" s="76">
        <f>VLOOKUP($A14,'RevPAR Raw Data'!$B$6:$BE$49,'RevPAR Raw Data'!AI$1,FALSE)</f>
        <v>209.408994592543</v>
      </c>
      <c r="AA14" s="76">
        <f>VLOOKUP($A14,'RevPAR Raw Data'!$B$6:$BE$49,'RevPAR Raw Data'!AJ$1,FALSE)</f>
        <v>206.82761720899299</v>
      </c>
      <c r="AB14" s="76">
        <f>VLOOKUP($A14,'RevPAR Raw Data'!$B$6:$BE$49,'RevPAR Raw Data'!AK$1,FALSE)</f>
        <v>172.63984308888999</v>
      </c>
      <c r="AC14" s="77">
        <f>VLOOKUP($A14,'RevPAR Raw Data'!$B$6:$BE$49,'RevPAR Raw Data'!AL$1,FALSE)</f>
        <v>173.92956381747399</v>
      </c>
      <c r="AD14" s="76">
        <f>VLOOKUP($A14,'RevPAR Raw Data'!$B$6:$BE$49,'RevPAR Raw Data'!AN$1,FALSE)</f>
        <v>174.39774801671899</v>
      </c>
      <c r="AE14" s="76">
        <f>VLOOKUP($A14,'RevPAR Raw Data'!$B$6:$BE$49,'RevPAR Raw Data'!AO$1,FALSE)</f>
        <v>174.672951462936</v>
      </c>
      <c r="AF14" s="77">
        <f>VLOOKUP($A14,'RevPAR Raw Data'!$B$6:$BE$49,'RevPAR Raw Data'!AP$1,FALSE)</f>
        <v>174.53534973982701</v>
      </c>
      <c r="AG14" s="78">
        <f>VLOOKUP($A14,'RevPAR Raw Data'!$B$6:$BE$49,'RevPAR Raw Data'!AR$1,FALSE)</f>
        <v>174.10275924581001</v>
      </c>
    </row>
    <row r="15" spans="1:33" x14ac:dyDescent="0.25">
      <c r="A15" s="55" t="s">
        <v>126</v>
      </c>
      <c r="B15" s="43">
        <f>(VLOOKUP($A14,'Occupancy Raw Data'!$B$8:$BE$51,'Occupancy Raw Data'!AT$3,FALSE))/100</f>
        <v>7.8640889993759899E-2</v>
      </c>
      <c r="C15" s="44">
        <f>(VLOOKUP($A14,'Occupancy Raw Data'!$B$8:$BE$51,'Occupancy Raw Data'!AU$3,FALSE))/100</f>
        <v>6.7379443224373003E-2</v>
      </c>
      <c r="D15" s="44">
        <f>(VLOOKUP($A14,'Occupancy Raw Data'!$B$8:$BE$51,'Occupancy Raw Data'!AV$3,FALSE))/100</f>
        <v>3.5385471603836698E-2</v>
      </c>
      <c r="E15" s="44">
        <f>(VLOOKUP($A14,'Occupancy Raw Data'!$B$8:$BE$51,'Occupancy Raw Data'!AW$3,FALSE))/100</f>
        <v>2.9035309623201798E-2</v>
      </c>
      <c r="F15" s="44">
        <f>(VLOOKUP($A14,'Occupancy Raw Data'!$B$8:$BE$51,'Occupancy Raw Data'!AX$3,FALSE))/100</f>
        <v>-3.9206549918249598E-3</v>
      </c>
      <c r="G15" s="44">
        <f>(VLOOKUP($A14,'Occupancy Raw Data'!$B$8:$BE$51,'Occupancy Raw Data'!AY$3,FALSE))/100</f>
        <v>3.7825462302506802E-2</v>
      </c>
      <c r="H15" s="45">
        <f>(VLOOKUP($A14,'Occupancy Raw Data'!$B$8:$BE$51,'Occupancy Raw Data'!BA$3,FALSE))/100</f>
        <v>-3.3156591944969997E-2</v>
      </c>
      <c r="I15" s="45">
        <f>(VLOOKUP($A14,'Occupancy Raw Data'!$B$8:$BE$51,'Occupancy Raw Data'!BB$3,FALSE))/100</f>
        <v>-2.4087058608650902E-2</v>
      </c>
      <c r="J15" s="44">
        <f>(VLOOKUP($A14,'Occupancy Raw Data'!$B$8:$BE$51,'Occupancy Raw Data'!BC$3,FALSE))/100</f>
        <v>-2.8621879680518401E-2</v>
      </c>
      <c r="K15" s="46">
        <f>(VLOOKUP($A14,'Occupancy Raw Data'!$B$8:$BE$51,'Occupancy Raw Data'!BE$3,FALSE))/100</f>
        <v>1.7731099332766301E-2</v>
      </c>
      <c r="M15" s="43">
        <f>(VLOOKUP($A14,'ADR Raw Data'!$B$6:$BE$49,'ADR Raw Data'!AT$1,FALSE))/100</f>
        <v>6.0699307832553895E-2</v>
      </c>
      <c r="N15" s="44">
        <f>(VLOOKUP($A14,'ADR Raw Data'!$B$6:$BE$49,'ADR Raw Data'!AU$1,FALSE))/100</f>
        <v>5.5649258965983897E-2</v>
      </c>
      <c r="O15" s="44">
        <f>(VLOOKUP($A14,'ADR Raw Data'!$B$6:$BE$49,'ADR Raw Data'!AV$1,FALSE))/100</f>
        <v>4.9798597253827702E-2</v>
      </c>
      <c r="P15" s="44">
        <f>(VLOOKUP($A14,'ADR Raw Data'!$B$6:$BE$49,'ADR Raw Data'!AW$1,FALSE))/100</f>
        <v>4.5501271813028994E-2</v>
      </c>
      <c r="Q15" s="44">
        <f>(VLOOKUP($A14,'ADR Raw Data'!$B$6:$BE$49,'ADR Raw Data'!AX$1,FALSE))/100</f>
        <v>2.87304657364977E-2</v>
      </c>
      <c r="R15" s="44">
        <f>(VLOOKUP($A14,'ADR Raw Data'!$B$6:$BE$49,'ADR Raw Data'!AY$1,FALSE))/100</f>
        <v>4.5924621200753302E-2</v>
      </c>
      <c r="S15" s="45">
        <f>(VLOOKUP($A14,'ADR Raw Data'!$B$6:$BE$49,'ADR Raw Data'!BA$1,FALSE))/100</f>
        <v>5.62193582699341E-2</v>
      </c>
      <c r="T15" s="45">
        <f>(VLOOKUP($A14,'ADR Raw Data'!$B$6:$BE$49,'ADR Raw Data'!BB$1,FALSE))/100</f>
        <v>6.2127672056203093E-2</v>
      </c>
      <c r="U15" s="44">
        <f>(VLOOKUP($A14,'ADR Raw Data'!$B$6:$BE$49,'ADR Raw Data'!BC$1,FALSE))/100</f>
        <v>5.9134688201285097E-2</v>
      </c>
      <c r="V15" s="46">
        <f>(VLOOKUP($A14,'ADR Raw Data'!$B$6:$BE$49,'ADR Raw Data'!BE$1,FALSE))/100</f>
        <v>5.0003361003473704E-2</v>
      </c>
      <c r="X15" s="43">
        <f>(VLOOKUP($A14,'RevPAR Raw Data'!$B$6:$BE$49,'RevPAR Raw Data'!AT$1,FALSE))/100</f>
        <v>0.144113645416271</v>
      </c>
      <c r="Y15" s="44">
        <f>(VLOOKUP($A14,'RevPAR Raw Data'!$B$6:$BE$49,'RevPAR Raw Data'!AU$1,FALSE))/100</f>
        <v>0.12677831827533301</v>
      </c>
      <c r="Z15" s="44">
        <f>(VLOOKUP($A14,'RevPAR Raw Data'!$B$6:$BE$49,'RevPAR Raw Data'!AV$1,FALSE))/100</f>
        <v>8.6946215706700691E-2</v>
      </c>
      <c r="AA15" s="44">
        <f>(VLOOKUP($A14,'RevPAR Raw Data'!$B$6:$BE$49,'RevPAR Raw Data'!AW$1,FALSE))/100</f>
        <v>7.5857724951571601E-2</v>
      </c>
      <c r="AB15" s="44">
        <f>(VLOOKUP($A14,'RevPAR Raw Data'!$B$6:$BE$49,'RevPAR Raw Data'!AX$1,FALSE))/100</f>
        <v>2.46971685007654E-2</v>
      </c>
      <c r="AC15" s="44">
        <f>(VLOOKUP($A14,'RevPAR Raw Data'!$B$6:$BE$49,'RevPAR Raw Data'!AY$1,FALSE))/100</f>
        <v>8.54872035312461E-2</v>
      </c>
      <c r="AD15" s="45">
        <f>(VLOOKUP($A14,'RevPAR Raw Data'!$B$6:$BE$49,'RevPAR Raw Data'!BA$1,FALSE))/100</f>
        <v>2.1198724003399796E-2</v>
      </c>
      <c r="AE15" s="45">
        <f>(VLOOKUP($A14,'RevPAR Raw Data'!$B$6:$BE$49,'RevPAR Raw Data'!BB$1,FALSE))/100</f>
        <v>3.6544140569515299E-2</v>
      </c>
      <c r="AF15" s="44">
        <f>(VLOOKUP($A14,'RevPAR Raw Data'!$B$6:$BE$49,'RevPAR Raw Data'!BC$1,FALSE))/100</f>
        <v>2.8820262590124501E-2</v>
      </c>
      <c r="AG15" s="46">
        <f>(VLOOKUP($A14,'RevPAR Raw Data'!$B$6:$BE$49,'RevPAR Raw Data'!BE$1,FALSE))/100</f>
        <v>6.8621074897164694E-2</v>
      </c>
    </row>
    <row r="16" spans="1:33"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Data'!AG$3,FALSE))/100</f>
        <v>0.57008991751604599</v>
      </c>
      <c r="C17" s="53">
        <f>(VLOOKUP($A17,'Occupancy Raw Data'!$B$8:$BE$51,'Occupancy Raw Data'!AH$3,FALSE))/100</f>
        <v>0.75513559103969796</v>
      </c>
      <c r="D17" s="53">
        <f>(VLOOKUP($A17,'Occupancy Raw Data'!$B$8:$BE$51,'Occupancy Raw Data'!AI$3,FALSE))/100</f>
        <v>0.83899904221405808</v>
      </c>
      <c r="E17" s="53">
        <f>(VLOOKUP($A17,'Occupancy Raw Data'!$B$8:$BE$51,'Occupancy Raw Data'!AJ$3,FALSE))/100</f>
        <v>0.85176475633639692</v>
      </c>
      <c r="F17" s="53">
        <f>(VLOOKUP($A17,'Occupancy Raw Data'!$B$8:$BE$51,'Occupancy Raw Data'!AK$3,FALSE))/100</f>
        <v>0.80095206781696204</v>
      </c>
      <c r="G17" s="54">
        <f>(VLOOKUP($A17,'Occupancy Raw Data'!$B$8:$BE$51,'Occupancy Raw Data'!AL$3,FALSE))/100</f>
        <v>0.76338827498463202</v>
      </c>
      <c r="H17" s="53">
        <f>(VLOOKUP($A17,'Occupancy Raw Data'!$B$8:$BE$51,'Occupancy Raw Data'!AN$3,FALSE))/100</f>
        <v>0.838541034302977</v>
      </c>
      <c r="I17" s="53">
        <f>(VLOOKUP($A17,'Occupancy Raw Data'!$B$8:$BE$51,'Occupancy Raw Data'!AO$3,FALSE))/100</f>
        <v>0.82604969396573191</v>
      </c>
      <c r="J17" s="54">
        <f>(VLOOKUP($A17,'Occupancy Raw Data'!$B$8:$BE$51,'Occupancy Raw Data'!AP$3,FALSE))/100</f>
        <v>0.83229536413435501</v>
      </c>
      <c r="K17" s="48">
        <f>(VLOOKUP($A17,'Occupancy Raw Data'!$B$8:$BE$51,'Occupancy Raw Data'!AR$3,FALSE))/100</f>
        <v>0.78308716939373002</v>
      </c>
      <c r="M17" s="75">
        <f>VLOOKUP($A17,'ADR Raw Data'!$B$6:$BE$49,'ADR Raw Data'!AG$1,FALSE)</f>
        <v>147.37277849521601</v>
      </c>
      <c r="N17" s="76">
        <f>VLOOKUP($A17,'ADR Raw Data'!$B$6:$BE$49,'ADR Raw Data'!AH$1,FALSE)</f>
        <v>163.91912871043399</v>
      </c>
      <c r="O17" s="76">
        <f>VLOOKUP($A17,'ADR Raw Data'!$B$6:$BE$49,'ADR Raw Data'!AI$1,FALSE)</f>
        <v>175.342114737478</v>
      </c>
      <c r="P17" s="76">
        <f>VLOOKUP($A17,'ADR Raw Data'!$B$6:$BE$49,'ADR Raw Data'!AJ$1,FALSE)</f>
        <v>176.46258376899601</v>
      </c>
      <c r="Q17" s="76">
        <f>VLOOKUP($A17,'ADR Raw Data'!$B$6:$BE$49,'ADR Raw Data'!AK$1,FALSE)</f>
        <v>171.229074140177</v>
      </c>
      <c r="R17" s="77">
        <f>VLOOKUP($A17,'ADR Raw Data'!$B$6:$BE$49,'ADR Raw Data'!AL$1,FALSE)</f>
        <v>168.29172816017501</v>
      </c>
      <c r="S17" s="76">
        <f>VLOOKUP($A17,'ADR Raw Data'!$B$6:$BE$49,'ADR Raw Data'!AN$1,FALSE)</f>
        <v>183.407570990545</v>
      </c>
      <c r="T17" s="76">
        <f>VLOOKUP($A17,'ADR Raw Data'!$B$6:$BE$49,'ADR Raw Data'!AO$1,FALSE)</f>
        <v>178.44126109924599</v>
      </c>
      <c r="U17" s="77">
        <f>VLOOKUP($A17,'ADR Raw Data'!$B$6:$BE$49,'ADR Raw Data'!AP$1,FALSE)</f>
        <v>180.943050014802</v>
      </c>
      <c r="V17" s="78">
        <f>VLOOKUP($A17,'ADR Raw Data'!$B$6:$BE$49,'ADR Raw Data'!AR$1,FALSE)</f>
        <v>172.135709048813</v>
      </c>
      <c r="X17" s="75">
        <f>VLOOKUP($A17,'RevPAR Raw Data'!$B$6:$BE$49,'RevPAR Raw Data'!AG$1,FALSE)</f>
        <v>84.015735136448697</v>
      </c>
      <c r="Y17" s="76">
        <f>VLOOKUP($A17,'RevPAR Raw Data'!$B$6:$BE$49,'RevPAR Raw Data'!AH$1,FALSE)</f>
        <v>123.781168141466</v>
      </c>
      <c r="Z17" s="76">
        <f>VLOOKUP($A17,'RevPAR Raw Data'!$B$6:$BE$49,'RevPAR Raw Data'!AI$1,FALSE)</f>
        <v>147.111866324532</v>
      </c>
      <c r="AA17" s="76">
        <f>VLOOKUP($A17,'RevPAR Raw Data'!$B$6:$BE$49,'RevPAR Raw Data'!AJ$1,FALSE)</f>
        <v>150.30460966648999</v>
      </c>
      <c r="AB17" s="76">
        <f>VLOOKUP($A17,'RevPAR Raw Data'!$B$6:$BE$49,'RevPAR Raw Data'!AK$1,FALSE)</f>
        <v>137.146281002959</v>
      </c>
      <c r="AC17" s="77">
        <f>VLOOKUP($A17,'RevPAR Raw Data'!$B$6:$BE$49,'RevPAR Raw Data'!AL$1,FALSE)</f>
        <v>128.47193205437901</v>
      </c>
      <c r="AD17" s="76">
        <f>VLOOKUP($A17,'RevPAR Raw Data'!$B$6:$BE$49,'RevPAR Raw Data'!AN$1,FALSE)</f>
        <v>153.794774277409</v>
      </c>
      <c r="AE17" s="76">
        <f>VLOOKUP($A17,'RevPAR Raw Data'!$B$6:$BE$49,'RevPAR Raw Data'!AO$1,FALSE)</f>
        <v>147.401349121892</v>
      </c>
      <c r="AF17" s="77">
        <f>VLOOKUP($A17,'RevPAR Raw Data'!$B$6:$BE$49,'RevPAR Raw Data'!AP$1,FALSE)</f>
        <v>150.59806169965</v>
      </c>
      <c r="AG17" s="78">
        <f>VLOOKUP($A17,'RevPAR Raw Data'!$B$6:$BE$49,'RevPAR Raw Data'!AR$1,FALSE)</f>
        <v>134.79726515061799</v>
      </c>
    </row>
    <row r="18" spans="1:33" x14ac:dyDescent="0.25">
      <c r="A18" s="55" t="s">
        <v>126</v>
      </c>
      <c r="B18" s="43">
        <f>(VLOOKUP($A17,'Occupancy Raw Data'!$B$8:$BE$51,'Occupancy Raw Data'!AT$3,FALSE))/100</f>
        <v>0.114686696009186</v>
      </c>
      <c r="C18" s="44">
        <f>(VLOOKUP($A17,'Occupancy Raw Data'!$B$8:$BE$51,'Occupancy Raw Data'!AU$3,FALSE))/100</f>
        <v>9.12733377433676E-2</v>
      </c>
      <c r="D18" s="44">
        <f>(VLOOKUP($A17,'Occupancy Raw Data'!$B$8:$BE$51,'Occupancy Raw Data'!AV$3,FALSE))/100</f>
        <v>6.2578118845182995E-2</v>
      </c>
      <c r="E18" s="44">
        <f>(VLOOKUP($A17,'Occupancy Raw Data'!$B$8:$BE$51,'Occupancy Raw Data'!AW$3,FALSE))/100</f>
        <v>6.2797859897802594E-2</v>
      </c>
      <c r="F18" s="44">
        <f>(VLOOKUP($A17,'Occupancy Raw Data'!$B$8:$BE$51,'Occupancy Raw Data'!AX$3,FALSE))/100</f>
        <v>4.4383796340104496E-2</v>
      </c>
      <c r="G18" s="44">
        <f>(VLOOKUP($A17,'Occupancy Raw Data'!$B$8:$BE$51,'Occupancy Raw Data'!AY$3,FALSE))/100</f>
        <v>7.1768233670626499E-2</v>
      </c>
      <c r="H18" s="45">
        <f>(VLOOKUP($A17,'Occupancy Raw Data'!$B$8:$BE$51,'Occupancy Raw Data'!BA$3,FALSE))/100</f>
        <v>2.7046797401868102E-2</v>
      </c>
      <c r="I18" s="45">
        <f>(VLOOKUP($A17,'Occupancy Raw Data'!$B$8:$BE$51,'Occupancy Raw Data'!BB$3,FALSE))/100</f>
        <v>9.9635284759518189E-3</v>
      </c>
      <c r="J18" s="44">
        <f>(VLOOKUP($A17,'Occupancy Raw Data'!$B$8:$BE$51,'Occupancy Raw Data'!BC$3,FALSE))/100</f>
        <v>1.84976262583143E-2</v>
      </c>
      <c r="K18" s="46">
        <f>(VLOOKUP($A17,'Occupancy Raw Data'!$B$8:$BE$51,'Occupancy Raw Data'!BE$3,FALSE))/100</f>
        <v>5.5026491684787002E-2</v>
      </c>
      <c r="M18" s="43">
        <f>(VLOOKUP($A17,'ADR Raw Data'!$B$6:$BE$49,'ADR Raw Data'!AT$1,FALSE))/100</f>
        <v>5.1204710019131003E-2</v>
      </c>
      <c r="N18" s="44">
        <f>(VLOOKUP($A17,'ADR Raw Data'!$B$6:$BE$49,'ADR Raw Data'!AU$1,FALSE))/100</f>
        <v>4.0232784071110202E-2</v>
      </c>
      <c r="O18" s="44">
        <f>(VLOOKUP($A17,'ADR Raw Data'!$B$6:$BE$49,'ADR Raw Data'!AV$1,FALSE))/100</f>
        <v>3.8152229666775901E-2</v>
      </c>
      <c r="P18" s="44">
        <f>(VLOOKUP($A17,'ADR Raw Data'!$B$6:$BE$49,'ADR Raw Data'!AW$1,FALSE))/100</f>
        <v>3.0142347197265398E-2</v>
      </c>
      <c r="Q18" s="44">
        <f>(VLOOKUP($A17,'ADR Raw Data'!$B$6:$BE$49,'ADR Raw Data'!AX$1,FALSE))/100</f>
        <v>3.1744818441128204E-2</v>
      </c>
      <c r="R18" s="44">
        <f>(VLOOKUP($A17,'ADR Raw Data'!$B$6:$BE$49,'ADR Raw Data'!AY$1,FALSE))/100</f>
        <v>3.57397475879358E-2</v>
      </c>
      <c r="S18" s="45">
        <f>(VLOOKUP($A17,'ADR Raw Data'!$B$6:$BE$49,'ADR Raw Data'!BA$1,FALSE))/100</f>
        <v>4.1636160465361796E-2</v>
      </c>
      <c r="T18" s="45">
        <f>(VLOOKUP($A17,'ADR Raw Data'!$B$6:$BE$49,'ADR Raw Data'!BB$1,FALSE))/100</f>
        <v>3.6035280951417302E-2</v>
      </c>
      <c r="U18" s="44">
        <f>(VLOOKUP($A17,'ADR Raw Data'!$B$6:$BE$49,'ADR Raw Data'!BC$1,FALSE))/100</f>
        <v>3.8983715416316803E-2</v>
      </c>
      <c r="V18" s="46">
        <f>(VLOOKUP($A17,'ADR Raw Data'!$B$6:$BE$49,'ADR Raw Data'!BE$1,FALSE))/100</f>
        <v>3.5993118391577997E-2</v>
      </c>
      <c r="X18" s="43">
        <f>(VLOOKUP($A17,'RevPAR Raw Data'!$B$6:$BE$49,'RevPAR Raw Data'!AT$1,FALSE))/100</f>
        <v>0.17176390504052003</v>
      </c>
      <c r="Y18" s="44">
        <f>(VLOOKUP($A17,'RevPAR Raw Data'!$B$6:$BE$49,'RevPAR Raw Data'!AU$1,FALSE))/100</f>
        <v>0.13517830230335601</v>
      </c>
      <c r="Z18" s="44">
        <f>(VLOOKUP($A17,'RevPAR Raw Data'!$B$6:$BE$49,'RevPAR Raw Data'!AV$1,FALSE))/100</f>
        <v>0.10311784327425499</v>
      </c>
      <c r="AA18" s="44">
        <f>(VLOOKUP($A17,'RevPAR Raw Data'!$B$6:$BE$49,'RevPAR Raw Data'!AW$1,FALSE))/100</f>
        <v>9.4833081991352805E-2</v>
      </c>
      <c r="AB18" s="44">
        <f>(VLOOKUP($A17,'RevPAR Raw Data'!$B$6:$BE$49,'RevPAR Raw Data'!AX$1,FALSE))/100</f>
        <v>7.7537570337777306E-2</v>
      </c>
      <c r="AC18" s="44">
        <f>(VLOOKUP($A17,'RevPAR Raw Data'!$B$6:$BE$49,'RevPAR Raw Data'!AY$1,FALSE))/100</f>
        <v>0.11007295981478199</v>
      </c>
      <c r="AD18" s="45">
        <f>(VLOOKUP($A17,'RevPAR Raw Data'!$B$6:$BE$49,'RevPAR Raw Data'!BA$1,FALSE))/100</f>
        <v>6.9809082663928296E-2</v>
      </c>
      <c r="AE18" s="45">
        <f>(VLOOKUP($A17,'RevPAR Raw Data'!$B$6:$BE$49,'RevPAR Raw Data'!BB$1,FALSE))/100</f>
        <v>4.6357847975267499E-2</v>
      </c>
      <c r="AF18" s="44">
        <f>(VLOOKUP($A17,'RevPAR Raw Data'!$B$6:$BE$49,'RevPAR Raw Data'!BC$1,FALSE))/100</f>
        <v>5.82024478725627E-2</v>
      </c>
      <c r="AG18" s="46">
        <f>(VLOOKUP($A17,'RevPAR Raw Data'!$B$6:$BE$49,'RevPAR Raw Data'!BE$1,FALSE))/100</f>
        <v>9.3000185106248703E-2</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Data'!AG$3,FALSE))/100</f>
        <v>0.53267945598063005</v>
      </c>
      <c r="C20" s="53">
        <f>(VLOOKUP($A20,'Occupancy Raw Data'!$B$8:$BE$51,'Occupancy Raw Data'!AH$3,FALSE))/100</f>
        <v>0.69941818091979202</v>
      </c>
      <c r="D20" s="53">
        <f>(VLOOKUP($A20,'Occupancy Raw Data'!$B$8:$BE$51,'Occupancy Raw Data'!AI$3,FALSE))/100</f>
        <v>0.76419650908551806</v>
      </c>
      <c r="E20" s="53">
        <f>(VLOOKUP($A20,'Occupancy Raw Data'!$B$8:$BE$51,'Occupancy Raw Data'!AJ$3,FALSE))/100</f>
        <v>0.78353489061554205</v>
      </c>
      <c r="F20" s="53">
        <f>(VLOOKUP($A20,'Occupancy Raw Data'!$B$8:$BE$51,'Occupancy Raw Data'!AK$3,FALSE))/100</f>
        <v>0.77357231974108398</v>
      </c>
      <c r="G20" s="54">
        <f>(VLOOKUP($A20,'Occupancy Raw Data'!$B$8:$BE$51,'Occupancy Raw Data'!AL$3,FALSE))/100</f>
        <v>0.71068027126851308</v>
      </c>
      <c r="H20" s="53">
        <f>(VLOOKUP($A20,'Occupancy Raw Data'!$B$8:$BE$51,'Occupancy Raw Data'!AN$3,FALSE))/100</f>
        <v>0.816878498314624</v>
      </c>
      <c r="I20" s="53">
        <f>(VLOOKUP($A20,'Occupancy Raw Data'!$B$8:$BE$51,'Occupancy Raw Data'!AO$3,FALSE))/100</f>
        <v>0.79787240622197397</v>
      </c>
      <c r="J20" s="54">
        <f>(VLOOKUP($A20,'Occupancy Raw Data'!$B$8:$BE$51,'Occupancy Raw Data'!AP$3,FALSE))/100</f>
        <v>0.80737545226829899</v>
      </c>
      <c r="K20" s="48">
        <f>(VLOOKUP($A20,'Occupancy Raw Data'!$B$8:$BE$51,'Occupancy Raw Data'!AR$3,FALSE))/100</f>
        <v>0.738280519021978</v>
      </c>
      <c r="M20" s="75">
        <f>VLOOKUP($A20,'ADR Raw Data'!$B$6:$BE$49,'ADR Raw Data'!AG$1,FALSE)</f>
        <v>117.911679305227</v>
      </c>
      <c r="N20" s="76">
        <f>VLOOKUP($A20,'ADR Raw Data'!$B$6:$BE$49,'ADR Raw Data'!AH$1,FALSE)</f>
        <v>126.91595196043799</v>
      </c>
      <c r="O20" s="76">
        <f>VLOOKUP($A20,'ADR Raw Data'!$B$6:$BE$49,'ADR Raw Data'!AI$1,FALSE)</f>
        <v>133.12968002392299</v>
      </c>
      <c r="P20" s="76">
        <f>VLOOKUP($A20,'ADR Raw Data'!$B$6:$BE$49,'ADR Raw Data'!AJ$1,FALSE)</f>
        <v>136.70098408469201</v>
      </c>
      <c r="Q20" s="76">
        <f>VLOOKUP($A20,'ADR Raw Data'!$B$6:$BE$49,'ADR Raw Data'!AK$1,FALSE)</f>
        <v>140.314050907813</v>
      </c>
      <c r="R20" s="77">
        <f>VLOOKUP($A20,'ADR Raw Data'!$B$6:$BE$49,'ADR Raw Data'!AL$1,FALSE)</f>
        <v>131.97685811474301</v>
      </c>
      <c r="S20" s="76">
        <f>VLOOKUP($A20,'ADR Raw Data'!$B$6:$BE$49,'ADR Raw Data'!AN$1,FALSE)</f>
        <v>164.083321622992</v>
      </c>
      <c r="T20" s="76">
        <f>VLOOKUP($A20,'ADR Raw Data'!$B$6:$BE$49,'ADR Raw Data'!AO$1,FALSE)</f>
        <v>158.183501364298</v>
      </c>
      <c r="U20" s="77">
        <f>VLOOKUP($A20,'ADR Raw Data'!$B$6:$BE$49,'ADR Raw Data'!AP$1,FALSE)</f>
        <v>161.168132801697</v>
      </c>
      <c r="V20" s="78">
        <f>VLOOKUP($A20,'ADR Raw Data'!$B$6:$BE$49,'ADR Raw Data'!AR$1,FALSE)</f>
        <v>141.088892321598</v>
      </c>
      <c r="X20" s="75">
        <f>VLOOKUP($A20,'RevPAR Raw Data'!$B$6:$BE$49,'RevPAR Raw Data'!AG$1,FALSE)</f>
        <v>62.809129186070898</v>
      </c>
      <c r="Y20" s="76">
        <f>VLOOKUP($A20,'RevPAR Raw Data'!$B$6:$BE$49,'RevPAR Raw Data'!AH$1,FALSE)</f>
        <v>88.767324249873298</v>
      </c>
      <c r="Z20" s="76">
        <f>VLOOKUP($A20,'RevPAR Raw Data'!$B$6:$BE$49,'RevPAR Raw Data'!AI$1,FALSE)</f>
        <v>101.73723672995401</v>
      </c>
      <c r="AA20" s="76">
        <f>VLOOKUP($A20,'RevPAR Raw Data'!$B$6:$BE$49,'RevPAR Raw Data'!AJ$1,FALSE)</f>
        <v>107.109990611836</v>
      </c>
      <c r="AB20" s="76">
        <f>VLOOKUP($A20,'RevPAR Raw Data'!$B$6:$BE$49,'RevPAR Raw Data'!AK$1,FALSE)</f>
        <v>108.543065853025</v>
      </c>
      <c r="AC20" s="77">
        <f>VLOOKUP($A20,'RevPAR Raw Data'!$B$6:$BE$49,'RevPAR Raw Data'!AL$1,FALSE)</f>
        <v>93.793349326152196</v>
      </c>
      <c r="AD20" s="76">
        <f>VLOOKUP($A20,'RevPAR Raw Data'!$B$6:$BE$49,'RevPAR Raw Data'!AN$1,FALSE)</f>
        <v>134.03613736586499</v>
      </c>
      <c r="AE20" s="76">
        <f>VLOOKUP($A20,'RevPAR Raw Data'!$B$6:$BE$49,'RevPAR Raw Data'!AO$1,FALSE)</f>
        <v>126.21025085815</v>
      </c>
      <c r="AF20" s="77">
        <f>VLOOKUP($A20,'RevPAR Raw Data'!$B$6:$BE$49,'RevPAR Raw Data'!AP$1,FALSE)</f>
        <v>130.12319411200701</v>
      </c>
      <c r="AG20" s="78">
        <f>VLOOKUP($A20,'RevPAR Raw Data'!$B$6:$BE$49,'RevPAR Raw Data'!AR$1,FALSE)</f>
        <v>104.16318065142499</v>
      </c>
    </row>
    <row r="21" spans="1:33" x14ac:dyDescent="0.25">
      <c r="A21" s="55" t="s">
        <v>126</v>
      </c>
      <c r="B21" s="43">
        <f>(VLOOKUP($A20,'Occupancy Raw Data'!$B$8:$BE$51,'Occupancy Raw Data'!AT$3,FALSE))/100</f>
        <v>8.3473649683017292E-2</v>
      </c>
      <c r="C21" s="44">
        <f>(VLOOKUP($A20,'Occupancy Raw Data'!$B$8:$BE$51,'Occupancy Raw Data'!AU$3,FALSE))/100</f>
        <v>8.3520209195928993E-2</v>
      </c>
      <c r="D21" s="44">
        <f>(VLOOKUP($A20,'Occupancy Raw Data'!$B$8:$BE$51,'Occupancy Raw Data'!AV$3,FALSE))/100</f>
        <v>6.3282586169757099E-2</v>
      </c>
      <c r="E21" s="44">
        <f>(VLOOKUP($A20,'Occupancy Raw Data'!$B$8:$BE$51,'Occupancy Raw Data'!AW$3,FALSE))/100</f>
        <v>3.5978834700838395E-2</v>
      </c>
      <c r="F21" s="44">
        <f>(VLOOKUP($A20,'Occupancy Raw Data'!$B$8:$BE$51,'Occupancy Raw Data'!AX$3,FALSE))/100</f>
        <v>3.6124033212552101E-2</v>
      </c>
      <c r="G21" s="44">
        <f>(VLOOKUP($A20,'Occupancy Raw Data'!$B$8:$BE$51,'Occupancy Raw Data'!AY$3,FALSE))/100</f>
        <v>5.7924839863009503E-2</v>
      </c>
      <c r="H21" s="45">
        <f>(VLOOKUP($A20,'Occupancy Raw Data'!$B$8:$BE$51,'Occupancy Raw Data'!BA$3,FALSE))/100</f>
        <v>9.3511744999718906E-3</v>
      </c>
      <c r="I21" s="45">
        <f>(VLOOKUP($A20,'Occupancy Raw Data'!$B$8:$BE$51,'Occupancy Raw Data'!BB$3,FALSE))/100</f>
        <v>-6.5837438966623394E-3</v>
      </c>
      <c r="J21" s="44">
        <f>(VLOOKUP($A20,'Occupancy Raw Data'!$B$8:$BE$51,'Occupancy Raw Data'!BC$3,FALSE))/100</f>
        <v>1.4141047922760399E-3</v>
      </c>
      <c r="K21" s="46">
        <f>(VLOOKUP($A20,'Occupancy Raw Data'!$B$8:$BE$51,'Occupancy Raw Data'!BE$3,FALSE))/100</f>
        <v>3.95335417409442E-2</v>
      </c>
      <c r="M21" s="43">
        <f>(VLOOKUP($A20,'ADR Raw Data'!$B$6:$BE$49,'ADR Raw Data'!AT$1,FALSE))/100</f>
        <v>4.8794029478586499E-2</v>
      </c>
      <c r="N21" s="44">
        <f>(VLOOKUP($A20,'ADR Raw Data'!$B$6:$BE$49,'ADR Raw Data'!AU$1,FALSE))/100</f>
        <v>5.0880168158711304E-2</v>
      </c>
      <c r="O21" s="44">
        <f>(VLOOKUP($A20,'ADR Raw Data'!$B$6:$BE$49,'ADR Raw Data'!AV$1,FALSE))/100</f>
        <v>4.6901335940412396E-2</v>
      </c>
      <c r="P21" s="44">
        <f>(VLOOKUP($A20,'ADR Raw Data'!$B$6:$BE$49,'ADR Raw Data'!AW$1,FALSE))/100</f>
        <v>2.9065207506748097E-2</v>
      </c>
      <c r="Q21" s="44">
        <f>(VLOOKUP($A20,'ADR Raw Data'!$B$6:$BE$49,'ADR Raw Data'!AX$1,FALSE))/100</f>
        <v>3.9886018213450697E-2</v>
      </c>
      <c r="R21" s="44">
        <f>(VLOOKUP($A20,'ADR Raw Data'!$B$6:$BE$49,'ADR Raw Data'!AY$1,FALSE))/100</f>
        <v>4.0953426609165698E-2</v>
      </c>
      <c r="S21" s="45">
        <f>(VLOOKUP($A20,'ADR Raw Data'!$B$6:$BE$49,'ADR Raw Data'!BA$1,FALSE))/100</f>
        <v>4.6332790463600497E-2</v>
      </c>
      <c r="T21" s="45">
        <f>(VLOOKUP($A20,'ADR Raw Data'!$B$6:$BE$49,'ADR Raw Data'!BB$1,FALSE))/100</f>
        <v>3.1652294299894898E-2</v>
      </c>
      <c r="U21" s="44">
        <f>(VLOOKUP($A20,'ADR Raw Data'!$B$6:$BE$49,'ADR Raw Data'!BC$1,FALSE))/100</f>
        <v>3.9254407235665895E-2</v>
      </c>
      <c r="V21" s="46">
        <f>(VLOOKUP($A20,'ADR Raw Data'!$B$6:$BE$49,'ADR Raw Data'!BE$1,FALSE))/100</f>
        <v>3.7676178882538498E-2</v>
      </c>
      <c r="X21" s="43">
        <f>(VLOOKUP($A20,'RevPAR Raw Data'!$B$6:$BE$49,'RevPAR Raw Data'!AT$1,FALSE))/100</f>
        <v>0.13634069488492201</v>
      </c>
      <c r="Y21" s="44">
        <f>(VLOOKUP($A20,'RevPAR Raw Data'!$B$6:$BE$49,'RevPAR Raw Data'!AU$1,FALSE))/100</f>
        <v>0.138649899643179</v>
      </c>
      <c r="Z21" s="44">
        <f>(VLOOKUP($A20,'RevPAR Raw Data'!$B$6:$BE$49,'RevPAR Raw Data'!AV$1,FALSE))/100</f>
        <v>0.11315195994329499</v>
      </c>
      <c r="AA21" s="44">
        <f>(VLOOKUP($A20,'RevPAR Raw Data'!$B$6:$BE$49,'RevPAR Raw Data'!AW$1,FALSE))/100</f>
        <v>6.6089774504017401E-2</v>
      </c>
      <c r="AB21" s="44">
        <f>(VLOOKUP($A20,'RevPAR Raw Data'!$B$6:$BE$49,'RevPAR Raw Data'!AX$1,FALSE))/100</f>
        <v>7.7450895272662107E-2</v>
      </c>
      <c r="AC21" s="44">
        <f>(VLOOKUP($A20,'RevPAR Raw Data'!$B$6:$BE$49,'RevPAR Raw Data'!AY$1,FALSE))/100</f>
        <v>0.10125048715035201</v>
      </c>
      <c r="AD21" s="45">
        <f>(VLOOKUP($A20,'RevPAR Raw Data'!$B$6:$BE$49,'RevPAR Raw Data'!BA$1,FALSE))/100</f>
        <v>5.6117230972268201E-2</v>
      </c>
      <c r="AE21" s="45">
        <f>(VLOOKUP($A20,'RevPAR Raw Data'!$B$6:$BE$49,'RevPAR Raw Data'!BB$1,FALSE))/100</f>
        <v>2.4860159803820298E-2</v>
      </c>
      <c r="AF21" s="44">
        <f>(VLOOKUP($A20,'RevPAR Raw Data'!$B$6:$BE$49,'RevPAR Raw Data'!BC$1,FALSE))/100</f>
        <v>4.0724021873331802E-2</v>
      </c>
      <c r="AG21" s="46">
        <f>(VLOOKUP($A20,'RevPAR Raw Data'!$B$6:$BE$49,'RevPAR Raw Data'!BE$1,FALSE))/100</f>
        <v>7.86991934139748E-2</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Data'!AG$3,FALSE))/100</f>
        <v>0.52316047279309896</v>
      </c>
      <c r="C23" s="53">
        <f>(VLOOKUP($A23,'Occupancy Raw Data'!$B$8:$BE$51,'Occupancy Raw Data'!AH$3,FALSE))/100</f>
        <v>0.61959322755830004</v>
      </c>
      <c r="D23" s="53">
        <f>(VLOOKUP($A23,'Occupancy Raw Data'!$B$8:$BE$51,'Occupancy Raw Data'!AI$3,FALSE))/100</f>
        <v>0.66215525503141293</v>
      </c>
      <c r="E23" s="53">
        <f>(VLOOKUP($A23,'Occupancy Raw Data'!$B$8:$BE$51,'Occupancy Raw Data'!AJ$3,FALSE))/100</f>
        <v>0.69388776488126891</v>
      </c>
      <c r="F23" s="53">
        <f>(VLOOKUP($A23,'Occupancy Raw Data'!$B$8:$BE$51,'Occupancy Raw Data'!AK$3,FALSE))/100</f>
        <v>0.70676179320626109</v>
      </c>
      <c r="G23" s="54">
        <f>(VLOOKUP($A23,'Occupancy Raw Data'!$B$8:$BE$51,'Occupancy Raw Data'!AL$3,FALSE))/100</f>
        <v>0.64111170269406803</v>
      </c>
      <c r="H23" s="53">
        <f>(VLOOKUP($A23,'Occupancy Raw Data'!$B$8:$BE$51,'Occupancy Raw Data'!AN$3,FALSE))/100</f>
        <v>0.75927285104934494</v>
      </c>
      <c r="I23" s="53">
        <f>(VLOOKUP($A23,'Occupancy Raw Data'!$B$8:$BE$51,'Occupancy Raw Data'!AO$3,FALSE))/100</f>
        <v>0.74011551839678302</v>
      </c>
      <c r="J23" s="54">
        <f>(VLOOKUP($A23,'Occupancy Raw Data'!$B$8:$BE$51,'Occupancy Raw Data'!AP$3,FALSE))/100</f>
        <v>0.74969418472306404</v>
      </c>
      <c r="K23" s="48">
        <f>(VLOOKUP($A23,'Occupancy Raw Data'!$B$8:$BE$51,'Occupancy Raw Data'!AR$3,FALSE))/100</f>
        <v>0.67215909436533094</v>
      </c>
      <c r="M23" s="75">
        <f>VLOOKUP($A23,'ADR Raw Data'!$B$6:$BE$49,'ADR Raw Data'!AG$1,FALSE)</f>
        <v>85.669340321595698</v>
      </c>
      <c r="N23" s="76">
        <f>VLOOKUP($A23,'ADR Raw Data'!$B$6:$BE$49,'ADR Raw Data'!AH$1,FALSE)</f>
        <v>89.770971883270803</v>
      </c>
      <c r="O23" s="76">
        <f>VLOOKUP($A23,'ADR Raw Data'!$B$6:$BE$49,'ADR Raw Data'!AI$1,FALSE)</f>
        <v>93.794620073010293</v>
      </c>
      <c r="P23" s="76">
        <f>VLOOKUP($A23,'ADR Raw Data'!$B$6:$BE$49,'ADR Raw Data'!AJ$1,FALSE)</f>
        <v>98.309628316682705</v>
      </c>
      <c r="Q23" s="76">
        <f>VLOOKUP($A23,'ADR Raw Data'!$B$6:$BE$49,'ADR Raw Data'!AK$1,FALSE)</f>
        <v>104.39033086241101</v>
      </c>
      <c r="R23" s="77">
        <f>VLOOKUP($A23,'ADR Raw Data'!$B$6:$BE$49,'ADR Raw Data'!AL$1,FALSE)</f>
        <v>95.004300743437597</v>
      </c>
      <c r="S23" s="76">
        <f>VLOOKUP($A23,'ADR Raw Data'!$B$6:$BE$49,'ADR Raw Data'!AN$1,FALSE)</f>
        <v>118.794317595965</v>
      </c>
      <c r="T23" s="76">
        <f>VLOOKUP($A23,'ADR Raw Data'!$B$6:$BE$49,'ADR Raw Data'!AO$1,FALSE)</f>
        <v>113.162286609465</v>
      </c>
      <c r="U23" s="77">
        <f>VLOOKUP($A23,'ADR Raw Data'!$B$6:$BE$49,'ADR Raw Data'!AP$1,FALSE)</f>
        <v>116.014281670556</v>
      </c>
      <c r="V23" s="78">
        <f>VLOOKUP($A23,'ADR Raw Data'!$B$6:$BE$49,'ADR Raw Data'!AR$1,FALSE)</f>
        <v>101.704736952847</v>
      </c>
      <c r="X23" s="75">
        <f>VLOOKUP($A23,'RevPAR Raw Data'!$B$6:$BE$49,'RevPAR Raw Data'!AG$1,FALSE)</f>
        <v>44.818812586519002</v>
      </c>
      <c r="Y23" s="76">
        <f>VLOOKUP($A23,'RevPAR Raw Data'!$B$6:$BE$49,'RevPAR Raw Data'!AH$1,FALSE)</f>
        <v>55.621486210201198</v>
      </c>
      <c r="Z23" s="76">
        <f>VLOOKUP($A23,'RevPAR Raw Data'!$B$6:$BE$49,'RevPAR Raw Data'!AI$1,FALSE)</f>
        <v>62.106600575018597</v>
      </c>
      <c r="AA23" s="76">
        <f>VLOOKUP($A23,'RevPAR Raw Data'!$B$6:$BE$49,'RevPAR Raw Data'!AJ$1,FALSE)</f>
        <v>68.215848258971306</v>
      </c>
      <c r="AB23" s="76">
        <f>VLOOKUP($A23,'RevPAR Raw Data'!$B$6:$BE$49,'RevPAR Raw Data'!AK$1,FALSE)</f>
        <v>73.779097433713105</v>
      </c>
      <c r="AC23" s="77">
        <f>VLOOKUP($A23,'RevPAR Raw Data'!$B$6:$BE$49,'RevPAR Raw Data'!AL$1,FALSE)</f>
        <v>60.908369012884599</v>
      </c>
      <c r="AD23" s="76">
        <f>VLOOKUP($A23,'RevPAR Raw Data'!$B$6:$BE$49,'RevPAR Raw Data'!AN$1,FALSE)</f>
        <v>90.197300209549894</v>
      </c>
      <c r="AE23" s="76">
        <f>VLOOKUP($A23,'RevPAR Raw Data'!$B$6:$BE$49,'RevPAR Raw Data'!AO$1,FALSE)</f>
        <v>83.753164416929906</v>
      </c>
      <c r="AF23" s="77">
        <f>VLOOKUP($A23,'RevPAR Raw Data'!$B$6:$BE$49,'RevPAR Raw Data'!AP$1,FALSE)</f>
        <v>86.9752323132399</v>
      </c>
      <c r="AG23" s="78">
        <f>VLOOKUP($A23,'RevPAR Raw Data'!$B$6:$BE$49,'RevPAR Raw Data'!AR$1,FALSE)</f>
        <v>68.361763882890301</v>
      </c>
    </row>
    <row r="24" spans="1:33" x14ac:dyDescent="0.25">
      <c r="A24" s="55" t="s">
        <v>126</v>
      </c>
      <c r="B24" s="43">
        <f>(VLOOKUP($A23,'Occupancy Raw Data'!$B$8:$BE$51,'Occupancy Raw Data'!AT$3,FALSE))/100</f>
        <v>3.9668832938887399E-2</v>
      </c>
      <c r="C24" s="44">
        <f>(VLOOKUP($A23,'Occupancy Raw Data'!$B$8:$BE$51,'Occupancy Raw Data'!AU$3,FALSE))/100</f>
        <v>4.9985862087073202E-2</v>
      </c>
      <c r="D24" s="44">
        <f>(VLOOKUP($A23,'Occupancy Raw Data'!$B$8:$BE$51,'Occupancy Raw Data'!AV$3,FALSE))/100</f>
        <v>4.1867765155816999E-2</v>
      </c>
      <c r="E24" s="44">
        <f>(VLOOKUP($A23,'Occupancy Raw Data'!$B$8:$BE$51,'Occupancy Raw Data'!AW$3,FALSE))/100</f>
        <v>1.35197219610848E-2</v>
      </c>
      <c r="F24" s="44">
        <f>(VLOOKUP($A23,'Occupancy Raw Data'!$B$8:$BE$51,'Occupancy Raw Data'!AX$3,FALSE))/100</f>
        <v>3.1487169990780099E-2</v>
      </c>
      <c r="G24" s="44">
        <f>(VLOOKUP($A23,'Occupancy Raw Data'!$B$8:$BE$51,'Occupancy Raw Data'!AY$3,FALSE))/100</f>
        <v>3.4434929689293202E-2</v>
      </c>
      <c r="H24" s="45">
        <f>(VLOOKUP($A23,'Occupancy Raw Data'!$B$8:$BE$51,'Occupancy Raw Data'!BA$3,FALSE))/100</f>
        <v>2.2157162189182799E-2</v>
      </c>
      <c r="I24" s="45">
        <f>(VLOOKUP($A23,'Occupancy Raw Data'!$B$8:$BE$51,'Occupancy Raw Data'!BB$3,FALSE))/100</f>
        <v>1.01461529684467E-2</v>
      </c>
      <c r="J24" s="44">
        <f>(VLOOKUP($A23,'Occupancy Raw Data'!$B$8:$BE$51,'Occupancy Raw Data'!BC$3,FALSE))/100</f>
        <v>1.6192898795568102E-2</v>
      </c>
      <c r="K24" s="46">
        <f>(VLOOKUP($A23,'Occupancy Raw Data'!$B$8:$BE$51,'Occupancy Raw Data'!BE$3,FALSE))/100</f>
        <v>2.8501558031779603E-2</v>
      </c>
      <c r="M24" s="43">
        <f>(VLOOKUP($A23,'ADR Raw Data'!$B$6:$BE$49,'ADR Raw Data'!AT$1,FALSE))/100</f>
        <v>3.21287628732599E-2</v>
      </c>
      <c r="N24" s="44">
        <f>(VLOOKUP($A23,'ADR Raw Data'!$B$6:$BE$49,'ADR Raw Data'!AU$1,FALSE))/100</f>
        <v>3.44987637103399E-2</v>
      </c>
      <c r="O24" s="44">
        <f>(VLOOKUP($A23,'ADR Raw Data'!$B$6:$BE$49,'ADR Raw Data'!AV$1,FALSE))/100</f>
        <v>4.4450831095877996E-2</v>
      </c>
      <c r="P24" s="44">
        <f>(VLOOKUP($A23,'ADR Raw Data'!$B$6:$BE$49,'ADR Raw Data'!AW$1,FALSE))/100</f>
        <v>3.2423459419286899E-2</v>
      </c>
      <c r="Q24" s="44">
        <f>(VLOOKUP($A23,'ADR Raw Data'!$B$6:$BE$49,'ADR Raw Data'!AX$1,FALSE))/100</f>
        <v>5.7077238394323403E-2</v>
      </c>
      <c r="R24" s="44">
        <f>(VLOOKUP($A23,'ADR Raw Data'!$B$6:$BE$49,'ADR Raw Data'!AY$1,FALSE))/100</f>
        <v>4.0530761537706794E-2</v>
      </c>
      <c r="S24" s="45">
        <f>(VLOOKUP($A23,'ADR Raw Data'!$B$6:$BE$49,'ADR Raw Data'!BA$1,FALSE))/100</f>
        <v>4.5632715590457298E-2</v>
      </c>
      <c r="T24" s="45">
        <f>(VLOOKUP($A23,'ADR Raw Data'!$B$6:$BE$49,'ADR Raw Data'!BB$1,FALSE))/100</f>
        <v>3.7319467981108301E-2</v>
      </c>
      <c r="U24" s="44">
        <f>(VLOOKUP($A23,'ADR Raw Data'!$B$6:$BE$49,'ADR Raw Data'!BC$1,FALSE))/100</f>
        <v>4.1738393430779695E-2</v>
      </c>
      <c r="V24" s="46">
        <f>(VLOOKUP($A23,'ADR Raw Data'!$B$6:$BE$49,'ADR Raw Data'!BE$1,FALSE))/100</f>
        <v>4.0086371726303804E-2</v>
      </c>
      <c r="X24" s="43">
        <f>(VLOOKUP($A23,'RevPAR Raw Data'!$B$6:$BE$49,'RevPAR Raw Data'!AT$1,FALSE))/100</f>
        <v>7.3072106339099802E-2</v>
      </c>
      <c r="Y24" s="44">
        <f>(VLOOKUP($A23,'RevPAR Raw Data'!$B$6:$BE$49,'RevPAR Raw Data'!AU$1,FALSE))/100</f>
        <v>8.6209076242412794E-2</v>
      </c>
      <c r="Z24" s="44">
        <f>(VLOOKUP($A23,'RevPAR Raw Data'!$B$6:$BE$49,'RevPAR Raw Data'!AV$1,FALSE))/100</f>
        <v>8.817965320899819E-2</v>
      </c>
      <c r="AA24" s="44">
        <f>(VLOOKUP($A23,'RevPAR Raw Data'!$B$6:$BE$49,'RevPAR Raw Data'!AW$1,FALSE))/100</f>
        <v>4.6381537536737003E-2</v>
      </c>
      <c r="AB24" s="44">
        <f>(VLOOKUP($A23,'RevPAR Raw Data'!$B$6:$BE$49,'RevPAR Raw Data'!AX$1,FALSE))/100</f>
        <v>9.0361609093029802E-2</v>
      </c>
      <c r="AC24" s="44">
        <f>(VLOOKUP($A23,'RevPAR Raw Data'!$B$6:$BE$49,'RevPAR Raw Data'!AY$1,FALSE))/100</f>
        <v>7.6361365150804494E-2</v>
      </c>
      <c r="AD24" s="45">
        <f>(VLOOKUP($A23,'RevPAR Raw Data'!$B$6:$BE$49,'RevPAR Raw Data'!BA$1,FALSE))/100</f>
        <v>6.8800969260110797E-2</v>
      </c>
      <c r="AE24" s="45">
        <f>(VLOOKUP($A23,'RevPAR Raw Data'!$B$6:$BE$49,'RevPAR Raw Data'!BB$1,FALSE))/100</f>
        <v>4.7844269980392505E-2</v>
      </c>
      <c r="AF24" s="44">
        <f>(VLOOKUP($A23,'RevPAR Raw Data'!$B$6:$BE$49,'RevPAR Raw Data'!BC$1,FALSE))/100</f>
        <v>5.8607157807062098E-2</v>
      </c>
      <c r="AG24" s="46">
        <f>(VLOOKUP($A23,'RevPAR Raw Data'!$B$6:$BE$49,'RevPAR Raw Data'!BE$1,FALSE))/100</f>
        <v>6.9730453808124093E-2</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Data'!AG$3,FALSE))/100</f>
        <v>0.49604595643091598</v>
      </c>
      <c r="C26" s="53">
        <f>(VLOOKUP($A26,'Occupancy Raw Data'!$B$8:$BE$51,'Occupancy Raw Data'!AH$3,FALSE))/100</f>
        <v>0.53437033721277205</v>
      </c>
      <c r="D26" s="53">
        <f>(VLOOKUP($A26,'Occupancy Raw Data'!$B$8:$BE$51,'Occupancy Raw Data'!AI$3,FALSE))/100</f>
        <v>0.54603849597135101</v>
      </c>
      <c r="E26" s="53">
        <f>(VLOOKUP($A26,'Occupancy Raw Data'!$B$8:$BE$51,'Occupancy Raw Data'!AJ$3,FALSE))/100</f>
        <v>0.57070277529095703</v>
      </c>
      <c r="F26" s="53">
        <f>(VLOOKUP($A26,'Occupancy Raw Data'!$B$8:$BE$51,'Occupancy Raw Data'!AK$3,FALSE))/100</f>
        <v>0.59064458370635597</v>
      </c>
      <c r="G26" s="54">
        <f>(VLOOKUP($A26,'Occupancy Raw Data'!$B$8:$BE$51,'Occupancy Raw Data'!AL$3,FALSE))/100</f>
        <v>0.54756042972246999</v>
      </c>
      <c r="H26" s="53">
        <f>(VLOOKUP($A26,'Occupancy Raw Data'!$B$8:$BE$51,'Occupancy Raw Data'!AN$3,FALSE))/100</f>
        <v>0.65945986272754398</v>
      </c>
      <c r="I26" s="53">
        <f>(VLOOKUP($A26,'Occupancy Raw Data'!$B$8:$BE$51,'Occupancy Raw Data'!AO$3,FALSE))/100</f>
        <v>0.65014174873172093</v>
      </c>
      <c r="J26" s="54">
        <f>(VLOOKUP($A26,'Occupancy Raw Data'!$B$8:$BE$51,'Occupancy Raw Data'!AP$3,FALSE))/100</f>
        <v>0.65480080572963206</v>
      </c>
      <c r="K26" s="48">
        <f>(VLOOKUP($A26,'Occupancy Raw Data'!$B$8:$BE$51,'Occupancy Raw Data'!AR$3,FALSE))/100</f>
        <v>0.57820053715308806</v>
      </c>
      <c r="M26" s="75">
        <f>VLOOKUP($A26,'ADR Raw Data'!$B$6:$BE$49,'ADR Raw Data'!AG$1,FALSE)</f>
        <v>63.510241031272699</v>
      </c>
      <c r="N26" s="76">
        <f>VLOOKUP($A26,'ADR Raw Data'!$B$6:$BE$49,'ADR Raw Data'!AH$1,FALSE)</f>
        <v>64.218165321925497</v>
      </c>
      <c r="O26" s="76">
        <f>VLOOKUP($A26,'ADR Raw Data'!$B$6:$BE$49,'ADR Raw Data'!AI$1,FALSE)</f>
        <v>64.950675990417096</v>
      </c>
      <c r="P26" s="76">
        <f>VLOOKUP($A26,'ADR Raw Data'!$B$6:$BE$49,'ADR Raw Data'!AJ$1,FALSE)</f>
        <v>67.283391794152195</v>
      </c>
      <c r="Q26" s="76">
        <f>VLOOKUP($A26,'ADR Raw Data'!$B$6:$BE$49,'ADR Raw Data'!AK$1,FALSE)</f>
        <v>70.951171688362294</v>
      </c>
      <c r="R26" s="77">
        <f>VLOOKUP($A26,'ADR Raw Data'!$B$6:$BE$49,'ADR Raw Data'!AL$1,FALSE)</f>
        <v>66.327508044805199</v>
      </c>
      <c r="S26" s="76">
        <f>VLOOKUP($A26,'ADR Raw Data'!$B$6:$BE$49,'ADR Raw Data'!AN$1,FALSE)</f>
        <v>80.2705525106701</v>
      </c>
      <c r="T26" s="76">
        <f>VLOOKUP($A26,'ADR Raw Data'!$B$6:$BE$49,'ADR Raw Data'!AO$1,FALSE)</f>
        <v>77.557713571868703</v>
      </c>
      <c r="U26" s="77">
        <f>VLOOKUP($A26,'ADR Raw Data'!$B$6:$BE$49,'ADR Raw Data'!AP$1,FALSE)</f>
        <v>78.923784274996805</v>
      </c>
      <c r="V26" s="78">
        <f>VLOOKUP($A26,'ADR Raw Data'!$B$6:$BE$49,'ADR Raw Data'!AR$1,FALSE)</f>
        <v>70.403232787708802</v>
      </c>
      <c r="X26" s="75">
        <f>VLOOKUP($A26,'RevPAR Raw Data'!$B$6:$BE$49,'RevPAR Raw Data'!AG$1,FALSE)</f>
        <v>31.5039982555157</v>
      </c>
      <c r="Y26" s="76">
        <f>VLOOKUP($A26,'RevPAR Raw Data'!$B$6:$BE$49,'RevPAR Raw Data'!AH$1,FALSE)</f>
        <v>34.316282658262899</v>
      </c>
      <c r="Z26" s="76">
        <f>VLOOKUP($A26,'RevPAR Raw Data'!$B$6:$BE$49,'RevPAR Raw Data'!AI$1,FALSE)</f>
        <v>35.465569430129896</v>
      </c>
      <c r="AA26" s="76">
        <f>VLOOKUP($A26,'RevPAR Raw Data'!$B$6:$BE$49,'RevPAR Raw Data'!AJ$1,FALSE)</f>
        <v>38.3988184279115</v>
      </c>
      <c r="AB26" s="76">
        <f>VLOOKUP($A26,'RevPAR Raw Data'!$B$6:$BE$49,'RevPAR Raw Data'!AK$1,FALSE)</f>
        <v>41.9069252653509</v>
      </c>
      <c r="AC26" s="77">
        <f>VLOOKUP($A26,'RevPAR Raw Data'!$B$6:$BE$49,'RevPAR Raw Data'!AL$1,FALSE)</f>
        <v>36.318318807434203</v>
      </c>
      <c r="AD26" s="76">
        <f>VLOOKUP($A26,'RevPAR Raw Data'!$B$6:$BE$49,'RevPAR Raw Data'!AN$1,FALSE)</f>
        <v>52.9352075397506</v>
      </c>
      <c r="AE26" s="76">
        <f>VLOOKUP($A26,'RevPAR Raw Data'!$B$6:$BE$49,'RevPAR Raw Data'!AO$1,FALSE)</f>
        <v>50.423507529248702</v>
      </c>
      <c r="AF26" s="77">
        <f>VLOOKUP($A26,'RevPAR Raw Data'!$B$6:$BE$49,'RevPAR Raw Data'!AP$1,FALSE)</f>
        <v>51.679357534499601</v>
      </c>
      <c r="AG26" s="78">
        <f>VLOOKUP($A26,'RevPAR Raw Data'!$B$6:$BE$49,'RevPAR Raw Data'!AR$1,FALSE)</f>
        <v>40.7071870151672</v>
      </c>
    </row>
    <row r="27" spans="1:33" x14ac:dyDescent="0.25">
      <c r="A27" s="55" t="s">
        <v>126</v>
      </c>
      <c r="B27" s="43">
        <f>(VLOOKUP($A26,'Occupancy Raw Data'!$B$8:$BE$51,'Occupancy Raw Data'!AT$3,FALSE))/100</f>
        <v>1.9676530657953897E-2</v>
      </c>
      <c r="C27" s="44">
        <f>(VLOOKUP($A26,'Occupancy Raw Data'!$B$8:$BE$51,'Occupancy Raw Data'!AU$3,FALSE))/100</f>
        <v>2.6485121756168999E-2</v>
      </c>
      <c r="D27" s="44">
        <f>(VLOOKUP($A26,'Occupancy Raw Data'!$B$8:$BE$51,'Occupancy Raw Data'!AV$3,FALSE))/100</f>
        <v>1.16293590712586E-2</v>
      </c>
      <c r="E27" s="44">
        <f>(VLOOKUP($A26,'Occupancy Raw Data'!$B$8:$BE$51,'Occupancy Raw Data'!AW$3,FALSE))/100</f>
        <v>-6.8212670898871695E-3</v>
      </c>
      <c r="F27" s="44">
        <f>(VLOOKUP($A26,'Occupancy Raw Data'!$B$8:$BE$51,'Occupancy Raw Data'!AX$3,FALSE))/100</f>
        <v>-1.9716258546683698E-3</v>
      </c>
      <c r="G27" s="44">
        <f>(VLOOKUP($A26,'Occupancy Raw Data'!$B$8:$BE$51,'Occupancy Raw Data'!AY$3,FALSE))/100</f>
        <v>9.0592855080680809E-3</v>
      </c>
      <c r="H27" s="45">
        <f>(VLOOKUP($A26,'Occupancy Raw Data'!$B$8:$BE$51,'Occupancy Raw Data'!BA$3,FALSE))/100</f>
        <v>-1.22558426673838E-2</v>
      </c>
      <c r="I27" s="45">
        <f>(VLOOKUP($A26,'Occupancy Raw Data'!$B$8:$BE$51,'Occupancy Raw Data'!BB$3,FALSE))/100</f>
        <v>-1.8622874445871102E-2</v>
      </c>
      <c r="J27" s="44">
        <f>(VLOOKUP($A26,'Occupancy Raw Data'!$B$8:$BE$51,'Occupancy Raw Data'!BC$3,FALSE))/100</f>
        <v>-1.5427000532626699E-2</v>
      </c>
      <c r="K27" s="46">
        <f>(VLOOKUP($A26,'Occupancy Raw Data'!$B$8:$BE$51,'Occupancy Raw Data'!BE$3,FALSE))/100</f>
        <v>1.0054238082349699E-3</v>
      </c>
      <c r="M27" s="43">
        <f>(VLOOKUP($A26,'ADR Raw Data'!$B$6:$BE$49,'ADR Raw Data'!AT$1,FALSE))/100</f>
        <v>6.9499313920136398E-3</v>
      </c>
      <c r="N27" s="44">
        <f>(VLOOKUP($A26,'ADR Raw Data'!$B$6:$BE$49,'ADR Raw Data'!AU$1,FALSE))/100</f>
        <v>1.1771407034763199E-2</v>
      </c>
      <c r="O27" s="44">
        <f>(VLOOKUP($A26,'ADR Raw Data'!$B$6:$BE$49,'ADR Raw Data'!AV$1,FALSE))/100</f>
        <v>7.9176263119818298E-3</v>
      </c>
      <c r="P27" s="44">
        <f>(VLOOKUP($A26,'ADR Raw Data'!$B$6:$BE$49,'ADR Raw Data'!AW$1,FALSE))/100</f>
        <v>-8.6219127009650297E-3</v>
      </c>
      <c r="Q27" s="44">
        <f>(VLOOKUP($A26,'ADR Raw Data'!$B$6:$BE$49,'ADR Raw Data'!AX$1,FALSE))/100</f>
        <v>2.1585296407621201E-2</v>
      </c>
      <c r="R27" s="44">
        <f>(VLOOKUP($A26,'ADR Raw Data'!$B$6:$BE$49,'ADR Raw Data'!AY$1,FALSE))/100</f>
        <v>7.5913164600625608E-3</v>
      </c>
      <c r="S27" s="45">
        <f>(VLOOKUP($A26,'ADR Raw Data'!$B$6:$BE$49,'ADR Raw Data'!BA$1,FALSE))/100</f>
        <v>7.3947214108237205E-3</v>
      </c>
      <c r="T27" s="45">
        <f>(VLOOKUP($A26,'ADR Raw Data'!$B$6:$BE$49,'ADR Raw Data'!BB$1,FALSE))/100</f>
        <v>-1.06047559947856E-2</v>
      </c>
      <c r="U27" s="44">
        <f>(VLOOKUP($A26,'ADR Raw Data'!$B$6:$BE$49,'ADR Raw Data'!BC$1,FALSE))/100</f>
        <v>-1.44101678708074E-3</v>
      </c>
      <c r="V27" s="46">
        <f>(VLOOKUP($A26,'ADR Raw Data'!$B$6:$BE$49,'ADR Raw Data'!BE$1,FALSE))/100</f>
        <v>3.2766035724005999E-3</v>
      </c>
      <c r="X27" s="43">
        <f>(VLOOKUP($A26,'RevPAR Raw Data'!$B$6:$BE$49,'RevPAR Raw Data'!AT$1,FALSE))/100</f>
        <v>2.6763212588073203E-2</v>
      </c>
      <c r="Y27" s="44">
        <f>(VLOOKUP($A26,'RevPAR Raw Data'!$B$6:$BE$49,'RevPAR Raw Data'!AU$1,FALSE))/100</f>
        <v>3.8568295939489398E-2</v>
      </c>
      <c r="Z27" s="44">
        <f>(VLOOKUP($A26,'RevPAR Raw Data'!$B$6:$BE$49,'RevPAR Raw Data'!AV$1,FALSE))/100</f>
        <v>1.9639062302614599E-2</v>
      </c>
      <c r="AA27" s="44">
        <f>(VLOOKUP($A26,'RevPAR Raw Data'!$B$6:$BE$49,'RevPAR Raw Data'!AW$1,FALSE))/100</f>
        <v>-1.5384367421493199E-2</v>
      </c>
      <c r="AB27" s="44">
        <f>(VLOOKUP($A26,'RevPAR Raw Data'!$B$6:$BE$49,'RevPAR Raw Data'!AX$1,FALSE))/100</f>
        <v>1.9571112424474898E-2</v>
      </c>
      <c r="AC27" s="44">
        <f>(VLOOKUP($A26,'RevPAR Raw Data'!$B$6:$BE$49,'RevPAR Raw Data'!AY$1,FALSE))/100</f>
        <v>1.6719373871324397E-2</v>
      </c>
      <c r="AD27" s="45">
        <f>(VLOOKUP($A26,'RevPAR Raw Data'!$B$6:$BE$49,'RevPAR Raw Data'!BA$1,FALSE))/100</f>
        <v>-4.95174979874035E-3</v>
      </c>
      <c r="AE27" s="45">
        <f>(VLOOKUP($A26,'RevPAR Raw Data'!$B$6:$BE$49,'RevPAR Raw Data'!BB$1,FALSE))/100</f>
        <v>-2.90301394012367E-2</v>
      </c>
      <c r="AF27" s="44">
        <f>(VLOOKUP($A26,'RevPAR Raw Data'!$B$6:$BE$49,'RevPAR Raw Data'!BC$1,FALSE))/100</f>
        <v>-1.6845786752965598E-2</v>
      </c>
      <c r="AG27" s="46">
        <f>(VLOOKUP($A26,'RevPAR Raw Data'!$B$6:$BE$49,'RevPAR Raw Data'!BE$1,FALSE))/100</f>
        <v>4.2853217558774196E-3</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Data'!AG$3,FALSE))/100</f>
        <v>0.51249210058345396</v>
      </c>
      <c r="C29" s="72">
        <f>(VLOOKUP($A29,'Occupancy Raw Data'!$B$8:$BE$45,'Occupancy Raw Data'!AH$3,FALSE))/100</f>
        <v>0.65726084975677102</v>
      </c>
      <c r="D29" s="72">
        <f>(VLOOKUP($A29,'Occupancy Raw Data'!$B$8:$BE$45,'Occupancy Raw Data'!AI$3,FALSE))/100</f>
        <v>0.71603250885469394</v>
      </c>
      <c r="E29" s="72">
        <f>(VLOOKUP($A29,'Occupancy Raw Data'!$B$8:$BE$45,'Occupancy Raw Data'!AJ$3,FALSE))/100</f>
        <v>0.73449142454036409</v>
      </c>
      <c r="F29" s="72">
        <f>(VLOOKUP($A29,'Occupancy Raw Data'!$B$8:$BE$45,'Occupancy Raw Data'!AK$3,FALSE))/100</f>
        <v>0.72143350528342298</v>
      </c>
      <c r="G29" s="73">
        <f>(VLOOKUP($A29,'Occupancy Raw Data'!$B$8:$BE$45,'Occupancy Raw Data'!AL$3,FALSE))/100</f>
        <v>0.668342077803741</v>
      </c>
      <c r="H29" s="53">
        <f>(VLOOKUP($A29,'Occupancy Raw Data'!$B$8:$BE$45,'Occupancy Raw Data'!AN$3,FALSE))/100</f>
        <v>0.78235203418577504</v>
      </c>
      <c r="I29" s="53">
        <f>(VLOOKUP($A29,'Occupancy Raw Data'!$B$8:$BE$45,'Occupancy Raw Data'!AO$3,FALSE))/100</f>
        <v>0.78306423783196299</v>
      </c>
      <c r="J29" s="73">
        <f>(VLOOKUP($A29,'Occupancy Raw Data'!$B$8:$BE$45,'Occupancy Raw Data'!AP$3,FALSE))/100</f>
        <v>0.78270813600886902</v>
      </c>
      <c r="K29" s="74">
        <f>(VLOOKUP($A29,'Occupancy Raw Data'!$B$8:$BE$45,'Occupancy Raw Data'!AR$3,FALSE))/100</f>
        <v>0.70103712752827307</v>
      </c>
      <c r="M29" s="75">
        <f>VLOOKUP($A29,'ADR Raw Data'!$B$6:$BE$43,'ADR Raw Data'!AG$1,FALSE)</f>
        <v>113.58286437348499</v>
      </c>
      <c r="N29" s="76">
        <f>VLOOKUP($A29,'ADR Raw Data'!$B$6:$BE$43,'ADR Raw Data'!AH$1,FALSE)</f>
        <v>119.139180828227</v>
      </c>
      <c r="O29" s="76">
        <f>VLOOKUP($A29,'ADR Raw Data'!$B$6:$BE$43,'ADR Raw Data'!AI$1,FALSE)</f>
        <v>124.358474374499</v>
      </c>
      <c r="P29" s="76">
        <f>VLOOKUP($A29,'ADR Raw Data'!$B$6:$BE$43,'ADR Raw Data'!AJ$1,FALSE)</f>
        <v>129.58868819656999</v>
      </c>
      <c r="Q29" s="76">
        <f>VLOOKUP($A29,'ADR Raw Data'!$B$6:$BE$43,'ADR Raw Data'!AK$1,FALSE)</f>
        <v>140.303862411766</v>
      </c>
      <c r="R29" s="77">
        <f>VLOOKUP($A29,'ADR Raw Data'!$B$6:$BE$43,'ADR Raw Data'!AL$1,FALSE)</f>
        <v>126.271336749054</v>
      </c>
      <c r="S29" s="76">
        <f>VLOOKUP($A29,'ADR Raw Data'!$B$6:$BE$43,'ADR Raw Data'!AN$1,FALSE)</f>
        <v>175.195793963624</v>
      </c>
      <c r="T29" s="76">
        <f>VLOOKUP($A29,'ADR Raw Data'!$B$6:$BE$43,'ADR Raw Data'!AO$1,FALSE)</f>
        <v>170.425005766471</v>
      </c>
      <c r="U29" s="77">
        <f>VLOOKUP($A29,'ADR Raw Data'!$B$6:$BE$43,'ADR Raw Data'!AP$1,FALSE)</f>
        <v>172.80931460331601</v>
      </c>
      <c r="V29" s="78">
        <f>VLOOKUP($A29,'ADR Raw Data'!$B$6:$BE$43,'ADR Raw Data'!AR$1,FALSE)</f>
        <v>141.12560241928799</v>
      </c>
      <c r="X29" s="75">
        <f>VLOOKUP($A29,'RevPAR Raw Data'!$B$6:$BE$43,'RevPAR Raw Data'!AG$1,FALSE)</f>
        <v>58.210320753053203</v>
      </c>
      <c r="Y29" s="76">
        <f>VLOOKUP($A29,'RevPAR Raw Data'!$B$6:$BE$43,'RevPAR Raw Data'!AH$1,FALSE)</f>
        <v>78.305519230486595</v>
      </c>
      <c r="Z29" s="76">
        <f>VLOOKUP($A29,'RevPAR Raw Data'!$B$6:$BE$43,'RevPAR Raw Data'!AI$1,FALSE)</f>
        <v>89.0447104037152</v>
      </c>
      <c r="AA29" s="76">
        <f>VLOOKUP($A29,'RevPAR Raw Data'!$B$6:$BE$43,'RevPAR Raw Data'!AJ$1,FALSE)</f>
        <v>95.181780197815996</v>
      </c>
      <c r="AB29" s="76">
        <f>VLOOKUP($A29,'RevPAR Raw Data'!$B$6:$BE$43,'RevPAR Raw Data'!AK$1,FALSE)</f>
        <v>101.219907264523</v>
      </c>
      <c r="AC29" s="77">
        <f>VLOOKUP($A29,'RevPAR Raw Data'!$B$6:$BE$43,'RevPAR Raw Data'!AL$1,FALSE)</f>
        <v>84.392447569919</v>
      </c>
      <c r="AD29" s="76">
        <f>VLOOKUP($A29,'RevPAR Raw Data'!$B$6:$BE$43,'RevPAR Raw Data'!AN$1,FALSE)</f>
        <v>137.064785788233</v>
      </c>
      <c r="AE29" s="76">
        <f>VLOOKUP($A29,'RevPAR Raw Data'!$B$6:$BE$43,'RevPAR Raw Data'!AO$1,FALSE)</f>
        <v>133.45372724802999</v>
      </c>
      <c r="AF29" s="77">
        <f>VLOOKUP($A29,'RevPAR Raw Data'!$B$6:$BE$43,'RevPAR Raw Data'!AP$1,FALSE)</f>
        <v>135.259256518131</v>
      </c>
      <c r="AG29" s="78">
        <f>VLOOKUP($A29,'RevPAR Raw Data'!$B$6:$BE$43,'RevPAR Raw Data'!AR$1,FALSE)</f>
        <v>98.934286940715097</v>
      </c>
    </row>
    <row r="30" spans="1:33" x14ac:dyDescent="0.25">
      <c r="A30" s="55" t="s">
        <v>126</v>
      </c>
      <c r="B30" s="43">
        <f>(VLOOKUP($A29,'Occupancy Raw Data'!$B$8:$BE$51,'Occupancy Raw Data'!AT$3,FALSE))/100</f>
        <v>6.836986182688029E-2</v>
      </c>
      <c r="C30" s="44">
        <f>(VLOOKUP($A29,'Occupancy Raw Data'!$B$8:$BE$51,'Occupancy Raw Data'!AU$3,FALSE))/100</f>
        <v>4.5205291363651694E-2</v>
      </c>
      <c r="D30" s="44">
        <f>(VLOOKUP($A29,'Occupancy Raw Data'!$B$8:$BE$51,'Occupancy Raw Data'!AV$3,FALSE))/100</f>
        <v>3.6449782778869497E-2</v>
      </c>
      <c r="E30" s="44">
        <f>(VLOOKUP($A29,'Occupancy Raw Data'!$B$8:$BE$51,'Occupancy Raw Data'!AW$3,FALSE))/100</f>
        <v>4.5043932771002E-2</v>
      </c>
      <c r="F30" s="44">
        <f>(VLOOKUP($A29,'Occupancy Raw Data'!$B$8:$BE$51,'Occupancy Raw Data'!AX$3,FALSE))/100</f>
        <v>3.5125542967309999E-2</v>
      </c>
      <c r="G30" s="44">
        <f>(VLOOKUP($A29,'Occupancy Raw Data'!$B$8:$BE$51,'Occupancy Raw Data'!AY$3,FALSE))/100</f>
        <v>4.4527080359889594E-2</v>
      </c>
      <c r="H30" s="45">
        <f>(VLOOKUP($A29,'Occupancy Raw Data'!$B$8:$BE$51,'Occupancy Raw Data'!BA$3,FALSE))/100</f>
        <v>1.4033017953313401E-3</v>
      </c>
      <c r="I30" s="45">
        <f>(VLOOKUP($A29,'Occupancy Raw Data'!$B$8:$BE$51,'Occupancy Raw Data'!BB$3,FALSE))/100</f>
        <v>5.1096830098668299E-3</v>
      </c>
      <c r="J30" s="44">
        <f>(VLOOKUP($A29,'Occupancy Raw Data'!$B$8:$BE$51,'Occupancy Raw Data'!BC$3,FALSE))/100</f>
        <v>3.2539123623237598E-3</v>
      </c>
      <c r="K30" s="46">
        <f>(VLOOKUP($A29,'Occupancy Raw Data'!$B$8:$BE$51,'Occupancy Raw Data'!BE$3,FALSE))/100</f>
        <v>3.0969555105572102E-2</v>
      </c>
      <c r="M30" s="43">
        <f>(VLOOKUP($A29,'ADR Raw Data'!$B$6:$BE$49,'ADR Raw Data'!AT$1,FALSE))/100</f>
        <v>4.9524912716063803E-2</v>
      </c>
      <c r="N30" s="44">
        <f>(VLOOKUP($A29,'ADR Raw Data'!$B$6:$BE$49,'ADR Raw Data'!AU$1,FALSE))/100</f>
        <v>1.8277969030319502E-2</v>
      </c>
      <c r="O30" s="44">
        <f>(VLOOKUP($A29,'ADR Raw Data'!$B$6:$BE$49,'ADR Raw Data'!AV$1,FALSE))/100</f>
        <v>1.9387767201797801E-2</v>
      </c>
      <c r="P30" s="44">
        <f>(VLOOKUP($A29,'ADR Raw Data'!$B$6:$BE$49,'ADR Raw Data'!AW$1,FALSE))/100</f>
        <v>4.3173046690115104E-2</v>
      </c>
      <c r="Q30" s="44">
        <f>(VLOOKUP($A29,'ADR Raw Data'!$B$6:$BE$49,'ADR Raw Data'!AX$1,FALSE))/100</f>
        <v>3.9117541019978004E-2</v>
      </c>
      <c r="R30" s="44">
        <f>(VLOOKUP($A29,'ADR Raw Data'!$B$6:$BE$49,'ADR Raw Data'!AY$1,FALSE))/100</f>
        <v>3.2637939243824202E-2</v>
      </c>
      <c r="S30" s="45">
        <f>(VLOOKUP($A29,'ADR Raw Data'!$B$6:$BE$49,'ADR Raw Data'!BA$1,FALSE))/100</f>
        <v>4.0656711021055301E-2</v>
      </c>
      <c r="T30" s="45">
        <f>(VLOOKUP($A29,'ADR Raw Data'!$B$6:$BE$49,'ADR Raw Data'!BB$1,FALSE))/100</f>
        <v>3.5577772594300401E-2</v>
      </c>
      <c r="U30" s="44">
        <f>(VLOOKUP($A29,'ADR Raw Data'!$B$6:$BE$49,'ADR Raw Data'!BC$1,FALSE))/100</f>
        <v>3.8123149514645897E-2</v>
      </c>
      <c r="V30" s="46">
        <f>(VLOOKUP($A29,'ADR Raw Data'!$B$6:$BE$49,'ADR Raw Data'!BE$1,FALSE))/100</f>
        <v>3.1792274224421102E-2</v>
      </c>
      <c r="X30" s="43">
        <f>(VLOOKUP($A29,'RevPAR Raw Data'!$B$6:$BE$49,'RevPAR Raw Data'!AT$1,FALSE))/100</f>
        <v>0.121280785982329</v>
      </c>
      <c r="Y30" s="44">
        <f>(VLOOKUP($A29,'RevPAR Raw Data'!$B$6:$BE$49,'RevPAR Raw Data'!AU$1,FALSE))/100</f>
        <v>6.4309521309522694E-2</v>
      </c>
      <c r="Z30" s="44">
        <f>(VLOOKUP($A29,'RevPAR Raw Data'!$B$6:$BE$49,'RevPAR Raw Data'!AV$1,FALSE))/100</f>
        <v>5.6544229883740298E-2</v>
      </c>
      <c r="AA30" s="44">
        <f>(VLOOKUP($A29,'RevPAR Raw Data'!$B$6:$BE$49,'RevPAR Raw Data'!AW$1,FALSE))/100</f>
        <v>9.0161663273746001E-2</v>
      </c>
      <c r="AB30" s="44">
        <f>(VLOOKUP($A29,'RevPAR Raw Data'!$B$6:$BE$49,'RevPAR Raw Data'!AX$1,FALSE))/100</f>
        <v>7.5617108855160792E-2</v>
      </c>
      <c r="AC30" s="44">
        <f>(VLOOKUP($A29,'RevPAR Raw Data'!$B$6:$BE$49,'RevPAR Raw Data'!AY$1,FALSE))/100</f>
        <v>7.8618291747204805E-2</v>
      </c>
      <c r="AD30" s="45">
        <f>(VLOOKUP($A29,'RevPAR Raw Data'!$B$6:$BE$49,'RevPAR Raw Data'!BA$1,FALSE))/100</f>
        <v>4.2117066451954698E-2</v>
      </c>
      <c r="AE30" s="45">
        <f>(VLOOKUP($A29,'RevPAR Raw Data'!$B$6:$BE$49,'RevPAR Raw Data'!BB$1,FALSE))/100</f>
        <v>4.0869246744321304E-2</v>
      </c>
      <c r="AF30" s="44">
        <f>(VLOOKUP($A29,'RevPAR Raw Data'!$B$6:$BE$49,'RevPAR Raw Data'!BC$1,FALSE))/100</f>
        <v>4.1501111264466102E-2</v>
      </c>
      <c r="AG30" s="46">
        <f>(VLOOKUP($A29,'RevPAR Raw Data'!$B$6:$BE$49,'RevPAR Raw Data'!BE$1,FALSE))/100</f>
        <v>6.3746421918517995E-2</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Data'!AG$3,FALSE))/100</f>
        <v>0.41536356528537899</v>
      </c>
      <c r="C32" s="72">
        <f>(VLOOKUP($A32,'Occupancy Raw Data'!$B$8:$BE$45,'Occupancy Raw Data'!AH$3,FALSE))/100</f>
        <v>0.56098514464425298</v>
      </c>
      <c r="D32" s="72">
        <f>(VLOOKUP($A32,'Occupancy Raw Data'!$B$8:$BE$45,'Occupancy Raw Data'!AI$3,FALSE))/100</f>
        <v>0.60496481626270504</v>
      </c>
      <c r="E32" s="72">
        <f>(VLOOKUP($A32,'Occupancy Raw Data'!$B$8:$BE$45,'Occupancy Raw Data'!AJ$3,FALSE))/100</f>
        <v>0.60594214229866994</v>
      </c>
      <c r="F32" s="72">
        <f>(VLOOKUP($A32,'Occupancy Raw Data'!$B$8:$BE$45,'Occupancy Raw Data'!AK$3,FALSE))/100</f>
        <v>0.58346364347146196</v>
      </c>
      <c r="G32" s="73">
        <f>(VLOOKUP($A32,'Occupancy Raw Data'!$B$8:$BE$45,'Occupancy Raw Data'!AL$3,FALSE))/100</f>
        <v>0.55414386239249402</v>
      </c>
      <c r="H32" s="53">
        <f>(VLOOKUP($A32,'Occupancy Raw Data'!$B$8:$BE$45,'Occupancy Raw Data'!AN$3,FALSE))/100</f>
        <v>0.64503518373729407</v>
      </c>
      <c r="I32" s="53">
        <f>(VLOOKUP($A32,'Occupancy Raw Data'!$B$8:$BE$45,'Occupancy Raw Data'!AO$3,FALSE))/100</f>
        <v>0.65168100078185998</v>
      </c>
      <c r="J32" s="73">
        <f>(VLOOKUP($A32,'Occupancy Raw Data'!$B$8:$BE$45,'Occupancy Raw Data'!AP$3,FALSE))/100</f>
        <v>0.64835809225957708</v>
      </c>
      <c r="K32" s="74">
        <f>(VLOOKUP($A32,'Occupancy Raw Data'!$B$8:$BE$45,'Occupancy Raw Data'!AR$3,FALSE))/100</f>
        <v>0.58106221378308898</v>
      </c>
      <c r="M32" s="75">
        <f>VLOOKUP($A32,'ADR Raw Data'!$B$6:$BE$43,'ADR Raw Data'!AG$1,FALSE)</f>
        <v>108.155331764705</v>
      </c>
      <c r="N32" s="76">
        <f>VLOOKUP($A32,'ADR Raw Data'!$B$6:$BE$43,'ADR Raw Data'!AH$1,FALSE)</f>
        <v>113.11883623693301</v>
      </c>
      <c r="O32" s="76">
        <f>VLOOKUP($A32,'ADR Raw Data'!$B$6:$BE$43,'ADR Raw Data'!AI$1,FALSE)</f>
        <v>116.941098546042</v>
      </c>
      <c r="P32" s="76">
        <f>VLOOKUP($A32,'ADR Raw Data'!$B$6:$BE$43,'ADR Raw Data'!AJ$1,FALSE)</f>
        <v>119.50148387096699</v>
      </c>
      <c r="Q32" s="76">
        <f>VLOOKUP($A32,'ADR Raw Data'!$B$6:$BE$43,'ADR Raw Data'!AK$1,FALSE)</f>
        <v>123.107708542713</v>
      </c>
      <c r="R32" s="77">
        <f>VLOOKUP($A32,'ADR Raw Data'!$B$6:$BE$43,'ADR Raw Data'!AL$1,FALSE)</f>
        <v>116.708638447971</v>
      </c>
      <c r="S32" s="76">
        <f>VLOOKUP($A32,'ADR Raw Data'!$B$6:$BE$43,'ADR Raw Data'!AN$1,FALSE)</f>
        <v>159.51689090908999</v>
      </c>
      <c r="T32" s="76">
        <f>VLOOKUP($A32,'ADR Raw Data'!$B$6:$BE$43,'ADR Raw Data'!AO$1,FALSE)</f>
        <v>152.73721355728799</v>
      </c>
      <c r="U32" s="77">
        <f>VLOOKUP($A32,'ADR Raw Data'!$B$6:$BE$43,'ADR Raw Data'!AP$1,FALSE)</f>
        <v>156.109678926741</v>
      </c>
      <c r="V32" s="78">
        <f>VLOOKUP($A32,'ADR Raw Data'!$B$6:$BE$43,'ADR Raw Data'!AR$1,FALSE)</f>
        <v>129.26986207890801</v>
      </c>
      <c r="X32" s="75">
        <f>VLOOKUP($A32,'RevPAR Raw Data'!$B$6:$BE$43,'RevPAR Raw Data'!AG$1,FALSE)</f>
        <v>44.923784206411199</v>
      </c>
      <c r="Y32" s="76">
        <f>VLOOKUP($A32,'RevPAR Raw Data'!$B$6:$BE$43,'RevPAR Raw Data'!AH$1,FALSE)</f>
        <v>63.457986708365901</v>
      </c>
      <c r="Z32" s="76">
        <f>VLOOKUP($A32,'RevPAR Raw Data'!$B$6:$BE$43,'RevPAR Raw Data'!AI$1,FALSE)</f>
        <v>70.745250195465204</v>
      </c>
      <c r="AA32" s="76">
        <f>VLOOKUP($A32,'RevPAR Raw Data'!$B$6:$BE$43,'RevPAR Raw Data'!AJ$1,FALSE)</f>
        <v>72.410985144644201</v>
      </c>
      <c r="AB32" s="76">
        <f>VLOOKUP($A32,'RevPAR Raw Data'!$B$6:$BE$43,'RevPAR Raw Data'!AK$1,FALSE)</f>
        <v>71.828872165754404</v>
      </c>
      <c r="AC32" s="77">
        <f>VLOOKUP($A32,'RevPAR Raw Data'!$B$6:$BE$43,'RevPAR Raw Data'!AL$1,FALSE)</f>
        <v>64.673375684128203</v>
      </c>
      <c r="AD32" s="76">
        <f>VLOOKUP($A32,'RevPAR Raw Data'!$B$6:$BE$43,'RevPAR Raw Data'!AN$1,FALSE)</f>
        <v>102.894007036747</v>
      </c>
      <c r="AE32" s="76">
        <f>VLOOKUP($A32,'RevPAR Raw Data'!$B$6:$BE$43,'RevPAR Raw Data'!AO$1,FALSE)</f>
        <v>99.535940187646503</v>
      </c>
      <c r="AF32" s="77">
        <f>VLOOKUP($A32,'RevPAR Raw Data'!$B$6:$BE$43,'RevPAR Raw Data'!AP$1,FALSE)</f>
        <v>101.214973612197</v>
      </c>
      <c r="AG32" s="78">
        <f>VLOOKUP($A32,'RevPAR Raw Data'!$B$6:$BE$43,'RevPAR Raw Data'!AR$1,FALSE)</f>
        <v>75.113832235005006</v>
      </c>
    </row>
    <row r="33" spans="1:33" x14ac:dyDescent="0.25">
      <c r="A33" s="55" t="s">
        <v>126</v>
      </c>
      <c r="B33" s="43">
        <f>(VLOOKUP($A32,'Occupancy Raw Data'!$B$8:$BE$51,'Occupancy Raw Data'!AT$3,FALSE))/100</f>
        <v>-7.04286964129483E-2</v>
      </c>
      <c r="C33" s="44">
        <f>(VLOOKUP($A32,'Occupancy Raw Data'!$B$8:$BE$51,'Occupancy Raw Data'!AU$3,FALSE))/100</f>
        <v>-6.6059225512528408E-2</v>
      </c>
      <c r="D33" s="44">
        <f>(VLOOKUP($A32,'Occupancy Raw Data'!$B$8:$BE$51,'Occupancy Raw Data'!AV$3,FALSE))/100</f>
        <v>-8.6481700118063692E-2</v>
      </c>
      <c r="E33" s="44">
        <f>(VLOOKUP($A32,'Occupancy Raw Data'!$B$8:$BE$51,'Occupancy Raw Data'!AW$3,FALSE))/100</f>
        <v>-0.106885623739556</v>
      </c>
      <c r="F33" s="44">
        <f>(VLOOKUP($A32,'Occupancy Raw Data'!$B$8:$BE$51,'Occupancy Raw Data'!AX$3,FALSE))/100</f>
        <v>-8.9661482159194797E-2</v>
      </c>
      <c r="G33" s="44">
        <f>(VLOOKUP($A32,'Occupancy Raw Data'!$B$8:$BE$51,'Occupancy Raw Data'!AY$3,FALSE))/100</f>
        <v>-8.5306833580693006E-2</v>
      </c>
      <c r="H33" s="45">
        <f>(VLOOKUP($A32,'Occupancy Raw Data'!$B$8:$BE$51,'Occupancy Raw Data'!BA$3,FALSE))/100</f>
        <v>-8.1291759465478799E-2</v>
      </c>
      <c r="I33" s="45">
        <f>(VLOOKUP($A32,'Occupancy Raw Data'!$B$8:$BE$51,'Occupancy Raw Data'!BB$3,FALSE))/100</f>
        <v>-9.7455332972387593E-2</v>
      </c>
      <c r="J33" s="44">
        <f>(VLOOKUP($A32,'Occupancy Raw Data'!$B$8:$BE$51,'Occupancy Raw Data'!BC$3,FALSE))/100</f>
        <v>-8.9486686796596202E-2</v>
      </c>
      <c r="K33" s="46">
        <f>(VLOOKUP($A32,'Occupancy Raw Data'!$B$8:$BE$51,'Occupancy Raw Data'!BE$3,FALSE))/100</f>
        <v>-8.6643550015362295E-2</v>
      </c>
      <c r="M33" s="43">
        <f>(VLOOKUP($A32,'ADR Raw Data'!$B$6:$BE$49,'ADR Raw Data'!AT$1,FALSE))/100</f>
        <v>1.16864132675002E-2</v>
      </c>
      <c r="N33" s="44">
        <f>(VLOOKUP($A32,'ADR Raw Data'!$B$6:$BE$49,'ADR Raw Data'!AU$1,FALSE))/100</f>
        <v>-1.8783755436417401E-2</v>
      </c>
      <c r="O33" s="44">
        <f>(VLOOKUP($A32,'ADR Raw Data'!$B$6:$BE$49,'ADR Raw Data'!AV$1,FALSE))/100</f>
        <v>6.1014477655352796E-3</v>
      </c>
      <c r="P33" s="44">
        <f>(VLOOKUP($A32,'ADR Raw Data'!$B$6:$BE$49,'ADR Raw Data'!AW$1,FALSE))/100</f>
        <v>1.32063074011487E-2</v>
      </c>
      <c r="Q33" s="44">
        <f>(VLOOKUP($A32,'ADR Raw Data'!$B$6:$BE$49,'ADR Raw Data'!AX$1,FALSE))/100</f>
        <v>1.00886619381527E-2</v>
      </c>
      <c r="R33" s="44">
        <f>(VLOOKUP($A32,'ADR Raw Data'!$B$6:$BE$49,'ADR Raw Data'!AY$1,FALSE))/100</f>
        <v>3.9760339132057397E-3</v>
      </c>
      <c r="S33" s="45">
        <f>(VLOOKUP($A32,'ADR Raw Data'!$B$6:$BE$49,'ADR Raw Data'!BA$1,FALSE))/100</f>
        <v>8.1169167508896398E-2</v>
      </c>
      <c r="T33" s="45">
        <f>(VLOOKUP($A32,'ADR Raw Data'!$B$6:$BE$49,'ADR Raw Data'!BB$1,FALSE))/100</f>
        <v>3.7184980436022703E-2</v>
      </c>
      <c r="U33" s="44">
        <f>(VLOOKUP($A32,'ADR Raw Data'!$B$6:$BE$49,'ADR Raw Data'!BC$1,FALSE))/100</f>
        <v>5.9094154732991101E-2</v>
      </c>
      <c r="V33" s="46">
        <f>(VLOOKUP($A32,'ADR Raw Data'!$B$6:$BE$49,'ADR Raw Data'!BE$1,FALSE))/100</f>
        <v>2.4251504201409299E-2</v>
      </c>
      <c r="X33" s="43">
        <f>(VLOOKUP($A32,'RevPAR Raw Data'!$B$6:$BE$49,'RevPAR Raw Data'!AT$1,FALSE))/100</f>
        <v>-5.9565341997621105E-2</v>
      </c>
      <c r="Y33" s="44">
        <f>(VLOOKUP($A32,'RevPAR Raw Data'!$B$6:$BE$49,'RevPAR Raw Data'!AU$1,FALSE))/100</f>
        <v>-8.3602140612599407E-2</v>
      </c>
      <c r="Z33" s="44">
        <f>(VLOOKUP($A32,'RevPAR Raw Data'!$B$6:$BE$49,'RevPAR Raw Data'!AV$1,FALSE))/100</f>
        <v>-8.0907915928473489E-2</v>
      </c>
      <c r="AA33" s="44">
        <f>(VLOOKUP($A32,'RevPAR Raw Data'!$B$6:$BE$49,'RevPAR Raw Data'!AW$1,FALSE))/100</f>
        <v>-9.5090880742275591E-2</v>
      </c>
      <c r="AB33" s="44">
        <f>(VLOOKUP($A32,'RevPAR Raw Data'!$B$6:$BE$49,'RevPAR Raw Data'!AX$1,FALSE))/100</f>
        <v>-8.0477384603419896E-2</v>
      </c>
      <c r="AC33" s="44">
        <f>(VLOOKUP($A32,'RevPAR Raw Data'!$B$6:$BE$49,'RevPAR Raw Data'!AY$1,FALSE))/100</f>
        <v>-8.1669982530832297E-2</v>
      </c>
      <c r="AD33" s="45">
        <f>(VLOOKUP($A32,'RevPAR Raw Data'!$B$6:$BE$49,'RevPAR Raw Data'!BA$1,FALSE))/100</f>
        <v>-6.7209763977287293E-3</v>
      </c>
      <c r="AE33" s="45">
        <f>(VLOOKUP($A32,'RevPAR Raw Data'!$B$6:$BE$49,'RevPAR Raw Data'!BB$1,FALSE))/100</f>
        <v>-6.38942271863292E-2</v>
      </c>
      <c r="AF33" s="44">
        <f>(VLOOKUP($A32,'RevPAR Raw Data'!$B$6:$BE$49,'RevPAR Raw Data'!BC$1,FALSE))/100</f>
        <v>-3.5680672179705698E-2</v>
      </c>
      <c r="AG33" s="46">
        <f>(VLOOKUP($A32,'RevPAR Raw Data'!$B$6:$BE$49,'RevPAR Raw Data'!BE$1,FALSE))/100</f>
        <v>-6.4493282231175494E-2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Data'!AG$3,FALSE))/100</f>
        <v>0.39791183294663496</v>
      </c>
      <c r="C35" s="72">
        <f>(VLOOKUP($A35,'Occupancy Raw Data'!$B$8:$BE$45,'Occupancy Raw Data'!AH$3,FALSE))/100</f>
        <v>0.55038117335101</v>
      </c>
      <c r="D35" s="72">
        <f>(VLOOKUP($A35,'Occupancy Raw Data'!$B$8:$BE$45,'Occupancy Raw Data'!AI$3,FALSE))/100</f>
        <v>0.58302949950281702</v>
      </c>
      <c r="E35" s="72">
        <f>(VLOOKUP($A35,'Occupancy Raw Data'!$B$8:$BE$45,'Occupancy Raw Data'!AJ$3,FALSE))/100</f>
        <v>0.59529333775273396</v>
      </c>
      <c r="F35" s="72">
        <f>(VLOOKUP($A35,'Occupancy Raw Data'!$B$8:$BE$45,'Occupancy Raw Data'!AK$3,FALSE))/100</f>
        <v>0.58584686774941896</v>
      </c>
      <c r="G35" s="73">
        <f>(VLOOKUP($A35,'Occupancy Raw Data'!$B$8:$BE$45,'Occupancy Raw Data'!AL$3,FALSE))/100</f>
        <v>0.54249254226052301</v>
      </c>
      <c r="H35" s="53">
        <f>(VLOOKUP($A35,'Occupancy Raw Data'!$B$8:$BE$45,'Occupancy Raw Data'!AN$3,FALSE))/100</f>
        <v>0.67052023121387194</v>
      </c>
      <c r="I35" s="53">
        <f>(VLOOKUP($A35,'Occupancy Raw Data'!$B$8:$BE$45,'Occupancy Raw Data'!AO$3,FALSE))/100</f>
        <v>0.64855491329479709</v>
      </c>
      <c r="J35" s="73">
        <f>(VLOOKUP($A35,'Occupancy Raw Data'!$B$8:$BE$45,'Occupancy Raw Data'!AP$3,FALSE))/100</f>
        <v>0.65953757225433507</v>
      </c>
      <c r="K35" s="74">
        <f>(VLOOKUP($A35,'Occupancy Raw Data'!$B$8:$BE$45,'Occupancy Raw Data'!AR$3,FALSE))/100</f>
        <v>0.57601702932828702</v>
      </c>
      <c r="M35" s="75">
        <f>VLOOKUP($A35,'ADR Raw Data'!$B$6:$BE$43,'ADR Raw Data'!AG$1,FALSE)</f>
        <v>105.117376093294</v>
      </c>
      <c r="N35" s="76">
        <f>VLOOKUP($A35,'ADR Raw Data'!$B$6:$BE$43,'ADR Raw Data'!AH$1,FALSE)</f>
        <v>107.78965974104101</v>
      </c>
      <c r="O35" s="76">
        <f>VLOOKUP($A35,'ADR Raw Data'!$B$6:$BE$43,'ADR Raw Data'!AI$1,FALSE)</f>
        <v>109.694022171688</v>
      </c>
      <c r="P35" s="76">
        <f>VLOOKUP($A35,'ADR Raw Data'!$B$6:$BE$43,'ADR Raw Data'!AJ$1,FALSE)</f>
        <v>115.032051781737</v>
      </c>
      <c r="Q35" s="76">
        <f>VLOOKUP($A35,'ADR Raw Data'!$B$6:$BE$43,'ADR Raw Data'!AK$1,FALSE)</f>
        <v>123.196967468175</v>
      </c>
      <c r="R35" s="77">
        <f>VLOOKUP($A35,'ADR Raw Data'!$B$6:$BE$43,'ADR Raw Data'!AL$1,FALSE)</f>
        <v>112.724155923504</v>
      </c>
      <c r="S35" s="76">
        <f>VLOOKUP($A35,'ADR Raw Data'!$B$6:$BE$43,'ADR Raw Data'!AN$1,FALSE)</f>
        <v>148.60171674876801</v>
      </c>
      <c r="T35" s="76">
        <f>VLOOKUP($A35,'ADR Raw Data'!$B$6:$BE$43,'ADR Raw Data'!AO$1,FALSE)</f>
        <v>143.79389865036899</v>
      </c>
      <c r="U35" s="77">
        <f>VLOOKUP($A35,'ADR Raw Data'!$B$6:$BE$43,'ADR Raw Data'!AP$1,FALSE)</f>
        <v>146.23783773632101</v>
      </c>
      <c r="V35" s="78">
        <f>VLOOKUP($A35,'ADR Raw Data'!$B$6:$BE$43,'ADR Raw Data'!AR$1,FALSE)</f>
        <v>123.71511332840601</v>
      </c>
      <c r="X35" s="75">
        <f>VLOOKUP($A35,'RevPAR Raw Data'!$B$6:$BE$43,'RevPAR Raw Data'!AG$1,FALSE)</f>
        <v>41.827447795823602</v>
      </c>
      <c r="Y35" s="76">
        <f>VLOOKUP($A35,'RevPAR Raw Data'!$B$6:$BE$43,'RevPAR Raw Data'!AH$1,FALSE)</f>
        <v>59.3253994033808</v>
      </c>
      <c r="Z35" s="76">
        <f>VLOOKUP($A35,'RevPAR Raw Data'!$B$6:$BE$43,'RevPAR Raw Data'!AI$1,FALSE)</f>
        <v>63.954850845210402</v>
      </c>
      <c r="AA35" s="76">
        <f>VLOOKUP($A35,'RevPAR Raw Data'!$B$6:$BE$43,'RevPAR Raw Data'!AJ$1,FALSE)</f>
        <v>68.477814053695695</v>
      </c>
      <c r="AB35" s="76">
        <f>VLOOKUP($A35,'RevPAR Raw Data'!$B$6:$BE$43,'RevPAR Raw Data'!AK$1,FALSE)</f>
        <v>72.174557507457706</v>
      </c>
      <c r="AC35" s="77">
        <f>VLOOKUP($A35,'RevPAR Raw Data'!$B$6:$BE$43,'RevPAR Raw Data'!AL$1,FALSE)</f>
        <v>61.1520139211136</v>
      </c>
      <c r="AD35" s="76">
        <f>VLOOKUP($A35,'RevPAR Raw Data'!$B$6:$BE$43,'RevPAR Raw Data'!AN$1,FALSE)</f>
        <v>99.640457473162598</v>
      </c>
      <c r="AE35" s="76">
        <f>VLOOKUP($A35,'RevPAR Raw Data'!$B$6:$BE$43,'RevPAR Raw Data'!AO$1,FALSE)</f>
        <v>93.258239471511104</v>
      </c>
      <c r="AF35" s="77">
        <f>VLOOKUP($A35,'RevPAR Raw Data'!$B$6:$BE$43,'RevPAR Raw Data'!AP$1,FALSE)</f>
        <v>96.449348472336894</v>
      </c>
      <c r="AG35" s="78">
        <f>VLOOKUP($A35,'RevPAR Raw Data'!$B$6:$BE$43,'RevPAR Raw Data'!AR$1,FALSE)</f>
        <v>71.262012062440803</v>
      </c>
    </row>
    <row r="36" spans="1:33" x14ac:dyDescent="0.25">
      <c r="A36" s="55" t="s">
        <v>126</v>
      </c>
      <c r="B36" s="43">
        <f>(VLOOKUP($A35,'Occupancy Raw Data'!$B$8:$BE$51,'Occupancy Raw Data'!AT$3,FALSE))/100</f>
        <v>-3.6516853932584199E-2</v>
      </c>
      <c r="C36" s="44">
        <f>(VLOOKUP($A35,'Occupancy Raw Data'!$B$8:$BE$51,'Occupancy Raw Data'!AU$3,FALSE))/100</f>
        <v>-3.0102347983142598E-4</v>
      </c>
      <c r="D36" s="44">
        <f>(VLOOKUP($A35,'Occupancy Raw Data'!$B$8:$BE$51,'Occupancy Raw Data'!AV$3,FALSE))/100</f>
        <v>-3.5371538250616903E-2</v>
      </c>
      <c r="E36" s="44">
        <f>(VLOOKUP($A35,'Occupancy Raw Data'!$B$8:$BE$51,'Occupancy Raw Data'!AW$3,FALSE))/100</f>
        <v>-8.8787417554540796E-2</v>
      </c>
      <c r="F36" s="44">
        <f>(VLOOKUP($A35,'Occupancy Raw Data'!$B$8:$BE$51,'Occupancy Raw Data'!AX$3,FALSE))/100</f>
        <v>-7.5018830711150508E-2</v>
      </c>
      <c r="G36" s="44">
        <f>(VLOOKUP($A35,'Occupancy Raw Data'!$B$8:$BE$51,'Occupancy Raw Data'!AY$3,FALSE))/100</f>
        <v>-4.9867018019058393E-2</v>
      </c>
      <c r="H36" s="45">
        <f>(VLOOKUP($A35,'Occupancy Raw Data'!$B$8:$BE$51,'Occupancy Raw Data'!BA$3,FALSE))/100</f>
        <v>-6.1922365988909399E-2</v>
      </c>
      <c r="I36" s="45">
        <f>(VLOOKUP($A35,'Occupancy Raw Data'!$B$8:$BE$51,'Occupancy Raw Data'!BB$3,FALSE))/100</f>
        <v>-7.0752484619025002E-2</v>
      </c>
      <c r="J36" s="44">
        <f>(VLOOKUP($A35,'Occupancy Raw Data'!$B$8:$BE$51,'Occupancy Raw Data'!BC$3,FALSE))/100</f>
        <v>-6.6284779050736403E-2</v>
      </c>
      <c r="K36" s="46">
        <f>(VLOOKUP($A35,'Occupancy Raw Data'!$B$8:$BE$51,'Occupancy Raw Data'!BE$3,FALSE))/100</f>
        <v>-5.5284725588713703E-2</v>
      </c>
      <c r="M36" s="43">
        <f>(VLOOKUP($A35,'ADR Raw Data'!$B$6:$BE$49,'ADR Raw Data'!AT$1,FALSE))/100</f>
        <v>-2.39563204463605E-3</v>
      </c>
      <c r="N36" s="44">
        <f>(VLOOKUP($A35,'ADR Raw Data'!$B$6:$BE$49,'ADR Raw Data'!AU$1,FALSE))/100</f>
        <v>-1.1203219678982499E-2</v>
      </c>
      <c r="O36" s="44">
        <f>(VLOOKUP($A35,'ADR Raw Data'!$B$6:$BE$49,'ADR Raw Data'!AV$1,FALSE))/100</f>
        <v>-4.6875641403990595E-3</v>
      </c>
      <c r="P36" s="44">
        <f>(VLOOKUP($A35,'ADR Raw Data'!$B$6:$BE$49,'ADR Raw Data'!AW$1,FALSE))/100</f>
        <v>-2.2494010828213198E-2</v>
      </c>
      <c r="Q36" s="44">
        <f>(VLOOKUP($A35,'ADR Raw Data'!$B$6:$BE$49,'ADR Raw Data'!AX$1,FALSE))/100</f>
        <v>-1.4841319141808401E-4</v>
      </c>
      <c r="R36" s="44">
        <f>(VLOOKUP($A35,'ADR Raw Data'!$B$6:$BE$49,'ADR Raw Data'!AY$1,FALSE))/100</f>
        <v>-1.0155848901103199E-2</v>
      </c>
      <c r="S36" s="45">
        <f>(VLOOKUP($A35,'ADR Raw Data'!$B$6:$BE$49,'ADR Raw Data'!BA$1,FALSE))/100</f>
        <v>2.9057205943786003E-2</v>
      </c>
      <c r="T36" s="45">
        <f>(VLOOKUP($A35,'ADR Raw Data'!$B$6:$BE$49,'ADR Raw Data'!BB$1,FALSE))/100</f>
        <v>2.5303452674923E-2</v>
      </c>
      <c r="U36" s="44">
        <f>(VLOOKUP($A35,'ADR Raw Data'!$B$6:$BE$49,'ADR Raw Data'!BC$1,FALSE))/100</f>
        <v>2.73099734726465E-2</v>
      </c>
      <c r="V36" s="46">
        <f>(VLOOKUP($A35,'ADR Raw Data'!$B$6:$BE$49,'ADR Raw Data'!BE$1,FALSE))/100</f>
        <v>3.1817795967043999E-3</v>
      </c>
      <c r="X36" s="43">
        <f>(VLOOKUP($A35,'RevPAR Raw Data'!$B$6:$BE$49,'RevPAR Raw Data'!AT$1,FALSE))/100</f>
        <v>-3.8825005031770103E-2</v>
      </c>
      <c r="Y36" s="44">
        <f>(VLOOKUP($A35,'RevPAR Raw Data'!$B$6:$BE$49,'RevPAR Raw Data'!AU$1,FALSE))/100</f>
        <v>-1.1500870726640799E-2</v>
      </c>
      <c r="Z36" s="44">
        <f>(VLOOKUP($A35,'RevPAR Raw Data'!$B$6:$BE$49,'RevPAR Raw Data'!AV$1,FALSE))/100</f>
        <v>-3.98932960367216E-2</v>
      </c>
      <c r="AA36" s="44">
        <f>(VLOOKUP($A35,'RevPAR Raw Data'!$B$6:$BE$49,'RevPAR Raw Data'!AW$1,FALSE))/100</f>
        <v>-0.10928424325087301</v>
      </c>
      <c r="AB36" s="44">
        <f>(VLOOKUP($A35,'RevPAR Raw Data'!$B$6:$BE$49,'RevPAR Raw Data'!AX$1,FALSE))/100</f>
        <v>-7.5156110118486191E-2</v>
      </c>
      <c r="AC36" s="44">
        <f>(VLOOKUP($A35,'RevPAR Raw Data'!$B$6:$BE$49,'RevPAR Raw Data'!AY$1,FALSE))/100</f>
        <v>-5.9516425020011497E-2</v>
      </c>
      <c r="AD36" s="45">
        <f>(VLOOKUP($A35,'RevPAR Raw Data'!$B$6:$BE$49,'RevPAR Raw Data'!BA$1,FALSE))/100</f>
        <v>-3.4664450986189602E-2</v>
      </c>
      <c r="AE36" s="45">
        <f>(VLOOKUP($A35,'RevPAR Raw Data'!$B$6:$BE$49,'RevPAR Raw Data'!BB$1,FALSE))/100</f>
        <v>-4.7239314090292701E-2</v>
      </c>
      <c r="AF36" s="44">
        <f>(VLOOKUP($A35,'RevPAR Raw Data'!$B$6:$BE$49,'RevPAR Raw Data'!BC$1,FALSE))/100</f>
        <v>-4.0785041135605701E-2</v>
      </c>
      <c r="AG36" s="46">
        <f>(VLOOKUP($A35,'RevPAR Raw Data'!$B$6:$BE$49,'RevPAR Raw Data'!BE$1,FALSE))/100</f>
        <v>-5.2278849803896896E-2</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Data'!AG$3,FALSE))/100</f>
        <v>0.52839016960528606</v>
      </c>
      <c r="C38" s="72">
        <f>(VLOOKUP($A38,'Occupancy Raw Data'!$B$8:$BE$45,'Occupancy Raw Data'!AH$3,FALSE))/100</f>
        <v>0.61496760203423007</v>
      </c>
      <c r="D38" s="72">
        <f>(VLOOKUP($A38,'Occupancy Raw Data'!$B$8:$BE$45,'Occupancy Raw Data'!AI$3,FALSE))/100</f>
        <v>0.65813046957688992</v>
      </c>
      <c r="E38" s="72">
        <f>(VLOOKUP($A38,'Occupancy Raw Data'!$B$8:$BE$45,'Occupancy Raw Data'!AJ$3,FALSE))/100</f>
        <v>0.68082840694942803</v>
      </c>
      <c r="F38" s="72">
        <f>(VLOOKUP($A38,'Occupancy Raw Data'!$B$8:$BE$45,'Occupancy Raw Data'!AK$3,FALSE))/100</f>
        <v>0.70011229573792411</v>
      </c>
      <c r="G38" s="73">
        <f>(VLOOKUP($A38,'Occupancy Raw Data'!$B$8:$BE$45,'Occupancy Raw Data'!AL$3,FALSE))/100</f>
        <v>0.63648578878075202</v>
      </c>
      <c r="H38" s="53">
        <f>(VLOOKUP($A38,'Occupancy Raw Data'!$B$8:$BE$45,'Occupancy Raw Data'!AN$3,FALSE))/100</f>
        <v>0.80915532952990599</v>
      </c>
      <c r="I38" s="53">
        <f>(VLOOKUP($A38,'Occupancy Raw Data'!$B$8:$BE$45,'Occupancy Raw Data'!AO$3,FALSE))/100</f>
        <v>0.80878101040348993</v>
      </c>
      <c r="J38" s="73">
        <f>(VLOOKUP($A38,'Occupancy Raw Data'!$B$8:$BE$45,'Occupancy Raw Data'!AP$3,FALSE))/100</f>
        <v>0.80896816996669796</v>
      </c>
      <c r="K38" s="74">
        <f>(VLOOKUP($A38,'Occupancy Raw Data'!$B$8:$BE$45,'Occupancy Raw Data'!AR$3,FALSE))/100</f>
        <v>0.68576646911959405</v>
      </c>
      <c r="M38" s="75">
        <f>VLOOKUP($A38,'ADR Raw Data'!$B$6:$BE$43,'ADR Raw Data'!AG$1,FALSE)</f>
        <v>107.166814945097</v>
      </c>
      <c r="N38" s="76">
        <f>VLOOKUP($A38,'ADR Raw Data'!$B$6:$BE$43,'ADR Raw Data'!AH$1,FALSE)</f>
        <v>112.324601943581</v>
      </c>
      <c r="O38" s="76">
        <f>VLOOKUP($A38,'ADR Raw Data'!$B$6:$BE$43,'ADR Raw Data'!AI$1,FALSE)</f>
        <v>116.154106652545</v>
      </c>
      <c r="P38" s="76">
        <f>VLOOKUP($A38,'ADR Raw Data'!$B$6:$BE$43,'ADR Raw Data'!AJ$1,FALSE)</f>
        <v>118.646243163053</v>
      </c>
      <c r="Q38" s="76">
        <f>VLOOKUP($A38,'ADR Raw Data'!$B$6:$BE$43,'ADR Raw Data'!AK$1,FALSE)</f>
        <v>121.954671048386</v>
      </c>
      <c r="R38" s="77">
        <f>VLOOKUP($A38,'ADR Raw Data'!$B$6:$BE$43,'ADR Raw Data'!AL$1,FALSE)</f>
        <v>115.731142258031</v>
      </c>
      <c r="S38" s="76">
        <f>VLOOKUP($A38,'ADR Raw Data'!$B$6:$BE$43,'ADR Raw Data'!AN$1,FALSE)</f>
        <v>160.65045957392499</v>
      </c>
      <c r="T38" s="76">
        <f>VLOOKUP($A38,'ADR Raw Data'!$B$6:$BE$43,'ADR Raw Data'!AO$1,FALSE)</f>
        <v>161.67218905353499</v>
      </c>
      <c r="U38" s="77">
        <f>VLOOKUP($A38,'ADR Raw Data'!$B$6:$BE$43,'ADR Raw Data'!AP$1,FALSE)</f>
        <v>161.16120612215499</v>
      </c>
      <c r="V38" s="78">
        <f>VLOOKUP($A38,'ADR Raw Data'!$B$6:$BE$43,'ADR Raw Data'!AR$1,FALSE)</f>
        <v>131.043091850439</v>
      </c>
      <c r="X38" s="75">
        <f>VLOOKUP($A38,'RevPAR Raw Data'!$B$6:$BE$43,'RevPAR Raw Data'!AG$1,FALSE)</f>
        <v>56.625891524898599</v>
      </c>
      <c r="Y38" s="76">
        <f>VLOOKUP($A38,'RevPAR Raw Data'!$B$6:$BE$43,'RevPAR Raw Data'!AH$1,FALSE)</f>
        <v>69.075991106693806</v>
      </c>
      <c r="Z38" s="76">
        <f>VLOOKUP($A38,'RevPAR Raw Data'!$B$6:$BE$43,'RevPAR Raw Data'!AI$1,FALSE)</f>
        <v>76.444556754524001</v>
      </c>
      <c r="AA38" s="76">
        <f>VLOOKUP($A38,'RevPAR Raw Data'!$B$6:$BE$43,'RevPAR Raw Data'!AJ$1,FALSE)</f>
        <v>80.777732723236099</v>
      </c>
      <c r="AB38" s="76">
        <f>VLOOKUP($A38,'RevPAR Raw Data'!$B$6:$BE$43,'RevPAR Raw Data'!AK$1,FALSE)</f>
        <v>85.381964723649205</v>
      </c>
      <c r="AC38" s="77">
        <f>VLOOKUP($A38,'RevPAR Raw Data'!$B$6:$BE$43,'RevPAR Raw Data'!AL$1,FALSE)</f>
        <v>73.6612273666004</v>
      </c>
      <c r="AD38" s="76">
        <f>VLOOKUP($A38,'RevPAR Raw Data'!$B$6:$BE$43,'RevPAR Raw Data'!AN$1,FALSE)</f>
        <v>129.99117555567</v>
      </c>
      <c r="AE38" s="76">
        <f>VLOOKUP($A38,'RevPAR Raw Data'!$B$6:$BE$43,'RevPAR Raw Data'!AO$1,FALSE)</f>
        <v>130.75739641686201</v>
      </c>
      <c r="AF38" s="77">
        <f>VLOOKUP($A38,'RevPAR Raw Data'!$B$6:$BE$43,'RevPAR Raw Data'!AP$1,FALSE)</f>
        <v>130.37428598626599</v>
      </c>
      <c r="AG38" s="78">
        <f>VLOOKUP($A38,'RevPAR Raw Data'!$B$6:$BE$43,'RevPAR Raw Data'!AR$1,FALSE)</f>
        <v>89.864958400790599</v>
      </c>
    </row>
    <row r="39" spans="1:33" x14ac:dyDescent="0.25">
      <c r="A39" s="55" t="s">
        <v>126</v>
      </c>
      <c r="B39" s="43">
        <f>(VLOOKUP($A38,'Occupancy Raw Data'!$B$8:$BE$51,'Occupancy Raw Data'!AT$3,FALSE))/100</f>
        <v>4.8480739517370905E-2</v>
      </c>
      <c r="C39" s="44">
        <f>(VLOOKUP($A38,'Occupancy Raw Data'!$B$8:$BE$51,'Occupancy Raw Data'!AU$3,FALSE))/100</f>
        <v>6.5295450452796E-2</v>
      </c>
      <c r="D39" s="44">
        <f>(VLOOKUP($A38,'Occupancy Raw Data'!$B$8:$BE$51,'Occupancy Raw Data'!AV$3,FALSE))/100</f>
        <v>5.3920313365387995E-2</v>
      </c>
      <c r="E39" s="44">
        <f>(VLOOKUP($A38,'Occupancy Raw Data'!$B$8:$BE$51,'Occupancy Raw Data'!AW$3,FALSE))/100</f>
        <v>6.3355048961749996E-2</v>
      </c>
      <c r="F39" s="44">
        <f>(VLOOKUP($A38,'Occupancy Raw Data'!$B$8:$BE$51,'Occupancy Raw Data'!AX$3,FALSE))/100</f>
        <v>4.2546851193644007E-2</v>
      </c>
      <c r="G39" s="44">
        <f>(VLOOKUP($A38,'Occupancy Raw Data'!$B$8:$BE$51,'Occupancy Raw Data'!AY$3,FALSE))/100</f>
        <v>5.4660767774199398E-2</v>
      </c>
      <c r="H39" s="45">
        <f>(VLOOKUP($A38,'Occupancy Raw Data'!$B$8:$BE$51,'Occupancy Raw Data'!BA$3,FALSE))/100</f>
        <v>1.8500449636482601E-2</v>
      </c>
      <c r="I39" s="45">
        <f>(VLOOKUP($A38,'Occupancy Raw Data'!$B$8:$BE$51,'Occupancy Raw Data'!BB$3,FALSE))/100</f>
        <v>-1.0858357981766999E-3</v>
      </c>
      <c r="J39" s="44">
        <f>(VLOOKUP($A38,'Occupancy Raw Data'!$B$8:$BE$51,'Occupancy Raw Data'!BC$3,FALSE))/100</f>
        <v>8.6144946391491003E-3</v>
      </c>
      <c r="K39" s="46">
        <f>(VLOOKUP($A38,'Occupancy Raw Data'!$B$8:$BE$51,'Occupancy Raw Data'!BE$3,FALSE))/100</f>
        <v>3.8661440823497005E-2</v>
      </c>
      <c r="M39" s="43">
        <f>(VLOOKUP($A38,'ADR Raw Data'!$B$6:$BE$49,'ADR Raw Data'!AT$1,FALSE))/100</f>
        <v>-1.4312227110997699E-2</v>
      </c>
      <c r="N39" s="44">
        <f>(VLOOKUP($A38,'ADR Raw Data'!$B$6:$BE$49,'ADR Raw Data'!AU$1,FALSE))/100</f>
        <v>-4.49724920721843E-3</v>
      </c>
      <c r="O39" s="44">
        <f>(VLOOKUP($A38,'ADR Raw Data'!$B$6:$BE$49,'ADR Raw Data'!AV$1,FALSE))/100</f>
        <v>-7.3437073358529007E-3</v>
      </c>
      <c r="P39" s="44">
        <f>(VLOOKUP($A38,'ADR Raw Data'!$B$6:$BE$49,'ADR Raw Data'!AW$1,FALSE))/100</f>
        <v>1.02701802744331E-2</v>
      </c>
      <c r="Q39" s="44">
        <f>(VLOOKUP($A38,'ADR Raw Data'!$B$6:$BE$49,'ADR Raw Data'!AX$1,FALSE))/100</f>
        <v>-3.7589299950742797E-3</v>
      </c>
      <c r="R39" s="44">
        <f>(VLOOKUP($A38,'ADR Raw Data'!$B$6:$BE$49,'ADR Raw Data'!AY$1,FALSE))/100</f>
        <v>-3.3625912151853399E-3</v>
      </c>
      <c r="S39" s="45">
        <f>(VLOOKUP($A38,'ADR Raw Data'!$B$6:$BE$49,'ADR Raw Data'!BA$1,FALSE))/100</f>
        <v>2.8524625787739701E-2</v>
      </c>
      <c r="T39" s="45">
        <f>(VLOOKUP($A38,'ADR Raw Data'!$B$6:$BE$49,'ADR Raw Data'!BB$1,FALSE))/100</f>
        <v>1.4116444829443499E-2</v>
      </c>
      <c r="U39" s="44">
        <f>(VLOOKUP($A38,'ADR Raw Data'!$B$6:$BE$49,'ADR Raw Data'!BC$1,FALSE))/100</f>
        <v>2.1147197666872102E-2</v>
      </c>
      <c r="V39" s="46">
        <f>(VLOOKUP($A38,'ADR Raw Data'!$B$6:$BE$49,'ADR Raw Data'!BE$1,FALSE))/100</f>
        <v>3.4038940200185001E-3</v>
      </c>
      <c r="X39" s="43">
        <f>(VLOOKUP($A38,'RevPAR Raw Data'!$B$6:$BE$49,'RevPAR Raw Data'!AT$1,FALSE))/100</f>
        <v>3.3474645051891398E-2</v>
      </c>
      <c r="Y39" s="44">
        <f>(VLOOKUP($A38,'RevPAR Raw Data'!$B$6:$BE$49,'RevPAR Raw Data'!AU$1,FALSE))/100</f>
        <v>6.0504551332793699E-2</v>
      </c>
      <c r="Z39" s="44">
        <f>(VLOOKUP($A38,'RevPAR Raw Data'!$B$6:$BE$49,'RevPAR Raw Data'!AV$1,FALSE))/100</f>
        <v>4.6180631028722205E-2</v>
      </c>
      <c r="AA39" s="44">
        <f>(VLOOKUP($A38,'RevPAR Raw Data'!$B$6:$BE$49,'RevPAR Raw Data'!AW$1,FALSE))/100</f>
        <v>7.4275897010315908E-2</v>
      </c>
      <c r="AB39" s="44">
        <f>(VLOOKUP($A38,'RevPAR Raw Data'!$B$6:$BE$49,'RevPAR Raw Data'!AX$1,FALSE))/100</f>
        <v>3.8627990563422004E-2</v>
      </c>
      <c r="AC39" s="44">
        <f>(VLOOKUP($A38,'RevPAR Raw Data'!$B$6:$BE$49,'RevPAR Raw Data'!AY$1,FALSE))/100</f>
        <v>5.1114374741481304E-2</v>
      </c>
      <c r="AD39" s="45">
        <f>(VLOOKUP($A38,'RevPAR Raw Data'!$B$6:$BE$49,'RevPAR Raw Data'!BA$1,FALSE))/100</f>
        <v>4.7552793827007903E-2</v>
      </c>
      <c r="AE39" s="45">
        <f>(VLOOKUP($A38,'RevPAR Raw Data'!$B$6:$BE$49,'RevPAR Raw Data'!BB$1,FALSE))/100</f>
        <v>1.3015280890128E-2</v>
      </c>
      <c r="AF39" s="44">
        <f>(VLOOKUP($A38,'RevPAR Raw Data'!$B$6:$BE$49,'RevPAR Raw Data'!BC$1,FALSE))/100</f>
        <v>2.9943864726955496E-2</v>
      </c>
      <c r="AG39" s="46">
        <f>(VLOOKUP($A38,'RevPAR Raw Data'!$B$6:$BE$49,'RevPAR Raw Data'!BE$1,FALSE))/100</f>
        <v>4.2196934290739903E-2</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Data'!AG$3,FALSE))/100</f>
        <v>0.617885607784739</v>
      </c>
      <c r="C41" s="72">
        <f>(VLOOKUP($A41,'Occupancy Raw Data'!$B$8:$BE$45,'Occupancy Raw Data'!AH$3,FALSE))/100</f>
        <v>0.82513837767975007</v>
      </c>
      <c r="D41" s="72">
        <f>(VLOOKUP($A41,'Occupancy Raw Data'!$B$8:$BE$45,'Occupancy Raw Data'!AI$3,FALSE))/100</f>
        <v>0.9050930478679059</v>
      </c>
      <c r="E41" s="72">
        <f>(VLOOKUP($A41,'Occupancy Raw Data'!$B$8:$BE$45,'Occupancy Raw Data'!AJ$3,FALSE))/100</f>
        <v>0.90370692965450006</v>
      </c>
      <c r="F41" s="72">
        <f>(VLOOKUP($A41,'Occupancy Raw Data'!$B$8:$BE$45,'Occupancy Raw Data'!AK$3,FALSE))/100</f>
        <v>0.82185102975471291</v>
      </c>
      <c r="G41" s="73">
        <f>(VLOOKUP($A41,'Occupancy Raw Data'!$B$8:$BE$45,'Occupancy Raw Data'!AL$3,FALSE))/100</f>
        <v>0.81473499854832199</v>
      </c>
      <c r="H41" s="53">
        <f>(VLOOKUP($A41,'Occupancy Raw Data'!$B$8:$BE$45,'Occupancy Raw Data'!AN$3,FALSE))/100</f>
        <v>0.78701841721627597</v>
      </c>
      <c r="I41" s="53">
        <f>(VLOOKUP($A41,'Occupancy Raw Data'!$B$8:$BE$45,'Occupancy Raw Data'!AO$3,FALSE))/100</f>
        <v>0.78452466331978599</v>
      </c>
      <c r="J41" s="73">
        <f>(VLOOKUP($A41,'Occupancy Raw Data'!$B$8:$BE$45,'Occupancy Raw Data'!AP$3,FALSE))/100</f>
        <v>0.78577154026803098</v>
      </c>
      <c r="K41" s="74">
        <f>(VLOOKUP($A41,'Occupancy Raw Data'!$B$8:$BE$45,'Occupancy Raw Data'!AR$3,FALSE))/100</f>
        <v>0.8064656222313219</v>
      </c>
      <c r="M41" s="75">
        <f>VLOOKUP($A41,'ADR Raw Data'!$B$6:$BE$43,'ADR Raw Data'!AG$1,FALSE)</f>
        <v>157.15330549387201</v>
      </c>
      <c r="N41" s="76">
        <f>VLOOKUP($A41,'ADR Raw Data'!$B$6:$BE$43,'ADR Raw Data'!AH$1,FALSE)</f>
        <v>190.51079628841401</v>
      </c>
      <c r="O41" s="76">
        <f>VLOOKUP($A41,'ADR Raw Data'!$B$6:$BE$43,'ADR Raw Data'!AI$1,FALSE)</f>
        <v>208.26763197243301</v>
      </c>
      <c r="P41" s="76">
        <f>VLOOKUP($A41,'ADR Raw Data'!$B$6:$BE$43,'ADR Raw Data'!AJ$1,FALSE)</f>
        <v>203.493706440463</v>
      </c>
      <c r="Q41" s="76">
        <f>VLOOKUP($A41,'ADR Raw Data'!$B$6:$BE$43,'ADR Raw Data'!AK$1,FALSE)</f>
        <v>178.27210811211199</v>
      </c>
      <c r="R41" s="77">
        <f>VLOOKUP($A41,'ADR Raw Data'!$B$6:$BE$43,'ADR Raw Data'!AL$1,FALSE)</f>
        <v>189.80746144747101</v>
      </c>
      <c r="S41" s="76">
        <f>VLOOKUP($A41,'ADR Raw Data'!$B$6:$BE$43,'ADR Raw Data'!AN$1,FALSE)</f>
        <v>161.25468227544201</v>
      </c>
      <c r="T41" s="76">
        <f>VLOOKUP($A41,'ADR Raw Data'!$B$6:$BE$43,'ADR Raw Data'!AO$1,FALSE)</f>
        <v>159.71118256505201</v>
      </c>
      <c r="U41" s="77">
        <f>VLOOKUP($A41,'ADR Raw Data'!$B$6:$BE$43,'ADR Raw Data'!AP$1,FALSE)</f>
        <v>160.484157047324</v>
      </c>
      <c r="V41" s="78">
        <f>VLOOKUP($A41,'ADR Raw Data'!$B$6:$BE$43,'ADR Raw Data'!AR$1,FALSE)</f>
        <v>181.65017553409001</v>
      </c>
      <c r="X41" s="75">
        <f>VLOOKUP($A41,'RevPAR Raw Data'!$B$6:$BE$43,'RevPAR Raw Data'!AG$1,FALSE)</f>
        <v>97.102765680462198</v>
      </c>
      <c r="Y41" s="76">
        <f>VLOOKUP($A41,'RevPAR Raw Data'!$B$6:$BE$43,'RevPAR Raw Data'!AH$1,FALSE)</f>
        <v>157.197769379899</v>
      </c>
      <c r="Z41" s="76">
        <f>VLOOKUP($A41,'RevPAR Raw Data'!$B$6:$BE$43,'RevPAR Raw Data'!AI$1,FALSE)</f>
        <v>188.501585794161</v>
      </c>
      <c r="AA41" s="76">
        <f>VLOOKUP($A41,'RevPAR Raw Data'!$B$6:$BE$43,'RevPAR Raw Data'!AJ$1,FALSE)</f>
        <v>183.898672651325</v>
      </c>
      <c r="AB41" s="76">
        <f>VLOOKUP($A41,'RevPAR Raw Data'!$B$6:$BE$43,'RevPAR Raw Data'!AK$1,FALSE)</f>
        <v>146.51311562848201</v>
      </c>
      <c r="AC41" s="77">
        <f>VLOOKUP($A41,'RevPAR Raw Data'!$B$6:$BE$43,'RevPAR Raw Data'!AL$1,FALSE)</f>
        <v>154.64278182686601</v>
      </c>
      <c r="AD41" s="76">
        <f>VLOOKUP($A41,'RevPAR Raw Data'!$B$6:$BE$43,'RevPAR Raw Data'!AN$1,FALSE)</f>
        <v>126.910404813132</v>
      </c>
      <c r="AE41" s="76">
        <f>VLOOKUP($A41,'RevPAR Raw Data'!$B$6:$BE$43,'RevPAR Raw Data'!AO$1,FALSE)</f>
        <v>125.29736173025201</v>
      </c>
      <c r="AF41" s="77">
        <f>VLOOKUP($A41,'RevPAR Raw Data'!$B$6:$BE$43,'RevPAR Raw Data'!AP$1,FALSE)</f>
        <v>126.103883271692</v>
      </c>
      <c r="AG41" s="78">
        <f>VLOOKUP($A41,'RevPAR Raw Data'!$B$6:$BE$43,'RevPAR Raw Data'!AR$1,FALSE)</f>
        <v>146.49462184052899</v>
      </c>
    </row>
    <row r="42" spans="1:33" x14ac:dyDescent="0.25">
      <c r="A42" s="55" t="s">
        <v>126</v>
      </c>
      <c r="B42" s="43">
        <f>(VLOOKUP($A41,'Occupancy Raw Data'!$B$8:$BE$51,'Occupancy Raw Data'!AT$3,FALSE))/100</f>
        <v>0.1259260662368</v>
      </c>
      <c r="C42" s="44">
        <f>(VLOOKUP($A41,'Occupancy Raw Data'!$B$8:$BE$51,'Occupancy Raw Data'!AU$3,FALSE))/100</f>
        <v>0.11253137718204</v>
      </c>
      <c r="D42" s="44">
        <f>(VLOOKUP($A41,'Occupancy Raw Data'!$B$8:$BE$51,'Occupancy Raw Data'!AV$3,FALSE))/100</f>
        <v>7.6861232917441402E-2</v>
      </c>
      <c r="E42" s="44">
        <f>(VLOOKUP($A41,'Occupancy Raw Data'!$B$8:$BE$51,'Occupancy Raw Data'!AW$3,FALSE))/100</f>
        <v>5.45910495651451E-2</v>
      </c>
      <c r="F42" s="44">
        <f>(VLOOKUP($A41,'Occupancy Raw Data'!$B$8:$BE$51,'Occupancy Raw Data'!AX$3,FALSE))/100</f>
        <v>3.2277714984287401E-2</v>
      </c>
      <c r="G42" s="44">
        <f>(VLOOKUP($A41,'Occupancy Raw Data'!$B$8:$BE$51,'Occupancy Raw Data'!AY$3,FALSE))/100</f>
        <v>7.65455085843844E-2</v>
      </c>
      <c r="H42" s="45">
        <f>(VLOOKUP($A41,'Occupancy Raw Data'!$B$8:$BE$51,'Occupancy Raw Data'!BA$3,FALSE))/100</f>
        <v>2.5044797610686901E-2</v>
      </c>
      <c r="I42" s="45">
        <f>(VLOOKUP($A41,'Occupancy Raw Data'!$B$8:$BE$51,'Occupancy Raw Data'!BB$3,FALSE))/100</f>
        <v>1.3998282895067099E-2</v>
      </c>
      <c r="J42" s="44">
        <f>(VLOOKUP($A41,'Occupancy Raw Data'!$B$8:$BE$51,'Occupancy Raw Data'!BC$3,FALSE))/100</f>
        <v>1.9500382235310799E-2</v>
      </c>
      <c r="K42" s="46">
        <f>(VLOOKUP($A41,'Occupancy Raw Data'!$B$8:$BE$51,'Occupancy Raw Data'!BE$3,FALSE))/100</f>
        <v>6.00416108416717E-2</v>
      </c>
      <c r="M42" s="43">
        <f>(VLOOKUP($A41,'ADR Raw Data'!$B$6:$BE$49,'ADR Raw Data'!AT$1,FALSE))/100</f>
        <v>9.7106524765092989E-2</v>
      </c>
      <c r="N42" s="44">
        <f>(VLOOKUP($A41,'ADR Raw Data'!$B$6:$BE$49,'ADR Raw Data'!AU$1,FALSE))/100</f>
        <v>7.9591990085255401E-2</v>
      </c>
      <c r="O42" s="44">
        <f>(VLOOKUP($A41,'ADR Raw Data'!$B$6:$BE$49,'ADR Raw Data'!AV$1,FALSE))/100</f>
        <v>7.6069792131357894E-2</v>
      </c>
      <c r="P42" s="44">
        <f>(VLOOKUP($A41,'ADR Raw Data'!$B$6:$BE$49,'ADR Raw Data'!AW$1,FALSE))/100</f>
        <v>7.5916551739711707E-2</v>
      </c>
      <c r="Q42" s="44">
        <f>(VLOOKUP($A41,'ADR Raw Data'!$B$6:$BE$49,'ADR Raw Data'!AX$1,FALSE))/100</f>
        <v>6.3845706091000501E-2</v>
      </c>
      <c r="R42" s="44">
        <f>(VLOOKUP($A41,'ADR Raw Data'!$B$6:$BE$49,'ADR Raw Data'!AY$1,FALSE))/100</f>
        <v>7.5765598858643202E-2</v>
      </c>
      <c r="S42" s="45">
        <f>(VLOOKUP($A41,'ADR Raw Data'!$B$6:$BE$49,'ADR Raw Data'!BA$1,FALSE))/100</f>
        <v>8.4567738077977198E-2</v>
      </c>
      <c r="T42" s="45">
        <f>(VLOOKUP($A41,'ADR Raw Data'!$B$6:$BE$49,'ADR Raw Data'!BB$1,FALSE))/100</f>
        <v>8.9336417619556893E-2</v>
      </c>
      <c r="U42" s="44">
        <f>(VLOOKUP($A41,'ADR Raw Data'!$B$6:$BE$49,'ADR Raw Data'!BC$1,FALSE))/100</f>
        <v>8.6972833281894299E-2</v>
      </c>
      <c r="V42" s="46">
        <f>(VLOOKUP($A41,'ADR Raw Data'!$B$6:$BE$49,'ADR Raw Data'!BE$1,FALSE))/100</f>
        <v>8.0578177008151994E-2</v>
      </c>
      <c r="X42" s="43">
        <f>(VLOOKUP($A41,'RevPAR Raw Data'!$B$6:$BE$49,'RevPAR Raw Data'!AT$1,FALSE))/100</f>
        <v>0.23526083367148701</v>
      </c>
      <c r="Y42" s="44">
        <f>(VLOOKUP($A41,'RevPAR Raw Data'!$B$6:$BE$49,'RevPAR Raw Data'!AU$1,FALSE))/100</f>
        <v>0.20107996352424901</v>
      </c>
      <c r="Z42" s="44">
        <f>(VLOOKUP($A41,'RevPAR Raw Data'!$B$6:$BE$49,'RevPAR Raw Data'!AV$1,FALSE))/100</f>
        <v>0.15877784305978898</v>
      </c>
      <c r="AA42" s="44">
        <f>(VLOOKUP($A41,'RevPAR Raw Data'!$B$6:$BE$49,'RevPAR Raw Data'!AW$1,FALSE))/100</f>
        <v>0.13465196554369402</v>
      </c>
      <c r="AB42" s="44">
        <f>(VLOOKUP($A41,'RevPAR Raw Data'!$B$6:$BE$49,'RevPAR Raw Data'!AX$1,FALSE))/100</f>
        <v>9.8184214579463913E-2</v>
      </c>
      <c r="AC42" s="44">
        <f>(VLOOKUP($A41,'RevPAR Raw Data'!$B$6:$BE$49,'RevPAR Raw Data'!AY$1,FALSE))/100</f>
        <v>0.15811062374086199</v>
      </c>
      <c r="AD42" s="45">
        <f>(VLOOKUP($A41,'RevPAR Raw Data'!$B$6:$BE$49,'RevPAR Raw Data'!BA$1,FALSE))/100</f>
        <v>0.11173051757322</v>
      </c>
      <c r="AE42" s="45">
        <f>(VLOOKUP($A41,'RevPAR Raw Data'!$B$6:$BE$49,'RevPAR Raw Data'!BB$1,FALSE))/100</f>
        <v>0.10458525696129399</v>
      </c>
      <c r="AF42" s="44">
        <f>(VLOOKUP($A41,'RevPAR Raw Data'!$B$6:$BE$49,'RevPAR Raw Data'!BC$1,FALSE))/100</f>
        <v>0.10816921901029</v>
      </c>
      <c r="AG42" s="46">
        <f>(VLOOKUP($A41,'RevPAR Raw Data'!$B$6:$BE$49,'RevPAR Raw Data'!BE$1,FALSE))/100</f>
        <v>0.14545783139607799</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Data'!AG$3,FALSE))/100</f>
        <v>0.444422271003791</v>
      </c>
      <c r="C44" s="72">
        <f>(VLOOKUP($A44,'Occupancy Raw Data'!$B$8:$BE$45,'Occupancy Raw Data'!AH$3,FALSE))/100</f>
        <v>0.54416284174815399</v>
      </c>
      <c r="D44" s="72">
        <f>(VLOOKUP($A44,'Occupancy Raw Data'!$B$8:$BE$45,'Occupancy Raw Data'!AI$3,FALSE))/100</f>
        <v>0.57431650369187703</v>
      </c>
      <c r="E44" s="72">
        <f>(VLOOKUP($A44,'Occupancy Raw Data'!$B$8:$BE$45,'Occupancy Raw Data'!AJ$3,FALSE))/100</f>
        <v>0.64977050488924304</v>
      </c>
      <c r="F44" s="72">
        <f>(VLOOKUP($A44,'Occupancy Raw Data'!$B$8:$BE$45,'Occupancy Raw Data'!AK$3,FALSE))/100</f>
        <v>0.670345240470963</v>
      </c>
      <c r="G44" s="73">
        <f>(VLOOKUP($A44,'Occupancy Raw Data'!$B$8:$BE$45,'Occupancy Raw Data'!AL$3,FALSE))/100</f>
        <v>0.576603472360806</v>
      </c>
      <c r="H44" s="53">
        <f>(VLOOKUP($A44,'Occupancy Raw Data'!$B$8:$BE$45,'Occupancy Raw Data'!AN$3,FALSE))/100</f>
        <v>0.74269691968103002</v>
      </c>
      <c r="I44" s="53">
        <f>(VLOOKUP($A44,'Occupancy Raw Data'!$B$8:$BE$45,'Occupancy Raw Data'!AO$3,FALSE))/100</f>
        <v>0.702030345815021</v>
      </c>
      <c r="J44" s="73">
        <f>(VLOOKUP($A44,'Occupancy Raw Data'!$B$8:$BE$45,'Occupancy Raw Data'!AP$3,FALSE))/100</f>
        <v>0.72236363274802595</v>
      </c>
      <c r="K44" s="74">
        <f>(VLOOKUP($A44,'Occupancy Raw Data'!$B$8:$BE$45,'Occupancy Raw Data'!AR$3,FALSE))/100</f>
        <v>0.61835419965596106</v>
      </c>
      <c r="M44" s="75">
        <f>VLOOKUP($A44,'ADR Raw Data'!$B$6:$BE$43,'ADR Raw Data'!AG$1,FALSE)</f>
        <v>96.060975303098303</v>
      </c>
      <c r="N44" s="76">
        <f>VLOOKUP($A44,'ADR Raw Data'!$B$6:$BE$43,'ADR Raw Data'!AH$1,FALSE)</f>
        <v>99.607070192166603</v>
      </c>
      <c r="O44" s="76">
        <f>VLOOKUP($A44,'ADR Raw Data'!$B$6:$BE$43,'ADR Raw Data'!AI$1,FALSE)</f>
        <v>101.764147816115</v>
      </c>
      <c r="P44" s="76">
        <f>VLOOKUP($A44,'ADR Raw Data'!$B$6:$BE$43,'ADR Raw Data'!AJ$1,FALSE)</f>
        <v>112.633916461916</v>
      </c>
      <c r="Q44" s="76">
        <f>VLOOKUP($A44,'ADR Raw Data'!$B$6:$BE$43,'ADR Raw Data'!AK$1,FALSE)</f>
        <v>128.33117025393699</v>
      </c>
      <c r="R44" s="77">
        <f>VLOOKUP($A44,'ADR Raw Data'!$B$6:$BE$43,'ADR Raw Data'!AL$1,FALSE)</f>
        <v>109.104899216435</v>
      </c>
      <c r="S44" s="76">
        <f>VLOOKUP($A44,'ADR Raw Data'!$B$6:$BE$43,'ADR Raw Data'!AN$1,FALSE)</f>
        <v>147.49326764485301</v>
      </c>
      <c r="T44" s="76">
        <f>VLOOKUP($A44,'ADR Raw Data'!$B$6:$BE$43,'ADR Raw Data'!AO$1,FALSE)</f>
        <v>137.855028184573</v>
      </c>
      <c r="U44" s="77">
        <f>VLOOKUP($A44,'ADR Raw Data'!$B$6:$BE$43,'ADR Raw Data'!AP$1,FALSE)</f>
        <v>142.80979780044299</v>
      </c>
      <c r="V44" s="78">
        <f>VLOOKUP($A44,'ADR Raw Data'!$B$6:$BE$43,'ADR Raw Data'!AR$1,FALSE)</f>
        <v>120.38302129247</v>
      </c>
      <c r="X44" s="75">
        <f>VLOOKUP($A44,'RevPAR Raw Data'!$B$6:$BE$43,'RevPAR Raw Data'!AG$1,FALSE)</f>
        <v>42.691636799042101</v>
      </c>
      <c r="Y44" s="76">
        <f>VLOOKUP($A44,'RevPAR Raw Data'!$B$6:$BE$43,'RevPAR Raw Data'!AH$1,FALSE)</f>
        <v>54.202466373977202</v>
      </c>
      <c r="Z44" s="76">
        <f>VLOOKUP($A44,'RevPAR Raw Data'!$B$6:$BE$43,'RevPAR Raw Data'!AI$1,FALSE)</f>
        <v>58.444829574935099</v>
      </c>
      <c r="AA44" s="76">
        <f>VLOOKUP($A44,'RevPAR Raw Data'!$B$6:$BE$43,'RevPAR Raw Data'!AJ$1,FALSE)</f>
        <v>73.186196767112307</v>
      </c>
      <c r="AB44" s="76">
        <f>VLOOKUP($A44,'RevPAR Raw Data'!$B$6:$BE$43,'RevPAR Raw Data'!AK$1,FALSE)</f>
        <v>86.026189183795594</v>
      </c>
      <c r="AC44" s="77">
        <f>VLOOKUP($A44,'RevPAR Raw Data'!$B$6:$BE$43,'RevPAR Raw Data'!AL$1,FALSE)</f>
        <v>62.910263739772503</v>
      </c>
      <c r="AD44" s="76">
        <f>VLOOKUP($A44,'RevPAR Raw Data'!$B$6:$BE$43,'RevPAR Raw Data'!AN$1,FALSE)</f>
        <v>109.542795553522</v>
      </c>
      <c r="AE44" s="76">
        <f>VLOOKUP($A44,'RevPAR Raw Data'!$B$6:$BE$43,'RevPAR Raw Data'!AO$1,FALSE)</f>
        <v>96.7784131087557</v>
      </c>
      <c r="AF44" s="77">
        <f>VLOOKUP($A44,'RevPAR Raw Data'!$B$6:$BE$43,'RevPAR Raw Data'!AP$1,FALSE)</f>
        <v>103.160604331139</v>
      </c>
      <c r="AG44" s="78">
        <f>VLOOKUP($A44,'RevPAR Raw Data'!$B$6:$BE$43,'RevPAR Raw Data'!AR$1,FALSE)</f>
        <v>74.439346783472502</v>
      </c>
    </row>
    <row r="45" spans="1:33" x14ac:dyDescent="0.25">
      <c r="A45" s="55" t="s">
        <v>126</v>
      </c>
      <c r="B45" s="43">
        <f>(VLOOKUP($A44,'Occupancy Raw Data'!$B$8:$BE$51,'Occupancy Raw Data'!AT$3,FALSE))/100</f>
        <v>3.6363215280267702E-2</v>
      </c>
      <c r="C45" s="44">
        <f>(VLOOKUP($A44,'Occupancy Raw Data'!$B$8:$BE$51,'Occupancy Raw Data'!AU$3,FALSE))/100</f>
        <v>1.3227271882217199E-2</v>
      </c>
      <c r="D45" s="44">
        <f>(VLOOKUP($A44,'Occupancy Raw Data'!$B$8:$BE$51,'Occupancy Raw Data'!AV$3,FALSE))/100</f>
        <v>-1.5998215328003301E-2</v>
      </c>
      <c r="E45" s="44">
        <f>(VLOOKUP($A44,'Occupancy Raw Data'!$B$8:$BE$51,'Occupancy Raw Data'!AW$3,FALSE))/100</f>
        <v>2.8102903274241798E-3</v>
      </c>
      <c r="F45" s="44">
        <f>(VLOOKUP($A44,'Occupancy Raw Data'!$B$8:$BE$51,'Occupancy Raw Data'!AX$3,FALSE))/100</f>
        <v>-2.7408251626691001E-3</v>
      </c>
      <c r="G45" s="44">
        <f>(VLOOKUP($A44,'Occupancy Raw Data'!$B$8:$BE$51,'Occupancy Raw Data'!AY$3,FALSE))/100</f>
        <v>4.4948212278928101E-3</v>
      </c>
      <c r="H45" s="45">
        <f>(VLOOKUP($A44,'Occupancy Raw Data'!$B$8:$BE$51,'Occupancy Raw Data'!BA$3,FALSE))/100</f>
        <v>-5.0228715103608705E-2</v>
      </c>
      <c r="I45" s="45">
        <f>(VLOOKUP($A44,'Occupancy Raw Data'!$B$8:$BE$51,'Occupancy Raw Data'!BB$3,FALSE))/100</f>
        <v>-5.15025307677697E-2</v>
      </c>
      <c r="J45" s="44">
        <f>(VLOOKUP($A44,'Occupancy Raw Data'!$B$8:$BE$51,'Occupancy Raw Data'!BC$3,FALSE))/100</f>
        <v>-5.0848122142284097E-2</v>
      </c>
      <c r="K45" s="46">
        <f>(VLOOKUP($A44,'Occupancy Raw Data'!$B$8:$BE$51,'Occupancy Raw Data'!BE$3,FALSE))/100</f>
        <v>-1.4730401409188101E-2</v>
      </c>
      <c r="M45" s="43">
        <f>(VLOOKUP($A44,'ADR Raw Data'!$B$6:$BE$49,'ADR Raw Data'!AT$1,FALSE))/100</f>
        <v>2.78107738974087E-2</v>
      </c>
      <c r="N45" s="44">
        <f>(VLOOKUP($A44,'ADR Raw Data'!$B$6:$BE$49,'ADR Raw Data'!AU$1,FALSE))/100</f>
        <v>2.7735189835101499E-2</v>
      </c>
      <c r="O45" s="44">
        <f>(VLOOKUP($A44,'ADR Raw Data'!$B$6:$BE$49,'ADR Raw Data'!AV$1,FALSE))/100</f>
        <v>1.6480636746232302E-2</v>
      </c>
      <c r="P45" s="44">
        <f>(VLOOKUP($A44,'ADR Raw Data'!$B$6:$BE$49,'ADR Raw Data'!AW$1,FALSE))/100</f>
        <v>6.3379006983677794E-2</v>
      </c>
      <c r="Q45" s="44">
        <f>(VLOOKUP($A44,'ADR Raw Data'!$B$6:$BE$49,'ADR Raw Data'!AX$1,FALSE))/100</f>
        <v>5.1130047352446903E-2</v>
      </c>
      <c r="R45" s="44">
        <f>(VLOOKUP($A44,'ADR Raw Data'!$B$6:$BE$49,'ADR Raw Data'!AY$1,FALSE))/100</f>
        <v>3.91108827531794E-2</v>
      </c>
      <c r="S45" s="45">
        <f>(VLOOKUP($A44,'ADR Raw Data'!$B$6:$BE$49,'ADR Raw Data'!BA$1,FALSE))/100</f>
        <v>5.6018166740766998E-3</v>
      </c>
      <c r="T45" s="45">
        <f>(VLOOKUP($A44,'ADR Raw Data'!$B$6:$BE$49,'ADR Raw Data'!BB$1,FALSE))/100</f>
        <v>-1.7651872973239998E-2</v>
      </c>
      <c r="U45" s="44">
        <f>(VLOOKUP($A44,'ADR Raw Data'!$B$6:$BE$49,'ADR Raw Data'!BC$1,FALSE))/100</f>
        <v>-5.4265745219125609E-3</v>
      </c>
      <c r="V45" s="46">
        <f>(VLOOKUP($A44,'ADR Raw Data'!$B$6:$BE$49,'ADR Raw Data'!BE$1,FALSE))/100</f>
        <v>1.6722886021176501E-2</v>
      </c>
      <c r="X45" s="43">
        <f>(VLOOKUP($A44,'RevPAR Raw Data'!$B$6:$BE$49,'RevPAR Raw Data'!AT$1,FALSE))/100</f>
        <v>6.5185278336018698E-2</v>
      </c>
      <c r="Y45" s="44">
        <f>(VLOOKUP($A44,'RevPAR Raw Data'!$B$6:$BE$49,'RevPAR Raw Data'!AU$1,FALSE))/100</f>
        <v>4.1329322613972597E-2</v>
      </c>
      <c r="Z45" s="44">
        <f>(VLOOKUP($A44,'RevPAR Raw Data'!$B$6:$BE$49,'RevPAR Raw Data'!AV$1,FALSE))/100</f>
        <v>2.1876064282010802E-4</v>
      </c>
      <c r="AA45" s="44">
        <f>(VLOOKUP($A44,'RevPAR Raw Data'!$B$6:$BE$49,'RevPAR Raw Data'!AW$1,FALSE))/100</f>
        <v>6.6367410721389894E-2</v>
      </c>
      <c r="AB45" s="44">
        <f>(VLOOKUP($A44,'RevPAR Raw Data'!$B$6:$BE$49,'RevPAR Raw Data'!AX$1,FALSE))/100</f>
        <v>4.8249083669425701E-2</v>
      </c>
      <c r="AC45" s="44">
        <f>(VLOOKUP($A44,'RevPAR Raw Data'!$B$6:$BE$49,'RevPAR Raw Data'!AY$1,FALSE))/100</f>
        <v>4.37815004071129E-2</v>
      </c>
      <c r="AD45" s="45">
        <f>(VLOOKUP($A44,'RevPAR Raw Data'!$B$6:$BE$49,'RevPAR Raw Data'!BA$1,FALSE))/100</f>
        <v>-4.4908270483316803E-2</v>
      </c>
      <c r="AE45" s="45">
        <f>(VLOOKUP($A44,'RevPAR Raw Data'!$B$6:$BE$49,'RevPAR Raw Data'!BB$1,FALSE))/100</f>
        <v>-6.8245287610096697E-2</v>
      </c>
      <c r="AF45" s="44">
        <f>(VLOOKUP($A44,'RevPAR Raw Data'!$B$6:$BE$49,'RevPAR Raw Data'!BC$1,FALSE))/100</f>
        <v>-5.5998765540092199E-2</v>
      </c>
      <c r="AG45" s="46">
        <f>(VLOOKUP($A44,'RevPAR Raw Data'!$B$6:$BE$49,'RevPAR Raw Data'!BE$1,FALSE))/100</f>
        <v>1.74614978817631E-3</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Data'!AG$3,FALSE))/100</f>
        <v>0.44255462942104001</v>
      </c>
      <c r="C47" s="72">
        <f>(VLOOKUP($A47,'Occupancy Raw Data'!$B$8:$BE$45,'Occupancy Raw Data'!AH$3,FALSE))/100</f>
        <v>0.60655553052489208</v>
      </c>
      <c r="D47" s="72">
        <f>(VLOOKUP($A47,'Occupancy Raw Data'!$B$8:$BE$45,'Occupancy Raw Data'!AI$3,FALSE))/100</f>
        <v>0.63984005406623101</v>
      </c>
      <c r="E47" s="72">
        <f>(VLOOKUP($A47,'Occupancy Raw Data'!$B$8:$BE$45,'Occupancy Raw Data'!AJ$3,FALSE))/100</f>
        <v>0.66794323045731008</v>
      </c>
      <c r="F47" s="72">
        <f>(VLOOKUP($A47,'Occupancy Raw Data'!$B$8:$BE$45,'Occupancy Raw Data'!AK$3,FALSE))/100</f>
        <v>0.64378238341968896</v>
      </c>
      <c r="G47" s="73">
        <f>(VLOOKUP($A47,'Occupancy Raw Data'!$B$8:$BE$45,'Occupancy Raw Data'!AL$3,FALSE))/100</f>
        <v>0.60013516557783197</v>
      </c>
      <c r="H47" s="53">
        <f>(VLOOKUP($A47,'Occupancy Raw Data'!$B$8:$BE$45,'Occupancy Raw Data'!AN$3,FALSE))/100</f>
        <v>0.6841067808064869</v>
      </c>
      <c r="I47" s="53">
        <f>(VLOOKUP($A47,'Occupancy Raw Data'!$B$8:$BE$45,'Occupancy Raw Data'!AO$3,FALSE))/100</f>
        <v>0.65020274836674896</v>
      </c>
      <c r="J47" s="73">
        <f>(VLOOKUP($A47,'Occupancy Raw Data'!$B$8:$BE$45,'Occupancy Raw Data'!AP$3,FALSE))/100</f>
        <v>0.66715476458661793</v>
      </c>
      <c r="K47" s="74">
        <f>(VLOOKUP($A47,'Occupancy Raw Data'!$B$8:$BE$45,'Occupancy Raw Data'!AR$3,FALSE))/100</f>
        <v>0.61928362243748503</v>
      </c>
      <c r="M47" s="75">
        <f>VLOOKUP($A47,'ADR Raw Data'!$B$6:$BE$43,'ADR Raw Data'!AG$1,FALSE)</f>
        <v>97.840640111987696</v>
      </c>
      <c r="N47" s="76">
        <f>VLOOKUP($A47,'ADR Raw Data'!$B$6:$BE$43,'ADR Raw Data'!AH$1,FALSE)</f>
        <v>108.784974930362</v>
      </c>
      <c r="O47" s="76">
        <f>VLOOKUP($A47,'ADR Raw Data'!$B$6:$BE$43,'ADR Raw Data'!AI$1,FALSE)</f>
        <v>111.266830384649</v>
      </c>
      <c r="P47" s="76">
        <f>VLOOKUP($A47,'ADR Raw Data'!$B$6:$BE$43,'ADR Raw Data'!AJ$1,FALSE)</f>
        <v>114.921521079258</v>
      </c>
      <c r="Q47" s="76">
        <f>VLOOKUP($A47,'ADR Raw Data'!$B$6:$BE$43,'ADR Raw Data'!AK$1,FALSE)</f>
        <v>121.80366634590099</v>
      </c>
      <c r="R47" s="77">
        <f>VLOOKUP($A47,'ADR Raw Data'!$B$6:$BE$43,'ADR Raw Data'!AL$1,FALSE)</f>
        <v>111.85914677177099</v>
      </c>
      <c r="S47" s="76">
        <f>VLOOKUP($A47,'ADR Raw Data'!$B$6:$BE$43,'ADR Raw Data'!AN$1,FALSE)</f>
        <v>137.03322713427099</v>
      </c>
      <c r="T47" s="76">
        <f>VLOOKUP($A47,'ADR Raw Data'!$B$6:$BE$43,'ADR Raw Data'!AO$1,FALSE)</f>
        <v>130.177989605889</v>
      </c>
      <c r="U47" s="77">
        <f>VLOOKUP($A47,'ADR Raw Data'!$B$6:$BE$43,'ADR Raw Data'!AP$1,FALSE)</f>
        <v>133.69270217795</v>
      </c>
      <c r="V47" s="78">
        <f>VLOOKUP($A47,'ADR Raw Data'!$B$6:$BE$43,'ADR Raw Data'!AR$1,FALSE)</f>
        <v>118.57952034506</v>
      </c>
      <c r="X47" s="75">
        <f>VLOOKUP($A47,'RevPAR Raw Data'!$B$6:$BE$43,'RevPAR Raw Data'!AG$1,FALSE)</f>
        <v>43.299828227078102</v>
      </c>
      <c r="Y47" s="76">
        <f>VLOOKUP($A47,'RevPAR Raw Data'!$B$6:$BE$43,'RevPAR Raw Data'!AH$1,FALSE)</f>
        <v>65.9841281820229</v>
      </c>
      <c r="Z47" s="76">
        <f>VLOOKUP($A47,'RevPAR Raw Data'!$B$6:$BE$43,'RevPAR Raw Data'!AI$1,FALSE)</f>
        <v>71.192974769092103</v>
      </c>
      <c r="AA47" s="76">
        <f>VLOOKUP($A47,'RevPAR Raw Data'!$B$6:$BE$43,'RevPAR Raw Data'!AJ$1,FALSE)</f>
        <v>76.761052038747394</v>
      </c>
      <c r="AB47" s="76">
        <f>VLOOKUP($A47,'RevPAR Raw Data'!$B$6:$BE$43,'RevPAR Raw Data'!AK$1,FALSE)</f>
        <v>78.415054629420993</v>
      </c>
      <c r="AC47" s="77">
        <f>VLOOKUP($A47,'RevPAR Raw Data'!$B$6:$BE$43,'RevPAR Raw Data'!AL$1,FALSE)</f>
        <v>67.1306075692723</v>
      </c>
      <c r="AD47" s="76">
        <f>VLOOKUP($A47,'RevPAR Raw Data'!$B$6:$BE$43,'RevPAR Raw Data'!AN$1,FALSE)</f>
        <v>93.745359878350897</v>
      </c>
      <c r="AE47" s="76">
        <f>VLOOKUP($A47,'RevPAR Raw Data'!$B$6:$BE$43,'RevPAR Raw Data'!AO$1,FALSE)</f>
        <v>84.642086618607706</v>
      </c>
      <c r="AF47" s="77">
        <f>VLOOKUP($A47,'RevPAR Raw Data'!$B$6:$BE$43,'RevPAR Raw Data'!AP$1,FALSE)</f>
        <v>89.193723248479301</v>
      </c>
      <c r="AG47" s="78">
        <f>VLOOKUP($A47,'RevPAR Raw Data'!$B$6:$BE$43,'RevPAR Raw Data'!AR$1,FALSE)</f>
        <v>73.434354906188602</v>
      </c>
    </row>
    <row r="48" spans="1:33" x14ac:dyDescent="0.25">
      <c r="A48" s="55" t="s">
        <v>126</v>
      </c>
      <c r="B48" s="43">
        <f>(VLOOKUP($A47,'Occupancy Raw Data'!$B$8:$BE$51,'Occupancy Raw Data'!AT$3,FALSE))/100</f>
        <v>-2.5472351417432999E-2</v>
      </c>
      <c r="C48" s="44">
        <f>(VLOOKUP($A47,'Occupancy Raw Data'!$B$8:$BE$51,'Occupancy Raw Data'!AU$3,FALSE))/100</f>
        <v>-1.8408894275069702E-2</v>
      </c>
      <c r="D48" s="44">
        <f>(VLOOKUP($A47,'Occupancy Raw Data'!$B$8:$BE$51,'Occupancy Raw Data'!AV$3,FALSE))/100</f>
        <v>-4.1274201785395294E-2</v>
      </c>
      <c r="E48" s="44">
        <f>(VLOOKUP($A47,'Occupancy Raw Data'!$B$8:$BE$51,'Occupancy Raw Data'!AW$3,FALSE))/100</f>
        <v>-2.8345901146927602E-2</v>
      </c>
      <c r="F48" s="44">
        <f>(VLOOKUP($A47,'Occupancy Raw Data'!$B$8:$BE$51,'Occupancy Raw Data'!AX$3,FALSE))/100</f>
        <v>-1.2945474293761201E-2</v>
      </c>
      <c r="G48" s="44">
        <f>(VLOOKUP($A47,'Occupancy Raw Data'!$B$8:$BE$51,'Occupancy Raw Data'!AY$3,FALSE))/100</f>
        <v>-2.5467873632485101E-2</v>
      </c>
      <c r="H48" s="45">
        <f>(VLOOKUP($A47,'Occupancy Raw Data'!$B$8:$BE$51,'Occupancy Raw Data'!BA$3,FALSE))/100</f>
        <v>-7.4562465142214499E-3</v>
      </c>
      <c r="I48" s="45">
        <f>(VLOOKUP($A47,'Occupancy Raw Data'!$B$8:$BE$51,'Occupancy Raw Data'!BB$3,FALSE))/100</f>
        <v>-6.4659739913812894E-2</v>
      </c>
      <c r="J48" s="44">
        <f>(VLOOKUP($A47,'Occupancy Raw Data'!$B$8:$BE$51,'Occupancy Raw Data'!BC$3,FALSE))/100</f>
        <v>-3.6179992297635299E-2</v>
      </c>
      <c r="K48" s="46">
        <f>(VLOOKUP($A47,'Occupancy Raw Data'!$B$8:$BE$51,'Occupancy Raw Data'!BE$3,FALSE))/100</f>
        <v>-2.8790346025581403E-2</v>
      </c>
      <c r="M48" s="43">
        <f>(VLOOKUP($A47,'ADR Raw Data'!$B$6:$BE$49,'ADR Raw Data'!AT$1,FALSE))/100</f>
        <v>2.3884764884227199E-3</v>
      </c>
      <c r="N48" s="44">
        <f>(VLOOKUP($A47,'ADR Raw Data'!$B$6:$BE$49,'ADR Raw Data'!AU$1,FALSE))/100</f>
        <v>-1.65436824541174E-2</v>
      </c>
      <c r="O48" s="44">
        <f>(VLOOKUP($A47,'ADR Raw Data'!$B$6:$BE$49,'ADR Raw Data'!AV$1,FALSE))/100</f>
        <v>-1.8705535635119099E-2</v>
      </c>
      <c r="P48" s="44">
        <f>(VLOOKUP($A47,'ADR Raw Data'!$B$6:$BE$49,'ADR Raw Data'!AW$1,FALSE))/100</f>
        <v>-8.5269974219962397E-3</v>
      </c>
      <c r="Q48" s="44">
        <f>(VLOOKUP($A47,'ADR Raw Data'!$B$6:$BE$49,'ADR Raw Data'!AX$1,FALSE))/100</f>
        <v>2.0917872610681402E-2</v>
      </c>
      <c r="R48" s="44">
        <f>(VLOOKUP($A47,'ADR Raw Data'!$B$6:$BE$49,'ADR Raw Data'!AY$1,FALSE))/100</f>
        <v>-4.1125783090697702E-3</v>
      </c>
      <c r="S48" s="45">
        <f>(VLOOKUP($A47,'ADR Raw Data'!$B$6:$BE$49,'ADR Raw Data'!BA$1,FALSE))/100</f>
        <v>3.75271058772687E-2</v>
      </c>
      <c r="T48" s="45">
        <f>(VLOOKUP($A47,'ADR Raw Data'!$B$6:$BE$49,'ADR Raw Data'!BB$1,FALSE))/100</f>
        <v>4.2132765911247596E-3</v>
      </c>
      <c r="U48" s="44">
        <f>(VLOOKUP($A47,'ADR Raw Data'!$B$6:$BE$49,'ADR Raw Data'!BC$1,FALSE))/100</f>
        <v>2.1732098162016097E-2</v>
      </c>
      <c r="V48" s="46">
        <f>(VLOOKUP($A47,'ADR Raw Data'!$B$6:$BE$49,'ADR Raw Data'!BE$1,FALSE))/100</f>
        <v>4.3347716096160003E-3</v>
      </c>
      <c r="X48" s="43">
        <f>(VLOOKUP($A47,'RevPAR Raw Data'!$B$6:$BE$49,'RevPAR Raw Data'!AT$1,FALSE))/100</f>
        <v>-2.3144715041475701E-2</v>
      </c>
      <c r="Y48" s="44">
        <f>(VLOOKUP($A47,'RevPAR Raw Data'!$B$6:$BE$49,'RevPAR Raw Data'!AU$1,FALSE))/100</f>
        <v>-3.4648025827968998E-2</v>
      </c>
      <c r="Z48" s="44">
        <f>(VLOOKUP($A47,'RevPAR Raw Data'!$B$6:$BE$49,'RevPAR Raw Data'!AV$1,FALSE))/100</f>
        <v>-5.9207681368206699E-2</v>
      </c>
      <c r="AA48" s="44">
        <f>(VLOOKUP($A47,'RevPAR Raw Data'!$B$6:$BE$49,'RevPAR Raw Data'!AW$1,FALSE))/100</f>
        <v>-3.66311931429198E-2</v>
      </c>
      <c r="AB48" s="44">
        <f>(VLOOKUP($A47,'RevPAR Raw Data'!$B$6:$BE$49,'RevPAR Raw Data'!AX$1,FALSE))/100</f>
        <v>7.7016065347584395E-3</v>
      </c>
      <c r="AC48" s="44">
        <f>(VLOOKUP($A47,'RevPAR Raw Data'!$B$6:$BE$49,'RevPAR Raw Data'!AY$1,FALSE))/100</f>
        <v>-2.9475713316875801E-2</v>
      </c>
      <c r="AD48" s="45">
        <f>(VLOOKUP($A47,'RevPAR Raw Data'!$B$6:$BE$49,'RevPAR Raw Data'!BA$1,FALSE))/100</f>
        <v>2.9791048010661098E-2</v>
      </c>
      <c r="AE48" s="45">
        <f>(VLOOKUP($A47,'RevPAR Raw Data'!$B$6:$BE$49,'RevPAR Raw Data'!BB$1,FALSE))/100</f>
        <v>-6.0718892691255195E-2</v>
      </c>
      <c r="AF48" s="44">
        <f>(VLOOKUP($A47,'RevPAR Raw Data'!$B$6:$BE$49,'RevPAR Raw Data'!BC$1,FALSE))/100</f>
        <v>-1.5234161279732402E-2</v>
      </c>
      <c r="AG48" s="46">
        <f>(VLOOKUP($A47,'RevPAR Raw Data'!$B$6:$BE$49,'RevPAR Raw Data'!BE$1,FALSE))/100</f>
        <v>-2.4580373990548101E-2</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Data'!AG$3,FALSE))/100</f>
        <v>0.43196507540537399</v>
      </c>
      <c r="C50" s="72">
        <f>(VLOOKUP($A50,'Occupancy Raw Data'!$B$8:$BE$45,'Occupancy Raw Data'!AH$3,FALSE))/100</f>
        <v>0.52545640095248802</v>
      </c>
      <c r="D50" s="72">
        <f>(VLOOKUP($A50,'Occupancy Raw Data'!$B$8:$BE$45,'Occupancy Raw Data'!AI$3,FALSE))/100</f>
        <v>0.57120988774237391</v>
      </c>
      <c r="E50" s="72">
        <f>(VLOOKUP($A50,'Occupancy Raw Data'!$B$8:$BE$45,'Occupancy Raw Data'!AJ$3,FALSE))/100</f>
        <v>0.61177571153191901</v>
      </c>
      <c r="F50" s="72">
        <f>(VLOOKUP($A50,'Occupancy Raw Data'!$B$8:$BE$45,'Occupancy Raw Data'!AK$3,FALSE))/100</f>
        <v>0.64689874135389402</v>
      </c>
      <c r="G50" s="73">
        <f>(VLOOKUP($A50,'Occupancy Raw Data'!$B$8:$BE$45,'Occupancy Raw Data'!AL$3,FALSE))/100</f>
        <v>0.55746116339720997</v>
      </c>
      <c r="H50" s="53">
        <f>(VLOOKUP($A50,'Occupancy Raw Data'!$B$8:$BE$45,'Occupancy Raw Data'!AN$3,FALSE))/100</f>
        <v>0.70393468647238899</v>
      </c>
      <c r="I50" s="53">
        <f>(VLOOKUP($A50,'Occupancy Raw Data'!$B$8:$BE$45,'Occupancy Raw Data'!AO$3,FALSE))/100</f>
        <v>0.64834448350152996</v>
      </c>
      <c r="J50" s="73">
        <f>(VLOOKUP($A50,'Occupancy Raw Data'!$B$8:$BE$45,'Occupancy Raw Data'!AP$3,FALSE))/100</f>
        <v>0.67613958498695892</v>
      </c>
      <c r="K50" s="74">
        <f>(VLOOKUP($A50,'Occupancy Raw Data'!$B$8:$BE$45,'Occupancy Raw Data'!AR$3,FALSE))/100</f>
        <v>0.59136928385142395</v>
      </c>
      <c r="M50" s="75">
        <f>VLOOKUP($A50,'ADR Raw Data'!$B$6:$BE$43,'ADR Raw Data'!AG$1,FALSE)</f>
        <v>107.379335214595</v>
      </c>
      <c r="N50" s="76">
        <f>VLOOKUP($A50,'ADR Raw Data'!$B$6:$BE$43,'ADR Raw Data'!AH$1,FALSE)</f>
        <v>111.245324233923</v>
      </c>
      <c r="O50" s="76">
        <f>VLOOKUP($A50,'ADR Raw Data'!$B$6:$BE$43,'ADR Raw Data'!AI$1,FALSE)</f>
        <v>115.75823424317601</v>
      </c>
      <c r="P50" s="76">
        <f>VLOOKUP($A50,'ADR Raw Data'!$B$6:$BE$43,'ADR Raw Data'!AJ$1,FALSE)</f>
        <v>133.01895787961601</v>
      </c>
      <c r="Q50" s="76">
        <f>VLOOKUP($A50,'ADR Raw Data'!$B$6:$BE$43,'ADR Raw Data'!AK$1,FALSE)</f>
        <v>161.31229929886001</v>
      </c>
      <c r="R50" s="77">
        <f>VLOOKUP($A50,'ADR Raw Data'!$B$6:$BE$43,'ADR Raw Data'!AL$1,FALSE)</f>
        <v>127.969965522501</v>
      </c>
      <c r="S50" s="76">
        <f>VLOOKUP($A50,'ADR Raw Data'!$B$6:$BE$43,'ADR Raw Data'!AN$1,FALSE)</f>
        <v>181.040776820231</v>
      </c>
      <c r="T50" s="76">
        <f>VLOOKUP($A50,'ADR Raw Data'!$B$6:$BE$43,'ADR Raw Data'!AO$1,FALSE)</f>
        <v>163.885295352192</v>
      </c>
      <c r="U50" s="77">
        <f>VLOOKUP($A50,'ADR Raw Data'!$B$6:$BE$43,'ADR Raw Data'!AP$1,FALSE)</f>
        <v>172.81565436136</v>
      </c>
      <c r="V50" s="78">
        <f>VLOOKUP($A50,'ADR Raw Data'!$B$6:$BE$43,'ADR Raw Data'!AR$1,FALSE)</f>
        <v>142.61971690360701</v>
      </c>
      <c r="X50" s="75">
        <f>VLOOKUP($A50,'RevPAR Raw Data'!$B$6:$BE$43,'RevPAR Raw Data'!AG$1,FALSE)</f>
        <v>46.384122632951502</v>
      </c>
      <c r="Y50" s="76">
        <f>VLOOKUP($A50,'RevPAR Raw Data'!$B$6:$BE$43,'RevPAR Raw Data'!AH$1,FALSE)</f>
        <v>58.454567694749898</v>
      </c>
      <c r="Z50" s="76">
        <f>VLOOKUP($A50,'RevPAR Raw Data'!$B$6:$BE$43,'RevPAR Raw Data'!AI$1,FALSE)</f>
        <v>66.122247987300099</v>
      </c>
      <c r="AA50" s="76">
        <f>VLOOKUP($A50,'RevPAR Raw Data'!$B$6:$BE$43,'RevPAR Raw Data'!AJ$1,FALSE)</f>
        <v>81.377767604036706</v>
      </c>
      <c r="AB50" s="76">
        <f>VLOOKUP($A50,'RevPAR Raw Data'!$B$6:$BE$43,'RevPAR Raw Data'!AK$1,FALSE)</f>
        <v>104.352723381335</v>
      </c>
      <c r="AC50" s="77">
        <f>VLOOKUP($A50,'RevPAR Raw Data'!$B$6:$BE$43,'RevPAR Raw Data'!AL$1,FALSE)</f>
        <v>71.338285860074805</v>
      </c>
      <c r="AD50" s="76">
        <f>VLOOKUP($A50,'RevPAR Raw Data'!$B$6:$BE$43,'RevPAR Raw Data'!AN$1,FALSE)</f>
        <v>127.440882469667</v>
      </c>
      <c r="AE50" s="76">
        <f>VLOOKUP($A50,'RevPAR Raw Data'!$B$6:$BE$43,'RevPAR Raw Data'!AO$1,FALSE)</f>
        <v>106.254127168613</v>
      </c>
      <c r="AF50" s="77">
        <f>VLOOKUP($A50,'RevPAR Raw Data'!$B$6:$BE$43,'RevPAR Raw Data'!AP$1,FALSE)</f>
        <v>116.84750481914</v>
      </c>
      <c r="AG50" s="78">
        <f>VLOOKUP($A50,'RevPAR Raw Data'!$B$6:$BE$43,'RevPAR Raw Data'!AR$1,FALSE)</f>
        <v>84.340919848379301</v>
      </c>
    </row>
    <row r="51" spans="1:33" x14ac:dyDescent="0.25">
      <c r="A51" s="55" t="s">
        <v>126</v>
      </c>
      <c r="B51" s="43">
        <f>(VLOOKUP($A50,'Occupancy Raw Data'!$B$8:$BE$51,'Occupancy Raw Data'!AT$3,FALSE))/100</f>
        <v>-3.8724834418154101E-2</v>
      </c>
      <c r="C51" s="44">
        <f>(VLOOKUP($A50,'Occupancy Raw Data'!$B$8:$BE$51,'Occupancy Raw Data'!AU$3,FALSE))/100</f>
        <v>-2.13887482446765E-2</v>
      </c>
      <c r="D51" s="44">
        <f>(VLOOKUP($A50,'Occupancy Raw Data'!$B$8:$BE$51,'Occupancy Raw Data'!AV$3,FALSE))/100</f>
        <v>-3.0439460383640201E-2</v>
      </c>
      <c r="E51" s="44">
        <f>(VLOOKUP($A50,'Occupancy Raw Data'!$B$8:$BE$51,'Occupancy Raw Data'!AW$3,FALSE))/100</f>
        <v>-9.2380820653812409E-2</v>
      </c>
      <c r="F51" s="44">
        <f>(VLOOKUP($A50,'Occupancy Raw Data'!$B$8:$BE$51,'Occupancy Raw Data'!AX$3,FALSE))/100</f>
        <v>-8.2092936912909406E-3</v>
      </c>
      <c r="G51" s="44">
        <f>(VLOOKUP($A50,'Occupancy Raw Data'!$B$8:$BE$51,'Occupancy Raw Data'!AY$3,FALSE))/100</f>
        <v>-3.9445463834597301E-2</v>
      </c>
      <c r="H51" s="45">
        <f>(VLOOKUP($A50,'Occupancy Raw Data'!$B$8:$BE$51,'Occupancy Raw Data'!BA$3,FALSE))/100</f>
        <v>-2.2150239402434102E-2</v>
      </c>
      <c r="I51" s="45">
        <f>(VLOOKUP($A50,'Occupancy Raw Data'!$B$8:$BE$51,'Occupancy Raw Data'!BB$3,FALSE))/100</f>
        <v>-4.85157977579041E-2</v>
      </c>
      <c r="J51" s="44">
        <f>(VLOOKUP($A50,'Occupancy Raw Data'!$B$8:$BE$51,'Occupancy Raw Data'!BC$3,FALSE))/100</f>
        <v>-3.4971041558231698E-2</v>
      </c>
      <c r="K51" s="46">
        <f>(VLOOKUP($A50,'Occupancy Raw Data'!$B$8:$BE$51,'Occupancy Raw Data'!BE$3,FALSE))/100</f>
        <v>-3.7991003384570704E-2</v>
      </c>
      <c r="M51" s="43">
        <f>(VLOOKUP($A50,'ADR Raw Data'!$B$6:$BE$49,'ADR Raw Data'!AT$1,FALSE))/100</f>
        <v>2.0514778118677201E-2</v>
      </c>
      <c r="N51" s="44">
        <f>(VLOOKUP($A50,'ADR Raw Data'!$B$6:$BE$49,'ADR Raw Data'!AU$1,FALSE))/100</f>
        <v>1.00317660660113E-2</v>
      </c>
      <c r="O51" s="44">
        <f>(VLOOKUP($A50,'ADR Raw Data'!$B$6:$BE$49,'ADR Raw Data'!AV$1,FALSE))/100</f>
        <v>-3.8850629915579103E-2</v>
      </c>
      <c r="P51" s="44">
        <f>(VLOOKUP($A50,'ADR Raw Data'!$B$6:$BE$49,'ADR Raw Data'!AW$1,FALSE))/100</f>
        <v>-7.75963454343159E-2</v>
      </c>
      <c r="Q51" s="44">
        <f>(VLOOKUP($A50,'ADR Raw Data'!$B$6:$BE$49,'ADR Raw Data'!AX$1,FALSE))/100</f>
        <v>2.6272910639860401E-2</v>
      </c>
      <c r="R51" s="44">
        <f>(VLOOKUP($A50,'ADR Raw Data'!$B$6:$BE$49,'ADR Raw Data'!AY$1,FALSE))/100</f>
        <v>-1.5298344024242301E-2</v>
      </c>
      <c r="S51" s="45">
        <f>(VLOOKUP($A50,'ADR Raw Data'!$B$6:$BE$49,'ADR Raw Data'!BA$1,FALSE))/100</f>
        <v>2.81785203551396E-2</v>
      </c>
      <c r="T51" s="45">
        <f>(VLOOKUP($A50,'ADR Raw Data'!$B$6:$BE$49,'ADR Raw Data'!BB$1,FALSE))/100</f>
        <v>1.3641737862688099E-2</v>
      </c>
      <c r="U51" s="44">
        <f>(VLOOKUP($A50,'ADR Raw Data'!$B$6:$BE$49,'ADR Raw Data'!BC$1,FALSE))/100</f>
        <v>2.2111491067619601E-2</v>
      </c>
      <c r="V51" s="46">
        <f>(VLOOKUP($A50,'ADR Raw Data'!$B$6:$BE$49,'ADR Raw Data'!BE$1,FALSE))/100</f>
        <v>-5.4686737193738305E-4</v>
      </c>
      <c r="X51" s="43">
        <f>(VLOOKUP($A50,'RevPAR Raw Data'!$B$6:$BE$49,'RevPAR Raw Data'!AT$1,FALSE))/100</f>
        <v>-1.90044876852478E-2</v>
      </c>
      <c r="Y51" s="44">
        <f>(VLOOKUP($A50,'RevPAR Raw Data'!$B$6:$BE$49,'RevPAR Raw Data'!AU$1,FALSE))/100</f>
        <v>-1.15715490975006E-2</v>
      </c>
      <c r="Z51" s="44">
        <f>(VLOOKUP($A50,'RevPAR Raw Data'!$B$6:$BE$49,'RevPAR Raw Data'!AV$1,FALSE))/100</f>
        <v>-6.8107498089024596E-2</v>
      </c>
      <c r="AA51" s="44">
        <f>(VLOOKUP($A50,'RevPAR Raw Data'!$B$6:$BE$49,'RevPAR Raw Data'!AW$1,FALSE))/100</f>
        <v>-0.16280875201716899</v>
      </c>
      <c r="AB51" s="44">
        <f>(VLOOKUP($A50,'RevPAR Raw Data'!$B$6:$BE$49,'RevPAR Raw Data'!AX$1,FALSE))/100</f>
        <v>1.78479349090018E-2</v>
      </c>
      <c r="AC51" s="44">
        <f>(VLOOKUP($A50,'RevPAR Raw Data'!$B$6:$BE$49,'RevPAR Raw Data'!AY$1,FALSE))/100</f>
        <v>-5.4140357582902199E-2</v>
      </c>
      <c r="AD51" s="45">
        <f>(VLOOKUP($A50,'RevPAR Raw Data'!$B$6:$BE$49,'RevPAR Raw Data'!BA$1,FALSE))/100</f>
        <v>5.4041199808327898E-3</v>
      </c>
      <c r="AE51" s="45">
        <f>(VLOOKUP($A50,'RevPAR Raw Data'!$B$6:$BE$49,'RevPAR Raw Data'!BB$1,FALSE))/100</f>
        <v>-3.5535899690428502E-2</v>
      </c>
      <c r="AF51" s="44">
        <f>(VLOOKUP($A50,'RevPAR Raw Data'!$B$6:$BE$49,'RevPAR Raw Data'!BC$1,FALSE))/100</f>
        <v>-1.36328123636522E-2</v>
      </c>
      <c r="AG51" s="46">
        <f>(VLOOKUP($A50,'RevPAR Raw Data'!$B$6:$BE$49,'RevPAR Raw Data'!BE$1,FALSE))/100</f>
        <v>-3.85170947163299E-2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Data'!AG$3,FALSE))/100</f>
        <v>0.37862844702467302</v>
      </c>
      <c r="C53" s="72">
        <f>(VLOOKUP($A53,'Occupancy Raw Data'!$B$8:$BE$45,'Occupancy Raw Data'!AH$3,FALSE))/100</f>
        <v>0.53773584905660299</v>
      </c>
      <c r="D53" s="72">
        <f>(VLOOKUP($A53,'Occupancy Raw Data'!$B$8:$BE$45,'Occupancy Raw Data'!AI$3,FALSE))/100</f>
        <v>0.55968795355587797</v>
      </c>
      <c r="E53" s="72">
        <f>(VLOOKUP($A53,'Occupancy Raw Data'!$B$8:$BE$45,'Occupancy Raw Data'!AJ$3,FALSE))/100</f>
        <v>0.55823657474600796</v>
      </c>
      <c r="F53" s="72">
        <f>(VLOOKUP($A53,'Occupancy Raw Data'!$B$8:$BE$45,'Occupancy Raw Data'!AK$3,FALSE))/100</f>
        <v>0.52503628447024608</v>
      </c>
      <c r="G53" s="73">
        <f>(VLOOKUP($A53,'Occupancy Raw Data'!$B$8:$BE$45,'Occupancy Raw Data'!AL$3,FALSE))/100</f>
        <v>0.51186502177068194</v>
      </c>
      <c r="H53" s="53">
        <f>(VLOOKUP($A53,'Occupancy Raw Data'!$B$8:$BE$45,'Occupancy Raw Data'!AN$3,FALSE))/100</f>
        <v>0.57184325108853395</v>
      </c>
      <c r="I53" s="53">
        <f>(VLOOKUP($A53,'Occupancy Raw Data'!$B$8:$BE$45,'Occupancy Raw Data'!AO$3,FALSE))/100</f>
        <v>0.52050072568940398</v>
      </c>
      <c r="J53" s="73">
        <f>(VLOOKUP($A53,'Occupancy Raw Data'!$B$8:$BE$45,'Occupancy Raw Data'!AP$3,FALSE))/100</f>
        <v>0.54617198838896897</v>
      </c>
      <c r="K53" s="74">
        <f>(VLOOKUP($A53,'Occupancy Raw Data'!$B$8:$BE$45,'Occupancy Raw Data'!AR$3,FALSE))/100</f>
        <v>0.52166701223304901</v>
      </c>
      <c r="M53" s="75">
        <f>VLOOKUP($A53,'ADR Raw Data'!$B$6:$BE$43,'ADR Raw Data'!AG$1,FALSE)</f>
        <v>86.463181600383294</v>
      </c>
      <c r="N53" s="76">
        <f>VLOOKUP($A53,'ADR Raw Data'!$B$6:$BE$43,'ADR Raw Data'!AH$1,FALSE)</f>
        <v>92.651582321187504</v>
      </c>
      <c r="O53" s="76">
        <f>VLOOKUP($A53,'ADR Raw Data'!$B$6:$BE$43,'ADR Raw Data'!AI$1,FALSE)</f>
        <v>93.542223662884894</v>
      </c>
      <c r="P53" s="76">
        <f>VLOOKUP($A53,'ADR Raw Data'!$B$6:$BE$43,'ADR Raw Data'!AJ$1,FALSE)</f>
        <v>95.320289242768894</v>
      </c>
      <c r="Q53" s="76">
        <f>VLOOKUP($A53,'ADR Raw Data'!$B$6:$BE$43,'ADR Raw Data'!AK$1,FALSE)</f>
        <v>97.519841050449202</v>
      </c>
      <c r="R53" s="77">
        <f>VLOOKUP($A53,'ADR Raw Data'!$B$6:$BE$43,'ADR Raw Data'!AL$1,FALSE)</f>
        <v>93.511636776068599</v>
      </c>
      <c r="S53" s="76">
        <f>VLOOKUP($A53,'ADR Raw Data'!$B$6:$BE$43,'ADR Raw Data'!AN$1,FALSE)</f>
        <v>106.385453680203</v>
      </c>
      <c r="T53" s="76">
        <f>VLOOKUP($A53,'ADR Raw Data'!$B$6:$BE$43,'ADR Raw Data'!AO$1,FALSE)</f>
        <v>99.712837225514093</v>
      </c>
      <c r="U53" s="77">
        <f>VLOOKUP($A53,'ADR Raw Data'!$B$6:$BE$43,'ADR Raw Data'!AP$1,FALSE)</f>
        <v>103.20595914299901</v>
      </c>
      <c r="V53" s="78">
        <f>VLOOKUP($A53,'ADR Raw Data'!$B$6:$BE$43,'ADR Raw Data'!AR$1,FALSE)</f>
        <v>96.411553060413297</v>
      </c>
      <c r="X53" s="75">
        <f>VLOOKUP($A53,'RevPAR Raw Data'!$B$6:$BE$43,'RevPAR Raw Data'!AG$1,FALSE)</f>
        <v>32.737420174165401</v>
      </c>
      <c r="Y53" s="76">
        <f>VLOOKUP($A53,'RevPAR Raw Data'!$B$6:$BE$43,'RevPAR Raw Data'!AH$1,FALSE)</f>
        <v>49.822077285921601</v>
      </c>
      <c r="Z53" s="76">
        <f>VLOOKUP($A53,'RevPAR Raw Data'!$B$6:$BE$43,'RevPAR Raw Data'!AI$1,FALSE)</f>
        <v>52.354455732946199</v>
      </c>
      <c r="AA53" s="76">
        <f>VLOOKUP($A53,'RevPAR Raw Data'!$B$6:$BE$43,'RevPAR Raw Data'!AJ$1,FALSE)</f>
        <v>53.211271770682103</v>
      </c>
      <c r="AB53" s="76">
        <f>VLOOKUP($A53,'RevPAR Raw Data'!$B$6:$BE$43,'RevPAR Raw Data'!AK$1,FALSE)</f>
        <v>51.201455007256797</v>
      </c>
      <c r="AC53" s="77">
        <f>VLOOKUP($A53,'RevPAR Raw Data'!$B$6:$BE$43,'RevPAR Raw Data'!AL$1,FALSE)</f>
        <v>47.865335994194403</v>
      </c>
      <c r="AD53" s="76">
        <f>VLOOKUP($A53,'RevPAR Raw Data'!$B$6:$BE$43,'RevPAR Raw Data'!AN$1,FALSE)</f>
        <v>60.835803701015898</v>
      </c>
      <c r="AE53" s="76">
        <f>VLOOKUP($A53,'RevPAR Raw Data'!$B$6:$BE$43,'RevPAR Raw Data'!AO$1,FALSE)</f>
        <v>51.9006041364296</v>
      </c>
      <c r="AF53" s="77">
        <f>VLOOKUP($A53,'RevPAR Raw Data'!$B$6:$BE$43,'RevPAR Raw Data'!AP$1,FALSE)</f>
        <v>56.368203918722699</v>
      </c>
      <c r="AG53" s="78">
        <f>VLOOKUP($A53,'RevPAR Raw Data'!$B$6:$BE$43,'RevPAR Raw Data'!AR$1,FALSE)</f>
        <v>50.2947268297739</v>
      </c>
    </row>
    <row r="54" spans="1:33" x14ac:dyDescent="0.25">
      <c r="A54" s="55" t="s">
        <v>126</v>
      </c>
      <c r="B54" s="43">
        <f>(VLOOKUP($A53,'Occupancy Raw Data'!$B$8:$BE$51,'Occupancy Raw Data'!AT$3,FALSE))/100</f>
        <v>-0.109810600336663</v>
      </c>
      <c r="C54" s="44">
        <f>(VLOOKUP($A53,'Occupancy Raw Data'!$B$8:$BE$51,'Occupancy Raw Data'!AU$3,FALSE))/100</f>
        <v>-6.1459240082751998E-2</v>
      </c>
      <c r="D54" s="44">
        <f>(VLOOKUP($A53,'Occupancy Raw Data'!$B$8:$BE$51,'Occupancy Raw Data'!AV$3,FALSE))/100</f>
        <v>-7.0748926356071301E-2</v>
      </c>
      <c r="E54" s="44">
        <f>(VLOOKUP($A53,'Occupancy Raw Data'!$B$8:$BE$51,'Occupancy Raw Data'!AW$3,FALSE))/100</f>
        <v>-0.106760152576147</v>
      </c>
      <c r="F54" s="44">
        <f>(VLOOKUP($A53,'Occupancy Raw Data'!$B$8:$BE$51,'Occupancy Raw Data'!AX$3,FALSE))/100</f>
        <v>-0.108745141705996</v>
      </c>
      <c r="G54" s="44">
        <f>(VLOOKUP($A53,'Occupancy Raw Data'!$B$8:$BE$51,'Occupancy Raw Data'!AY$3,FALSE))/100</f>
        <v>-9.0666992335716901E-2</v>
      </c>
      <c r="H54" s="45">
        <f>(VLOOKUP($A53,'Occupancy Raw Data'!$B$8:$BE$51,'Occupancy Raw Data'!BA$3,FALSE))/100</f>
        <v>-0.12579764594930501</v>
      </c>
      <c r="I54" s="45">
        <f>(VLOOKUP($A53,'Occupancy Raw Data'!$B$8:$BE$51,'Occupancy Raw Data'!BB$3,FALSE))/100</f>
        <v>-0.13592705990221002</v>
      </c>
      <c r="J54" s="44">
        <f>(VLOOKUP($A53,'Occupancy Raw Data'!$B$8:$BE$51,'Occupancy Raw Data'!BC$3,FALSE))/100</f>
        <v>-0.13065375708653001</v>
      </c>
      <c r="K54" s="46">
        <f>(VLOOKUP($A53,'Occupancy Raw Data'!$B$8:$BE$51,'Occupancy Raw Data'!BE$3,FALSE))/100</f>
        <v>-0.102926724579591</v>
      </c>
      <c r="M54" s="43">
        <f>(VLOOKUP($A53,'ADR Raw Data'!$B$6:$BE$49,'ADR Raw Data'!AT$1,FALSE))/100</f>
        <v>1.4279890856241101E-2</v>
      </c>
      <c r="N54" s="44">
        <f>(VLOOKUP($A53,'ADR Raw Data'!$B$6:$BE$49,'ADR Raw Data'!AU$1,FALSE))/100</f>
        <v>2.3472012919937599E-2</v>
      </c>
      <c r="O54" s="44">
        <f>(VLOOKUP($A53,'ADR Raw Data'!$B$6:$BE$49,'ADR Raw Data'!AV$1,FALSE))/100</f>
        <v>2.3923386947213097E-2</v>
      </c>
      <c r="P54" s="44">
        <f>(VLOOKUP($A53,'ADR Raw Data'!$B$6:$BE$49,'ADR Raw Data'!AW$1,FALSE))/100</f>
        <v>1.4037482483315999E-2</v>
      </c>
      <c r="Q54" s="44">
        <f>(VLOOKUP($A53,'ADR Raw Data'!$B$6:$BE$49,'ADR Raw Data'!AX$1,FALSE))/100</f>
        <v>3.0771066759433897E-2</v>
      </c>
      <c r="R54" s="44">
        <f>(VLOOKUP($A53,'ADR Raw Data'!$B$6:$BE$49,'ADR Raw Data'!AY$1,FALSE))/100</f>
        <v>2.1663510060624901E-2</v>
      </c>
      <c r="S54" s="45">
        <f>(VLOOKUP($A53,'ADR Raw Data'!$B$6:$BE$49,'ADR Raw Data'!BA$1,FALSE))/100</f>
        <v>2.1270596280422098E-2</v>
      </c>
      <c r="T54" s="45">
        <f>(VLOOKUP($A53,'ADR Raw Data'!$B$6:$BE$49,'ADR Raw Data'!BB$1,FALSE))/100</f>
        <v>-1.8368767407928698E-3</v>
      </c>
      <c r="U54" s="44">
        <f>(VLOOKUP($A53,'ADR Raw Data'!$B$6:$BE$49,'ADR Raw Data'!BC$1,FALSE))/100</f>
        <v>1.0624052703359801E-2</v>
      </c>
      <c r="V54" s="46">
        <f>(VLOOKUP($A53,'ADR Raw Data'!$B$6:$BE$49,'ADR Raw Data'!BE$1,FALSE))/100</f>
        <v>1.7117014718333202E-2</v>
      </c>
      <c r="X54" s="43">
        <f>(VLOOKUP($A53,'RevPAR Raw Data'!$B$6:$BE$49,'RevPAR Raw Data'!AT$1,FALSE))/100</f>
        <v>-9.7098792868088299E-2</v>
      </c>
      <c r="Y54" s="44">
        <f>(VLOOKUP($A53,'RevPAR Raw Data'!$B$6:$BE$49,'RevPAR Raw Data'!AU$1,FALSE))/100</f>
        <v>-3.94297992400863E-2</v>
      </c>
      <c r="Z54" s="44">
        <f>(VLOOKUP($A53,'RevPAR Raw Data'!$B$6:$BE$49,'RevPAR Raw Data'!AV$1,FALSE))/100</f>
        <v>-4.8518093350174298E-2</v>
      </c>
      <c r="AA54" s="44">
        <f>(VLOOKUP($A53,'RevPAR Raw Data'!$B$6:$BE$49,'RevPAR Raw Data'!AW$1,FALSE))/100</f>
        <v>-9.4221313864535305E-2</v>
      </c>
      <c r="AB54" s="44">
        <f>(VLOOKUP($A53,'RevPAR Raw Data'!$B$6:$BE$49,'RevPAR Raw Data'!AX$1,FALSE))/100</f>
        <v>-8.1320278961762291E-2</v>
      </c>
      <c r="AC54" s="44">
        <f>(VLOOKUP($A53,'RevPAR Raw Data'!$B$6:$BE$49,'RevPAR Raw Data'!AY$1,FALSE))/100</f>
        <v>-7.0967647575723297E-2</v>
      </c>
      <c r="AD54" s="45">
        <f>(VLOOKUP($A53,'RevPAR Raw Data'!$B$6:$BE$49,'RevPAR Raw Data'!BA$1,FALSE))/100</f>
        <v>-0.107202840608898</v>
      </c>
      <c r="AE54" s="45">
        <f>(VLOOKUP($A53,'RevPAR Raw Data'!$B$6:$BE$49,'RevPAR Raw Data'!BB$1,FALSE))/100</f>
        <v>-0.13751425538822398</v>
      </c>
      <c r="AF54" s="44">
        <f>(VLOOKUP($A53,'RevPAR Raw Data'!$B$6:$BE$49,'RevPAR Raw Data'!BC$1,FALSE))/100</f>
        <v>-0.12141777678434901</v>
      </c>
      <c r="AG54" s="46">
        <f>(VLOOKUP($A53,'RevPAR Raw Data'!$B$6:$BE$49,'RevPAR Raw Data'!BE$1,FALSE))/100</f>
        <v>-8.7571508120796893E-2</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Data'!AG$3,FALSE))/100</f>
        <v>0.44314683442644798</v>
      </c>
      <c r="C56" s="72">
        <f>(VLOOKUP($A56,'Occupancy Raw Data'!$B$8:$BE$45,'Occupancy Raw Data'!AH$3,FALSE))/100</f>
        <v>0.59804577700441697</v>
      </c>
      <c r="D56" s="72">
        <f>(VLOOKUP($A56,'Occupancy Raw Data'!$B$8:$BE$45,'Occupancy Raw Data'!AI$3,FALSE))/100</f>
        <v>0.66313077231963502</v>
      </c>
      <c r="E56" s="72">
        <f>(VLOOKUP($A56,'Occupancy Raw Data'!$B$8:$BE$45,'Occupancy Raw Data'!AJ$3,FALSE))/100</f>
        <v>0.68725739526167795</v>
      </c>
      <c r="F56" s="72">
        <f>(VLOOKUP($A56,'Occupancy Raw Data'!$B$8:$BE$45,'Occupancy Raw Data'!AK$3,FALSE))/100</f>
        <v>0.67808860928925097</v>
      </c>
      <c r="G56" s="72">
        <f>(VLOOKUP($A56,'Occupancy Raw Data'!$B$8:$BE$45,'Occupancy Raw Data'!AL$3,FALSE))/100</f>
        <v>0.61393387766028606</v>
      </c>
      <c r="H56" s="53">
        <f>(VLOOKUP($A56,'Occupancy Raw Data'!$B$8:$BE$45,'Occupancy Raw Data'!AN$3,FALSE))/100</f>
        <v>0.7139271851157809</v>
      </c>
      <c r="I56" s="53">
        <f>(VLOOKUP($A56,'Occupancy Raw Data'!$B$8:$BE$45,'Occupancy Raw Data'!AO$3,FALSE))/100</f>
        <v>0.66935483870967705</v>
      </c>
      <c r="J56" s="72">
        <f>(VLOOKUP($A56,'Occupancy Raw Data'!$B$8:$BE$45,'Occupancy Raw Data'!AP$3,FALSE))/100</f>
        <v>0.69164101191272909</v>
      </c>
      <c r="K56" s="95">
        <f>(VLOOKUP($A56,'Occupancy Raw Data'!$B$8:$BE$45,'Occupancy Raw Data'!AR$3,FALSE))/100</f>
        <v>0.63613591601812702</v>
      </c>
      <c r="M56" s="75">
        <f>VLOOKUP($A56,'ADR Raw Data'!$B$6:$BE$43,'ADR Raw Data'!AG$1,FALSE)</f>
        <v>108.520675828739</v>
      </c>
      <c r="N56" s="76">
        <f>VLOOKUP($A56,'ADR Raw Data'!$B$6:$BE$43,'ADR Raw Data'!AH$1,FALSE)</f>
        <v>116.40280326768099</v>
      </c>
      <c r="O56" s="76">
        <f>VLOOKUP($A56,'ADR Raw Data'!$B$6:$BE$43,'ADR Raw Data'!AI$1,FALSE)</f>
        <v>121.23481354392599</v>
      </c>
      <c r="P56" s="76">
        <f>VLOOKUP($A56,'ADR Raw Data'!$B$6:$BE$43,'ADR Raw Data'!AJ$1,FALSE)</f>
        <v>131.81875596455299</v>
      </c>
      <c r="Q56" s="76">
        <f>VLOOKUP($A56,'ADR Raw Data'!$B$6:$BE$43,'ADR Raw Data'!AK$1,FALSE)</f>
        <v>153.681525858665</v>
      </c>
      <c r="R56" s="77">
        <f>VLOOKUP($A56,'ADR Raw Data'!$B$6:$BE$43,'ADR Raw Data'!AL$1,FALSE)</f>
        <v>127.995035210499</v>
      </c>
      <c r="S56" s="76">
        <f>VLOOKUP($A56,'ADR Raw Data'!$B$6:$BE$43,'ADR Raw Data'!AN$1,FALSE)</f>
        <v>173.92243074759699</v>
      </c>
      <c r="T56" s="76">
        <f>VLOOKUP($A56,'ADR Raw Data'!$B$6:$BE$43,'ADR Raw Data'!AO$1,FALSE)</f>
        <v>156.11314052892001</v>
      </c>
      <c r="U56" s="77">
        <f>VLOOKUP($A56,'ADR Raw Data'!$B$6:$BE$43,'ADR Raw Data'!AP$1,FALSE)</f>
        <v>165.30471261309199</v>
      </c>
      <c r="V56" s="78">
        <f>VLOOKUP($A56,'ADR Raw Data'!$B$6:$BE$43,'ADR Raw Data'!AR$1,FALSE)</f>
        <v>139.58505748767499</v>
      </c>
      <c r="X56" s="75">
        <f>VLOOKUP($A56,'RevPAR Raw Data'!$B$6:$BE$43,'RevPAR Raw Data'!AG$1,FALSE)</f>
        <v>48.0905939633248</v>
      </c>
      <c r="Y56" s="76">
        <f>VLOOKUP($A56,'RevPAR Raw Data'!$B$6:$BE$43,'RevPAR Raw Data'!AH$1,FALSE)</f>
        <v>69.614204925712698</v>
      </c>
      <c r="Z56" s="76">
        <f>VLOOKUP($A56,'RevPAR Raw Data'!$B$6:$BE$43,'RevPAR Raw Data'!AI$1,FALSE)</f>
        <v>80.394535537411301</v>
      </c>
      <c r="AA56" s="76">
        <f>VLOOKUP($A56,'RevPAR Raw Data'!$B$6:$BE$43,'RevPAR Raw Data'!AJ$1,FALSE)</f>
        <v>90.593414870833797</v>
      </c>
      <c r="AB56" s="76">
        <f>VLOOKUP($A56,'RevPAR Raw Data'!$B$6:$BE$43,'RevPAR Raw Data'!AK$1,FALSE)</f>
        <v>104.20969214295199</v>
      </c>
      <c r="AC56" s="77">
        <f>VLOOKUP($A56,'RevPAR Raw Data'!$B$6:$BE$43,'RevPAR Raw Data'!AL$1,FALSE)</f>
        <v>78.580488288047107</v>
      </c>
      <c r="AD56" s="76">
        <f>VLOOKUP($A56,'RevPAR Raw Data'!$B$6:$BE$43,'RevPAR Raw Data'!AN$1,FALSE)</f>
        <v>124.167951412126</v>
      </c>
      <c r="AE56" s="76">
        <f>VLOOKUP($A56,'RevPAR Raw Data'!$B$6:$BE$43,'RevPAR Raw Data'!AO$1,FALSE)</f>
        <v>104.49508599919599</v>
      </c>
      <c r="AF56" s="77">
        <f>VLOOKUP($A56,'RevPAR Raw Data'!$B$6:$BE$43,'RevPAR Raw Data'!AP$1,FALSE)</f>
        <v>114.331518705661</v>
      </c>
      <c r="AG56" s="78">
        <f>VLOOKUP($A56,'RevPAR Raw Data'!$B$6:$BE$43,'RevPAR Raw Data'!AR$1,FALSE)</f>
        <v>88.795068407365605</v>
      </c>
    </row>
    <row r="57" spans="1:33" ht="16" thickBot="1" x14ac:dyDescent="0.3">
      <c r="A57" s="59" t="s">
        <v>126</v>
      </c>
      <c r="B57" s="43">
        <f>(VLOOKUP($A56,'Occupancy Raw Data'!$B$8:$BE$51,'Occupancy Raw Data'!AT$3,FALSE))/100</f>
        <v>4.5925093616071902E-2</v>
      </c>
      <c r="C57" s="44">
        <f>(VLOOKUP($A56,'Occupancy Raw Data'!$B$8:$BE$51,'Occupancy Raw Data'!AU$3,FALSE))/100</f>
        <v>8.90055158483814E-2</v>
      </c>
      <c r="D57" s="44">
        <f>(VLOOKUP($A56,'Occupancy Raw Data'!$B$8:$BE$51,'Occupancy Raw Data'!AV$3,FALSE))/100</f>
        <v>5.4213432106469998E-2</v>
      </c>
      <c r="E57" s="44">
        <f>(VLOOKUP($A56,'Occupancy Raw Data'!$B$8:$BE$51,'Occupancy Raw Data'!AW$3,FALSE))/100</f>
        <v>-5.0860819897956301E-2</v>
      </c>
      <c r="F57" s="44">
        <f>(VLOOKUP($A56,'Occupancy Raw Data'!$B$8:$BE$51,'Occupancy Raw Data'!AX$3,FALSE))/100</f>
        <v>-1.9266212895624298E-2</v>
      </c>
      <c r="G57" s="44">
        <f>(VLOOKUP($A56,'Occupancy Raw Data'!$B$8:$BE$51,'Occupancy Raw Data'!AY$3,FALSE))/100</f>
        <v>1.7329693962775301E-2</v>
      </c>
      <c r="H57" s="45">
        <f>(VLOOKUP($A56,'Occupancy Raw Data'!$B$8:$BE$51,'Occupancy Raw Data'!BA$3,FALSE))/100</f>
        <v>-2.1045020943349601E-2</v>
      </c>
      <c r="I57" s="45">
        <f>(VLOOKUP($A56,'Occupancy Raw Data'!$B$8:$BE$51,'Occupancy Raw Data'!BB$3,FALSE))/100</f>
        <v>6.4721488925470905E-3</v>
      </c>
      <c r="J57" s="44">
        <f>(VLOOKUP($A56,'Occupancy Raw Data'!$B$8:$BE$51,'Occupancy Raw Data'!BC$3,FALSE))/100</f>
        <v>-7.9201725445055497E-3</v>
      </c>
      <c r="K57" s="46">
        <f>(VLOOKUP($A56,'Occupancy Raw Data'!$B$8:$BE$51,'Occupancy Raw Data'!BE$3,FALSE))/100</f>
        <v>9.3494385757477913E-3</v>
      </c>
      <c r="M57" s="43">
        <f>(VLOOKUP($A56,'ADR Raw Data'!$B$6:$BE$49,'ADR Raw Data'!AT$1,FALSE))/100</f>
        <v>-8.5832770563937007E-3</v>
      </c>
      <c r="N57" s="44">
        <f>(VLOOKUP($A56,'ADR Raw Data'!$B$6:$BE$49,'ADR Raw Data'!AU$1,FALSE))/100</f>
        <v>9.0378110846089099E-3</v>
      </c>
      <c r="O57" s="44">
        <f>(VLOOKUP($A56,'ADR Raw Data'!$B$6:$BE$49,'ADR Raw Data'!AV$1,FALSE))/100</f>
        <v>-1.6695960107607301E-2</v>
      </c>
      <c r="P57" s="44">
        <f>(VLOOKUP($A56,'ADR Raw Data'!$B$6:$BE$49,'ADR Raw Data'!AW$1,FALSE))/100</f>
        <v>-0.118575435822173</v>
      </c>
      <c r="Q57" s="44">
        <f>(VLOOKUP($A56,'ADR Raw Data'!$B$6:$BE$49,'ADR Raw Data'!AX$1,FALSE))/100</f>
        <v>1.01958824272401E-3</v>
      </c>
      <c r="R57" s="44">
        <f>(VLOOKUP($A56,'ADR Raw Data'!$B$6:$BE$49,'ADR Raw Data'!AY$1,FALSE))/100</f>
        <v>-3.8612691495006596E-2</v>
      </c>
      <c r="S57" s="45">
        <f>(VLOOKUP($A56,'ADR Raw Data'!$B$6:$BE$49,'ADR Raw Data'!BA$1,FALSE))/100</f>
        <v>1.2948637601755799E-2</v>
      </c>
      <c r="T57" s="45">
        <f>(VLOOKUP($A56,'ADR Raw Data'!$B$6:$BE$49,'ADR Raw Data'!BB$1,FALSE))/100</f>
        <v>3.4631055886030896E-3</v>
      </c>
      <c r="U57" s="44">
        <f>(VLOOKUP($A56,'ADR Raw Data'!$B$6:$BE$49,'ADR Raw Data'!BC$1,FALSE))/100</f>
        <v>7.9056078858279408E-3</v>
      </c>
      <c r="V57" s="46">
        <f>(VLOOKUP($A56,'ADR Raw Data'!$B$6:$BE$49,'ADR Raw Data'!BE$1,FALSE))/100</f>
        <v>-2.31499150269452E-2</v>
      </c>
      <c r="X57" s="43">
        <f>(VLOOKUP($A56,'RevPAR Raw Data'!$B$6:$BE$49,'RevPAR Raw Data'!AT$1,FALSE))/100</f>
        <v>3.6947628757330604E-2</v>
      </c>
      <c r="Y57" s="44">
        <f>(VLOOKUP($A56,'RevPAR Raw Data'!$B$6:$BE$49,'RevPAR Raw Data'!AU$1,FALSE))/100</f>
        <v>9.8847741970716191E-2</v>
      </c>
      <c r="Z57" s="44">
        <f>(VLOOKUP($A56,'RevPAR Raw Data'!$B$6:$BE$49,'RevPAR Raw Data'!AV$1,FALSE))/100</f>
        <v>3.6612326699116501E-2</v>
      </c>
      <c r="AA57" s="44">
        <f>(VLOOKUP($A56,'RevPAR Raw Data'!$B$6:$BE$49,'RevPAR Raw Data'!AW$1,FALSE))/100</f>
        <v>-0.16340541183445598</v>
      </c>
      <c r="AB57" s="44">
        <f>(VLOOKUP($A56,'RevPAR Raw Data'!$B$6:$BE$49,'RevPAR Raw Data'!AX$1,FALSE))/100</f>
        <v>-1.8266268257050501E-2</v>
      </c>
      <c r="AC57" s="44">
        <f>(VLOOKUP($A56,'RevPAR Raw Data'!$B$6:$BE$49,'RevPAR Raw Data'!AY$1,FALSE))/100</f>
        <v>-2.1952143658918701E-2</v>
      </c>
      <c r="AD57" s="45">
        <f>(VLOOKUP($A56,'RevPAR Raw Data'!$B$6:$BE$49,'RevPAR Raw Data'!BA$1,FALSE))/100</f>
        <v>-8.3688876911106099E-3</v>
      </c>
      <c r="AE57" s="45">
        <f>(VLOOKUP($A56,'RevPAR Raw Data'!$B$6:$BE$49,'RevPAR Raw Data'!BB$1,FALSE))/100</f>
        <v>9.957668216150229E-3</v>
      </c>
      <c r="AF57" s="44">
        <f>(VLOOKUP($A56,'RevPAR Raw Data'!$B$6:$BE$49,'RevPAR Raw Data'!BC$1,FALSE))/100</f>
        <v>-7.7178437202564705E-5</v>
      </c>
      <c r="AG57" s="46">
        <f>(VLOOKUP($A56,'RevPAR Raw Data'!$B$6:$BE$49,'RevPAR Raw Data'!BE$1,FALSE))/100</f>
        <v>-1.40169151597756E-2</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Data'!AG$3,FALSE))/100</f>
        <v>0.60231478851389397</v>
      </c>
      <c r="C59" s="72">
        <f>(VLOOKUP($A59,'Occupancy Raw Data'!$B$8:$BE$45,'Occupancy Raw Data'!AH$3,FALSE))/100</f>
        <v>0.80445783606385401</v>
      </c>
      <c r="D59" s="72">
        <f>(VLOOKUP($A59,'Occupancy Raw Data'!$B$8:$BE$45,'Occupancy Raw Data'!AI$3,FALSE))/100</f>
        <v>0.89148223490004697</v>
      </c>
      <c r="E59" s="72">
        <f>(VLOOKUP($A59,'Occupancy Raw Data'!$B$8:$BE$45,'Occupancy Raw Data'!AJ$3,FALSE))/100</f>
        <v>0.88474499577458898</v>
      </c>
      <c r="F59" s="72">
        <f>(VLOOKUP($A59,'Occupancy Raw Data'!$B$8:$BE$45,'Occupancy Raw Data'!AK$3,FALSE))/100</f>
        <v>0.80531302166635998</v>
      </c>
      <c r="G59" s="73">
        <f>(VLOOKUP($A59,'Occupancy Raw Data'!$B$8:$BE$45,'Occupancy Raw Data'!AL$3,FALSE))/100</f>
        <v>0.79766269917916899</v>
      </c>
      <c r="H59" s="53">
        <f>(VLOOKUP($A59,'Occupancy Raw Data'!$B$8:$BE$45,'Occupancy Raw Data'!AN$3,FALSE))/100</f>
        <v>0.78027709647661592</v>
      </c>
      <c r="I59" s="53">
        <f>(VLOOKUP($A59,'Occupancy Raw Data'!$B$8:$BE$45,'Occupancy Raw Data'!AO$3,FALSE))/100</f>
        <v>0.78365882769565698</v>
      </c>
      <c r="J59" s="73">
        <f>(VLOOKUP($A59,'Occupancy Raw Data'!$B$8:$BE$45,'Occupancy Raw Data'!AP$3,FALSE))/100</f>
        <v>0.78196796208613606</v>
      </c>
      <c r="K59" s="74">
        <f>(VLOOKUP($A59,'Occupancy Raw Data'!$B$8:$BE$45,'Occupancy Raw Data'!AR$3,FALSE))/100</f>
        <v>0.79317995146997899</v>
      </c>
      <c r="M59" s="75">
        <f>VLOOKUP($A59,'ADR Raw Data'!$B$6:$BE$43,'ADR Raw Data'!AG$1,FALSE)</f>
        <v>190.55666156374301</v>
      </c>
      <c r="N59" s="76">
        <f>VLOOKUP($A59,'ADR Raw Data'!$B$6:$BE$43,'ADR Raw Data'!AH$1,FALSE)</f>
        <v>234.20645826825901</v>
      </c>
      <c r="O59" s="76">
        <f>VLOOKUP($A59,'ADR Raw Data'!$B$6:$BE$43,'ADR Raw Data'!AI$1,FALSE)</f>
        <v>257.64610891613199</v>
      </c>
      <c r="P59" s="76">
        <f>VLOOKUP($A59,'ADR Raw Data'!$B$6:$BE$43,'ADR Raw Data'!AJ$1,FALSE)</f>
        <v>249.464203410984</v>
      </c>
      <c r="Q59" s="76">
        <f>VLOOKUP($A59,'ADR Raw Data'!$B$6:$BE$43,'ADR Raw Data'!AK$1,FALSE)</f>
        <v>220.94575609253101</v>
      </c>
      <c r="R59" s="77">
        <f>VLOOKUP($A59,'ADR Raw Data'!$B$6:$BE$43,'ADR Raw Data'!AL$1,FALSE)</f>
        <v>233.56091603652399</v>
      </c>
      <c r="S59" s="76">
        <f>VLOOKUP($A59,'ADR Raw Data'!$B$6:$BE$43,'ADR Raw Data'!AN$1,FALSE)</f>
        <v>201.80234496167401</v>
      </c>
      <c r="T59" s="76">
        <f>VLOOKUP($A59,'ADR Raw Data'!$B$6:$BE$43,'ADR Raw Data'!AO$1,FALSE)</f>
        <v>198.97775517544301</v>
      </c>
      <c r="U59" s="77">
        <f>VLOOKUP($A59,'ADR Raw Data'!$B$6:$BE$43,'ADR Raw Data'!AP$1,FALSE)</f>
        <v>200.386996233899</v>
      </c>
      <c r="V59" s="78">
        <f>VLOOKUP($A59,'ADR Raw Data'!$B$6:$BE$43,'ADR Raw Data'!AR$1,FALSE)</f>
        <v>224.21968154544601</v>
      </c>
      <c r="X59" s="75">
        <f>VLOOKUP($A59,'RevPAR Raw Data'!$B$6:$BE$43,'RevPAR Raw Data'!AG$1,FALSE)</f>
        <v>114.775095309679</v>
      </c>
      <c r="Y59" s="76">
        <f>VLOOKUP($A59,'RevPAR Raw Data'!$B$6:$BE$43,'RevPAR Raw Data'!AH$1,FALSE)</f>
        <v>188.409220610663</v>
      </c>
      <c r="Z59" s="76">
        <f>VLOOKUP($A59,'RevPAR Raw Data'!$B$6:$BE$43,'RevPAR Raw Data'!AI$1,FALSE)</f>
        <v>229.68692898985501</v>
      </c>
      <c r="AA59" s="76">
        <f>VLOOKUP($A59,'RevPAR Raw Data'!$B$6:$BE$43,'RevPAR Raw Data'!AJ$1,FALSE)</f>
        <v>220.71220559276301</v>
      </c>
      <c r="AB59" s="76">
        <f>VLOOKUP($A59,'RevPAR Raw Data'!$B$6:$BE$43,'RevPAR Raw Data'!AK$1,FALSE)</f>
        <v>177.93049446323499</v>
      </c>
      <c r="AC59" s="77">
        <f>VLOOKUP($A59,'RevPAR Raw Data'!$B$6:$BE$43,'RevPAR Raw Data'!AL$1,FALSE)</f>
        <v>186.302830708453</v>
      </c>
      <c r="AD59" s="76">
        <f>VLOOKUP($A59,'RevPAR Raw Data'!$B$6:$BE$43,'RevPAR Raw Data'!AN$1,FALSE)</f>
        <v>157.461747788868</v>
      </c>
      <c r="AE59" s="76">
        <f>VLOOKUP($A59,'RevPAR Raw Data'!$B$6:$BE$43,'RevPAR Raw Data'!AO$1,FALSE)</f>
        <v>155.93067435830099</v>
      </c>
      <c r="AF59" s="77">
        <f>VLOOKUP($A59,'RevPAR Raw Data'!$B$6:$BE$43,'RevPAR Raw Data'!AP$1,FALSE)</f>
        <v>156.69621107358401</v>
      </c>
      <c r="AG59" s="78">
        <f>VLOOKUP($A59,'RevPAR Raw Data'!$B$6:$BE$43,'RevPAR Raw Data'!AR$1,FALSE)</f>
        <v>177.84655612683099</v>
      </c>
    </row>
    <row r="60" spans="1:33" x14ac:dyDescent="0.25">
      <c r="A60" s="55" t="s">
        <v>126</v>
      </c>
      <c r="B60" s="43">
        <f>(VLOOKUP($A59,'Occupancy Raw Data'!$B$8:$BE$51,'Occupancy Raw Data'!AT$3,FALSE))/100</f>
        <v>8.0919588151117203E-2</v>
      </c>
      <c r="C60" s="44">
        <f>(VLOOKUP($A59,'Occupancy Raw Data'!$B$8:$BE$51,'Occupancy Raw Data'!AU$3,FALSE))/100</f>
        <v>7.1775746435155996E-2</v>
      </c>
      <c r="D60" s="44">
        <f>(VLOOKUP($A59,'Occupancy Raw Data'!$B$8:$BE$51,'Occupancy Raw Data'!AV$3,FALSE))/100</f>
        <v>5.3013704793463699E-2</v>
      </c>
      <c r="E60" s="44">
        <f>(VLOOKUP($A59,'Occupancy Raw Data'!$B$8:$BE$51,'Occupancy Raw Data'!AW$3,FALSE))/100</f>
        <v>4.4102450610136401E-2</v>
      </c>
      <c r="F60" s="44">
        <f>(VLOOKUP($A59,'Occupancy Raw Data'!$B$8:$BE$51,'Occupancy Raw Data'!AX$3,FALSE))/100</f>
        <v>3.8187855156967696E-2</v>
      </c>
      <c r="G60" s="44">
        <f>(VLOOKUP($A59,'Occupancy Raw Data'!$B$8:$BE$51,'Occupancy Raw Data'!AY$3,FALSE))/100</f>
        <v>5.5814049523408099E-2</v>
      </c>
      <c r="H60" s="45">
        <f>(VLOOKUP($A59,'Occupancy Raw Data'!$B$8:$BE$51,'Occupancy Raw Data'!BA$3,FALSE))/100</f>
        <v>3.6242420121717099E-2</v>
      </c>
      <c r="I60" s="45">
        <f>(VLOOKUP($A59,'Occupancy Raw Data'!$B$8:$BE$51,'Occupancy Raw Data'!BB$3,FALSE))/100</f>
        <v>2.07012023384474E-2</v>
      </c>
      <c r="J60" s="44">
        <f>(VLOOKUP($A59,'Occupancy Raw Data'!$B$8:$BE$51,'Occupancy Raw Data'!BC$3,FALSE))/100</f>
        <v>2.8396299153470597E-2</v>
      </c>
      <c r="K60" s="46">
        <f>(VLOOKUP($A59,'Occupancy Raw Data'!$B$8:$BE$51,'Occupancy Raw Data'!BE$3,FALSE))/100</f>
        <v>4.7946088533029903E-2</v>
      </c>
      <c r="M60" s="43">
        <f>(VLOOKUP($A59,'ADR Raw Data'!$B$6:$BE$49,'ADR Raw Data'!AT$1,FALSE))/100</f>
        <v>3.52418668497127E-2</v>
      </c>
      <c r="N60" s="44">
        <f>(VLOOKUP($A59,'ADR Raw Data'!$B$6:$BE$49,'ADR Raw Data'!AU$1,FALSE))/100</f>
        <v>2.4673745134755197E-2</v>
      </c>
      <c r="O60" s="44">
        <f>(VLOOKUP($A59,'ADR Raw Data'!$B$6:$BE$49,'ADR Raw Data'!AV$1,FALSE))/100</f>
        <v>6.8801882739144308E-3</v>
      </c>
      <c r="P60" s="44">
        <f>(VLOOKUP($A59,'ADR Raw Data'!$B$6:$BE$49,'ADR Raw Data'!AW$1,FALSE))/100</f>
        <v>1.42870277205227E-2</v>
      </c>
      <c r="Q60" s="44">
        <f>(VLOOKUP($A59,'ADR Raw Data'!$B$6:$BE$49,'ADR Raw Data'!AX$1,FALSE))/100</f>
        <v>1.89865090111822E-2</v>
      </c>
      <c r="R60" s="44">
        <f>(VLOOKUP($A59,'ADR Raw Data'!$B$6:$BE$49,'ADR Raw Data'!AY$1,FALSE))/100</f>
        <v>1.71877872528301E-2</v>
      </c>
      <c r="S60" s="45">
        <f>(VLOOKUP($A59,'ADR Raw Data'!$B$6:$BE$49,'ADR Raw Data'!BA$1,FALSE))/100</f>
        <v>7.5593280962487797E-2</v>
      </c>
      <c r="T60" s="45">
        <f>(VLOOKUP($A59,'ADR Raw Data'!$B$6:$BE$49,'ADR Raw Data'!BB$1,FALSE))/100</f>
        <v>6.4085612958241403E-2</v>
      </c>
      <c r="U60" s="44">
        <f>(VLOOKUP($A59,'ADR Raw Data'!$B$6:$BE$49,'ADR Raw Data'!BC$1,FALSE))/100</f>
        <v>6.9850107060753508E-2</v>
      </c>
      <c r="V60" s="46">
        <f>(VLOOKUP($A59,'ADR Raw Data'!$B$6:$BE$49,'ADR Raw Data'!BE$1,FALSE))/100</f>
        <v>3.1042605509853698E-2</v>
      </c>
      <c r="X60" s="43">
        <f>(VLOOKUP($A59,'RevPAR Raw Data'!$B$6:$BE$49,'RevPAR Raw Data'!AT$1,FALSE))/100</f>
        <v>0.119013212351985</v>
      </c>
      <c r="Y60" s="44">
        <f>(VLOOKUP($A59,'RevPAR Raw Data'!$B$6:$BE$49,'RevPAR Raw Data'!AU$1,FALSE))/100</f>
        <v>9.82204680443092E-2</v>
      </c>
      <c r="Z60" s="44">
        <f>(VLOOKUP($A59,'RevPAR Raw Data'!$B$6:$BE$49,'RevPAR Raw Data'!AV$1,FALSE))/100</f>
        <v>6.0258637337454901E-2</v>
      </c>
      <c r="AA60" s="44">
        <f>(VLOOKUP($A59,'RevPAR Raw Data'!$B$6:$BE$49,'RevPAR Raw Data'!AW$1,FALSE))/100</f>
        <v>5.9019571265069098E-2</v>
      </c>
      <c r="AB60" s="44">
        <f>(VLOOKUP($A59,'RevPAR Raw Data'!$B$6:$BE$49,'RevPAR Raw Data'!AX$1,FALSE))/100</f>
        <v>5.7899418224205502E-2</v>
      </c>
      <c r="AC60" s="44">
        <f>(VLOOKUP($A59,'RevPAR Raw Data'!$B$6:$BE$49,'RevPAR Raw Data'!AY$1,FALSE))/100</f>
        <v>7.3961156785165502E-2</v>
      </c>
      <c r="AD60" s="45">
        <f>(VLOOKUP($A59,'RevPAR Raw Data'!$B$6:$BE$49,'RevPAR Raw Data'!BA$1,FALSE))/100</f>
        <v>0.11457538453122601</v>
      </c>
      <c r="AE60" s="45">
        <f>(VLOOKUP($A59,'RevPAR Raw Data'!$B$6:$BE$49,'RevPAR Raw Data'!BB$1,FALSE))/100</f>
        <v>8.6113464537520806E-2</v>
      </c>
      <c r="AF60" s="44">
        <f>(VLOOKUP($A59,'RevPAR Raw Data'!$B$6:$BE$49,'RevPAR Raw Data'!BC$1,FALSE))/100</f>
        <v>0.100229890750223</v>
      </c>
      <c r="AG60" s="46">
        <f>(VLOOKUP($A59,'RevPAR Raw Data'!$B$6:$BE$49,'RevPAR Raw Data'!BE$1,FALSE))/100</f>
        <v>8.0477065554954999E-2</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5">
      <c r="A62" s="70" t="s">
        <v>34</v>
      </c>
      <c r="B62" s="71">
        <f>(VLOOKUP($A62,'Occupancy Raw Data'!$B$8:$BE$45,'Occupancy Raw Data'!AG$3,FALSE))/100</f>
        <v>0.65943340965972597</v>
      </c>
      <c r="C62" s="72">
        <f>(VLOOKUP($A62,'Occupancy Raw Data'!$B$8:$BE$45,'Occupancy Raw Data'!AH$3,FALSE))/100</f>
        <v>0.91003248309281604</v>
      </c>
      <c r="D62" s="72">
        <f>(VLOOKUP($A62,'Occupancy Raw Data'!$B$8:$BE$45,'Occupancy Raw Data'!AI$3,FALSE))/100</f>
        <v>0.96836892273283892</v>
      </c>
      <c r="E62" s="72">
        <f>(VLOOKUP($A62,'Occupancy Raw Data'!$B$8:$BE$45,'Occupancy Raw Data'!AJ$3,FALSE))/100</f>
        <v>0.96354970978220289</v>
      </c>
      <c r="F62" s="72">
        <f>(VLOOKUP($A62,'Occupancy Raw Data'!$B$8:$BE$45,'Occupancy Raw Data'!AK$3,FALSE))/100</f>
        <v>0.85813941104425095</v>
      </c>
      <c r="G62" s="73">
        <f>(VLOOKUP($A62,'Occupancy Raw Data'!$B$8:$BE$45,'Occupancy Raw Data'!AL$3,FALSE))/100</f>
        <v>0.87190478726236709</v>
      </c>
      <c r="H62" s="53">
        <f>(VLOOKUP($A62,'Occupancy Raw Data'!$B$8:$BE$45,'Occupancy Raw Data'!AN$3,FALSE))/100</f>
        <v>0.76837989126067896</v>
      </c>
      <c r="I62" s="53">
        <f>(VLOOKUP($A62,'Occupancy Raw Data'!$B$8:$BE$45,'Occupancy Raw Data'!AO$3,FALSE))/100</f>
        <v>0.748212229156065</v>
      </c>
      <c r="J62" s="73">
        <f>(VLOOKUP($A62,'Occupancy Raw Data'!$B$8:$BE$45,'Occupancy Raw Data'!AP$3,FALSE))/100</f>
        <v>0.75829606020837204</v>
      </c>
      <c r="K62" s="74">
        <f>(VLOOKUP($A62,'Occupancy Raw Data'!$B$8:$BE$45,'Occupancy Raw Data'!AR$3,FALSE))/100</f>
        <v>0.83958180931480098</v>
      </c>
      <c r="M62" s="75">
        <f>VLOOKUP($A62,'ADR Raw Data'!$B$6:$BE$43,'ADR Raw Data'!AG$1,FALSE)</f>
        <v>227.75526305164101</v>
      </c>
      <c r="N62" s="76">
        <f>VLOOKUP($A62,'ADR Raw Data'!$B$6:$BE$43,'ADR Raw Data'!AH$1,FALSE)</f>
        <v>272.17133854120902</v>
      </c>
      <c r="O62" s="76">
        <f>VLOOKUP($A62,'ADR Raw Data'!$B$6:$BE$43,'ADR Raw Data'!AI$1,FALSE)</f>
        <v>295.08756722573497</v>
      </c>
      <c r="P62" s="76">
        <f>VLOOKUP($A62,'ADR Raw Data'!$B$6:$BE$43,'ADR Raw Data'!AJ$1,FALSE)</f>
        <v>286.418359998894</v>
      </c>
      <c r="Q62" s="76">
        <f>VLOOKUP($A62,'ADR Raw Data'!$B$6:$BE$43,'ADR Raw Data'!AK$1,FALSE)</f>
        <v>252.76276915916799</v>
      </c>
      <c r="R62" s="77">
        <f>VLOOKUP($A62,'ADR Raw Data'!$B$6:$BE$43,'ADR Raw Data'!AL$1,FALSE)</f>
        <v>269.87163208843498</v>
      </c>
      <c r="S62" s="76">
        <f>VLOOKUP($A62,'ADR Raw Data'!$B$6:$BE$43,'ADR Raw Data'!AN$1,FALSE)</f>
        <v>207.91920108752399</v>
      </c>
      <c r="T62" s="76">
        <f>VLOOKUP($A62,'ADR Raw Data'!$B$6:$BE$43,'ADR Raw Data'!AO$1,FALSE)</f>
        <v>201.57655605670101</v>
      </c>
      <c r="U62" s="77">
        <f>VLOOKUP($A62,'ADR Raw Data'!$B$6:$BE$43,'ADR Raw Data'!AP$1,FALSE)</f>
        <v>204.79005086092701</v>
      </c>
      <c r="V62" s="78">
        <f>VLOOKUP($A62,'ADR Raw Data'!$B$6:$BE$43,'ADR Raw Data'!AR$1,FALSE)</f>
        <v>253.147886685423</v>
      </c>
      <c r="X62" s="75">
        <f>VLOOKUP($A62,'RevPAR Raw Data'!$B$6:$BE$43,'RevPAR Raw Data'!AG$1,FALSE)</f>
        <v>150.189429682091</v>
      </c>
      <c r="Y62" s="76">
        <f>VLOOKUP($A62,'RevPAR Raw Data'!$B$6:$BE$43,'RevPAR Raw Data'!AH$1,FALSE)</f>
        <v>247.684759039352</v>
      </c>
      <c r="Z62" s="76">
        <f>VLOOKUP($A62,'RevPAR Raw Data'!$B$6:$BE$43,'RevPAR Raw Data'!AI$1,FALSE)</f>
        <v>285.75362958623901</v>
      </c>
      <c r="AA62" s="76">
        <f>VLOOKUP($A62,'RevPAR Raw Data'!$B$6:$BE$43,'RevPAR Raw Data'!AJ$1,FALSE)</f>
        <v>275.97832765322897</v>
      </c>
      <c r="AB62" s="76">
        <f>VLOOKUP($A62,'RevPAR Raw Data'!$B$6:$BE$43,'RevPAR Raw Data'!AK$1,FALSE)</f>
        <v>216.90569386016199</v>
      </c>
      <c r="AC62" s="77">
        <f>VLOOKUP($A62,'RevPAR Raw Data'!$B$6:$BE$43,'RevPAR Raw Data'!AL$1,FALSE)</f>
        <v>235.30236796421499</v>
      </c>
      <c r="AD62" s="76">
        <f>VLOOKUP($A62,'RevPAR Raw Data'!$B$6:$BE$43,'RevPAR Raw Data'!AN$1,FALSE)</f>
        <v>159.76093312263899</v>
      </c>
      <c r="AE62" s="76">
        <f>VLOOKUP($A62,'RevPAR Raw Data'!$B$6:$BE$43,'RevPAR Raw Data'!AO$1,FALSE)</f>
        <v>150.82204435278601</v>
      </c>
      <c r="AF62" s="77">
        <f>VLOOKUP($A62,'RevPAR Raw Data'!$B$6:$BE$43,'RevPAR Raw Data'!AP$1,FALSE)</f>
        <v>155.291488737713</v>
      </c>
      <c r="AG62" s="78">
        <f>VLOOKUP($A62,'RevPAR Raw Data'!$B$6:$BE$43,'RevPAR Raw Data'!AR$1,FALSE)</f>
        <v>212.53836072756599</v>
      </c>
    </row>
    <row r="63" spans="1:33" x14ac:dyDescent="0.25">
      <c r="A63" s="55" t="s">
        <v>126</v>
      </c>
      <c r="B63" s="43">
        <f>(VLOOKUP($A62,'Occupancy Raw Data'!$B$8:$BE$51,'Occupancy Raw Data'!AT$3,FALSE))/100</f>
        <v>0.12586772324076601</v>
      </c>
      <c r="C63" s="44">
        <f>(VLOOKUP($A62,'Occupancy Raw Data'!$B$8:$BE$51,'Occupancy Raw Data'!AU$3,FALSE))/100</f>
        <v>9.4850739696014305E-2</v>
      </c>
      <c r="D63" s="44">
        <f>(VLOOKUP($A62,'Occupancy Raw Data'!$B$8:$BE$51,'Occupancy Raw Data'!AV$3,FALSE))/100</f>
        <v>3.5538863266536401E-2</v>
      </c>
      <c r="E63" s="44">
        <f>(VLOOKUP($A62,'Occupancy Raw Data'!$B$8:$BE$51,'Occupancy Raw Data'!AW$3,FALSE))/100</f>
        <v>1.7222097454376098E-2</v>
      </c>
      <c r="F63" s="44">
        <f>(VLOOKUP($A62,'Occupancy Raw Data'!$B$8:$BE$51,'Occupancy Raw Data'!AX$3,FALSE))/100</f>
        <v>-1.8587646425248201E-2</v>
      </c>
      <c r="G63" s="44">
        <f>(VLOOKUP($A62,'Occupancy Raw Data'!$B$8:$BE$51,'Occupancy Raw Data'!AY$3,FALSE))/100</f>
        <v>4.4530509552941605E-2</v>
      </c>
      <c r="H63" s="45">
        <f>(VLOOKUP($A62,'Occupancy Raw Data'!$B$8:$BE$51,'Occupancy Raw Data'!BA$3,FALSE))/100</f>
        <v>-2.6392965368791099E-2</v>
      </c>
      <c r="I63" s="45">
        <f>(VLOOKUP($A62,'Occupancy Raw Data'!$B$8:$BE$51,'Occupancy Raw Data'!BB$3,FALSE))/100</f>
        <v>-3.1686221607155E-2</v>
      </c>
      <c r="J63" s="44">
        <f>(VLOOKUP($A62,'Occupancy Raw Data'!$B$8:$BE$51,'Occupancy Raw Data'!BC$3,FALSE))/100</f>
        <v>-2.9011611713897302E-2</v>
      </c>
      <c r="K63" s="46">
        <f>(VLOOKUP($A62,'Occupancy Raw Data'!$B$8:$BE$51,'Occupancy Raw Data'!BE$3,FALSE))/100</f>
        <v>2.4670380655178601E-2</v>
      </c>
      <c r="M63" s="43">
        <f>(VLOOKUP($A62,'ADR Raw Data'!$B$6:$BE$49,'ADR Raw Data'!AT$1,FALSE))/100</f>
        <v>0.15827482537882701</v>
      </c>
      <c r="N63" s="44">
        <f>(VLOOKUP($A62,'ADR Raw Data'!$B$6:$BE$49,'ADR Raw Data'!AU$1,FALSE))/100</f>
        <v>0.11409027857781301</v>
      </c>
      <c r="O63" s="44">
        <f>(VLOOKUP($A62,'ADR Raw Data'!$B$6:$BE$49,'ADR Raw Data'!AV$1,FALSE))/100</f>
        <v>0.10121010075476899</v>
      </c>
      <c r="P63" s="44">
        <f>(VLOOKUP($A62,'ADR Raw Data'!$B$6:$BE$49,'ADR Raw Data'!AW$1,FALSE))/100</f>
        <v>7.710057332576499E-2</v>
      </c>
      <c r="Q63" s="44">
        <f>(VLOOKUP($A62,'ADR Raw Data'!$B$6:$BE$49,'ADR Raw Data'!AX$1,FALSE))/100</f>
        <v>8.0703812128322797E-2</v>
      </c>
      <c r="R63" s="44">
        <f>(VLOOKUP($A62,'ADR Raw Data'!$B$6:$BE$49,'ADR Raw Data'!AY$1,FALSE))/100</f>
        <v>9.8657903667678404E-2</v>
      </c>
      <c r="S63" s="45">
        <f>(VLOOKUP($A62,'ADR Raw Data'!$B$6:$BE$49,'ADR Raw Data'!BA$1,FALSE))/100</f>
        <v>0.15349546271151301</v>
      </c>
      <c r="T63" s="45">
        <f>(VLOOKUP($A62,'ADR Raw Data'!$B$6:$BE$49,'ADR Raw Data'!BB$1,FALSE))/100</f>
        <v>0.155011384812934</v>
      </c>
      <c r="U63" s="44">
        <f>(VLOOKUP($A62,'ADR Raw Data'!$B$6:$BE$49,'ADR Raw Data'!BC$1,FALSE))/100</f>
        <v>0.154281892233155</v>
      </c>
      <c r="V63" s="46">
        <f>(VLOOKUP($A62,'ADR Raw Data'!$B$6:$BE$49,'ADR Raw Data'!BE$1,FALSE))/100</f>
        <v>0.114894282462391</v>
      </c>
      <c r="X63" s="43">
        <f>(VLOOKUP($A62,'RevPAR Raw Data'!$B$6:$BE$49,'RevPAR Raw Data'!AT$1,FALSE))/100</f>
        <v>0.304064240536357</v>
      </c>
      <c r="Y63" s="44">
        <f>(VLOOKUP($A62,'RevPAR Raw Data'!$B$6:$BE$49,'RevPAR Raw Data'!AU$1,FALSE))/100</f>
        <v>0.21976256558905799</v>
      </c>
      <c r="Z63" s="44">
        <f>(VLOOKUP($A62,'RevPAR Raw Data'!$B$6:$BE$49,'RevPAR Raw Data'!AV$1,FALSE))/100</f>
        <v>0.14034585595322102</v>
      </c>
      <c r="AA63" s="44">
        <f>(VLOOKUP($A62,'RevPAR Raw Data'!$B$6:$BE$49,'RevPAR Raw Data'!AW$1,FALSE))/100</f>
        <v>9.5650504367745803E-2</v>
      </c>
      <c r="AB63" s="44">
        <f>(VLOOKUP($A62,'RevPAR Raw Data'!$B$6:$BE$49,'RevPAR Raw Data'!AX$1,FALSE))/100</f>
        <v>6.06160717780636E-2</v>
      </c>
      <c r="AC63" s="44">
        <f>(VLOOKUP($A62,'RevPAR Raw Data'!$B$6:$BE$49,'RevPAR Raw Data'!AY$1,FALSE))/100</f>
        <v>0.147581699942366</v>
      </c>
      <c r="AD63" s="45">
        <f>(VLOOKUP($A62,'RevPAR Raw Data'!$B$6:$BE$49,'RevPAR Raw Data'!BA$1,FALSE))/100</f>
        <v>0.12305129691111</v>
      </c>
      <c r="AE63" s="45">
        <f>(VLOOKUP($A62,'RevPAR Raw Data'!$B$6:$BE$49,'RevPAR Raw Data'!BB$1,FALSE))/100</f>
        <v>0.11841343811496399</v>
      </c>
      <c r="AF63" s="44">
        <f>(VLOOKUP($A62,'RevPAR Raw Data'!$B$6:$BE$49,'RevPAR Raw Data'!BC$1,FALSE))/100</f>
        <v>0.120794314167304</v>
      </c>
      <c r="AG63" s="46">
        <f>(VLOOKUP($A62,'RevPAR Raw Data'!$B$6:$BE$49,'RevPAR Raw Data'!BE$1,FALSE))/100</f>
        <v>0.142399148801021</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Data'!AG$3,FALSE))/100</f>
        <v>0.62314514259216303</v>
      </c>
      <c r="C65" s="72">
        <f>(VLOOKUP($A65,'Occupancy Raw Data'!$B$8:$BE$45,'Occupancy Raw Data'!AH$3,FALSE))/100</f>
        <v>0.825295617899373</v>
      </c>
      <c r="D65" s="72">
        <f>(VLOOKUP($A65,'Occupancy Raw Data'!$B$8:$BE$45,'Occupancy Raw Data'!AI$3,FALSE))/100</f>
        <v>0.92499420357060003</v>
      </c>
      <c r="E65" s="72">
        <f>(VLOOKUP($A65,'Occupancy Raw Data'!$B$8:$BE$45,'Occupancy Raw Data'!AJ$3,FALSE))/100</f>
        <v>0.91719800602828594</v>
      </c>
      <c r="F65" s="72">
        <f>(VLOOKUP($A65,'Occupancy Raw Data'!$B$8:$BE$45,'Occupancy Raw Data'!AK$3,FALSE))/100</f>
        <v>0.82257129608161306</v>
      </c>
      <c r="G65" s="73">
        <f>(VLOOKUP($A65,'Occupancy Raw Data'!$B$8:$BE$45,'Occupancy Raw Data'!AL$3,FALSE))/100</f>
        <v>0.82264085323440694</v>
      </c>
      <c r="H65" s="53">
        <f>(VLOOKUP($A65,'Occupancy Raw Data'!$B$8:$BE$45,'Occupancy Raw Data'!AN$3,FALSE))/100</f>
        <v>0.78182239740319903</v>
      </c>
      <c r="I65" s="53">
        <f>(VLOOKUP($A65,'Occupancy Raw Data'!$B$8:$BE$45,'Occupancy Raw Data'!AO$3,FALSE))/100</f>
        <v>0.78950266635752298</v>
      </c>
      <c r="J65" s="73">
        <f>(VLOOKUP($A65,'Occupancy Raw Data'!$B$8:$BE$45,'Occupancy Raw Data'!AP$3,FALSE))/100</f>
        <v>0.78566253188036095</v>
      </c>
      <c r="K65" s="74">
        <f>(VLOOKUP($A65,'Occupancy Raw Data'!$B$8:$BE$45,'Occupancy Raw Data'!AR$3,FALSE))/100</f>
        <v>0.81207561856182298</v>
      </c>
      <c r="M65" s="75">
        <f>VLOOKUP($A65,'ADR Raw Data'!$B$6:$BE$43,'ADR Raw Data'!AG$1,FALSE)</f>
        <v>169.14749918608399</v>
      </c>
      <c r="N65" s="76">
        <f>VLOOKUP($A65,'ADR Raw Data'!$B$6:$BE$43,'ADR Raw Data'!AH$1,FALSE)</f>
        <v>200.25503301025401</v>
      </c>
      <c r="O65" s="76">
        <f>VLOOKUP($A65,'ADR Raw Data'!$B$6:$BE$43,'ADR Raw Data'!AI$1,FALSE)</f>
        <v>212.65642718385701</v>
      </c>
      <c r="P65" s="76">
        <f>VLOOKUP($A65,'ADR Raw Data'!$B$6:$BE$43,'ADR Raw Data'!AJ$1,FALSE)</f>
        <v>206.496872057383</v>
      </c>
      <c r="Q65" s="76">
        <f>VLOOKUP($A65,'ADR Raw Data'!$B$6:$BE$43,'ADR Raw Data'!AK$1,FALSE)</f>
        <v>186.71209217109401</v>
      </c>
      <c r="R65" s="77">
        <f>VLOOKUP($A65,'ADR Raw Data'!$B$6:$BE$43,'ADR Raw Data'!AL$1,FALSE)</f>
        <v>197.01465833345</v>
      </c>
      <c r="S65" s="76">
        <f>VLOOKUP($A65,'ADR Raw Data'!$B$6:$BE$43,'ADR Raw Data'!AN$1,FALSE)</f>
        <v>168.83108021945401</v>
      </c>
      <c r="T65" s="76">
        <f>VLOOKUP($A65,'ADR Raw Data'!$B$6:$BE$43,'ADR Raw Data'!AO$1,FALSE)</f>
        <v>168.508134062626</v>
      </c>
      <c r="U65" s="77">
        <f>VLOOKUP($A65,'ADR Raw Data'!$B$6:$BE$43,'ADR Raw Data'!AP$1,FALSE)</f>
        <v>168.66881789844501</v>
      </c>
      <c r="V65" s="78">
        <f>VLOOKUP($A65,'ADR Raw Data'!$B$6:$BE$43,'ADR Raw Data'!AR$1,FALSE)</f>
        <v>189.179263889384</v>
      </c>
      <c r="X65" s="75">
        <f>VLOOKUP($A65,'RevPAR Raw Data'!$B$6:$BE$43,'RevPAR Raw Data'!AG$1,FALSE)</f>
        <v>105.40344249942</v>
      </c>
      <c r="Y65" s="76">
        <f>VLOOKUP($A65,'RevPAR Raw Data'!$B$6:$BE$43,'RevPAR Raw Data'!AH$1,FALSE)</f>
        <v>165.26960120565701</v>
      </c>
      <c r="Z65" s="76">
        <f>VLOOKUP($A65,'RevPAR Raw Data'!$B$6:$BE$43,'RevPAR Raw Data'!AI$1,FALSE)</f>
        <v>196.70596249710101</v>
      </c>
      <c r="AA65" s="76">
        <f>VLOOKUP($A65,'RevPAR Raw Data'!$B$6:$BE$43,'RevPAR Raw Data'!AJ$1,FALSE)</f>
        <v>189.39851930210901</v>
      </c>
      <c r="AB65" s="76">
        <f>VLOOKUP($A65,'RevPAR Raw Data'!$B$6:$BE$43,'RevPAR Raw Data'!AK$1,FALSE)</f>
        <v>153.58400765128599</v>
      </c>
      <c r="AC65" s="77">
        <f>VLOOKUP($A65,'RevPAR Raw Data'!$B$6:$BE$43,'RevPAR Raw Data'!AL$1,FALSE)</f>
        <v>162.072306631115</v>
      </c>
      <c r="AD65" s="76">
        <f>VLOOKUP($A65,'RevPAR Raw Data'!$B$6:$BE$43,'RevPAR Raw Data'!AN$1,FALSE)</f>
        <v>131.99591989334499</v>
      </c>
      <c r="AE65" s="76">
        <f>VLOOKUP($A65,'RevPAR Raw Data'!$B$6:$BE$43,'RevPAR Raw Data'!AO$1,FALSE)</f>
        <v>133.037621145374</v>
      </c>
      <c r="AF65" s="77">
        <f>VLOOKUP($A65,'RevPAR Raw Data'!$B$6:$BE$43,'RevPAR Raw Data'!AP$1,FALSE)</f>
        <v>132.51677051935999</v>
      </c>
      <c r="AG65" s="78">
        <f>VLOOKUP($A65,'RevPAR Raw Data'!$B$6:$BE$43,'RevPAR Raw Data'!AR$1,FALSE)</f>
        <v>153.62786774204201</v>
      </c>
    </row>
    <row r="66" spans="1:33" x14ac:dyDescent="0.25">
      <c r="A66" s="55" t="s">
        <v>126</v>
      </c>
      <c r="B66" s="43">
        <f>(VLOOKUP($A65,'Occupancy Raw Data'!$B$8:$BE$51,'Occupancy Raw Data'!AT$3,FALSE))/100</f>
        <v>0.12845729718614401</v>
      </c>
      <c r="C66" s="44">
        <f>(VLOOKUP($A65,'Occupancy Raw Data'!$B$8:$BE$51,'Occupancy Raw Data'!AU$3,FALSE))/100</f>
        <v>0.11997204118763599</v>
      </c>
      <c r="D66" s="44">
        <f>(VLOOKUP($A65,'Occupancy Raw Data'!$B$8:$BE$51,'Occupancy Raw Data'!AV$3,FALSE))/100</f>
        <v>9.0773537274494595E-2</v>
      </c>
      <c r="E66" s="44">
        <f>(VLOOKUP($A65,'Occupancy Raw Data'!$B$8:$BE$51,'Occupancy Raw Data'!AW$3,FALSE))/100</f>
        <v>6.3696411234286293E-2</v>
      </c>
      <c r="F66" s="44">
        <f>(VLOOKUP($A65,'Occupancy Raw Data'!$B$8:$BE$51,'Occupancy Raw Data'!AX$3,FALSE))/100</f>
        <v>3.5675630029897099E-2</v>
      </c>
      <c r="G66" s="44">
        <f>(VLOOKUP($A65,'Occupancy Raw Data'!$B$8:$BE$51,'Occupancy Raw Data'!AY$3,FALSE))/100</f>
        <v>8.4245090487351001E-2</v>
      </c>
      <c r="H66" s="45">
        <f>(VLOOKUP($A65,'Occupancy Raw Data'!$B$8:$BE$51,'Occupancy Raw Data'!BA$3,FALSE))/100</f>
        <v>5.9637466958435296E-2</v>
      </c>
      <c r="I66" s="45">
        <f>(VLOOKUP($A65,'Occupancy Raw Data'!$B$8:$BE$51,'Occupancy Raw Data'!BB$3,FALSE))/100</f>
        <v>4.2664503511415298E-2</v>
      </c>
      <c r="J66" s="44">
        <f>(VLOOKUP($A65,'Occupancy Raw Data'!$B$8:$BE$51,'Occupancy Raw Data'!BC$3,FALSE))/100</f>
        <v>5.1040993914761704E-2</v>
      </c>
      <c r="K66" s="46">
        <f>(VLOOKUP($A65,'Occupancy Raw Data'!$B$8:$BE$51,'Occupancy Raw Data'!BE$3,FALSE))/100</f>
        <v>7.4857644656604994E-2</v>
      </c>
      <c r="M66" s="43">
        <f>(VLOOKUP($A65,'ADR Raw Data'!$B$6:$BE$49,'ADR Raw Data'!AT$1,FALSE))/100</f>
        <v>7.7545256396982204E-2</v>
      </c>
      <c r="N66" s="44">
        <f>(VLOOKUP($A65,'ADR Raw Data'!$B$6:$BE$49,'ADR Raw Data'!AU$1,FALSE))/100</f>
        <v>5.8140373865075395E-2</v>
      </c>
      <c r="O66" s="44">
        <f>(VLOOKUP($A65,'ADR Raw Data'!$B$6:$BE$49,'ADR Raw Data'!AV$1,FALSE))/100</f>
        <v>6.0036782348218194E-2</v>
      </c>
      <c r="P66" s="44">
        <f>(VLOOKUP($A65,'ADR Raw Data'!$B$6:$BE$49,'ADR Raw Data'!AW$1,FALSE))/100</f>
        <v>7.6411058965502501E-2</v>
      </c>
      <c r="Q66" s="44">
        <f>(VLOOKUP($A65,'ADR Raw Data'!$B$6:$BE$49,'ADR Raw Data'!AX$1,FALSE))/100</f>
        <v>7.1441120754892298E-2</v>
      </c>
      <c r="R66" s="44">
        <f>(VLOOKUP($A65,'ADR Raw Data'!$B$6:$BE$49,'ADR Raw Data'!AY$1,FALSE))/100</f>
        <v>6.7577392068531805E-2</v>
      </c>
      <c r="S66" s="45">
        <f>(VLOOKUP($A65,'ADR Raw Data'!$B$6:$BE$49,'ADR Raw Data'!BA$1,FALSE))/100</f>
        <v>8.0236150299832706E-2</v>
      </c>
      <c r="T66" s="45">
        <f>(VLOOKUP($A65,'ADR Raw Data'!$B$6:$BE$49,'ADR Raw Data'!BB$1,FALSE))/100</f>
        <v>9.8697798285667201E-2</v>
      </c>
      <c r="U66" s="44">
        <f>(VLOOKUP($A65,'ADR Raw Data'!$B$6:$BE$49,'ADR Raw Data'!BC$1,FALSE))/100</f>
        <v>8.9507990109708502E-2</v>
      </c>
      <c r="V66" s="46">
        <f>(VLOOKUP($A65,'ADR Raw Data'!$B$6:$BE$49,'ADR Raw Data'!BE$1,FALSE))/100</f>
        <v>7.4021465590041094E-2</v>
      </c>
      <c r="X66" s="43">
        <f>(VLOOKUP($A65,'RevPAR Raw Data'!$B$6:$BE$49,'RevPAR Raw Data'!AT$1,FALSE))/100</f>
        <v>0.21596380762949</v>
      </c>
      <c r="Y66" s="44">
        <f>(VLOOKUP($A65,'RevPAR Raw Data'!$B$6:$BE$49,'RevPAR Raw Data'!AU$1,FALSE))/100</f>
        <v>0.18508763438071602</v>
      </c>
      <c r="Z66" s="44">
        <f>(VLOOKUP($A65,'RevPAR Raw Data'!$B$6:$BE$49,'RevPAR Raw Data'!AV$1,FALSE))/100</f>
        <v>0.15626007072303899</v>
      </c>
      <c r="AA66" s="44">
        <f>(VLOOKUP($A65,'RevPAR Raw Data'!$B$6:$BE$49,'RevPAR Raw Data'!AW$1,FALSE))/100</f>
        <v>0.14497458043450201</v>
      </c>
      <c r="AB66" s="44">
        <f>(VLOOKUP($A65,'RevPAR Raw Data'!$B$6:$BE$49,'RevPAR Raw Data'!AX$1,FALSE))/100</f>
        <v>0.109665457777762</v>
      </c>
      <c r="AC66" s="44">
        <f>(VLOOKUP($A65,'RevPAR Raw Data'!$B$6:$BE$49,'RevPAR Raw Data'!AY$1,FALSE))/100</f>
        <v>0.15751554606559501</v>
      </c>
      <c r="AD66" s="45">
        <f>(VLOOKUP($A65,'RevPAR Raw Data'!$B$6:$BE$49,'RevPAR Raw Data'!BA$1,FALSE))/100</f>
        <v>0.14465869802064599</v>
      </c>
      <c r="AE66" s="45">
        <f>(VLOOKUP($A65,'RevPAR Raw Data'!$B$6:$BE$49,'RevPAR Raw Data'!BB$1,FALSE))/100</f>
        <v>0.14557319435860999</v>
      </c>
      <c r="AF66" s="44">
        <f>(VLOOKUP($A65,'RevPAR Raw Data'!$B$6:$BE$49,'RevPAR Raw Data'!BC$1,FALSE))/100</f>
        <v>0.14511756080298199</v>
      </c>
      <c r="AG66" s="46">
        <f>(VLOOKUP($A65,'RevPAR Raw Data'!$B$6:$BE$49,'RevPAR Raw Data'!BE$1,FALSE))/100</f>
        <v>0.15442018281474598</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Data'!AG$3,FALSE))/100</f>
        <v>0.58728186756038303</v>
      </c>
      <c r="C68" s="72">
        <f>(VLOOKUP($A68,'Occupancy Raw Data'!$B$8:$BE$45,'Occupancy Raw Data'!AH$3,FALSE))/100</f>
        <v>0.83988212180746502</v>
      </c>
      <c r="D68" s="72">
        <f>(VLOOKUP($A68,'Occupancy Raw Data'!$B$8:$BE$45,'Occupancy Raw Data'!AI$3,FALSE))/100</f>
        <v>0.92811741592511199</v>
      </c>
      <c r="E68" s="72">
        <f>(VLOOKUP($A68,'Occupancy Raw Data'!$B$8:$BE$45,'Occupancy Raw Data'!AJ$3,FALSE))/100</f>
        <v>0.91835201664162691</v>
      </c>
      <c r="F68" s="72">
        <f>(VLOOKUP($A68,'Occupancy Raw Data'!$B$8:$BE$45,'Occupancy Raw Data'!AK$3,FALSE))/100</f>
        <v>0.80425863862244296</v>
      </c>
      <c r="G68" s="73">
        <f>(VLOOKUP($A68,'Occupancy Raw Data'!$B$8:$BE$45,'Occupancy Raw Data'!AL$3,FALSE))/100</f>
        <v>0.81557841211140603</v>
      </c>
      <c r="H68" s="53">
        <f>(VLOOKUP($A68,'Occupancy Raw Data'!$B$8:$BE$45,'Occupancy Raw Data'!AN$3,FALSE))/100</f>
        <v>0.76256789552756199</v>
      </c>
      <c r="I68" s="53">
        <f>(VLOOKUP($A68,'Occupancy Raw Data'!$B$8:$BE$45,'Occupancy Raw Data'!AO$3,FALSE))/100</f>
        <v>0.78530567433260101</v>
      </c>
      <c r="J68" s="73">
        <f>(VLOOKUP($A68,'Occupancy Raw Data'!$B$8:$BE$45,'Occupancy Raw Data'!AP$3,FALSE))/100</f>
        <v>0.773936784930082</v>
      </c>
      <c r="K68" s="74">
        <f>(VLOOKUP($A68,'Occupancy Raw Data'!$B$8:$BE$45,'Occupancy Raw Data'!AR$3,FALSE))/100</f>
        <v>0.80368080434531297</v>
      </c>
      <c r="M68" s="75">
        <f>VLOOKUP($A68,'ADR Raw Data'!$B$6:$BE$43,'ADR Raw Data'!AG$1,FALSE)</f>
        <v>160.50193191321799</v>
      </c>
      <c r="N68" s="76">
        <f>VLOOKUP($A68,'ADR Raw Data'!$B$6:$BE$43,'ADR Raw Data'!AH$1,FALSE)</f>
        <v>205.23393980048101</v>
      </c>
      <c r="O68" s="76">
        <f>VLOOKUP($A68,'ADR Raw Data'!$B$6:$BE$43,'ADR Raw Data'!AI$1,FALSE)</f>
        <v>233.26759992528901</v>
      </c>
      <c r="P68" s="76">
        <f>VLOOKUP($A68,'ADR Raw Data'!$B$6:$BE$43,'ADR Raw Data'!AJ$1,FALSE)</f>
        <v>226.449872270811</v>
      </c>
      <c r="Q68" s="76">
        <f>VLOOKUP($A68,'ADR Raw Data'!$B$6:$BE$43,'ADR Raw Data'!AK$1,FALSE)</f>
        <v>183.76683478823099</v>
      </c>
      <c r="R68" s="77">
        <f>VLOOKUP($A68,'ADR Raw Data'!$B$6:$BE$43,'ADR Raw Data'!AL$1,FALSE)</f>
        <v>205.71625290483399</v>
      </c>
      <c r="S68" s="76">
        <f>VLOOKUP($A68,'ADR Raw Data'!$B$6:$BE$43,'ADR Raw Data'!AN$1,FALSE)</f>
        <v>156.56260816852301</v>
      </c>
      <c r="T68" s="76">
        <f>VLOOKUP($A68,'ADR Raw Data'!$B$6:$BE$43,'ADR Raw Data'!AO$1,FALSE)</f>
        <v>155.69524851918601</v>
      </c>
      <c r="U68" s="77">
        <f>VLOOKUP($A68,'ADR Raw Data'!$B$6:$BE$43,'ADR Raw Data'!AP$1,FALSE)</f>
        <v>156.12255772281799</v>
      </c>
      <c r="V68" s="78">
        <f>VLOOKUP($A68,'ADR Raw Data'!$B$6:$BE$43,'ADR Raw Data'!AR$1,FALSE)</f>
        <v>192.071039960147</v>
      </c>
      <c r="X68" s="75">
        <f>VLOOKUP($A68,'RevPAR Raw Data'!$B$6:$BE$43,'RevPAR Raw Data'!AG$1,FALSE)</f>
        <v>94.259874321044705</v>
      </c>
      <c r="Y68" s="76">
        <f>VLOOKUP($A68,'RevPAR Raw Data'!$B$6:$BE$43,'RevPAR Raw Data'!AH$1,FALSE)</f>
        <v>172.37231682653399</v>
      </c>
      <c r="Z68" s="76">
        <f>VLOOKUP($A68,'RevPAR Raw Data'!$B$6:$BE$43,'RevPAR Raw Data'!AI$1,FALSE)</f>
        <v>216.49972206171199</v>
      </c>
      <c r="AA68" s="76">
        <f>VLOOKUP($A68,'RevPAR Raw Data'!$B$6:$BE$43,'RevPAR Raw Data'!AJ$1,FALSE)</f>
        <v>207.960696868138</v>
      </c>
      <c r="AB68" s="76">
        <f>VLOOKUP($A68,'RevPAR Raw Data'!$B$6:$BE$43,'RevPAR Raw Data'!AK$1,FALSE)</f>
        <v>147.79606437073801</v>
      </c>
      <c r="AC68" s="77">
        <f>VLOOKUP($A68,'RevPAR Raw Data'!$B$6:$BE$43,'RevPAR Raw Data'!AL$1,FALSE)</f>
        <v>167.777734889633</v>
      </c>
      <c r="AD68" s="76">
        <f>VLOOKUP($A68,'RevPAR Raw Data'!$B$6:$BE$43,'RevPAR Raw Data'!AN$1,FALSE)</f>
        <v>119.389618629377</v>
      </c>
      <c r="AE68" s="76">
        <f>VLOOKUP($A68,'RevPAR Raw Data'!$B$6:$BE$43,'RevPAR Raw Data'!AO$1,FALSE)</f>
        <v>122.268362128741</v>
      </c>
      <c r="AF68" s="77">
        <f>VLOOKUP($A68,'RevPAR Raw Data'!$B$6:$BE$43,'RevPAR Raw Data'!AP$1,FALSE)</f>
        <v>120.82899037905899</v>
      </c>
      <c r="AG68" s="78">
        <f>VLOOKUP($A68,'RevPAR Raw Data'!$B$6:$BE$43,'RevPAR Raw Data'!AR$1,FALSE)</f>
        <v>154.36380788661199</v>
      </c>
    </row>
    <row r="69" spans="1:33" x14ac:dyDescent="0.25">
      <c r="A69" s="55" t="s">
        <v>126</v>
      </c>
      <c r="B69" s="43">
        <f>(VLOOKUP($A68,'Occupancy Raw Data'!$B$8:$BE$51,'Occupancy Raw Data'!AT$3,FALSE))/100</f>
        <v>6.7538469618192293E-2</v>
      </c>
      <c r="C69" s="44">
        <f>(VLOOKUP($A68,'Occupancy Raw Data'!$B$8:$BE$51,'Occupancy Raw Data'!AU$3,FALSE))/100</f>
        <v>0.11021998166819399</v>
      </c>
      <c r="D69" s="44">
        <f>(VLOOKUP($A68,'Occupancy Raw Data'!$B$8:$BE$51,'Occupancy Raw Data'!AV$3,FALSE))/100</f>
        <v>5.7232186934342601E-2</v>
      </c>
      <c r="E69" s="44">
        <f>(VLOOKUP($A68,'Occupancy Raw Data'!$B$8:$BE$51,'Occupancy Raw Data'!AW$3,FALSE))/100</f>
        <v>3.8554531791152001E-2</v>
      </c>
      <c r="F69" s="44">
        <f>(VLOOKUP($A68,'Occupancy Raw Data'!$B$8:$BE$51,'Occupancy Raw Data'!AX$3,FALSE))/100</f>
        <v>2.2683084899546299E-3</v>
      </c>
      <c r="G69" s="44">
        <f>(VLOOKUP($A68,'Occupancy Raw Data'!$B$8:$BE$51,'Occupancy Raw Data'!AY$3,FALSE))/100</f>
        <v>5.33920441824016E-2</v>
      </c>
      <c r="H69" s="45">
        <f>(VLOOKUP($A68,'Occupancy Raw Data'!$B$8:$BE$51,'Occupancy Raw Data'!BA$3,FALSE))/100</f>
        <v>5.5240199626652399E-3</v>
      </c>
      <c r="I69" s="45">
        <f>(VLOOKUP($A68,'Occupancy Raw Data'!$B$8:$BE$51,'Occupancy Raw Data'!BB$3,FALSE))/100</f>
        <v>2.62402778826549E-2</v>
      </c>
      <c r="J69" s="44">
        <f>(VLOOKUP($A68,'Occupancy Raw Data'!$B$8:$BE$51,'Occupancy Raw Data'!BC$3,FALSE))/100</f>
        <v>1.5928700104295E-2</v>
      </c>
      <c r="K69" s="46">
        <f>(VLOOKUP($A68,'Occupancy Raw Data'!$B$8:$BE$51,'Occupancy Raw Data'!BE$3,FALSE))/100</f>
        <v>4.2811621368322304E-2</v>
      </c>
      <c r="M69" s="43">
        <f>(VLOOKUP($A68,'ADR Raw Data'!$B$6:$BE$49,'ADR Raw Data'!AT$1,FALSE))/100</f>
        <v>5.9832972488829003E-2</v>
      </c>
      <c r="N69" s="44">
        <f>(VLOOKUP($A68,'ADR Raw Data'!$B$6:$BE$49,'ADR Raw Data'!AU$1,FALSE))/100</f>
        <v>6.7830843683710201E-2</v>
      </c>
      <c r="O69" s="44">
        <f>(VLOOKUP($A68,'ADR Raw Data'!$B$6:$BE$49,'ADR Raw Data'!AV$1,FALSE))/100</f>
        <v>8.607814042429579E-2</v>
      </c>
      <c r="P69" s="44">
        <f>(VLOOKUP($A68,'ADR Raw Data'!$B$6:$BE$49,'ADR Raw Data'!AW$1,FALSE))/100</f>
        <v>8.8185776750176997E-2</v>
      </c>
      <c r="Q69" s="44">
        <f>(VLOOKUP($A68,'ADR Raw Data'!$B$6:$BE$49,'ADR Raw Data'!AX$1,FALSE))/100</f>
        <v>5.8572499551898798E-2</v>
      </c>
      <c r="R69" s="44">
        <f>(VLOOKUP($A68,'ADR Raw Data'!$B$6:$BE$49,'ADR Raw Data'!AY$1,FALSE))/100</f>
        <v>7.5340002845968992E-2</v>
      </c>
      <c r="S69" s="45">
        <f>(VLOOKUP($A68,'ADR Raw Data'!$B$6:$BE$49,'ADR Raw Data'!BA$1,FALSE))/100</f>
        <v>4.4571739362100897E-2</v>
      </c>
      <c r="T69" s="45">
        <f>(VLOOKUP($A68,'ADR Raw Data'!$B$6:$BE$49,'ADR Raw Data'!BB$1,FALSE))/100</f>
        <v>4.3269035594272101E-2</v>
      </c>
      <c r="U69" s="44">
        <f>(VLOOKUP($A68,'ADR Raw Data'!$B$6:$BE$49,'ADR Raw Data'!BC$1,FALSE))/100</f>
        <v>4.38892987522072E-2</v>
      </c>
      <c r="V69" s="46">
        <f>(VLOOKUP($A68,'ADR Raw Data'!$B$6:$BE$49,'ADR Raw Data'!BE$1,FALSE))/100</f>
        <v>6.9951245944238905E-2</v>
      </c>
      <c r="X69" s="43">
        <f>(VLOOKUP($A68,'RevPAR Raw Data'!$B$6:$BE$49,'RevPAR Raw Data'!AT$1,FALSE))/100</f>
        <v>0.131412469501624</v>
      </c>
      <c r="Y69" s="44">
        <f>(VLOOKUP($A68,'RevPAR Raw Data'!$B$6:$BE$49,'RevPAR Raw Data'!AU$1,FALSE))/100</f>
        <v>0.18552713969926099</v>
      </c>
      <c r="Z69" s="44">
        <f>(VLOOKUP($A68,'RevPAR Raw Data'!$B$6:$BE$49,'RevPAR Raw Data'!AV$1,FALSE))/100</f>
        <v>0.14823676758236201</v>
      </c>
      <c r="AA69" s="44">
        <f>(VLOOKUP($A68,'RevPAR Raw Data'!$B$6:$BE$49,'RevPAR Raw Data'!AW$1,FALSE))/100</f>
        <v>0.130140269874571</v>
      </c>
      <c r="AB69" s="44">
        <f>(VLOOKUP($A68,'RevPAR Raw Data'!$B$6:$BE$49,'RevPAR Raw Data'!AX$1,FALSE))/100</f>
        <v>6.0973668539864898E-2</v>
      </c>
      <c r="AC69" s="44">
        <f>(VLOOKUP($A68,'RevPAR Raw Data'!$B$6:$BE$49,'RevPAR Raw Data'!AY$1,FALSE))/100</f>
        <v>0.13275460378902498</v>
      </c>
      <c r="AD69" s="45">
        <f>(VLOOKUP($A68,'RevPAR Raw Data'!$B$6:$BE$49,'RevPAR Raw Data'!BA$1,FALSE))/100</f>
        <v>5.0341974502773106E-2</v>
      </c>
      <c r="AE69" s="45">
        <f>(VLOOKUP($A68,'RevPAR Raw Data'!$B$6:$BE$49,'RevPAR Raw Data'!BB$1,FALSE))/100</f>
        <v>7.0644704994635307E-2</v>
      </c>
      <c r="AF69" s="44">
        <f>(VLOOKUP($A68,'RevPAR Raw Data'!$B$6:$BE$49,'RevPAR Raw Data'!BC$1,FALSE))/100</f>
        <v>6.0517098334113999E-2</v>
      </c>
      <c r="AG69" s="46">
        <f>(VLOOKUP($A68,'RevPAR Raw Data'!$B$6:$BE$49,'RevPAR Raw Data'!BE$1,FALSE))/100</f>
        <v>0.115757593568168</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Data'!AG$3,FALSE))/100</f>
        <v>0.55781758957654703</v>
      </c>
      <c r="C71" s="72">
        <f>(VLOOKUP($A71,'Occupancy Raw Data'!$B$8:$BE$45,'Occupancy Raw Data'!AH$3,FALSE))/100</f>
        <v>0.77557003257328905</v>
      </c>
      <c r="D71" s="72">
        <f>(VLOOKUP($A71,'Occupancy Raw Data'!$B$8:$BE$45,'Occupancy Raw Data'!AI$3,FALSE))/100</f>
        <v>0.85329804560260503</v>
      </c>
      <c r="E71" s="72">
        <f>(VLOOKUP($A71,'Occupancy Raw Data'!$B$8:$BE$45,'Occupancy Raw Data'!AJ$3,FALSE))/100</f>
        <v>0.85460097719869699</v>
      </c>
      <c r="F71" s="72">
        <f>(VLOOKUP($A71,'Occupancy Raw Data'!$B$8:$BE$45,'Occupancy Raw Data'!AK$3,FALSE))/100</f>
        <v>0.76099348534201894</v>
      </c>
      <c r="G71" s="73">
        <f>(VLOOKUP($A71,'Occupancy Raw Data'!$B$8:$BE$45,'Occupancy Raw Data'!AL$3,FALSE))/100</f>
        <v>0.76045602605863094</v>
      </c>
      <c r="H71" s="53">
        <f>(VLOOKUP($A71,'Occupancy Raw Data'!$B$8:$BE$45,'Occupancy Raw Data'!AN$3,FALSE))/100</f>
        <v>0.76518235102572407</v>
      </c>
      <c r="I71" s="53">
        <f>(VLOOKUP($A71,'Occupancy Raw Data'!$B$8:$BE$45,'Occupancy Raw Data'!AO$3,FALSE))/100</f>
        <v>0.77763757733637207</v>
      </c>
      <c r="J71" s="73">
        <f>(VLOOKUP($A71,'Occupancy Raw Data'!$B$8:$BE$45,'Occupancy Raw Data'!AP$3,FALSE))/100</f>
        <v>0.77140996418104801</v>
      </c>
      <c r="K71" s="74">
        <f>(VLOOKUP($A71,'Occupancy Raw Data'!$B$8:$BE$45,'Occupancy Raw Data'!AR$3,FALSE))/100</f>
        <v>0.76358645077237997</v>
      </c>
      <c r="M71" s="75">
        <f>VLOOKUP($A71,'ADR Raw Data'!$B$6:$BE$43,'ADR Raw Data'!AG$1,FALSE)</f>
        <v>149.445427737226</v>
      </c>
      <c r="N71" s="76">
        <f>VLOOKUP($A71,'ADR Raw Data'!$B$6:$BE$43,'ADR Raw Data'!AH$1,FALSE)</f>
        <v>171.269676081478</v>
      </c>
      <c r="O71" s="76">
        <f>VLOOKUP($A71,'ADR Raw Data'!$B$6:$BE$43,'ADR Raw Data'!AI$1,FALSE)</f>
        <v>179.746828267404</v>
      </c>
      <c r="P71" s="76">
        <f>VLOOKUP($A71,'ADR Raw Data'!$B$6:$BE$43,'ADR Raw Data'!AJ$1,FALSE)</f>
        <v>181.71886083186399</v>
      </c>
      <c r="Q71" s="76">
        <f>VLOOKUP($A71,'ADR Raw Data'!$B$6:$BE$43,'ADR Raw Data'!AK$1,FALSE)</f>
        <v>171.80844997324701</v>
      </c>
      <c r="R71" s="77">
        <f>VLOOKUP($A71,'ADR Raw Data'!$B$6:$BE$43,'ADR Raw Data'!AL$1,FALSE)</f>
        <v>172.426738306347</v>
      </c>
      <c r="S71" s="76">
        <f>VLOOKUP($A71,'ADR Raw Data'!$B$6:$BE$43,'ADR Raw Data'!AN$1,FALSE)</f>
        <v>192.52330868663199</v>
      </c>
      <c r="T71" s="76">
        <f>VLOOKUP($A71,'ADR Raw Data'!$B$6:$BE$43,'ADR Raw Data'!AO$1,FALSE)</f>
        <v>192.96252551687999</v>
      </c>
      <c r="U71" s="77">
        <f>VLOOKUP($A71,'ADR Raw Data'!$B$6:$BE$43,'ADR Raw Data'!AP$1,FALSE)</f>
        <v>192.74469000633101</v>
      </c>
      <c r="V71" s="78">
        <f>VLOOKUP($A71,'ADR Raw Data'!$B$6:$BE$43,'ADR Raw Data'!AR$1,FALSE)</f>
        <v>178.292709615501</v>
      </c>
      <c r="X71" s="75">
        <f>VLOOKUP($A71,'RevPAR Raw Data'!$B$6:$BE$43,'RevPAR Raw Data'!AG$1,FALSE)</f>
        <v>83.363288273615595</v>
      </c>
      <c r="Y71" s="76">
        <f>VLOOKUP($A71,'RevPAR Raw Data'!$B$6:$BE$43,'RevPAR Raw Data'!AH$1,FALSE)</f>
        <v>132.83162825732799</v>
      </c>
      <c r="Z71" s="76">
        <f>VLOOKUP($A71,'RevPAR Raw Data'!$B$6:$BE$43,'RevPAR Raw Data'!AI$1,FALSE)</f>
        <v>153.37761726384301</v>
      </c>
      <c r="AA71" s="76">
        <f>VLOOKUP($A71,'RevPAR Raw Data'!$B$6:$BE$43,'RevPAR Raw Data'!AJ$1,FALSE)</f>
        <v>155.29711604234501</v>
      </c>
      <c r="AB71" s="76">
        <f>VLOOKUP($A71,'RevPAR Raw Data'!$B$6:$BE$43,'RevPAR Raw Data'!AK$1,FALSE)</f>
        <v>130.74511115635099</v>
      </c>
      <c r="AC71" s="77">
        <f>VLOOKUP($A71,'RevPAR Raw Data'!$B$6:$BE$43,'RevPAR Raw Data'!AL$1,FALSE)</f>
        <v>131.12295219869699</v>
      </c>
      <c r="AD71" s="76">
        <f>VLOOKUP($A71,'RevPAR Raw Data'!$B$6:$BE$43,'RevPAR Raw Data'!AN$1,FALSE)</f>
        <v>147.31543796808799</v>
      </c>
      <c r="AE71" s="76">
        <f>VLOOKUP($A71,'RevPAR Raw Data'!$B$6:$BE$43,'RevPAR Raw Data'!AO$1,FALSE)</f>
        <v>150.054910859654</v>
      </c>
      <c r="AF71" s="77">
        <f>VLOOKUP($A71,'RevPAR Raw Data'!$B$6:$BE$43,'RevPAR Raw Data'!AP$1,FALSE)</f>
        <v>148.68517441387101</v>
      </c>
      <c r="AG71" s="78">
        <f>VLOOKUP($A71,'RevPAR Raw Data'!$B$6:$BE$43,'RevPAR Raw Data'!AR$1,FALSE)</f>
        <v>136.141897333891</v>
      </c>
    </row>
    <row r="72" spans="1:33" x14ac:dyDescent="0.25">
      <c r="A72" s="55" t="s">
        <v>126</v>
      </c>
      <c r="B72" s="43">
        <f>(VLOOKUP($A71,'Occupancy Raw Data'!$B$8:$BE$51,'Occupancy Raw Data'!AT$3,FALSE))/100</f>
        <v>0.10855811799711301</v>
      </c>
      <c r="C72" s="44">
        <f>(VLOOKUP($A71,'Occupancy Raw Data'!$B$8:$BE$51,'Occupancy Raw Data'!AU$3,FALSE))/100</f>
        <v>0.11560097221337999</v>
      </c>
      <c r="D72" s="44">
        <f>(VLOOKUP($A71,'Occupancy Raw Data'!$B$8:$BE$51,'Occupancy Raw Data'!AV$3,FALSE))/100</f>
        <v>8.9119406756086497E-2</v>
      </c>
      <c r="E72" s="44">
        <f>(VLOOKUP($A71,'Occupancy Raw Data'!$B$8:$BE$51,'Occupancy Raw Data'!AW$3,FALSE))/100</f>
        <v>8.3425653895064095E-2</v>
      </c>
      <c r="F72" s="44">
        <f>(VLOOKUP($A71,'Occupancy Raw Data'!$B$8:$BE$51,'Occupancy Raw Data'!AX$3,FALSE))/100</f>
        <v>3.56801341029011E-2</v>
      </c>
      <c r="G72" s="44">
        <f>(VLOOKUP($A71,'Occupancy Raw Data'!$B$8:$BE$51,'Occupancy Raw Data'!AY$3,FALSE))/100</f>
        <v>8.4678986024161407E-2</v>
      </c>
      <c r="H72" s="45">
        <f>(VLOOKUP($A71,'Occupancy Raw Data'!$B$8:$BE$51,'Occupancy Raw Data'!BA$3,FALSE))/100</f>
        <v>7.9238817133633899E-3</v>
      </c>
      <c r="I72" s="45">
        <f>(VLOOKUP($A71,'Occupancy Raw Data'!$B$8:$BE$51,'Occupancy Raw Data'!BB$3,FALSE))/100</f>
        <v>1.28645509190127E-2</v>
      </c>
      <c r="J72" s="44">
        <f>(VLOOKUP($A71,'Occupancy Raw Data'!$B$8:$BE$51,'Occupancy Raw Data'!BC$3,FALSE))/100</f>
        <v>1.04081198932301E-2</v>
      </c>
      <c r="K72" s="46">
        <f>(VLOOKUP($A71,'Occupancy Raw Data'!$B$8:$BE$51,'Occupancy Raw Data'!BE$3,FALSE))/100</f>
        <v>6.21446485554904E-2</v>
      </c>
      <c r="M72" s="43">
        <f>(VLOOKUP($A71,'ADR Raw Data'!$B$6:$BE$49,'ADR Raw Data'!AT$1,FALSE))/100</f>
        <v>6.4008220241636604E-2</v>
      </c>
      <c r="N72" s="44">
        <f>(VLOOKUP($A71,'ADR Raw Data'!$B$6:$BE$49,'ADR Raw Data'!AU$1,FALSE))/100</f>
        <v>6.2351034477844201E-2</v>
      </c>
      <c r="O72" s="44">
        <f>(VLOOKUP($A71,'ADR Raw Data'!$B$6:$BE$49,'ADR Raw Data'!AV$1,FALSE))/100</f>
        <v>3.57602194550607E-2</v>
      </c>
      <c r="P72" s="44">
        <f>(VLOOKUP($A71,'ADR Raw Data'!$B$6:$BE$49,'ADR Raw Data'!AW$1,FALSE))/100</f>
        <v>8.8748931864324698E-2</v>
      </c>
      <c r="Q72" s="44">
        <f>(VLOOKUP($A71,'ADR Raw Data'!$B$6:$BE$49,'ADR Raw Data'!AX$1,FALSE))/100</f>
        <v>7.6156391233994397E-2</v>
      </c>
      <c r="R72" s="44">
        <f>(VLOOKUP($A71,'ADR Raw Data'!$B$6:$BE$49,'ADR Raw Data'!AY$1,FALSE))/100</f>
        <v>6.4737223180692305E-2</v>
      </c>
      <c r="S72" s="45">
        <f>(VLOOKUP($A71,'ADR Raw Data'!$B$6:$BE$49,'ADR Raw Data'!BA$1,FALSE))/100</f>
        <v>0.109822065529761</v>
      </c>
      <c r="T72" s="45">
        <f>(VLOOKUP($A71,'ADR Raw Data'!$B$6:$BE$49,'ADR Raw Data'!BB$1,FALSE))/100</f>
        <v>0.10535217672333401</v>
      </c>
      <c r="U72" s="44">
        <f>(VLOOKUP($A71,'ADR Raw Data'!$B$6:$BE$49,'ADR Raw Data'!BC$1,FALSE))/100</f>
        <v>0.107570571695932</v>
      </c>
      <c r="V72" s="46">
        <f>(VLOOKUP($A71,'ADR Raw Data'!$B$6:$BE$49,'ADR Raw Data'!BE$1,FALSE))/100</f>
        <v>7.6589219437394801E-2</v>
      </c>
      <c r="X72" s="43">
        <f>(VLOOKUP($A71,'RevPAR Raw Data'!$B$6:$BE$49,'RevPAR Raw Data'!AT$1,FALSE))/100</f>
        <v>0.17951495016452701</v>
      </c>
      <c r="Y72" s="44">
        <f>(VLOOKUP($A71,'RevPAR Raw Data'!$B$6:$BE$49,'RevPAR Raw Data'!AU$1,FALSE))/100</f>
        <v>0.18515984689537301</v>
      </c>
      <c r="Z72" s="44">
        <f>(VLOOKUP($A71,'RevPAR Raw Data'!$B$6:$BE$49,'RevPAR Raw Data'!AV$1,FALSE))/100</f>
        <v>0.128066555754449</v>
      </c>
      <c r="AA72" s="44">
        <f>(VLOOKUP($A71,'RevPAR Raw Data'!$B$6:$BE$49,'RevPAR Raw Data'!AW$1,FALSE))/100</f>
        <v>0.17957852343265798</v>
      </c>
      <c r="AB72" s="44">
        <f>(VLOOKUP($A71,'RevPAR Raw Data'!$B$6:$BE$49,'RevPAR Raw Data'!AX$1,FALSE))/100</f>
        <v>0.114553795588917</v>
      </c>
      <c r="AC72" s="44">
        <f>(VLOOKUP($A71,'RevPAR Raw Data'!$B$6:$BE$49,'RevPAR Raw Data'!AY$1,FALSE))/100</f>
        <v>0.154898091621814</v>
      </c>
      <c r="AD72" s="45">
        <f>(VLOOKUP($A71,'RevPAR Raw Data'!$B$6:$BE$49,'RevPAR Raw Data'!BA$1,FALSE))/100</f>
        <v>0.1186161642999</v>
      </c>
      <c r="AE72" s="45">
        <f>(VLOOKUP($A71,'RevPAR Raw Data'!$B$6:$BE$49,'RevPAR Raw Data'!BB$1,FALSE))/100</f>
        <v>0.119572036084233</v>
      </c>
      <c r="AF72" s="44">
        <f>(VLOOKUP($A71,'RevPAR Raw Data'!$B$6:$BE$49,'RevPAR Raw Data'!BC$1,FALSE))/100</f>
        <v>0.11909829899635699</v>
      </c>
      <c r="AG72" s="46">
        <f>(VLOOKUP($A71,'RevPAR Raw Data'!$B$6:$BE$49,'RevPAR Raw Data'!BE$1,FALSE))/100</f>
        <v>0.14349347811796101</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Data'!AG$3,FALSE))/100</f>
        <v>0.58484831269173898</v>
      </c>
      <c r="C74" s="72">
        <f>(VLOOKUP($A74,'Occupancy Raw Data'!$B$8:$BE$45,'Occupancy Raw Data'!AH$3,FALSE))/100</f>
        <v>0.71290194296102694</v>
      </c>
      <c r="D74" s="72">
        <f>(VLOOKUP($A74,'Occupancy Raw Data'!$B$8:$BE$45,'Occupancy Raw Data'!AI$3,FALSE))/100</f>
        <v>0.77369048971707699</v>
      </c>
      <c r="E74" s="72">
        <f>(VLOOKUP($A74,'Occupancy Raw Data'!$B$8:$BE$45,'Occupancy Raw Data'!AJ$3,FALSE))/100</f>
        <v>0.79593228042267894</v>
      </c>
      <c r="F74" s="72">
        <f>(VLOOKUP($A74,'Occupancy Raw Data'!$B$8:$BE$45,'Occupancy Raw Data'!AK$3,FALSE))/100</f>
        <v>0.79158618338825093</v>
      </c>
      <c r="G74" s="73">
        <f>(VLOOKUP($A74,'Occupancy Raw Data'!$B$8:$BE$45,'Occupancy Raw Data'!AL$3,FALSE))/100</f>
        <v>0.73179184183615409</v>
      </c>
      <c r="H74" s="53">
        <f>(VLOOKUP($A74,'Occupancy Raw Data'!$B$8:$BE$45,'Occupancy Raw Data'!AN$3,FALSE))/100</f>
        <v>0.84530167026474201</v>
      </c>
      <c r="I74" s="53">
        <f>(VLOOKUP($A74,'Occupancy Raw Data'!$B$8:$BE$45,'Occupancy Raw Data'!AO$3,FALSE))/100</f>
        <v>0.83044540393137101</v>
      </c>
      <c r="J74" s="73">
        <f>(VLOOKUP($A74,'Occupancy Raw Data'!$B$8:$BE$45,'Occupancy Raw Data'!AP$3,FALSE))/100</f>
        <v>0.83787353709805701</v>
      </c>
      <c r="K74" s="74">
        <f>(VLOOKUP($A74,'Occupancy Raw Data'!$B$8:$BE$45,'Occupancy Raw Data'!AR$3,FALSE))/100</f>
        <v>0.762100897625269</v>
      </c>
      <c r="M74" s="75">
        <f>VLOOKUP($A74,'ADR Raw Data'!$B$6:$BE$43,'ADR Raw Data'!AG$1,FALSE)</f>
        <v>99.527036281509496</v>
      </c>
      <c r="N74" s="76">
        <f>VLOOKUP($A74,'ADR Raw Data'!$B$6:$BE$43,'ADR Raw Data'!AH$1,FALSE)</f>
        <v>106.47288440849501</v>
      </c>
      <c r="O74" s="76">
        <f>VLOOKUP($A74,'ADR Raw Data'!$B$6:$BE$43,'ADR Raw Data'!AI$1,FALSE)</f>
        <v>111.709526746704</v>
      </c>
      <c r="P74" s="76">
        <f>VLOOKUP($A74,'ADR Raw Data'!$B$6:$BE$43,'ADR Raw Data'!AJ$1,FALSE)</f>
        <v>112.551187009279</v>
      </c>
      <c r="Q74" s="76">
        <f>VLOOKUP($A74,'ADR Raw Data'!$B$6:$BE$43,'ADR Raw Data'!AK$1,FALSE)</f>
        <v>114.017371801772</v>
      </c>
      <c r="R74" s="77">
        <f>VLOOKUP($A74,'ADR Raw Data'!$B$6:$BE$43,'ADR Raw Data'!AL$1,FALSE)</f>
        <v>109.42435269000801</v>
      </c>
      <c r="S74" s="76">
        <f>VLOOKUP($A74,'ADR Raw Data'!$B$6:$BE$43,'ADR Raw Data'!AN$1,FALSE)</f>
        <v>129.55291350225099</v>
      </c>
      <c r="T74" s="76">
        <f>VLOOKUP($A74,'ADR Raw Data'!$B$6:$BE$43,'ADR Raw Data'!AO$1,FALSE)</f>
        <v>130.084334530528</v>
      </c>
      <c r="U74" s="77">
        <f>VLOOKUP($A74,'ADR Raw Data'!$B$6:$BE$43,'ADR Raw Data'!AP$1,FALSE)</f>
        <v>129.816268370823</v>
      </c>
      <c r="V74" s="78">
        <f>VLOOKUP($A74,'ADR Raw Data'!$B$6:$BE$43,'ADR Raw Data'!AR$1,FALSE)</f>
        <v>115.829896167792</v>
      </c>
      <c r="X74" s="75">
        <f>VLOOKUP($A74,'RevPAR Raw Data'!$B$6:$BE$43,'RevPAR Raw Data'!AG$1,FALSE)</f>
        <v>58.208219236450397</v>
      </c>
      <c r="Y74" s="76">
        <f>VLOOKUP($A74,'RevPAR Raw Data'!$B$6:$BE$43,'RevPAR Raw Data'!AH$1,FALSE)</f>
        <v>75.904726167480902</v>
      </c>
      <c r="Z74" s="76">
        <f>VLOOKUP($A74,'RevPAR Raw Data'!$B$6:$BE$43,'RevPAR Raw Data'!AI$1,FALSE)</f>
        <v>86.428598454720998</v>
      </c>
      <c r="AA74" s="76">
        <f>VLOOKUP($A74,'RevPAR Raw Data'!$B$6:$BE$43,'RevPAR Raw Data'!AJ$1,FALSE)</f>
        <v>89.583122940574896</v>
      </c>
      <c r="AB74" s="76">
        <f>VLOOKUP($A74,'RevPAR Raw Data'!$B$6:$BE$43,'RevPAR Raw Data'!AK$1,FALSE)</f>
        <v>90.254576184524396</v>
      </c>
      <c r="AC74" s="77">
        <f>VLOOKUP($A74,'RevPAR Raw Data'!$B$6:$BE$43,'RevPAR Raw Data'!AL$1,FALSE)</f>
        <v>80.075848596750305</v>
      </c>
      <c r="AD74" s="76">
        <f>VLOOKUP($A74,'RevPAR Raw Data'!$B$6:$BE$43,'RevPAR Raw Data'!AN$1,FALSE)</f>
        <v>109.51129417111601</v>
      </c>
      <c r="AE74" s="76">
        <f>VLOOKUP($A74,'RevPAR Raw Data'!$B$6:$BE$43,'RevPAR Raw Data'!AO$1,FALSE)</f>
        <v>108.027937734348</v>
      </c>
      <c r="AF74" s="77">
        <f>VLOOKUP($A74,'RevPAR Raw Data'!$B$6:$BE$43,'RevPAR Raw Data'!AP$1,FALSE)</f>
        <v>108.769615952732</v>
      </c>
      <c r="AG74" s="78">
        <f>VLOOKUP($A74,'RevPAR Raw Data'!$B$6:$BE$43,'RevPAR Raw Data'!AR$1,FALSE)</f>
        <v>88.274067841316693</v>
      </c>
    </row>
    <row r="75" spans="1:33" x14ac:dyDescent="0.25">
      <c r="A75" s="55" t="s">
        <v>126</v>
      </c>
      <c r="B75" s="43">
        <f>(VLOOKUP($A74,'Occupancy Raw Data'!$B$8:$BE$51,'Occupancy Raw Data'!AT$3,FALSE))/100</f>
        <v>0.14095049936843401</v>
      </c>
      <c r="C75" s="44">
        <f>(VLOOKUP($A74,'Occupancy Raw Data'!$B$8:$BE$51,'Occupancy Raw Data'!AU$3,FALSE))/100</f>
        <v>0.15948090723043901</v>
      </c>
      <c r="D75" s="44">
        <f>(VLOOKUP($A74,'Occupancy Raw Data'!$B$8:$BE$51,'Occupancy Raw Data'!AV$3,FALSE))/100</f>
        <v>0.14089458527816301</v>
      </c>
      <c r="E75" s="44">
        <f>(VLOOKUP($A74,'Occupancy Raw Data'!$B$8:$BE$51,'Occupancy Raw Data'!AW$3,FALSE))/100</f>
        <v>0.11406604159423299</v>
      </c>
      <c r="F75" s="44">
        <f>(VLOOKUP($A74,'Occupancy Raw Data'!$B$8:$BE$51,'Occupancy Raw Data'!AX$3,FALSE))/100</f>
        <v>0.12271922268558801</v>
      </c>
      <c r="G75" s="44">
        <f>(VLOOKUP($A74,'Occupancy Raw Data'!$B$8:$BE$51,'Occupancy Raw Data'!AY$3,FALSE))/100</f>
        <v>0.13453019190439799</v>
      </c>
      <c r="H75" s="45">
        <f>(VLOOKUP($A74,'Occupancy Raw Data'!$B$8:$BE$51,'Occupancy Raw Data'!BA$3,FALSE))/100</f>
        <v>9.3745352461550607E-2</v>
      </c>
      <c r="I75" s="45">
        <f>(VLOOKUP($A74,'Occupancy Raw Data'!$B$8:$BE$51,'Occupancy Raw Data'!BB$3,FALSE))/100</f>
        <v>3.2776769733956497E-2</v>
      </c>
      <c r="J75" s="44">
        <f>(VLOOKUP($A74,'Occupancy Raw Data'!$B$8:$BE$51,'Occupancy Raw Data'!BC$3,FALSE))/100</f>
        <v>6.2657163081483405E-2</v>
      </c>
      <c r="K75" s="46">
        <f>(VLOOKUP($A74,'Occupancy Raw Data'!$B$8:$BE$51,'Occupancy Raw Data'!BE$3,FALSE))/100</f>
        <v>0.11092777088938499</v>
      </c>
      <c r="M75" s="43">
        <f>(VLOOKUP($A74,'ADR Raw Data'!$B$6:$BE$49,'ADR Raw Data'!AT$1,FALSE))/100</f>
        <v>3.71963565244069E-2</v>
      </c>
      <c r="N75" s="44">
        <f>(VLOOKUP($A74,'ADR Raw Data'!$B$6:$BE$49,'ADR Raw Data'!AU$1,FALSE))/100</f>
        <v>5.0833106543519697E-2</v>
      </c>
      <c r="O75" s="44">
        <f>(VLOOKUP($A74,'ADR Raw Data'!$B$6:$BE$49,'ADR Raw Data'!AV$1,FALSE))/100</f>
        <v>5.18097569716294E-2</v>
      </c>
      <c r="P75" s="44">
        <f>(VLOOKUP($A74,'ADR Raw Data'!$B$6:$BE$49,'ADR Raw Data'!AW$1,FALSE))/100</f>
        <v>4.2833579856518395E-2</v>
      </c>
      <c r="Q75" s="44">
        <f>(VLOOKUP($A74,'ADR Raw Data'!$B$6:$BE$49,'ADR Raw Data'!AX$1,FALSE))/100</f>
        <v>6.6618729844061905E-2</v>
      </c>
      <c r="R75" s="44">
        <f>(VLOOKUP($A74,'ADR Raw Data'!$B$6:$BE$49,'ADR Raw Data'!AY$1,FALSE))/100</f>
        <v>5.0352596102723801E-2</v>
      </c>
      <c r="S75" s="45">
        <f>(VLOOKUP($A74,'ADR Raw Data'!$B$6:$BE$49,'ADR Raw Data'!BA$1,FALSE))/100</f>
        <v>6.1151496400314496E-2</v>
      </c>
      <c r="T75" s="45">
        <f>(VLOOKUP($A74,'ADR Raw Data'!$B$6:$BE$49,'ADR Raw Data'!BB$1,FALSE))/100</f>
        <v>3.2745875353522198E-2</v>
      </c>
      <c r="U75" s="44">
        <f>(VLOOKUP($A74,'ADR Raw Data'!$B$6:$BE$49,'ADR Raw Data'!BC$1,FALSE))/100</f>
        <v>4.6384327596398399E-2</v>
      </c>
      <c r="V75" s="46">
        <f>(VLOOKUP($A74,'ADR Raw Data'!$B$6:$BE$49,'ADR Raw Data'!BE$1,FALSE))/100</f>
        <v>4.6264021757255601E-2</v>
      </c>
      <c r="X75" s="43">
        <f>(VLOOKUP($A74,'RevPAR Raw Data'!$B$6:$BE$49,'RevPAR Raw Data'!AT$1,FALSE))/100</f>
        <v>0.18338970091964199</v>
      </c>
      <c r="Y75" s="44">
        <f>(VLOOKUP($A74,'RevPAR Raw Data'!$B$6:$BE$49,'RevPAR Raw Data'!AU$1,FALSE))/100</f>
        <v>0.21842092372286101</v>
      </c>
      <c r="Z75" s="44">
        <f>(VLOOKUP($A74,'RevPAR Raw Data'!$B$6:$BE$49,'RevPAR Raw Data'!AV$1,FALSE))/100</f>
        <v>0.20000405647167199</v>
      </c>
      <c r="AA75" s="44">
        <f>(VLOOKUP($A74,'RevPAR Raw Data'!$B$6:$BE$49,'RevPAR Raw Data'!AW$1,FALSE))/100</f>
        <v>0.16178547835229501</v>
      </c>
      <c r="AB75" s="44">
        <f>(VLOOKUP($A74,'RevPAR Raw Data'!$B$6:$BE$49,'RevPAR Raw Data'!AX$1,FALSE))/100</f>
        <v>0.19751335127241401</v>
      </c>
      <c r="AC75" s="44">
        <f>(VLOOKUP($A74,'RevPAR Raw Data'!$B$6:$BE$49,'RevPAR Raw Data'!AY$1,FALSE))/100</f>
        <v>0.19165673242370601</v>
      </c>
      <c r="AD75" s="45">
        <f>(VLOOKUP($A74,'RevPAR Raw Data'!$B$6:$BE$49,'RevPAR Raw Data'!BA$1,FALSE))/100</f>
        <v>0.160629517445463</v>
      </c>
      <c r="AE75" s="45">
        <f>(VLOOKUP($A74,'RevPAR Raw Data'!$B$6:$BE$49,'RevPAR Raw Data'!BB$1,FALSE))/100</f>
        <v>6.6595949103677998E-2</v>
      </c>
      <c r="AF75" s="44">
        <f>(VLOOKUP($A74,'RevPAR Raw Data'!$B$6:$BE$49,'RevPAR Raw Data'!BC$1,FALSE))/100</f>
        <v>0.111947801056514</v>
      </c>
      <c r="AG75" s="46">
        <f>(VLOOKUP($A74,'RevPAR Raw Data'!$B$6:$BE$49,'RevPAR Raw Data'!BE$1,FALSE))/100</f>
        <v>0.16232375745255101</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Data'!AG$3,FALSE))/100</f>
        <v>0.67145068553737208</v>
      </c>
      <c r="C77" s="72">
        <f>(VLOOKUP($A77,'Occupancy Raw Data'!$B$8:$BE$45,'Occupancy Raw Data'!AH$3,FALSE))/100</f>
        <v>0.87454666076956999</v>
      </c>
      <c r="D77" s="72">
        <f>(VLOOKUP($A77,'Occupancy Raw Data'!$B$8:$BE$45,'Occupancy Raw Data'!AI$3,FALSE))/100</f>
        <v>0.971384343210968</v>
      </c>
      <c r="E77" s="72">
        <f>(VLOOKUP($A77,'Occupancy Raw Data'!$B$8:$BE$45,'Occupancy Raw Data'!AJ$3,FALSE))/100</f>
        <v>0.96298098186643</v>
      </c>
      <c r="F77" s="72">
        <f>(VLOOKUP($A77,'Occupancy Raw Data'!$B$8:$BE$45,'Occupancy Raw Data'!AK$3,FALSE))/100</f>
        <v>0.87746572313135696</v>
      </c>
      <c r="G77" s="73">
        <f>(VLOOKUP($A77,'Occupancy Raw Data'!$B$8:$BE$45,'Occupancy Raw Data'!AL$3,FALSE))/100</f>
        <v>0.87156567890313996</v>
      </c>
      <c r="H77" s="53">
        <f>(VLOOKUP($A77,'Occupancy Raw Data'!$B$8:$BE$45,'Occupancy Raw Data'!AN$3,FALSE))/100</f>
        <v>0.80367094206103407</v>
      </c>
      <c r="I77" s="53">
        <f>(VLOOKUP($A77,'Occupancy Raw Data'!$B$8:$BE$45,'Occupancy Raw Data'!AO$3,FALSE))/100</f>
        <v>0.78967271118973903</v>
      </c>
      <c r="J77" s="73">
        <f>(VLOOKUP($A77,'Occupancy Raw Data'!$B$8:$BE$45,'Occupancy Raw Data'!AP$3,FALSE))/100</f>
        <v>0.79667182662538594</v>
      </c>
      <c r="K77" s="74">
        <f>(VLOOKUP($A77,'Occupancy Raw Data'!$B$8:$BE$45,'Occupancy Raw Data'!AR$3,FALSE))/100</f>
        <v>0.85016743539521</v>
      </c>
      <c r="M77" s="75">
        <f>VLOOKUP($A77,'ADR Raw Data'!$B$6:$BE$43,'ADR Raw Data'!AG$1,FALSE)</f>
        <v>133.525692125284</v>
      </c>
      <c r="N77" s="76">
        <f>VLOOKUP($A77,'ADR Raw Data'!$B$6:$BE$43,'ADR Raw Data'!AH$1,FALSE)</f>
        <v>167.310250335044</v>
      </c>
      <c r="O77" s="76">
        <f>VLOOKUP($A77,'ADR Raw Data'!$B$6:$BE$43,'ADR Raw Data'!AI$1,FALSE)</f>
        <v>191.08461685562</v>
      </c>
      <c r="P77" s="76">
        <f>VLOOKUP($A77,'ADR Raw Data'!$B$6:$BE$43,'ADR Raw Data'!AJ$1,FALSE)</f>
        <v>187.47060510724199</v>
      </c>
      <c r="Q77" s="76">
        <f>VLOOKUP($A77,'ADR Raw Data'!$B$6:$BE$43,'ADR Raw Data'!AK$1,FALSE)</f>
        <v>158.471324630157</v>
      </c>
      <c r="R77" s="77">
        <f>VLOOKUP($A77,'ADR Raw Data'!$B$6:$BE$43,'ADR Raw Data'!AL$1,FALSE)</f>
        <v>170.07942007804601</v>
      </c>
      <c r="S77" s="76">
        <f>VLOOKUP($A77,'ADR Raw Data'!$B$6:$BE$43,'ADR Raw Data'!AN$1,FALSE)</f>
        <v>134.230406967145</v>
      </c>
      <c r="T77" s="76">
        <f>VLOOKUP($A77,'ADR Raw Data'!$B$6:$BE$43,'ADR Raw Data'!AO$1,FALSE)</f>
        <v>132.10387493349</v>
      </c>
      <c r="U77" s="77">
        <f>VLOOKUP($A77,'ADR Raw Data'!$B$6:$BE$43,'ADR Raw Data'!AP$1,FALSE)</f>
        <v>133.17648221398699</v>
      </c>
      <c r="V77" s="78">
        <f>VLOOKUP($A77,'ADR Raw Data'!$B$6:$BE$43,'ADR Raw Data'!AR$1,FALSE)</f>
        <v>160.19917105145799</v>
      </c>
      <c r="X77" s="75">
        <f>VLOOKUP($A77,'RevPAR Raw Data'!$B$6:$BE$43,'RevPAR Raw Data'!AG$1,FALSE)</f>
        <v>89.655917514374096</v>
      </c>
      <c r="Y77" s="76">
        <f>VLOOKUP($A77,'RevPAR Raw Data'!$B$6:$BE$43,'RevPAR Raw Data'!AH$1,FALSE)</f>
        <v>146.320620743034</v>
      </c>
      <c r="Z77" s="76">
        <f>VLOOKUP($A77,'RevPAR Raw Data'!$B$6:$BE$43,'RevPAR Raw Data'!AI$1,FALSE)</f>
        <v>185.616605042016</v>
      </c>
      <c r="AA77" s="76">
        <f>VLOOKUP($A77,'RevPAR Raw Data'!$B$6:$BE$43,'RevPAR Raw Data'!AJ$1,FALSE)</f>
        <v>180.530627377266</v>
      </c>
      <c r="AB77" s="76">
        <f>VLOOKUP($A77,'RevPAR Raw Data'!$B$6:$BE$43,'RevPAR Raw Data'!AK$1,FALSE)</f>
        <v>139.05315546218401</v>
      </c>
      <c r="AC77" s="77">
        <f>VLOOKUP($A77,'RevPAR Raw Data'!$B$6:$BE$43,'RevPAR Raw Data'!AL$1,FALSE)</f>
        <v>148.235385227775</v>
      </c>
      <c r="AD77" s="76">
        <f>VLOOKUP($A77,'RevPAR Raw Data'!$B$6:$BE$43,'RevPAR Raw Data'!AN$1,FALSE)</f>
        <v>107.87707762052101</v>
      </c>
      <c r="AE77" s="76">
        <f>VLOOKUP($A77,'RevPAR Raw Data'!$B$6:$BE$43,'RevPAR Raw Data'!AO$1,FALSE)</f>
        <v>104.318825077399</v>
      </c>
      <c r="AF77" s="77">
        <f>VLOOKUP($A77,'RevPAR Raw Data'!$B$6:$BE$43,'RevPAR Raw Data'!AP$1,FALSE)</f>
        <v>106.09795134896</v>
      </c>
      <c r="AG77" s="78">
        <f>VLOOKUP($A77,'RevPAR Raw Data'!$B$6:$BE$43,'RevPAR Raw Data'!AR$1,FALSE)</f>
        <v>136.19611840525599</v>
      </c>
    </row>
    <row r="78" spans="1:33" x14ac:dyDescent="0.25">
      <c r="A78" s="55" t="s">
        <v>126</v>
      </c>
      <c r="B78" s="43">
        <f>(VLOOKUP($A77,'Occupancy Raw Data'!$B$8:$BE$51,'Occupancy Raw Data'!AT$3,FALSE))/100</f>
        <v>0.16662836776801601</v>
      </c>
      <c r="C78" s="44">
        <f>(VLOOKUP($A77,'Occupancy Raw Data'!$B$8:$BE$51,'Occupancy Raw Data'!AU$3,FALSE))/100</f>
        <v>9.3031670471656794E-2</v>
      </c>
      <c r="D78" s="44">
        <f>(VLOOKUP($A77,'Occupancy Raw Data'!$B$8:$BE$51,'Occupancy Raw Data'!AV$3,FALSE))/100</f>
        <v>7.2964100582761801E-2</v>
      </c>
      <c r="E78" s="44">
        <f>(VLOOKUP($A77,'Occupancy Raw Data'!$B$8:$BE$51,'Occupancy Raw Data'!AW$3,FALSE))/100</f>
        <v>3.9545410016024601E-2</v>
      </c>
      <c r="F78" s="44">
        <f>(VLOOKUP($A77,'Occupancy Raw Data'!$B$8:$BE$51,'Occupancy Raw Data'!AX$3,FALSE))/100</f>
        <v>3.2464293945701897E-2</v>
      </c>
      <c r="G78" s="44">
        <f>(VLOOKUP($A77,'Occupancy Raw Data'!$B$8:$BE$51,'Occupancy Raw Data'!AY$3,FALSE))/100</f>
        <v>7.4094791065471496E-2</v>
      </c>
      <c r="H78" s="45">
        <f>(VLOOKUP($A77,'Occupancy Raw Data'!$B$8:$BE$51,'Occupancy Raw Data'!BA$3,FALSE))/100</f>
        <v>1.43287575077312E-2</v>
      </c>
      <c r="I78" s="45">
        <f>(VLOOKUP($A77,'Occupancy Raw Data'!$B$8:$BE$51,'Occupancy Raw Data'!BB$3,FALSE))/100</f>
        <v>9.1792281662354605E-3</v>
      </c>
      <c r="J78" s="44">
        <f>(VLOOKUP($A77,'Occupancy Raw Data'!$B$8:$BE$51,'Occupancy Raw Data'!BC$3,FALSE))/100</f>
        <v>1.1770061249856301E-2</v>
      </c>
      <c r="K78" s="46">
        <f>(VLOOKUP($A77,'Occupancy Raw Data'!$B$8:$BE$51,'Occupancy Raw Data'!BE$3,FALSE))/100</f>
        <v>5.6667737080173898E-2</v>
      </c>
      <c r="M78" s="43">
        <f>(VLOOKUP($A77,'ADR Raw Data'!$B$6:$BE$49,'ADR Raw Data'!AT$1,FALSE))/100</f>
        <v>0.13793322398274499</v>
      </c>
      <c r="N78" s="44">
        <f>(VLOOKUP($A77,'ADR Raw Data'!$B$6:$BE$49,'ADR Raw Data'!AU$1,FALSE))/100</f>
        <v>0.108255057335623</v>
      </c>
      <c r="O78" s="44">
        <f>(VLOOKUP($A77,'ADR Raw Data'!$B$6:$BE$49,'ADR Raw Data'!AV$1,FALSE))/100</f>
        <v>0.12013190789001399</v>
      </c>
      <c r="P78" s="44">
        <f>(VLOOKUP($A77,'ADR Raw Data'!$B$6:$BE$49,'ADR Raw Data'!AW$1,FALSE))/100</f>
        <v>0.11285182028367499</v>
      </c>
      <c r="Q78" s="44">
        <f>(VLOOKUP($A77,'ADR Raw Data'!$B$6:$BE$49,'ADR Raw Data'!AX$1,FALSE))/100</f>
        <v>8.7196814396147501E-2</v>
      </c>
      <c r="R78" s="44">
        <f>(VLOOKUP($A77,'ADR Raw Data'!$B$6:$BE$49,'ADR Raw Data'!AY$1,FALSE))/100</f>
        <v>0.108158494631036</v>
      </c>
      <c r="S78" s="45">
        <f>(VLOOKUP($A77,'ADR Raw Data'!$B$6:$BE$49,'ADR Raw Data'!BA$1,FALSE))/100</f>
        <v>7.6013691203662595E-2</v>
      </c>
      <c r="T78" s="45">
        <f>(VLOOKUP($A77,'ADR Raw Data'!$B$6:$BE$49,'ADR Raw Data'!BB$1,FALSE))/100</f>
        <v>0.103757456150775</v>
      </c>
      <c r="U78" s="44">
        <f>(VLOOKUP($A77,'ADR Raw Data'!$B$6:$BE$49,'ADR Raw Data'!BC$1,FALSE))/100</f>
        <v>8.9533897909727808E-2</v>
      </c>
      <c r="V78" s="46">
        <f>(VLOOKUP($A77,'ADR Raw Data'!$B$6:$BE$49,'ADR Raw Data'!BE$1,FALSE))/100</f>
        <v>0.106789735725476</v>
      </c>
      <c r="X78" s="43">
        <f>(VLOOKUP($A77,'RevPAR Raw Data'!$B$6:$BE$49,'RevPAR Raw Data'!AT$1,FALSE))/100</f>
        <v>0.327545179723987</v>
      </c>
      <c r="Y78" s="44">
        <f>(VLOOKUP($A77,'RevPAR Raw Data'!$B$6:$BE$49,'RevPAR Raw Data'!AU$1,FALSE))/100</f>
        <v>0.21135787662821801</v>
      </c>
      <c r="Z78" s="44">
        <f>(VLOOKUP($A77,'RevPAR Raw Data'!$B$6:$BE$49,'RevPAR Raw Data'!AV$1,FALSE))/100</f>
        <v>0.20186132508326199</v>
      </c>
      <c r="AA78" s="44">
        <f>(VLOOKUP($A77,'RevPAR Raw Data'!$B$6:$BE$49,'RevPAR Raw Data'!AW$1,FALSE))/100</f>
        <v>0.15686000180387299</v>
      </c>
      <c r="AB78" s="44">
        <f>(VLOOKUP($A77,'RevPAR Raw Data'!$B$6:$BE$49,'RevPAR Raw Data'!AX$1,FALSE))/100</f>
        <v>0.12249189135553401</v>
      </c>
      <c r="AC78" s="44">
        <f>(VLOOKUP($A77,'RevPAR Raw Data'!$B$6:$BE$49,'RevPAR Raw Data'!AY$1,FALSE))/100</f>
        <v>0.19026726675814998</v>
      </c>
      <c r="AD78" s="45">
        <f>(VLOOKUP($A77,'RevPAR Raw Data'!$B$6:$BE$49,'RevPAR Raw Data'!BA$1,FALSE))/100</f>
        <v>9.14316304599187E-2</v>
      </c>
      <c r="AE78" s="45">
        <f>(VLOOKUP($A77,'RevPAR Raw Data'!$B$6:$BE$49,'RevPAR Raw Data'!BB$1,FALSE))/100</f>
        <v>0.11388909768096701</v>
      </c>
      <c r="AF78" s="44">
        <f>(VLOOKUP($A77,'RevPAR Raw Data'!$B$6:$BE$49,'RevPAR Raw Data'!BC$1,FALSE))/100</f>
        <v>0.10235777862192</v>
      </c>
      <c r="AG78" s="46">
        <f>(VLOOKUP($A77,'RevPAR Raw Data'!$B$6:$BE$49,'RevPAR Raw Data'!BE$1,FALSE))/100</f>
        <v>0.169509005472603</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Data'!AG$3,FALSE))/100</f>
        <v>0.52837732919254599</v>
      </c>
      <c r="C80" s="72">
        <f>(VLOOKUP($A80,'Occupancy Raw Data'!$B$8:$BE$45,'Occupancy Raw Data'!AH$3,FALSE))/100</f>
        <v>0.61475155279503102</v>
      </c>
      <c r="D80" s="72">
        <f>(VLOOKUP($A80,'Occupancy Raw Data'!$B$8:$BE$45,'Occupancy Raw Data'!AI$3,FALSE))/100</f>
        <v>0.65788690476190392</v>
      </c>
      <c r="E80" s="72">
        <f>(VLOOKUP($A80,'Occupancy Raw Data'!$B$8:$BE$45,'Occupancy Raw Data'!AJ$3,FALSE))/100</f>
        <v>0.68039596273291902</v>
      </c>
      <c r="F80" s="72">
        <f>(VLOOKUP($A80,'Occupancy Raw Data'!$B$8:$BE$45,'Occupancy Raw Data'!AK$3,FALSE))/100</f>
        <v>0.70018115942028902</v>
      </c>
      <c r="G80" s="73">
        <f>(VLOOKUP($A80,'Occupancy Raw Data'!$B$8:$BE$45,'Occupancy Raw Data'!AL$3,FALSE))/100</f>
        <v>0.63631858178053802</v>
      </c>
      <c r="H80" s="53">
        <f>(VLOOKUP($A80,'Occupancy Raw Data'!$B$8:$BE$45,'Occupancy Raw Data'!AN$3,FALSE))/100</f>
        <v>0.81008669772256692</v>
      </c>
      <c r="I80" s="53">
        <f>(VLOOKUP($A80,'Occupancy Raw Data'!$B$8:$BE$45,'Occupancy Raw Data'!AO$3,FALSE))/100</f>
        <v>0.80942675983436796</v>
      </c>
      <c r="J80" s="73">
        <f>(VLOOKUP($A80,'Occupancy Raw Data'!$B$8:$BE$45,'Occupancy Raw Data'!AP$3,FALSE))/100</f>
        <v>0.80975672877846705</v>
      </c>
      <c r="K80" s="74">
        <f>(VLOOKUP($A80,'Occupancy Raw Data'!$B$8:$BE$45,'Occupancy Raw Data'!AR$3,FALSE))/100</f>
        <v>0.68587233806566106</v>
      </c>
      <c r="M80" s="75">
        <f>VLOOKUP($A80,'ADR Raw Data'!$B$6:$BE$43,'ADR Raw Data'!AG$1,FALSE)</f>
        <v>107.442502305733</v>
      </c>
      <c r="N80" s="76">
        <f>VLOOKUP($A80,'ADR Raw Data'!$B$6:$BE$43,'ADR Raw Data'!AH$1,FALSE)</f>
        <v>112.68193258609</v>
      </c>
      <c r="O80" s="76">
        <f>VLOOKUP($A80,'ADR Raw Data'!$B$6:$BE$43,'ADR Raw Data'!AI$1,FALSE)</f>
        <v>116.529915329012</v>
      </c>
      <c r="P80" s="76">
        <f>VLOOKUP($A80,'ADR Raw Data'!$B$6:$BE$43,'ADR Raw Data'!AJ$1,FALSE)</f>
        <v>118.993509843859</v>
      </c>
      <c r="Q80" s="76">
        <f>VLOOKUP($A80,'ADR Raw Data'!$B$6:$BE$43,'ADR Raw Data'!AK$1,FALSE)</f>
        <v>122.29118358898501</v>
      </c>
      <c r="R80" s="77">
        <f>VLOOKUP($A80,'ADR Raw Data'!$B$6:$BE$43,'ADR Raw Data'!AL$1,FALSE)</f>
        <v>116.07197329216</v>
      </c>
      <c r="S80" s="76">
        <f>VLOOKUP($A80,'ADR Raw Data'!$B$6:$BE$43,'ADR Raw Data'!AN$1,FALSE)</f>
        <v>161.02993480076901</v>
      </c>
      <c r="T80" s="76">
        <f>VLOOKUP($A80,'ADR Raw Data'!$B$6:$BE$43,'ADR Raw Data'!AO$1,FALSE)</f>
        <v>162.03685416809799</v>
      </c>
      <c r="U80" s="77">
        <f>VLOOKUP($A80,'ADR Raw Data'!$B$6:$BE$43,'ADR Raw Data'!AP$1,FALSE)</f>
        <v>161.53318932891699</v>
      </c>
      <c r="V80" s="78">
        <f>VLOOKUP($A80,'ADR Raw Data'!$B$6:$BE$43,'ADR Raw Data'!AR$1,FALSE)</f>
        <v>131.40699100448799</v>
      </c>
      <c r="X80" s="75">
        <f>VLOOKUP($A80,'RevPAR Raw Data'!$B$6:$BE$43,'RevPAR Raw Data'!AG$1,FALSE)</f>
        <v>56.7701824100672</v>
      </c>
      <c r="Y80" s="76">
        <f>VLOOKUP($A80,'RevPAR Raw Data'!$B$6:$BE$43,'RevPAR Raw Data'!AH$1,FALSE)</f>
        <v>69.271393029244294</v>
      </c>
      <c r="Z80" s="76">
        <f>VLOOKUP($A80,'RevPAR Raw Data'!$B$6:$BE$43,'RevPAR Raw Data'!AI$1,FALSE)</f>
        <v>76.663505307970993</v>
      </c>
      <c r="AA80" s="76">
        <f>VLOOKUP($A80,'RevPAR Raw Data'!$B$6:$BE$43,'RevPAR Raw Data'!AJ$1,FALSE)</f>
        <v>80.962703689182106</v>
      </c>
      <c r="AB80" s="76">
        <f>VLOOKUP($A80,'RevPAR Raw Data'!$B$6:$BE$43,'RevPAR Raw Data'!AK$1,FALSE)</f>
        <v>85.625982712215304</v>
      </c>
      <c r="AC80" s="77">
        <f>VLOOKUP($A80,'RevPAR Raw Data'!$B$6:$BE$43,'RevPAR Raw Data'!AL$1,FALSE)</f>
        <v>73.858753429735998</v>
      </c>
      <c r="AD80" s="76">
        <f>VLOOKUP($A80,'RevPAR Raw Data'!$B$6:$BE$43,'RevPAR Raw Data'!AN$1,FALSE)</f>
        <v>130.44820811723599</v>
      </c>
      <c r="AE80" s="76">
        <f>VLOOKUP($A80,'RevPAR Raw Data'!$B$6:$BE$43,'RevPAR Raw Data'!AO$1,FALSE)</f>
        <v>131.15696584303799</v>
      </c>
      <c r="AF80" s="77">
        <f>VLOOKUP($A80,'RevPAR Raw Data'!$B$6:$BE$43,'RevPAR Raw Data'!AP$1,FALSE)</f>
        <v>130.80258698013699</v>
      </c>
      <c r="AG80" s="78">
        <f>VLOOKUP($A80,'RevPAR Raw Data'!$B$6:$BE$43,'RevPAR Raw Data'!AR$1,FALSE)</f>
        <v>90.128420158422003</v>
      </c>
    </row>
    <row r="81" spans="1:33" x14ac:dyDescent="0.25">
      <c r="A81" s="55" t="s">
        <v>126</v>
      </c>
      <c r="B81" s="43">
        <f>(VLOOKUP($A80,'Occupancy Raw Data'!$B$8:$BE$51,'Occupancy Raw Data'!AT$3,FALSE))/100</f>
        <v>4.7867445893928801E-2</v>
      </c>
      <c r="C81" s="44">
        <f>(VLOOKUP($A80,'Occupancy Raw Data'!$B$8:$BE$51,'Occupancy Raw Data'!AU$3,FALSE))/100</f>
        <v>6.3913961285958193E-2</v>
      </c>
      <c r="D81" s="44">
        <f>(VLOOKUP($A80,'Occupancy Raw Data'!$B$8:$BE$51,'Occupancy Raw Data'!AV$3,FALSE))/100</f>
        <v>5.23628943790364E-2</v>
      </c>
      <c r="E81" s="44">
        <f>(VLOOKUP($A80,'Occupancy Raw Data'!$B$8:$BE$51,'Occupancy Raw Data'!AW$3,FALSE))/100</f>
        <v>6.1389968240804303E-2</v>
      </c>
      <c r="F81" s="44">
        <f>(VLOOKUP($A80,'Occupancy Raw Data'!$B$8:$BE$51,'Occupancy Raw Data'!AX$3,FALSE))/100</f>
        <v>4.0535185933624998E-2</v>
      </c>
      <c r="G81" s="44">
        <f>(VLOOKUP($A80,'Occupancy Raw Data'!$B$8:$BE$51,'Occupancy Raw Data'!AY$3,FALSE))/100</f>
        <v>5.3104809503921595E-2</v>
      </c>
      <c r="H81" s="45">
        <f>(VLOOKUP($A80,'Occupancy Raw Data'!$B$8:$BE$51,'Occupancy Raw Data'!BA$3,FALSE))/100</f>
        <v>1.7805701192296498E-2</v>
      </c>
      <c r="I81" s="45">
        <f>(VLOOKUP($A80,'Occupancy Raw Data'!$B$8:$BE$51,'Occupancy Raw Data'!BB$3,FALSE))/100</f>
        <v>-2.3584255345939402E-3</v>
      </c>
      <c r="J81" s="44">
        <f>(VLOOKUP($A80,'Occupancy Raw Data'!$B$8:$BE$51,'Occupancy Raw Data'!BC$3,FALSE))/100</f>
        <v>7.62687686238828E-3</v>
      </c>
      <c r="K81" s="46">
        <f>(VLOOKUP($A80,'Occupancy Raw Data'!$B$8:$BE$51,'Occupancy Raw Data'!BE$3,FALSE))/100</f>
        <v>3.7295049891573999E-2</v>
      </c>
      <c r="M81" s="43">
        <f>(VLOOKUP($A80,'ADR Raw Data'!$B$6:$BE$49,'ADR Raw Data'!AT$1,FALSE))/100</f>
        <v>-1.41683168738685E-2</v>
      </c>
      <c r="N81" s="44">
        <f>(VLOOKUP($A80,'ADR Raw Data'!$B$6:$BE$49,'ADR Raw Data'!AU$1,FALSE))/100</f>
        <v>-3.7412108269974697E-3</v>
      </c>
      <c r="O81" s="44">
        <f>(VLOOKUP($A80,'ADR Raw Data'!$B$6:$BE$49,'ADR Raw Data'!AV$1,FALSE))/100</f>
        <v>-6.7305538456821504E-3</v>
      </c>
      <c r="P81" s="44">
        <f>(VLOOKUP($A80,'ADR Raw Data'!$B$6:$BE$49,'ADR Raw Data'!AW$1,FALSE))/100</f>
        <v>1.1053660728516499E-2</v>
      </c>
      <c r="Q81" s="44">
        <f>(VLOOKUP($A80,'ADR Raw Data'!$B$6:$BE$49,'ADR Raw Data'!AX$1,FALSE))/100</f>
        <v>-2.8481693152319198E-3</v>
      </c>
      <c r="R81" s="44">
        <f>(VLOOKUP($A80,'ADR Raw Data'!$B$6:$BE$49,'ADR Raw Data'!AY$1,FALSE))/100</f>
        <v>-2.7078667644468502E-3</v>
      </c>
      <c r="S81" s="45">
        <f>(VLOOKUP($A80,'ADR Raw Data'!$B$6:$BE$49,'ADR Raw Data'!BA$1,FALSE))/100</f>
        <v>2.9150959987737403E-2</v>
      </c>
      <c r="T81" s="45">
        <f>(VLOOKUP($A80,'ADR Raw Data'!$B$6:$BE$49,'ADR Raw Data'!BB$1,FALSE))/100</f>
        <v>1.4521879185297199E-2</v>
      </c>
      <c r="U81" s="44">
        <f>(VLOOKUP($A80,'ADR Raw Data'!$B$6:$BE$49,'ADR Raw Data'!BC$1,FALSE))/100</f>
        <v>2.1659220689794801E-2</v>
      </c>
      <c r="V81" s="46">
        <f>(VLOOKUP($A80,'ADR Raw Data'!$B$6:$BE$49,'ADR Raw Data'!BE$1,FALSE))/100</f>
        <v>4.0430920623728698E-3</v>
      </c>
      <c r="X81" s="43">
        <f>(VLOOKUP($A80,'RevPAR Raw Data'!$B$6:$BE$49,'RevPAR Raw Data'!AT$1,FALSE))/100</f>
        <v>3.3020927878692298E-2</v>
      </c>
      <c r="Y81" s="44">
        <f>(VLOOKUP($A80,'RevPAR Raw Data'!$B$6:$BE$49,'RevPAR Raw Data'!AU$1,FALSE))/100</f>
        <v>5.9933634855001403E-2</v>
      </c>
      <c r="Z81" s="44">
        <f>(VLOOKUP($A80,'RevPAR Raw Data'!$B$6:$BE$49,'RevPAR Raw Data'!AV$1,FALSE))/100</f>
        <v>4.5279909253220403E-2</v>
      </c>
      <c r="AA81" s="44">
        <f>(VLOOKUP($A80,'RevPAR Raw Data'!$B$6:$BE$49,'RevPAR Raw Data'!AW$1,FALSE))/100</f>
        <v>7.3122212850389098E-2</v>
      </c>
      <c r="AB81" s="44">
        <f>(VLOOKUP($A80,'RevPAR Raw Data'!$B$6:$BE$49,'RevPAR Raw Data'!AX$1,FALSE))/100</f>
        <v>3.7571565545629702E-2</v>
      </c>
      <c r="AC81" s="44">
        <f>(VLOOKUP($A80,'RevPAR Raw Data'!$B$6:$BE$49,'RevPAR Raw Data'!AY$1,FALSE))/100</f>
        <v>5.0253141990786794E-2</v>
      </c>
      <c r="AD81" s="45">
        <f>(VLOOKUP($A80,'RevPAR Raw Data'!$B$6:$BE$49,'RevPAR Raw Data'!BA$1,FALSE))/100</f>
        <v>4.7475714463044195E-2</v>
      </c>
      <c r="AE81" s="45">
        <f>(VLOOKUP($A80,'RevPAR Raw Data'!$B$6:$BE$49,'RevPAR Raw Data'!BB$1,FALSE))/100</f>
        <v>1.2129204880022299E-2</v>
      </c>
      <c r="AF81" s="44">
        <f>(VLOOKUP($A80,'RevPAR Raw Data'!$B$6:$BE$49,'RevPAR Raw Data'!BC$1,FALSE))/100</f>
        <v>2.9451289761319499E-2</v>
      </c>
      <c r="AG81" s="46">
        <f>(VLOOKUP($A80,'RevPAR Raw Data'!$B$6:$BE$49,'RevPAR Raw Data'!BE$1,FALSE))/100</f>
        <v>4.1488929274129296E-2</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Data'!AG$3,FALSE))/100</f>
        <v>0.63630982580754203</v>
      </c>
      <c r="C83" s="72">
        <f>(VLOOKUP($A83,'Occupancy Raw Data'!$B$8:$BE$45,'Occupancy Raw Data'!AH$3,FALSE))/100</f>
        <v>0.77164721799424896</v>
      </c>
      <c r="D83" s="72">
        <f>(VLOOKUP($A83,'Occupancy Raw Data'!$B$8:$BE$45,'Occupancy Raw Data'!AI$3,FALSE))/100</f>
        <v>0.80191949940808305</v>
      </c>
      <c r="E83" s="72">
        <f>(VLOOKUP($A83,'Occupancy Raw Data'!$B$8:$BE$45,'Occupancy Raw Data'!AJ$3,FALSE))/100</f>
        <v>0.80365296803652897</v>
      </c>
      <c r="F83" s="72">
        <f>(VLOOKUP($A83,'Occupancy Raw Data'!$B$8:$BE$45,'Occupancy Raw Data'!AK$3,FALSE))/100</f>
        <v>0.79545070184339495</v>
      </c>
      <c r="G83" s="73">
        <f>(VLOOKUP($A83,'Occupancy Raw Data'!$B$8:$BE$45,'Occupancy Raw Data'!AL$3,FALSE))/100</f>
        <v>0.76179604261795997</v>
      </c>
      <c r="H83" s="53">
        <f>(VLOOKUP($A83,'Occupancy Raw Data'!$B$8:$BE$45,'Occupancy Raw Data'!AN$3,FALSE))/100</f>
        <v>0.8407745645188559</v>
      </c>
      <c r="I83" s="53">
        <f>(VLOOKUP($A83,'Occupancy Raw Data'!$B$8:$BE$45,'Occupancy Raw Data'!AO$3,FALSE))/100</f>
        <v>0.83307965499746306</v>
      </c>
      <c r="J83" s="73">
        <f>(VLOOKUP($A83,'Occupancy Raw Data'!$B$8:$BE$45,'Occupancy Raw Data'!AP$3,FALSE))/100</f>
        <v>0.83692710975815898</v>
      </c>
      <c r="K83" s="74">
        <f>(VLOOKUP($A83,'Occupancy Raw Data'!$B$8:$BE$45,'Occupancy Raw Data'!AR$3,FALSE))/100</f>
        <v>0.78326206180087399</v>
      </c>
      <c r="M83" s="75">
        <f>VLOOKUP($A83,'ADR Raw Data'!$B$6:$BE$43,'ADR Raw Data'!AG$1,FALSE)</f>
        <v>96.156581887043103</v>
      </c>
      <c r="N83" s="76">
        <f>VLOOKUP($A83,'ADR Raw Data'!$B$6:$BE$43,'ADR Raw Data'!AH$1,FALSE)</f>
        <v>102.997163930743</v>
      </c>
      <c r="O83" s="76">
        <f>VLOOKUP($A83,'ADR Raw Data'!$B$6:$BE$43,'ADR Raw Data'!AI$1,FALSE)</f>
        <v>106.099516233458</v>
      </c>
      <c r="P83" s="76">
        <f>VLOOKUP($A83,'ADR Raw Data'!$B$6:$BE$43,'ADR Raw Data'!AJ$1,FALSE)</f>
        <v>105.013649742213</v>
      </c>
      <c r="Q83" s="76">
        <f>VLOOKUP($A83,'ADR Raw Data'!$B$6:$BE$43,'ADR Raw Data'!AK$1,FALSE)</f>
        <v>103.994119788455</v>
      </c>
      <c r="R83" s="77">
        <f>VLOOKUP($A83,'ADR Raw Data'!$B$6:$BE$43,'ADR Raw Data'!AL$1,FALSE)</f>
        <v>103.14121594738501</v>
      </c>
      <c r="S83" s="76">
        <f>VLOOKUP($A83,'ADR Raw Data'!$B$6:$BE$43,'ADR Raw Data'!AN$1,FALSE)</f>
        <v>122.673121567937</v>
      </c>
      <c r="T83" s="76">
        <f>VLOOKUP($A83,'ADR Raw Data'!$B$6:$BE$43,'ADR Raw Data'!AO$1,FALSE)</f>
        <v>121.564335541006</v>
      </c>
      <c r="U83" s="77">
        <f>VLOOKUP($A83,'ADR Raw Data'!$B$6:$BE$43,'ADR Raw Data'!AP$1,FALSE)</f>
        <v>122.12127716595</v>
      </c>
      <c r="V83" s="78">
        <f>VLOOKUP($A83,'ADR Raw Data'!$B$6:$BE$43,'ADR Raw Data'!AR$1,FALSE)</f>
        <v>108.935637783004</v>
      </c>
      <c r="X83" s="75">
        <f>VLOOKUP($A83,'RevPAR Raw Data'!$B$6:$BE$43,'RevPAR Raw Data'!AG$1,FALSE)</f>
        <v>61.185377870793097</v>
      </c>
      <c r="Y83" s="76">
        <f>VLOOKUP($A83,'RevPAR Raw Data'!$B$6:$BE$43,'RevPAR Raw Data'!AH$1,FALSE)</f>
        <v>79.477475008455897</v>
      </c>
      <c r="Z83" s="76">
        <f>VLOOKUP($A83,'RevPAR Raw Data'!$B$6:$BE$43,'RevPAR Raw Data'!AI$1,FALSE)</f>
        <v>85.083270945374494</v>
      </c>
      <c r="AA83" s="76">
        <f>VLOOKUP($A83,'RevPAR Raw Data'!$B$6:$BE$43,'RevPAR Raw Data'!AJ$1,FALSE)</f>
        <v>84.394531299678604</v>
      </c>
      <c r="AB83" s="76">
        <f>VLOOKUP($A83,'RevPAR Raw Data'!$B$6:$BE$43,'RevPAR Raw Data'!AK$1,FALSE)</f>
        <v>82.722195573313002</v>
      </c>
      <c r="AC83" s="77">
        <f>VLOOKUP($A83,'RevPAR Raw Data'!$B$6:$BE$43,'RevPAR Raw Data'!AL$1,FALSE)</f>
        <v>78.572570139522995</v>
      </c>
      <c r="AD83" s="76">
        <f>VLOOKUP($A83,'RevPAR Raw Data'!$B$6:$BE$43,'RevPAR Raw Data'!AN$1,FALSE)</f>
        <v>103.140440364451</v>
      </c>
      <c r="AE83" s="76">
        <f>VLOOKUP($A83,'RevPAR Raw Data'!$B$6:$BE$43,'RevPAR Raw Data'!AO$1,FALSE)</f>
        <v>101.272774712497</v>
      </c>
      <c r="AF83" s="77">
        <f>VLOOKUP($A83,'RevPAR Raw Data'!$B$6:$BE$43,'RevPAR Raw Data'!AP$1,FALSE)</f>
        <v>102.206607538474</v>
      </c>
      <c r="AG83" s="78">
        <f>VLOOKUP($A83,'RevPAR Raw Data'!$B$6:$BE$43,'RevPAR Raw Data'!AR$1,FALSE)</f>
        <v>85.325152253509202</v>
      </c>
    </row>
    <row r="84" spans="1:33" x14ac:dyDescent="0.25">
      <c r="A84" s="55" t="s">
        <v>126</v>
      </c>
      <c r="B84" s="43">
        <f>(VLOOKUP($A83,'Occupancy Raw Data'!$B$8:$BE$51,'Occupancy Raw Data'!AT$3,FALSE))/100</f>
        <v>0.12660607166399201</v>
      </c>
      <c r="C84" s="44">
        <f>(VLOOKUP($A83,'Occupancy Raw Data'!$B$8:$BE$51,'Occupancy Raw Data'!AU$3,FALSE))/100</f>
        <v>0.13031081330921201</v>
      </c>
      <c r="D84" s="44">
        <f>(VLOOKUP($A83,'Occupancy Raw Data'!$B$8:$BE$51,'Occupancy Raw Data'!AV$3,FALSE))/100</f>
        <v>9.866098886558311E-2</v>
      </c>
      <c r="E84" s="44">
        <f>(VLOOKUP($A83,'Occupancy Raw Data'!$B$8:$BE$51,'Occupancy Raw Data'!AW$3,FALSE))/100</f>
        <v>8.8734877811865301E-2</v>
      </c>
      <c r="F84" s="44">
        <f>(VLOOKUP($A83,'Occupancy Raw Data'!$B$8:$BE$51,'Occupancy Raw Data'!AX$3,FALSE))/100</f>
        <v>7.9766244211560394E-2</v>
      </c>
      <c r="G84" s="44">
        <f>(VLOOKUP($A83,'Occupancy Raw Data'!$B$8:$BE$51,'Occupancy Raw Data'!AY$3,FALSE))/100</f>
        <v>0.10333732681301801</v>
      </c>
      <c r="H84" s="45">
        <f>(VLOOKUP($A83,'Occupancy Raw Data'!$B$8:$BE$51,'Occupancy Raw Data'!BA$3,FALSE))/100</f>
        <v>1.4569751324835799E-2</v>
      </c>
      <c r="I84" s="45">
        <f>(VLOOKUP($A83,'Occupancy Raw Data'!$B$8:$BE$51,'Occupancy Raw Data'!BB$3,FALSE))/100</f>
        <v>6.9119003531370807E-3</v>
      </c>
      <c r="J84" s="44">
        <f>(VLOOKUP($A83,'Occupancy Raw Data'!$B$8:$BE$51,'Occupancy Raw Data'!BC$3,FALSE))/100</f>
        <v>1.07439230486817E-2</v>
      </c>
      <c r="K84" s="46">
        <f>(VLOOKUP($A83,'Occupancy Raw Data'!$B$8:$BE$51,'Occupancy Raw Data'!BE$3,FALSE))/100</f>
        <v>7.3319420506076802E-2</v>
      </c>
      <c r="M84" s="43">
        <f>(VLOOKUP($A83,'ADR Raw Data'!$B$6:$BE$49,'ADR Raw Data'!AT$1,FALSE))/100</f>
        <v>7.2657354884913303E-2</v>
      </c>
      <c r="N84" s="44">
        <f>(VLOOKUP($A83,'ADR Raw Data'!$B$6:$BE$49,'ADR Raw Data'!AU$1,FALSE))/100</f>
        <v>7.90950078021911E-2</v>
      </c>
      <c r="O84" s="44">
        <f>(VLOOKUP($A83,'ADR Raw Data'!$B$6:$BE$49,'ADR Raw Data'!AV$1,FALSE))/100</f>
        <v>8.5119688122700196E-2</v>
      </c>
      <c r="P84" s="44">
        <f>(VLOOKUP($A83,'ADR Raw Data'!$B$6:$BE$49,'ADR Raw Data'!AW$1,FALSE))/100</f>
        <v>7.8095745733185701E-2</v>
      </c>
      <c r="Q84" s="44">
        <f>(VLOOKUP($A83,'ADR Raw Data'!$B$6:$BE$49,'ADR Raw Data'!AX$1,FALSE))/100</f>
        <v>6.7589403864588699E-2</v>
      </c>
      <c r="R84" s="44">
        <f>(VLOOKUP($A83,'ADR Raw Data'!$B$6:$BE$49,'ADR Raw Data'!AY$1,FALSE))/100</f>
        <v>7.6314222042189003E-2</v>
      </c>
      <c r="S84" s="45">
        <f>(VLOOKUP($A83,'ADR Raw Data'!$B$6:$BE$49,'ADR Raw Data'!BA$1,FALSE))/100</f>
        <v>4.1778685253164999E-2</v>
      </c>
      <c r="T84" s="45">
        <f>(VLOOKUP($A83,'ADR Raw Data'!$B$6:$BE$49,'ADR Raw Data'!BB$1,FALSE))/100</f>
        <v>2.6056965889661398E-2</v>
      </c>
      <c r="U84" s="44">
        <f>(VLOOKUP($A83,'ADR Raw Data'!$B$6:$BE$49,'ADR Raw Data'!BC$1,FALSE))/100</f>
        <v>3.3917884637691402E-2</v>
      </c>
      <c r="V84" s="46">
        <f>(VLOOKUP($A83,'ADR Raw Data'!$B$6:$BE$49,'ADR Raw Data'!BE$1,FALSE))/100</f>
        <v>5.7079856236140501E-2</v>
      </c>
      <c r="X84" s="43">
        <f>(VLOOKUP($A83,'RevPAR Raw Data'!$B$6:$BE$49,'RevPAR Raw Data'!AT$1,FALSE))/100</f>
        <v>0.20846228882837997</v>
      </c>
      <c r="Y84" s="44">
        <f>(VLOOKUP($A83,'RevPAR Raw Data'!$B$6:$BE$49,'RevPAR Raw Data'!AU$1,FALSE))/100</f>
        <v>0.21971275590680603</v>
      </c>
      <c r="Z84" s="44">
        <f>(VLOOKUP($A83,'RevPAR Raw Data'!$B$6:$BE$49,'RevPAR Raw Data'!AV$1,FALSE))/100</f>
        <v>0.19217866959039898</v>
      </c>
      <c r="AA84" s="44">
        <f>(VLOOKUP($A83,'RevPAR Raw Data'!$B$6:$BE$49,'RevPAR Raw Data'!AW$1,FALSE))/100</f>
        <v>0.17376044000031102</v>
      </c>
      <c r="AB84" s="44">
        <f>(VLOOKUP($A83,'RevPAR Raw Data'!$B$6:$BE$49,'RevPAR Raw Data'!AX$1,FALSE))/100</f>
        <v>0.152747000970925</v>
      </c>
      <c r="AC84" s="44">
        <f>(VLOOKUP($A83,'RevPAR Raw Data'!$B$6:$BE$49,'RevPAR Raw Data'!AY$1,FALSE))/100</f>
        <v>0.18753765655886198</v>
      </c>
      <c r="AD84" s="45">
        <f>(VLOOKUP($A83,'RevPAR Raw Data'!$B$6:$BE$49,'RevPAR Raw Data'!BA$1,FALSE))/100</f>
        <v>5.6957141632818099E-2</v>
      </c>
      <c r="AE84" s="45">
        <f>(VLOOKUP($A83,'RevPAR Raw Data'!$B$6:$BE$49,'RevPAR Raw Data'!BB$1,FALSE))/100</f>
        <v>3.31489693945329E-2</v>
      </c>
      <c r="AF84" s="44">
        <f>(VLOOKUP($A83,'RevPAR Raw Data'!$B$6:$BE$49,'RevPAR Raw Data'!BC$1,FALSE))/100</f>
        <v>4.5026218828894599E-2</v>
      </c>
      <c r="AG84" s="46">
        <f>(VLOOKUP($A83,'RevPAR Raw Data'!$B$6:$BE$49,'RevPAR Raw Data'!BE$1,FALSE))/100</f>
        <v>0.13458433872402101</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Data'!AG$3,FALSE))/100</f>
        <v>0.56302973710673698</v>
      </c>
      <c r="C86" s="72">
        <f>(VLOOKUP($A86,'Occupancy Raw Data'!$B$8:$BE$45,'Occupancy Raw Data'!AH$3,FALSE))/100</f>
        <v>0.66721735382847203</v>
      </c>
      <c r="D86" s="72">
        <f>(VLOOKUP($A86,'Occupancy Raw Data'!$B$8:$BE$45,'Occupancy Raw Data'!AI$3,FALSE))/100</f>
        <v>0.71993966384140196</v>
      </c>
      <c r="E86" s="72">
        <f>(VLOOKUP($A86,'Occupancy Raw Data'!$B$8:$BE$45,'Occupancy Raw Data'!AJ$3,FALSE))/100</f>
        <v>0.72565005028013208</v>
      </c>
      <c r="F86" s="72">
        <f>(VLOOKUP($A86,'Occupancy Raw Data'!$B$8:$BE$45,'Occupancy Raw Data'!AK$3,FALSE))/100</f>
        <v>0.75966096825168705</v>
      </c>
      <c r="G86" s="73">
        <f>(VLOOKUP($A86,'Occupancy Raw Data'!$B$8:$BE$45,'Occupancy Raw Data'!AL$3,FALSE))/100</f>
        <v>0.68709955466168593</v>
      </c>
      <c r="H86" s="53">
        <f>(VLOOKUP($A86,'Occupancy Raw Data'!$B$8:$BE$45,'Occupancy Raw Data'!AN$3,FALSE))/100</f>
        <v>0.8172317195805201</v>
      </c>
      <c r="I86" s="53">
        <f>(VLOOKUP($A86,'Occupancy Raw Data'!$B$8:$BE$45,'Occupancy Raw Data'!AO$3,FALSE))/100</f>
        <v>0.78817698606522002</v>
      </c>
      <c r="J86" s="73">
        <f>(VLOOKUP($A86,'Occupancy Raw Data'!$B$8:$BE$45,'Occupancy Raw Data'!AP$3,FALSE))/100</f>
        <v>0.80270435282287</v>
      </c>
      <c r="K86" s="74">
        <f>(VLOOKUP($A86,'Occupancy Raw Data'!$B$8:$BE$45,'Occupancy Raw Data'!AR$3,FALSE))/100</f>
        <v>0.72012949699345297</v>
      </c>
      <c r="M86" s="75">
        <f>VLOOKUP($A86,'ADR Raw Data'!$B$6:$BE$43,'ADR Raw Data'!AG$1,FALSE)</f>
        <v>81.7054922434139</v>
      </c>
      <c r="N86" s="76">
        <f>VLOOKUP($A86,'ADR Raw Data'!$B$6:$BE$43,'ADR Raw Data'!AH$1,FALSE)</f>
        <v>88.993351146517298</v>
      </c>
      <c r="O86" s="76">
        <f>VLOOKUP($A86,'ADR Raw Data'!$B$6:$BE$43,'ADR Raw Data'!AI$1,FALSE)</f>
        <v>93.5669879327546</v>
      </c>
      <c r="P86" s="76">
        <f>VLOOKUP($A86,'ADR Raw Data'!$B$6:$BE$43,'ADR Raw Data'!AJ$1,FALSE)</f>
        <v>93.810802568671093</v>
      </c>
      <c r="Q86" s="76">
        <f>VLOOKUP($A86,'ADR Raw Data'!$B$6:$BE$43,'ADR Raw Data'!AK$1,FALSE)</f>
        <v>102.15229829330499</v>
      </c>
      <c r="R86" s="77">
        <f>VLOOKUP($A86,'ADR Raw Data'!$B$6:$BE$43,'ADR Raw Data'!AL$1,FALSE)</f>
        <v>92.684689194839905</v>
      </c>
      <c r="S86" s="76">
        <f>VLOOKUP($A86,'ADR Raw Data'!$B$6:$BE$43,'ADR Raw Data'!AN$1,FALSE)</f>
        <v>121.570293438804</v>
      </c>
      <c r="T86" s="76">
        <f>VLOOKUP($A86,'ADR Raw Data'!$B$6:$BE$43,'ADR Raw Data'!AO$1,FALSE)</f>
        <v>114.689256042103</v>
      </c>
      <c r="U86" s="77">
        <f>VLOOKUP($A86,'ADR Raw Data'!$B$6:$BE$43,'ADR Raw Data'!AP$1,FALSE)</f>
        <v>118.192041348068</v>
      </c>
      <c r="V86" s="78">
        <f>VLOOKUP($A86,'ADR Raw Data'!$B$6:$BE$43,'ADR Raw Data'!AR$1,FALSE)</f>
        <v>100.808173606964</v>
      </c>
      <c r="X86" s="75">
        <f>VLOOKUP($A86,'RevPAR Raw Data'!$B$6:$BE$43,'RevPAR Raw Data'!AG$1,FALSE)</f>
        <v>46.002621817985897</v>
      </c>
      <c r="Y86" s="76">
        <f>VLOOKUP($A86,'RevPAR Raw Data'!$B$6:$BE$43,'RevPAR Raw Data'!AH$1,FALSE)</f>
        <v>59.3779082603074</v>
      </c>
      <c r="Z86" s="76">
        <f>VLOOKUP($A86,'RevPAR Raw Data'!$B$6:$BE$43,'RevPAR Raw Data'!AI$1,FALSE)</f>
        <v>67.362585838959902</v>
      </c>
      <c r="AA86" s="76">
        <f>VLOOKUP($A86,'RevPAR Raw Data'!$B$6:$BE$43,'RevPAR Raw Data'!AJ$1,FALSE)</f>
        <v>68.073813600775694</v>
      </c>
      <c r="AB86" s="76">
        <f>VLOOKUP($A86,'RevPAR Raw Data'!$B$6:$BE$43,'RevPAR Raw Data'!AK$1,FALSE)</f>
        <v>77.601113830627696</v>
      </c>
      <c r="AC86" s="77">
        <f>VLOOKUP($A86,'RevPAR Raw Data'!$B$6:$BE$43,'RevPAR Raw Data'!AL$1,FALSE)</f>
        <v>63.683608669731299</v>
      </c>
      <c r="AD86" s="76">
        <f>VLOOKUP($A86,'RevPAR Raw Data'!$B$6:$BE$43,'RevPAR Raw Data'!AN$1,FALSE)</f>
        <v>99.351099956902701</v>
      </c>
      <c r="AE86" s="76">
        <f>VLOOKUP($A86,'RevPAR Raw Data'!$B$6:$BE$43,'RevPAR Raw Data'!AO$1,FALSE)</f>
        <v>90.395432161327307</v>
      </c>
      <c r="AF86" s="77">
        <f>VLOOKUP($A86,'RevPAR Raw Data'!$B$6:$BE$43,'RevPAR Raw Data'!AP$1,FALSE)</f>
        <v>94.873266059114997</v>
      </c>
      <c r="AG86" s="78">
        <f>VLOOKUP($A86,'RevPAR Raw Data'!$B$6:$BE$43,'RevPAR Raw Data'!AR$1,FALSE)</f>
        <v>72.594939352412396</v>
      </c>
    </row>
    <row r="87" spans="1:33" x14ac:dyDescent="0.25">
      <c r="A87" s="55" t="s">
        <v>126</v>
      </c>
      <c r="B87" s="43">
        <f>(VLOOKUP($A86,'Occupancy Raw Data'!$B$8:$BE$51,'Occupancy Raw Data'!AT$3,FALSE))/100</f>
        <v>6.1261718932406894E-2</v>
      </c>
      <c r="C87" s="44">
        <f>(VLOOKUP($A86,'Occupancy Raw Data'!$B$8:$BE$51,'Occupancy Raw Data'!AU$3,FALSE))/100</f>
        <v>0.12243815884657999</v>
      </c>
      <c r="D87" s="44">
        <f>(VLOOKUP($A86,'Occupancy Raw Data'!$B$8:$BE$51,'Occupancy Raw Data'!AV$3,FALSE))/100</f>
        <v>0.144402392036004</v>
      </c>
      <c r="E87" s="44">
        <f>(VLOOKUP($A86,'Occupancy Raw Data'!$B$8:$BE$51,'Occupancy Raw Data'!AW$3,FALSE))/100</f>
        <v>0.13414888989832799</v>
      </c>
      <c r="F87" s="44">
        <f>(VLOOKUP($A86,'Occupancy Raw Data'!$B$8:$BE$51,'Occupancy Raw Data'!AX$3,FALSE))/100</f>
        <v>6.2781036667253501E-2</v>
      </c>
      <c r="G87" s="44">
        <f>(VLOOKUP($A86,'Occupancy Raw Data'!$B$8:$BE$51,'Occupancy Raw Data'!AY$3,FALSE))/100</f>
        <v>0.105237118635553</v>
      </c>
      <c r="H87" s="45">
        <f>(VLOOKUP($A86,'Occupancy Raw Data'!$B$8:$BE$51,'Occupancy Raw Data'!BA$3,FALSE))/100</f>
        <v>-7.8928163718199797E-3</v>
      </c>
      <c r="I87" s="45">
        <f>(VLOOKUP($A86,'Occupancy Raw Data'!$B$8:$BE$51,'Occupancy Raw Data'!BB$3,FALSE))/100</f>
        <v>-5.7917436917175102E-2</v>
      </c>
      <c r="J87" s="44">
        <f>(VLOOKUP($A86,'Occupancy Raw Data'!$B$8:$BE$51,'Occupancy Raw Data'!BC$3,FALSE))/100</f>
        <v>-3.3099446140235099E-2</v>
      </c>
      <c r="K87" s="46">
        <f>(VLOOKUP($A86,'Occupancy Raw Data'!$B$8:$BE$51,'Occupancy Raw Data'!BE$3,FALSE))/100</f>
        <v>5.7233626092055401E-2</v>
      </c>
      <c r="M87" s="43">
        <f>(VLOOKUP($A86,'ADR Raw Data'!$B$6:$BE$49,'ADR Raw Data'!AT$1,FALSE))/100</f>
        <v>6.8540469640837398E-3</v>
      </c>
      <c r="N87" s="44">
        <f>(VLOOKUP($A86,'ADR Raw Data'!$B$6:$BE$49,'ADR Raw Data'!AU$1,FALSE))/100</f>
        <v>5.9162490715547598E-2</v>
      </c>
      <c r="O87" s="44">
        <f>(VLOOKUP($A86,'ADR Raw Data'!$B$6:$BE$49,'ADR Raw Data'!AV$1,FALSE))/100</f>
        <v>9.1703128183661706E-2</v>
      </c>
      <c r="P87" s="44">
        <f>(VLOOKUP($A86,'ADR Raw Data'!$B$6:$BE$49,'ADR Raw Data'!AW$1,FALSE))/100</f>
        <v>8.1771179178683706E-2</v>
      </c>
      <c r="Q87" s="44">
        <f>(VLOOKUP($A86,'ADR Raw Data'!$B$6:$BE$49,'ADR Raw Data'!AX$1,FALSE))/100</f>
        <v>2.1359058480327202E-2</v>
      </c>
      <c r="R87" s="44">
        <f>(VLOOKUP($A86,'ADR Raw Data'!$B$6:$BE$49,'ADR Raw Data'!AY$1,FALSE))/100</f>
        <v>5.20722452108816E-2</v>
      </c>
      <c r="S87" s="45">
        <f>(VLOOKUP($A86,'ADR Raw Data'!$B$6:$BE$49,'ADR Raw Data'!BA$1,FALSE))/100</f>
        <v>-2.3065857002991897E-2</v>
      </c>
      <c r="T87" s="45">
        <f>(VLOOKUP($A86,'ADR Raw Data'!$B$6:$BE$49,'ADR Raw Data'!BB$1,FALSE))/100</f>
        <v>-8.7462424780336806E-2</v>
      </c>
      <c r="U87" s="44">
        <f>(VLOOKUP($A86,'ADR Raw Data'!$B$6:$BE$49,'ADR Raw Data'!BC$1,FALSE))/100</f>
        <v>-5.49624424623767E-2</v>
      </c>
      <c r="V87" s="46">
        <f>(VLOOKUP($A86,'ADR Raw Data'!$B$6:$BE$49,'ADR Raw Data'!BE$1,FALSE))/100</f>
        <v>-1.38821446531009E-3</v>
      </c>
      <c r="X87" s="43">
        <f>(VLOOKUP($A86,'RevPAR Raw Data'!$B$6:$BE$49,'RevPAR Raw Data'!AT$1,FALSE))/100</f>
        <v>6.8535656595153802E-2</v>
      </c>
      <c r="Y87" s="44">
        <f>(VLOOKUP($A86,'RevPAR Raw Data'!$B$6:$BE$49,'RevPAR Raw Data'!AU$1,FALSE))/100</f>
        <v>0.188844395998117</v>
      </c>
      <c r="Z87" s="44">
        <f>(VLOOKUP($A86,'RevPAR Raw Data'!$B$6:$BE$49,'RevPAR Raw Data'!AV$1,FALSE))/100</f>
        <v>0.24934767128657101</v>
      </c>
      <c r="AA87" s="44">
        <f>(VLOOKUP($A86,'RevPAR Raw Data'!$B$6:$BE$49,'RevPAR Raw Data'!AW$1,FALSE))/100</f>
        <v>0.22688958198950901</v>
      </c>
      <c r="AB87" s="44">
        <f>(VLOOKUP($A86,'RevPAR Raw Data'!$B$6:$BE$49,'RevPAR Raw Data'!AX$1,FALSE))/100</f>
        <v>8.548103898121219E-2</v>
      </c>
      <c r="AC87" s="44">
        <f>(VLOOKUP($A86,'RevPAR Raw Data'!$B$6:$BE$49,'RevPAR Raw Data'!AY$1,FALSE))/100</f>
        <v>0.16278929689331201</v>
      </c>
      <c r="AD87" s="45">
        <f>(VLOOKUP($A86,'RevPAR Raw Data'!$B$6:$BE$49,'RevPAR Raw Data'!BA$1,FALSE))/100</f>
        <v>-3.07766188010286E-2</v>
      </c>
      <c r="AE87" s="45">
        <f>(VLOOKUP($A86,'RevPAR Raw Data'!$B$6:$BE$49,'RevPAR Raw Data'!BB$1,FALSE))/100</f>
        <v>-0.14031426222767299</v>
      </c>
      <c r="AF87" s="44">
        <f>(VLOOKUP($A86,'RevPAR Raw Data'!$B$6:$BE$49,'RevPAR Raw Data'!BC$1,FALSE))/100</f>
        <v>-8.6242662198592598E-2</v>
      </c>
      <c r="AG87" s="46">
        <f>(VLOOKUP($A86,'RevPAR Raw Data'!$B$6:$BE$49,'RevPAR Raw Data'!BE$1,FALSE))/100</f>
        <v>5.5765959079102201E-2</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Data'!AG$3,FALSE))/100</f>
        <v>0.57828855547801805</v>
      </c>
      <c r="C89" s="72">
        <f>(VLOOKUP($A89,'Occupancy Raw Data'!$B$8:$BE$45,'Occupancy Raw Data'!AH$3,FALSE))/100</f>
        <v>0.68985519888346103</v>
      </c>
      <c r="D89" s="72">
        <f>(VLOOKUP($A89,'Occupancy Raw Data'!$B$8:$BE$45,'Occupancy Raw Data'!AI$3,FALSE))/100</f>
        <v>0.73560711793440303</v>
      </c>
      <c r="E89" s="72">
        <f>(VLOOKUP($A89,'Occupancy Raw Data'!$B$8:$BE$45,'Occupancy Raw Data'!AJ$3,FALSE))/100</f>
        <v>0.74223656664340498</v>
      </c>
      <c r="F89" s="72">
        <f>(VLOOKUP($A89,'Occupancy Raw Data'!$B$8:$BE$45,'Occupancy Raw Data'!AK$3,FALSE))/100</f>
        <v>0.74079727843684495</v>
      </c>
      <c r="G89" s="73">
        <f>(VLOOKUP($A89,'Occupancy Raw Data'!$B$8:$BE$45,'Occupancy Raw Data'!AL$3,FALSE))/100</f>
        <v>0.69735694347522592</v>
      </c>
      <c r="H89" s="53">
        <f>(VLOOKUP($A89,'Occupancy Raw Data'!$B$8:$BE$45,'Occupancy Raw Data'!AN$3,FALSE))/100</f>
        <v>0.79492323796231601</v>
      </c>
      <c r="I89" s="53">
        <f>(VLOOKUP($A89,'Occupancy Raw Data'!$B$8:$BE$45,'Occupancy Raw Data'!AO$3,FALSE))/100</f>
        <v>0.78938415910676896</v>
      </c>
      <c r="J89" s="73">
        <f>(VLOOKUP($A89,'Occupancy Raw Data'!$B$8:$BE$45,'Occupancy Raw Data'!AP$3,FALSE))/100</f>
        <v>0.79215369853454209</v>
      </c>
      <c r="K89" s="74">
        <f>(VLOOKUP($A89,'Occupancy Raw Data'!$B$8:$BE$45,'Occupancy Raw Data'!AR$3,FALSE))/100</f>
        <v>0.72444173063503103</v>
      </c>
      <c r="M89" s="75">
        <f>VLOOKUP($A89,'ADR Raw Data'!$B$6:$BE$43,'ADR Raw Data'!AG$1,FALSE)</f>
        <v>111.69716586469499</v>
      </c>
      <c r="N89" s="76">
        <f>VLOOKUP($A89,'ADR Raw Data'!$B$6:$BE$43,'ADR Raw Data'!AH$1,FALSE)</f>
        <v>124.279555149522</v>
      </c>
      <c r="O89" s="76">
        <f>VLOOKUP($A89,'ADR Raw Data'!$B$6:$BE$43,'ADR Raw Data'!AI$1,FALSE)</f>
        <v>130.121532307601</v>
      </c>
      <c r="P89" s="76">
        <f>VLOOKUP($A89,'ADR Raw Data'!$B$6:$BE$43,'ADR Raw Data'!AJ$1,FALSE)</f>
        <v>132.41100203901701</v>
      </c>
      <c r="Q89" s="76">
        <f>VLOOKUP($A89,'ADR Raw Data'!$B$6:$BE$43,'ADR Raw Data'!AK$1,FALSE)</f>
        <v>125.726489255225</v>
      </c>
      <c r="R89" s="77">
        <f>VLOOKUP($A89,'ADR Raw Data'!$B$6:$BE$43,'ADR Raw Data'!AL$1,FALSE)</f>
        <v>125.463594503721</v>
      </c>
      <c r="S89" s="76">
        <f>VLOOKUP($A89,'ADR Raw Data'!$B$6:$BE$43,'ADR Raw Data'!AN$1,FALSE)</f>
        <v>151.21021563151501</v>
      </c>
      <c r="T89" s="76">
        <f>VLOOKUP($A89,'ADR Raw Data'!$B$6:$BE$43,'ADR Raw Data'!AO$1,FALSE)</f>
        <v>146.50440570197199</v>
      </c>
      <c r="U89" s="77">
        <f>VLOOKUP($A89,'ADR Raw Data'!$B$6:$BE$43,'ADR Raw Data'!AP$1,FALSE)</f>
        <v>148.86553692773501</v>
      </c>
      <c r="V89" s="78">
        <f>VLOOKUP($A89,'ADR Raw Data'!$B$6:$BE$43,'ADR Raw Data'!AR$1,FALSE)</f>
        <v>132.77481458243699</v>
      </c>
      <c r="X89" s="75">
        <f>VLOOKUP($A89,'RevPAR Raw Data'!$B$6:$BE$43,'RevPAR Raw Data'!AG$1,FALSE)</f>
        <v>64.593192698883399</v>
      </c>
      <c r="Y89" s="76">
        <f>VLOOKUP($A89,'RevPAR Raw Data'!$B$6:$BE$43,'RevPAR Raw Data'!AH$1,FALSE)</f>
        <v>85.734897234822</v>
      </c>
      <c r="Z89" s="76">
        <f>VLOOKUP($A89,'RevPAR Raw Data'!$B$6:$BE$43,'RevPAR Raw Data'!AI$1,FALSE)</f>
        <v>95.718325362002702</v>
      </c>
      <c r="AA89" s="76">
        <f>VLOOKUP($A89,'RevPAR Raw Data'!$B$6:$BE$43,'RevPAR Raw Data'!AJ$1,FALSE)</f>
        <v>98.280287539253294</v>
      </c>
      <c r="AB89" s="76">
        <f>VLOOKUP($A89,'RevPAR Raw Data'!$B$6:$BE$43,'RevPAR Raw Data'!AK$1,FALSE)</f>
        <v>93.137841067690104</v>
      </c>
      <c r="AC89" s="77">
        <f>VLOOKUP($A89,'RevPAR Raw Data'!$B$6:$BE$43,'RevPAR Raw Data'!AL$1,FALSE)</f>
        <v>87.4929087805303</v>
      </c>
      <c r="AD89" s="76">
        <f>VLOOKUP($A89,'RevPAR Raw Data'!$B$6:$BE$43,'RevPAR Raw Data'!AN$1,FALSE)</f>
        <v>120.20051422278399</v>
      </c>
      <c r="AE89" s="76">
        <f>VLOOKUP($A89,'RevPAR Raw Data'!$B$6:$BE$43,'RevPAR Raw Data'!AO$1,FALSE)</f>
        <v>115.648257100488</v>
      </c>
      <c r="AF89" s="77">
        <f>VLOOKUP($A89,'RevPAR Raw Data'!$B$6:$BE$43,'RevPAR Raw Data'!AP$1,FALSE)</f>
        <v>117.92438566163599</v>
      </c>
      <c r="AG89" s="78">
        <f>VLOOKUP($A89,'RevPAR Raw Data'!$B$6:$BE$43,'RevPAR Raw Data'!AR$1,FALSE)</f>
        <v>96.1876164608463</v>
      </c>
    </row>
    <row r="90" spans="1:33" x14ac:dyDescent="0.25">
      <c r="A90" s="55" t="s">
        <v>126</v>
      </c>
      <c r="B90" s="43">
        <f>(VLOOKUP($A89,'Occupancy Raw Data'!$B$8:$BE$51,'Occupancy Raw Data'!AT$3,FALSE))/100</f>
        <v>0.10859576220098101</v>
      </c>
      <c r="C90" s="44">
        <f>(VLOOKUP($A89,'Occupancy Raw Data'!$B$8:$BE$51,'Occupancy Raw Data'!AU$3,FALSE))/100</f>
        <v>0.15595691702705899</v>
      </c>
      <c r="D90" s="44">
        <f>(VLOOKUP($A89,'Occupancy Raw Data'!$B$8:$BE$51,'Occupancy Raw Data'!AV$3,FALSE))/100</f>
        <v>9.470325234729611E-2</v>
      </c>
      <c r="E90" s="44">
        <f>(VLOOKUP($A89,'Occupancy Raw Data'!$B$8:$BE$51,'Occupancy Raw Data'!AW$3,FALSE))/100</f>
        <v>4.5982321732306E-2</v>
      </c>
      <c r="F90" s="44">
        <f>(VLOOKUP($A89,'Occupancy Raw Data'!$B$8:$BE$51,'Occupancy Raw Data'!AX$3,FALSE))/100</f>
        <v>9.9904249329199907E-3</v>
      </c>
      <c r="G90" s="44">
        <f>(VLOOKUP($A89,'Occupancy Raw Data'!$B$8:$BE$51,'Occupancy Raw Data'!AY$3,FALSE))/100</f>
        <v>7.8341578207301699E-2</v>
      </c>
      <c r="H90" s="45">
        <f>(VLOOKUP($A89,'Occupancy Raw Data'!$B$8:$BE$51,'Occupancy Raw Data'!BA$3,FALSE))/100</f>
        <v>-2.1285012194770799E-2</v>
      </c>
      <c r="I90" s="45">
        <f>(VLOOKUP($A89,'Occupancy Raw Data'!$B$8:$BE$51,'Occupancy Raw Data'!BB$3,FALSE))/100</f>
        <v>-2.3724933142518601E-2</v>
      </c>
      <c r="J90" s="44">
        <f>(VLOOKUP($A89,'Occupancy Raw Data'!$B$8:$BE$51,'Occupancy Raw Data'!BC$3,FALSE))/100</f>
        <v>-2.2502229981830602E-2</v>
      </c>
      <c r="K90" s="46">
        <f>(VLOOKUP($A89,'Occupancy Raw Data'!$B$8:$BE$51,'Occupancy Raw Data'!BE$3,FALSE))/100</f>
        <v>4.4670971653929199E-2</v>
      </c>
      <c r="M90" s="43">
        <f>(VLOOKUP($A89,'ADR Raw Data'!$B$6:$BE$49,'ADR Raw Data'!AT$1,FALSE))/100</f>
        <v>5.2754342454648995E-2</v>
      </c>
      <c r="N90" s="44">
        <f>(VLOOKUP($A89,'ADR Raw Data'!$B$6:$BE$49,'ADR Raw Data'!AU$1,FALSE))/100</f>
        <v>9.5607066094286902E-2</v>
      </c>
      <c r="O90" s="44">
        <f>(VLOOKUP($A89,'ADR Raw Data'!$B$6:$BE$49,'ADR Raw Data'!AV$1,FALSE))/100</f>
        <v>6.6573112818085894E-2</v>
      </c>
      <c r="P90" s="44">
        <f>(VLOOKUP($A89,'ADR Raw Data'!$B$6:$BE$49,'ADR Raw Data'!AW$1,FALSE))/100</f>
        <v>5.4637623300472303E-2</v>
      </c>
      <c r="Q90" s="44">
        <f>(VLOOKUP($A89,'ADR Raw Data'!$B$6:$BE$49,'ADR Raw Data'!AX$1,FALSE))/100</f>
        <v>-1.82921070681608E-3</v>
      </c>
      <c r="R90" s="44">
        <f>(VLOOKUP($A89,'ADR Raw Data'!$B$6:$BE$49,'ADR Raw Data'!AY$1,FALSE))/100</f>
        <v>4.96336577902739E-2</v>
      </c>
      <c r="S90" s="45">
        <f>(VLOOKUP($A89,'ADR Raw Data'!$B$6:$BE$49,'ADR Raw Data'!BA$1,FALSE))/100</f>
        <v>3.8346749515688304E-2</v>
      </c>
      <c r="T90" s="45">
        <f>(VLOOKUP($A89,'ADR Raw Data'!$B$6:$BE$49,'ADR Raw Data'!BB$1,FALSE))/100</f>
        <v>1.18315150255316E-2</v>
      </c>
      <c r="U90" s="44">
        <f>(VLOOKUP($A89,'ADR Raw Data'!$B$6:$BE$49,'ADR Raw Data'!BC$1,FALSE))/100</f>
        <v>2.5177260923289698E-2</v>
      </c>
      <c r="V90" s="46">
        <f>(VLOOKUP($A89,'ADR Raw Data'!$B$6:$BE$49,'ADR Raw Data'!BE$1,FALSE))/100</f>
        <v>3.6455657289159199E-2</v>
      </c>
      <c r="X90" s="43">
        <f>(VLOOKUP($A89,'RevPAR Raw Data'!$B$6:$BE$49,'RevPAR Raw Data'!AT$1,FALSE))/100</f>
        <v>0.16707900268390399</v>
      </c>
      <c r="Y90" s="44">
        <f>(VLOOKUP($A89,'RevPAR Raw Data'!$B$6:$BE$49,'RevPAR Raw Data'!AU$1,FALSE))/100</f>
        <v>0.266474566395414</v>
      </c>
      <c r="Z90" s="44">
        <f>(VLOOKUP($A89,'RevPAR Raw Data'!$B$6:$BE$49,'RevPAR Raw Data'!AV$1,FALSE))/100</f>
        <v>0.16758105546813798</v>
      </c>
      <c r="AA90" s="44">
        <f>(VLOOKUP($A89,'RevPAR Raw Data'!$B$6:$BE$49,'RevPAR Raw Data'!AW$1,FALSE))/100</f>
        <v>0.10313230980606899</v>
      </c>
      <c r="AB90" s="44">
        <f>(VLOOKUP($A89,'RevPAR Raw Data'!$B$6:$BE$49,'RevPAR Raw Data'!AX$1,FALSE))/100</f>
        <v>8.1429396338509596E-3</v>
      </c>
      <c r="AC90" s="44">
        <f>(VLOOKUP($A89,'RevPAR Raw Data'!$B$6:$BE$49,'RevPAR Raw Data'!AY$1,FALSE))/100</f>
        <v>0.131863615081066</v>
      </c>
      <c r="AD90" s="45">
        <f>(VLOOKUP($A89,'RevPAR Raw Data'!$B$6:$BE$49,'RevPAR Raw Data'!BA$1,FALSE))/100</f>
        <v>1.6245526289846199E-2</v>
      </c>
      <c r="AE90" s="45">
        <f>(VLOOKUP($A89,'RevPAR Raw Data'!$B$6:$BE$49,'RevPAR Raw Data'!BB$1,FALSE))/100</f>
        <v>-1.21741200199424E-2</v>
      </c>
      <c r="AF90" s="44">
        <f>(VLOOKUP($A89,'RevPAR Raw Data'!$B$6:$BE$49,'RevPAR Raw Data'!BC$1,FALSE))/100</f>
        <v>2.1084864258505902E-3</v>
      </c>
      <c r="AG90" s="46">
        <f>(VLOOKUP($A89,'RevPAR Raw Data'!$B$6:$BE$49,'RevPAR Raw Data'!BE$1,FALSE))/100</f>
        <v>8.2755138576477802E-2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Data'!AG$3,FALSE))/100</f>
        <v>0.49493879472693003</v>
      </c>
      <c r="C92" s="72">
        <f>(VLOOKUP($A92,'Occupancy Raw Data'!$B$8:$BE$45,'Occupancy Raw Data'!AH$3,FALSE))/100</f>
        <v>0.56938559322033799</v>
      </c>
      <c r="D92" s="72">
        <f>(VLOOKUP($A92,'Occupancy Raw Data'!$B$8:$BE$45,'Occupancy Raw Data'!AI$3,FALSE))/100</f>
        <v>0.61958568738229702</v>
      </c>
      <c r="E92" s="72">
        <f>(VLOOKUP($A92,'Occupancy Raw Data'!$B$8:$BE$45,'Occupancy Raw Data'!AJ$3,FALSE))/100</f>
        <v>0.65770166352793391</v>
      </c>
      <c r="F92" s="72">
        <f>(VLOOKUP($A92,'Occupancy Raw Data'!$B$8:$BE$45,'Occupancy Raw Data'!AK$3,FALSE))/100</f>
        <v>0.65230696798493393</v>
      </c>
      <c r="G92" s="73">
        <f>(VLOOKUP($A92,'Occupancy Raw Data'!$B$8:$BE$45,'Occupancy Raw Data'!AL$3,FALSE))/100</f>
        <v>0.598783741368487</v>
      </c>
      <c r="H92" s="53">
        <f>(VLOOKUP($A92,'Occupancy Raw Data'!$B$8:$BE$45,'Occupancy Raw Data'!AN$3,FALSE))/100</f>
        <v>0.82862523540489608</v>
      </c>
      <c r="I92" s="53">
        <f>(VLOOKUP($A92,'Occupancy Raw Data'!$B$8:$BE$45,'Occupancy Raw Data'!AO$3,FALSE))/100</f>
        <v>0.85006669805398605</v>
      </c>
      <c r="J92" s="73">
        <f>(VLOOKUP($A92,'Occupancy Raw Data'!$B$8:$BE$45,'Occupancy Raw Data'!AP$3,FALSE))/100</f>
        <v>0.83934596672944095</v>
      </c>
      <c r="K92" s="74">
        <f>(VLOOKUP($A92,'Occupancy Raw Data'!$B$8:$BE$45,'Occupancy Raw Data'!AR$3,FALSE))/100</f>
        <v>0.66751580575733105</v>
      </c>
      <c r="M92" s="75">
        <f>VLOOKUP($A92,'ADR Raw Data'!$B$6:$BE$43,'ADR Raw Data'!AG$1,FALSE)</f>
        <v>122.753689726516</v>
      </c>
      <c r="N92" s="76">
        <f>VLOOKUP($A92,'ADR Raw Data'!$B$6:$BE$43,'ADR Raw Data'!AH$1,FALSE)</f>
        <v>125.79001606545999</v>
      </c>
      <c r="O92" s="76">
        <f>VLOOKUP($A92,'ADR Raw Data'!$B$6:$BE$43,'ADR Raw Data'!AI$1,FALSE)</f>
        <v>129.44924746707099</v>
      </c>
      <c r="P92" s="76">
        <f>VLOOKUP($A92,'ADR Raw Data'!$B$6:$BE$43,'ADR Raw Data'!AJ$1,FALSE)</f>
        <v>133.16924864437601</v>
      </c>
      <c r="Q92" s="76">
        <f>VLOOKUP($A92,'ADR Raw Data'!$B$6:$BE$43,'ADR Raw Data'!AK$1,FALSE)</f>
        <v>135.85971444725101</v>
      </c>
      <c r="R92" s="77">
        <f>VLOOKUP($A92,'ADR Raw Data'!$B$6:$BE$43,'ADR Raw Data'!AL$1,FALSE)</f>
        <v>129.86036027336201</v>
      </c>
      <c r="S92" s="76">
        <f>VLOOKUP($A92,'ADR Raw Data'!$B$6:$BE$43,'ADR Raw Data'!AN$1,FALSE)</f>
        <v>194.29138242897699</v>
      </c>
      <c r="T92" s="76">
        <f>VLOOKUP($A92,'ADR Raw Data'!$B$6:$BE$43,'ADR Raw Data'!AO$1,FALSE)</f>
        <v>198.91572615096999</v>
      </c>
      <c r="U92" s="77">
        <f>VLOOKUP($A92,'ADR Raw Data'!$B$6:$BE$43,'ADR Raw Data'!AP$1,FALSE)</f>
        <v>196.63308701459499</v>
      </c>
      <c r="V92" s="78">
        <f>VLOOKUP($A92,'ADR Raw Data'!$B$6:$BE$43,'ADR Raw Data'!AR$1,FALSE)</f>
        <v>153.849270624414</v>
      </c>
      <c r="X92" s="75">
        <f>VLOOKUP($A92,'RevPAR Raw Data'!$B$6:$BE$43,'RevPAR Raw Data'!AG$1,FALSE)</f>
        <v>60.755563241525401</v>
      </c>
      <c r="Y92" s="76">
        <f>VLOOKUP($A92,'RevPAR Raw Data'!$B$6:$BE$43,'RevPAR Raw Data'!AH$1,FALSE)</f>
        <v>71.623022918628294</v>
      </c>
      <c r="Z92" s="76">
        <f>VLOOKUP($A92,'RevPAR Raw Data'!$B$6:$BE$43,'RevPAR Raw Data'!AI$1,FALSE)</f>
        <v>80.2049009730069</v>
      </c>
      <c r="AA92" s="76">
        <f>VLOOKUP($A92,'RevPAR Raw Data'!$B$6:$BE$43,'RevPAR Raw Data'!AJ$1,FALSE)</f>
        <v>87.585636364171293</v>
      </c>
      <c r="AB92" s="76">
        <f>VLOOKUP($A92,'RevPAR Raw Data'!$B$6:$BE$43,'RevPAR Raw Data'!AK$1,FALSE)</f>
        <v>88.622238402385406</v>
      </c>
      <c r="AC92" s="77">
        <f>VLOOKUP($A92,'RevPAR Raw Data'!$B$6:$BE$43,'RevPAR Raw Data'!AL$1,FALSE)</f>
        <v>77.758272379943506</v>
      </c>
      <c r="AD92" s="76">
        <f>VLOOKUP($A92,'RevPAR Raw Data'!$B$6:$BE$43,'RevPAR Raw Data'!AN$1,FALSE)</f>
        <v>160.994742502354</v>
      </c>
      <c r="AE92" s="76">
        <f>VLOOKUP($A92,'RevPAR Raw Data'!$B$6:$BE$43,'RevPAR Raw Data'!AO$1,FALSE)</f>
        <v>169.091634520166</v>
      </c>
      <c r="AF92" s="77">
        <f>VLOOKUP($A92,'RevPAR Raw Data'!$B$6:$BE$43,'RevPAR Raw Data'!AP$1,FALSE)</f>
        <v>165.04318851126001</v>
      </c>
      <c r="AG92" s="78">
        <f>VLOOKUP($A92,'RevPAR Raw Data'!$B$6:$BE$43,'RevPAR Raw Data'!AR$1,FALSE)</f>
        <v>102.69681984603299</v>
      </c>
    </row>
    <row r="93" spans="1:33" x14ac:dyDescent="0.25">
      <c r="A93" s="55" t="s">
        <v>126</v>
      </c>
      <c r="B93" s="43">
        <f>(VLOOKUP($A92,'Occupancy Raw Data'!$B$8:$BE$51,'Occupancy Raw Data'!AT$3,FALSE))/100</f>
        <v>-3.3948115237738302E-2</v>
      </c>
      <c r="C93" s="44">
        <f>(VLOOKUP($A92,'Occupancy Raw Data'!$B$8:$BE$51,'Occupancy Raw Data'!AU$3,FALSE))/100</f>
        <v>-7.8827787054753899E-3</v>
      </c>
      <c r="D93" s="44">
        <f>(VLOOKUP($A92,'Occupancy Raw Data'!$B$8:$BE$51,'Occupancy Raw Data'!AV$3,FALSE))/100</f>
        <v>-1.54090270765543E-2</v>
      </c>
      <c r="E93" s="44">
        <f>(VLOOKUP($A92,'Occupancy Raw Data'!$B$8:$BE$51,'Occupancy Raw Data'!AW$3,FALSE))/100</f>
        <v>3.65402877159514E-2</v>
      </c>
      <c r="F93" s="44">
        <f>(VLOOKUP($A92,'Occupancy Raw Data'!$B$8:$BE$51,'Occupancy Raw Data'!AX$3,FALSE))/100</f>
        <v>3.3041239094507804E-2</v>
      </c>
      <c r="G93" s="44">
        <f>(VLOOKUP($A92,'Occupancy Raw Data'!$B$8:$BE$51,'Occupancy Raw Data'!AY$3,FALSE))/100</f>
        <v>4.1709971216233798E-3</v>
      </c>
      <c r="H93" s="45">
        <f>(VLOOKUP($A92,'Occupancy Raw Data'!$B$8:$BE$51,'Occupancy Raw Data'!BA$3,FALSE))/100</f>
        <v>2.50614821656686E-2</v>
      </c>
      <c r="I93" s="45">
        <f>(VLOOKUP($A92,'Occupancy Raw Data'!$B$8:$BE$51,'Occupancy Raw Data'!BB$3,FALSE))/100</f>
        <v>-1.53773107253527E-2</v>
      </c>
      <c r="J93" s="44">
        <f>(VLOOKUP($A92,'Occupancy Raw Data'!$B$8:$BE$51,'Occupancy Raw Data'!BC$3,FALSE))/100</f>
        <v>4.1771459501907995E-3</v>
      </c>
      <c r="K93" s="46">
        <f>(VLOOKUP($A92,'Occupancy Raw Data'!$B$8:$BE$51,'Occupancy Raw Data'!BE$3,FALSE))/100</f>
        <v>4.1732061540494803E-3</v>
      </c>
      <c r="M93" s="43">
        <f>(VLOOKUP($A92,'ADR Raw Data'!$B$6:$BE$49,'ADR Raw Data'!AT$1,FALSE))/100</f>
        <v>-4.1424748612792703E-2</v>
      </c>
      <c r="N93" s="44">
        <f>(VLOOKUP($A92,'ADR Raw Data'!$B$6:$BE$49,'ADR Raw Data'!AU$1,FALSE))/100</f>
        <v>-4.8628267184324898E-2</v>
      </c>
      <c r="O93" s="44">
        <f>(VLOOKUP($A92,'ADR Raw Data'!$B$6:$BE$49,'ADR Raw Data'!AV$1,FALSE))/100</f>
        <v>-5.9158313548215193E-2</v>
      </c>
      <c r="P93" s="44">
        <f>(VLOOKUP($A92,'ADR Raw Data'!$B$6:$BE$49,'ADR Raw Data'!AW$1,FALSE))/100</f>
        <v>-1.4025191330287502E-2</v>
      </c>
      <c r="Q93" s="44">
        <f>(VLOOKUP($A92,'ADR Raw Data'!$B$6:$BE$49,'ADR Raw Data'!AX$1,FALSE))/100</f>
        <v>-6.7898370384266097E-5</v>
      </c>
      <c r="R93" s="44">
        <f>(VLOOKUP($A92,'ADR Raw Data'!$B$6:$BE$49,'ADR Raw Data'!AY$1,FALSE))/100</f>
        <v>-3.1008064959357998E-2</v>
      </c>
      <c r="S93" s="45">
        <f>(VLOOKUP($A92,'ADR Raw Data'!$B$6:$BE$49,'ADR Raw Data'!BA$1,FALSE))/100</f>
        <v>2.9743219386691701E-2</v>
      </c>
      <c r="T93" s="45">
        <f>(VLOOKUP($A92,'ADR Raw Data'!$B$6:$BE$49,'ADR Raw Data'!BB$1,FALSE))/100</f>
        <v>1.1798667930025299E-2</v>
      </c>
      <c r="U93" s="44">
        <f>(VLOOKUP($A92,'ADR Raw Data'!$B$6:$BE$49,'ADR Raw Data'!BC$1,FALSE))/100</f>
        <v>2.0050586072371E-2</v>
      </c>
      <c r="V93" s="46">
        <f>(VLOOKUP($A92,'ADR Raw Data'!$B$6:$BE$49,'ADR Raw Data'!BE$1,FALSE))/100</f>
        <v>-8.2125903435400598E-3</v>
      </c>
      <c r="X93" s="43">
        <f>(VLOOKUP($A92,'RevPAR Raw Data'!$B$6:$BE$49,'RevPAR Raw Data'!AT$1,FALSE))/100</f>
        <v>-7.3966571710929602E-2</v>
      </c>
      <c r="Y93" s="44">
        <f>(VLOOKUP($A92,'RevPAR Raw Data'!$B$6:$BE$49,'RevPAR Raw Data'!AU$1,FALSE))/100</f>
        <v>-5.61277200207555E-2</v>
      </c>
      <c r="Z93" s="44">
        <f>(VLOOKUP($A92,'RevPAR Raw Data'!$B$6:$BE$49,'RevPAR Raw Data'!AV$1,FALSE))/100</f>
        <v>-7.3655768569501803E-2</v>
      </c>
      <c r="AA93" s="44">
        <f>(VLOOKUP($A92,'RevPAR Raw Data'!$B$6:$BE$49,'RevPAR Raw Data'!AW$1,FALSE))/100</f>
        <v>2.2002611859183899E-2</v>
      </c>
      <c r="AB93" s="44">
        <f>(VLOOKUP($A92,'RevPAR Raw Data'!$B$6:$BE$49,'RevPAR Raw Data'!AX$1,FALSE))/100</f>
        <v>3.2971097277833497E-2</v>
      </c>
      <c r="AC93" s="44">
        <f>(VLOOKUP($A92,'RevPAR Raw Data'!$B$6:$BE$49,'RevPAR Raw Data'!AY$1,FALSE))/100</f>
        <v>-2.6966402387427202E-2</v>
      </c>
      <c r="AD93" s="45">
        <f>(VLOOKUP($A92,'RevPAR Raw Data'!$B$6:$BE$49,'RevPAR Raw Data'!BA$1,FALSE))/100</f>
        <v>5.5550110714569501E-2</v>
      </c>
      <c r="AE93" s="45">
        <f>(VLOOKUP($A92,'RevPAR Raw Data'!$B$6:$BE$49,'RevPAR Raw Data'!BB$1,FALSE))/100</f>
        <v>-3.76007457823268E-3</v>
      </c>
      <c r="AF93" s="44">
        <f>(VLOOKUP($A92,'RevPAR Raw Data'!$B$6:$BE$49,'RevPAR Raw Data'!BC$1,FALSE))/100</f>
        <v>2.4311486246972901E-2</v>
      </c>
      <c r="AG93" s="46">
        <f>(VLOOKUP($A92,'RevPAR Raw Data'!$B$6:$BE$49,'RevPAR Raw Data'!BE$1,FALSE))/100</f>
        <v>-4.0736570220529199E-3</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Data'!AG$3,FALSE))/100</f>
        <v>0.42695473251028804</v>
      </c>
      <c r="C95" s="72">
        <f>(VLOOKUP($A95,'Occupancy Raw Data'!$B$8:$BE$45,'Occupancy Raw Data'!AH$3,FALSE))/100</f>
        <v>0.45764746227709097</v>
      </c>
      <c r="D95" s="72">
        <f>(VLOOKUP($A95,'Occupancy Raw Data'!$B$8:$BE$45,'Occupancy Raw Data'!AI$3,FALSE))/100</f>
        <v>0.48765432098765404</v>
      </c>
      <c r="E95" s="72">
        <f>(VLOOKUP($A95,'Occupancy Raw Data'!$B$8:$BE$45,'Occupancy Raw Data'!AJ$3,FALSE))/100</f>
        <v>0.52825788751714597</v>
      </c>
      <c r="F95" s="72">
        <f>(VLOOKUP($A95,'Occupancy Raw Data'!$B$8:$BE$45,'Occupancy Raw Data'!AK$3,FALSE))/100</f>
        <v>0.61786694101508899</v>
      </c>
      <c r="G95" s="73">
        <f>(VLOOKUP($A95,'Occupancy Raw Data'!$B$8:$BE$45,'Occupancy Raw Data'!AL$3,FALSE))/100</f>
        <v>0.503676268861454</v>
      </c>
      <c r="H95" s="53">
        <f>(VLOOKUP($A95,'Occupancy Raw Data'!$B$8:$BE$45,'Occupancy Raw Data'!AN$3,FALSE))/100</f>
        <v>0.75788751714677605</v>
      </c>
      <c r="I95" s="53">
        <f>(VLOOKUP($A95,'Occupancy Raw Data'!$B$8:$BE$45,'Occupancy Raw Data'!AO$3,FALSE))/100</f>
        <v>0.75524691358024598</v>
      </c>
      <c r="J95" s="73">
        <f>(VLOOKUP($A95,'Occupancy Raw Data'!$B$8:$BE$45,'Occupancy Raw Data'!AP$3,FALSE))/100</f>
        <v>0.75656721536351101</v>
      </c>
      <c r="K95" s="74">
        <f>(VLOOKUP($A95,'Occupancy Raw Data'!$B$8:$BE$45,'Occupancy Raw Data'!AR$3,FALSE))/100</f>
        <v>0.57593082500489901</v>
      </c>
      <c r="M95" s="75">
        <f>VLOOKUP($A95,'ADR Raw Data'!$B$6:$BE$43,'ADR Raw Data'!AG$1,FALSE)</f>
        <v>117.933937349397</v>
      </c>
      <c r="N95" s="76">
        <f>VLOOKUP($A95,'ADR Raw Data'!$B$6:$BE$43,'ADR Raw Data'!AH$1,FALSE)</f>
        <v>116.64907081303799</v>
      </c>
      <c r="O95" s="76">
        <f>VLOOKUP($A95,'ADR Raw Data'!$B$6:$BE$43,'ADR Raw Data'!AI$1,FALSE)</f>
        <v>117.997413502109</v>
      </c>
      <c r="P95" s="76">
        <f>VLOOKUP($A95,'ADR Raw Data'!$B$6:$BE$43,'ADR Raw Data'!AJ$1,FALSE)</f>
        <v>123.59860620617999</v>
      </c>
      <c r="Q95" s="76">
        <f>VLOOKUP($A95,'ADR Raw Data'!$B$6:$BE$43,'ADR Raw Data'!AK$1,FALSE)</f>
        <v>136.76025198423699</v>
      </c>
      <c r="R95" s="77">
        <f>VLOOKUP($A95,'ADR Raw Data'!$B$6:$BE$43,'ADR Raw Data'!AL$1,FALSE)</f>
        <v>123.519867367503</v>
      </c>
      <c r="S95" s="76">
        <f>VLOOKUP($A95,'ADR Raw Data'!$B$6:$BE$43,'ADR Raw Data'!AN$1,FALSE)</f>
        <v>180.698639819004</v>
      </c>
      <c r="T95" s="76">
        <f>VLOOKUP($A95,'ADR Raw Data'!$B$6:$BE$43,'ADR Raw Data'!AO$1,FALSE)</f>
        <v>185.630847750079</v>
      </c>
      <c r="U95" s="77">
        <f>VLOOKUP($A95,'ADR Raw Data'!$B$6:$BE$43,'ADR Raw Data'!AP$1,FALSE)</f>
        <v>183.16044013326299</v>
      </c>
      <c r="V95" s="78">
        <f>VLOOKUP($A95,'ADR Raw Data'!$B$6:$BE$43,'ADR Raw Data'!AR$1,FALSE)</f>
        <v>145.90455073622601</v>
      </c>
      <c r="X95" s="75">
        <f>VLOOKUP($A95,'RevPAR Raw Data'!$B$6:$BE$43,'RevPAR Raw Data'!AG$1,FALSE)</f>
        <v>50.352452674897101</v>
      </c>
      <c r="Y95" s="76">
        <f>VLOOKUP($A95,'RevPAR Raw Data'!$B$6:$BE$43,'RevPAR Raw Data'!AH$1,FALSE)</f>
        <v>53.384151234567902</v>
      </c>
      <c r="Z95" s="76">
        <f>VLOOKUP($A95,'RevPAR Raw Data'!$B$6:$BE$43,'RevPAR Raw Data'!AI$1,FALSE)</f>
        <v>57.541948559670701</v>
      </c>
      <c r="AA95" s="76">
        <f>VLOOKUP($A95,'RevPAR Raw Data'!$B$6:$BE$43,'RevPAR Raw Data'!AJ$1,FALSE)</f>
        <v>65.291938614540399</v>
      </c>
      <c r="AB95" s="76">
        <f>VLOOKUP($A95,'RevPAR Raw Data'!$B$6:$BE$43,'RevPAR Raw Data'!AK$1,FALSE)</f>
        <v>84.499638545953303</v>
      </c>
      <c r="AC95" s="77">
        <f>VLOOKUP($A95,'RevPAR Raw Data'!$B$6:$BE$43,'RevPAR Raw Data'!AL$1,FALSE)</f>
        <v>62.214025925925903</v>
      </c>
      <c r="AD95" s="76">
        <f>VLOOKUP($A95,'RevPAR Raw Data'!$B$6:$BE$43,'RevPAR Raw Data'!AN$1,FALSE)</f>
        <v>136.94924348422401</v>
      </c>
      <c r="AE95" s="76">
        <f>VLOOKUP($A95,'RevPAR Raw Data'!$B$6:$BE$43,'RevPAR Raw Data'!AO$1,FALSE)</f>
        <v>140.197124828532</v>
      </c>
      <c r="AF95" s="77">
        <f>VLOOKUP($A95,'RevPAR Raw Data'!$B$6:$BE$43,'RevPAR Raw Data'!AP$1,FALSE)</f>
        <v>138.57318415637801</v>
      </c>
      <c r="AG95" s="78">
        <f>VLOOKUP($A95,'RevPAR Raw Data'!$B$6:$BE$43,'RevPAR Raw Data'!AR$1,FALSE)</f>
        <v>84.030928277483795</v>
      </c>
    </row>
    <row r="96" spans="1:33" x14ac:dyDescent="0.25">
      <c r="A96" s="55" t="s">
        <v>126</v>
      </c>
      <c r="B96" s="43">
        <f>(VLOOKUP($A95,'Occupancy Raw Data'!$B$8:$BE$51,'Occupancy Raw Data'!AT$3,FALSE))/100</f>
        <v>3.2763357973792505E-2</v>
      </c>
      <c r="C96" s="44">
        <f>(VLOOKUP($A95,'Occupancy Raw Data'!$B$8:$BE$51,'Occupancy Raw Data'!AU$3,FALSE))/100</f>
        <v>-4.7360300267604398E-2</v>
      </c>
      <c r="D96" s="44">
        <f>(VLOOKUP($A95,'Occupancy Raw Data'!$B$8:$BE$51,'Occupancy Raw Data'!AV$3,FALSE))/100</f>
        <v>-3.8561633941171798E-2</v>
      </c>
      <c r="E96" s="44">
        <f>(VLOOKUP($A95,'Occupancy Raw Data'!$B$8:$BE$51,'Occupancy Raw Data'!AW$3,FALSE))/100</f>
        <v>-1.1247501872640599E-2</v>
      </c>
      <c r="F96" s="44">
        <f>(VLOOKUP($A95,'Occupancy Raw Data'!$B$8:$BE$51,'Occupancy Raw Data'!AX$3,FALSE))/100</f>
        <v>7.5438659330176504E-3</v>
      </c>
      <c r="G96" s="44">
        <f>(VLOOKUP($A95,'Occupancy Raw Data'!$B$8:$BE$51,'Occupancy Raw Data'!AY$3,FALSE))/100</f>
        <v>-1.1949781025990701E-2</v>
      </c>
      <c r="H96" s="45">
        <f>(VLOOKUP($A95,'Occupancy Raw Data'!$B$8:$BE$51,'Occupancy Raw Data'!BA$3,FALSE))/100</f>
        <v>5.4989150219427699E-2</v>
      </c>
      <c r="I96" s="45">
        <f>(VLOOKUP($A95,'Occupancy Raw Data'!$B$8:$BE$51,'Occupancy Raw Data'!BB$3,FALSE))/100</f>
        <v>7.7980769128000199E-2</v>
      </c>
      <c r="J96" s="44">
        <f>(VLOOKUP($A95,'Occupancy Raw Data'!$B$8:$BE$51,'Occupancy Raw Data'!BC$3,FALSE))/100</f>
        <v>6.6340985654901999E-2</v>
      </c>
      <c r="K96" s="46">
        <f>(VLOOKUP($A95,'Occupancy Raw Data'!$B$8:$BE$51,'Occupancy Raw Data'!BE$3,FALSE))/100</f>
        <v>1.58020070721097E-2</v>
      </c>
      <c r="M96" s="43">
        <f>(VLOOKUP($A95,'ADR Raw Data'!$B$6:$BE$49,'ADR Raw Data'!AT$1,FALSE))/100</f>
        <v>-5.6020438241924E-2</v>
      </c>
      <c r="N96" s="44">
        <f>(VLOOKUP($A95,'ADR Raw Data'!$B$6:$BE$49,'ADR Raw Data'!AU$1,FALSE))/100</f>
        <v>-7.9754770809203401E-2</v>
      </c>
      <c r="O96" s="44">
        <f>(VLOOKUP($A95,'ADR Raw Data'!$B$6:$BE$49,'ADR Raw Data'!AV$1,FALSE))/100</f>
        <v>-8.1113603112244803E-2</v>
      </c>
      <c r="P96" s="44">
        <f>(VLOOKUP($A95,'ADR Raw Data'!$B$6:$BE$49,'ADR Raw Data'!AW$1,FALSE))/100</f>
        <v>-5.6316490597335199E-2</v>
      </c>
      <c r="Q96" s="44">
        <f>(VLOOKUP($A95,'ADR Raw Data'!$B$6:$BE$49,'ADR Raw Data'!AX$1,FALSE))/100</f>
        <v>-4.6544392272471098E-2</v>
      </c>
      <c r="R96" s="44">
        <f>(VLOOKUP($A95,'ADR Raw Data'!$B$6:$BE$49,'ADR Raw Data'!AY$1,FALSE))/100</f>
        <v>-6.2106621062851204E-2</v>
      </c>
      <c r="S96" s="45">
        <f>(VLOOKUP($A95,'ADR Raw Data'!$B$6:$BE$49,'ADR Raw Data'!BA$1,FALSE))/100</f>
        <v>4.5015673035849801E-2</v>
      </c>
      <c r="T96" s="45">
        <f>(VLOOKUP($A95,'ADR Raw Data'!$B$6:$BE$49,'ADR Raw Data'!BB$1,FALSE))/100</f>
        <v>8.091533818239259E-2</v>
      </c>
      <c r="U96" s="44">
        <f>(VLOOKUP($A95,'ADR Raw Data'!$B$6:$BE$49,'ADR Raw Data'!BC$1,FALSE))/100</f>
        <v>6.2833510712957896E-2</v>
      </c>
      <c r="V96" s="46">
        <f>(VLOOKUP($A95,'ADR Raw Data'!$B$6:$BE$49,'ADR Raw Data'!BE$1,FALSE))/100</f>
        <v>-2.4449870918464901E-3</v>
      </c>
      <c r="X96" s="43">
        <f>(VLOOKUP($A95,'RevPAR Raw Data'!$B$6:$BE$49,'RevPAR Raw Data'!AT$1,FALSE))/100</f>
        <v>-2.5092497940100298E-2</v>
      </c>
      <c r="Y96" s="44">
        <f>(VLOOKUP($A95,'RevPAR Raw Data'!$B$6:$BE$49,'RevPAR Raw Data'!AU$1,FALSE))/100</f>
        <v>-0.12333786118351001</v>
      </c>
      <c r="Z96" s="44">
        <f>(VLOOKUP($A95,'RevPAR Raw Data'!$B$6:$BE$49,'RevPAR Raw Data'!AV$1,FALSE))/100</f>
        <v>-0.116547363982552</v>
      </c>
      <c r="AA96" s="44">
        <f>(VLOOKUP($A95,'RevPAR Raw Data'!$B$6:$BE$49,'RevPAR Raw Data'!AW$1,FALSE))/100</f>
        <v>-6.6930572636521801E-2</v>
      </c>
      <c r="AB96" s="44">
        <f>(VLOOKUP($A95,'RevPAR Raw Data'!$B$6:$BE$49,'RevPAR Raw Data'!AX$1,FALSE))/100</f>
        <v>-3.9351650994690804E-2</v>
      </c>
      <c r="AC96" s="44">
        <f>(VLOOKUP($A95,'RevPAR Raw Data'!$B$6:$BE$49,'RevPAR Raw Data'!AY$1,FALSE))/100</f>
        <v>-7.3314241566876701E-2</v>
      </c>
      <c r="AD96" s="45">
        <f>(VLOOKUP($A95,'RevPAR Raw Data'!$B$6:$BE$49,'RevPAR Raw Data'!BA$1,FALSE))/100</f>
        <v>0.10248019686207399</v>
      </c>
      <c r="AE96" s="45">
        <f>(VLOOKUP($A95,'RevPAR Raw Data'!$B$6:$BE$49,'RevPAR Raw Data'!BB$1,FALSE))/100</f>
        <v>0.16520594761610799</v>
      </c>
      <c r="AF96" s="44">
        <f>(VLOOKUP($A95,'RevPAR Raw Data'!$B$6:$BE$49,'RevPAR Raw Data'!BC$1,FALSE))/100</f>
        <v>0.13334293340071501</v>
      </c>
      <c r="AG96" s="46">
        <f>(VLOOKUP($A95,'RevPAR Raw Data'!$B$6:$BE$49,'RevPAR Raw Data'!BE$1,FALSE))/100</f>
        <v>1.33183842769466E-2</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Data'!AG$3,FALSE))/100</f>
        <v>0.44311077956866901</v>
      </c>
      <c r="C98" s="72">
        <f>(VLOOKUP($A98,'Occupancy Raw Data'!$B$8:$BE$45,'Occupancy Raw Data'!AH$3,FALSE))/100</f>
        <v>0.57363364076746204</v>
      </c>
      <c r="D98" s="72">
        <f>(VLOOKUP($A98,'Occupancy Raw Data'!$B$8:$BE$45,'Occupancy Raw Data'!AI$3,FALSE))/100</f>
        <v>0.61742079931622496</v>
      </c>
      <c r="E98" s="72">
        <f>(VLOOKUP($A98,'Occupancy Raw Data'!$B$8:$BE$45,'Occupancy Raw Data'!AJ$3,FALSE))/100</f>
        <v>0.66170736600421198</v>
      </c>
      <c r="F98" s="72">
        <f>(VLOOKUP($A98,'Occupancy Raw Data'!$B$8:$BE$45,'Occupancy Raw Data'!AK$3,FALSE))/100</f>
        <v>0.67091436072255806</v>
      </c>
      <c r="G98" s="73">
        <f>(VLOOKUP($A98,'Occupancy Raw Data'!$B$8:$BE$45,'Occupancy Raw Data'!AL$3,FALSE))/100</f>
        <v>0.59335738927582493</v>
      </c>
      <c r="H98" s="53">
        <f>(VLOOKUP($A98,'Occupancy Raw Data'!$B$8:$BE$45,'Occupancy Raw Data'!AN$3,FALSE))/100</f>
        <v>0.72605945637504798</v>
      </c>
      <c r="I98" s="53">
        <f>(VLOOKUP($A98,'Occupancy Raw Data'!$B$8:$BE$45,'Occupancy Raw Data'!AO$3,FALSE))/100</f>
        <v>0.68458978377811708</v>
      </c>
      <c r="J98" s="73">
        <f>(VLOOKUP($A98,'Occupancy Raw Data'!$B$8:$BE$45,'Occupancy Raw Data'!AP$3,FALSE))/100</f>
        <v>0.70532462007658292</v>
      </c>
      <c r="K98" s="74">
        <f>(VLOOKUP($A98,'Occupancy Raw Data'!$B$8:$BE$45,'Occupancy Raw Data'!AR$3,FALSE))/100</f>
        <v>0.625373068024483</v>
      </c>
      <c r="M98" s="75">
        <f>VLOOKUP($A98,'ADR Raw Data'!$B$6:$BE$43,'ADR Raw Data'!AG$1,FALSE)</f>
        <v>108.372224394844</v>
      </c>
      <c r="N98" s="76">
        <f>VLOOKUP($A98,'ADR Raw Data'!$B$6:$BE$43,'ADR Raw Data'!AH$1,FALSE)</f>
        <v>112.696452367372</v>
      </c>
      <c r="O98" s="76">
        <f>VLOOKUP($A98,'ADR Raw Data'!$B$6:$BE$43,'ADR Raw Data'!AI$1,FALSE)</f>
        <v>116.366121892105</v>
      </c>
      <c r="P98" s="76">
        <f>VLOOKUP($A98,'ADR Raw Data'!$B$6:$BE$43,'ADR Raw Data'!AJ$1,FALSE)</f>
        <v>129.077459119395</v>
      </c>
      <c r="Q98" s="76">
        <f>VLOOKUP($A98,'ADR Raw Data'!$B$6:$BE$43,'ADR Raw Data'!AK$1,FALSE)</f>
        <v>152.80964612600701</v>
      </c>
      <c r="R98" s="77">
        <f>VLOOKUP($A98,'ADR Raw Data'!$B$6:$BE$43,'ADR Raw Data'!AL$1,FALSE)</f>
        <v>125.539157128239</v>
      </c>
      <c r="S98" s="76">
        <f>VLOOKUP($A98,'ADR Raw Data'!$B$6:$BE$43,'ADR Raw Data'!AN$1,FALSE)</f>
        <v>187.416453785545</v>
      </c>
      <c r="T98" s="76">
        <f>VLOOKUP($A98,'ADR Raw Data'!$B$6:$BE$43,'ADR Raw Data'!AO$1,FALSE)</f>
        <v>174.32536694132199</v>
      </c>
      <c r="U98" s="77">
        <f>VLOOKUP($A98,'ADR Raw Data'!$B$6:$BE$43,'ADR Raw Data'!AP$1,FALSE)</f>
        <v>181.063333493832</v>
      </c>
      <c r="V98" s="78">
        <f>VLOOKUP($A98,'ADR Raw Data'!$B$6:$BE$43,'ADR Raw Data'!AR$1,FALSE)</f>
        <v>143.44537113459299</v>
      </c>
      <c r="X98" s="75">
        <f>VLOOKUP($A98,'RevPAR Raw Data'!$B$6:$BE$43,'RevPAR Raw Data'!AG$1,FALSE)</f>
        <v>48.020900835190503</v>
      </c>
      <c r="Y98" s="76">
        <f>VLOOKUP($A98,'RevPAR Raw Data'!$B$6:$BE$43,'RevPAR Raw Data'!AH$1,FALSE)</f>
        <v>64.646476273072594</v>
      </c>
      <c r="Z98" s="76">
        <f>VLOOKUP($A98,'RevPAR Raw Data'!$B$6:$BE$43,'RevPAR Raw Data'!AI$1,FALSE)</f>
        <v>71.8468639919531</v>
      </c>
      <c r="AA98" s="76">
        <f>VLOOKUP($A98,'RevPAR Raw Data'!$B$6:$BE$43,'RevPAR Raw Data'!AJ$1,FALSE)</f>
        <v>85.411505484411805</v>
      </c>
      <c r="AB98" s="76">
        <f>VLOOKUP($A98,'RevPAR Raw Data'!$B$6:$BE$43,'RevPAR Raw Data'!AK$1,FALSE)</f>
        <v>102.52218604287</v>
      </c>
      <c r="AC98" s="77">
        <f>VLOOKUP($A98,'RevPAR Raw Data'!$B$6:$BE$43,'RevPAR Raw Data'!AL$1,FALSE)</f>
        <v>74.489586525499703</v>
      </c>
      <c r="AD98" s="76">
        <f>VLOOKUP($A98,'RevPAR Raw Data'!$B$6:$BE$43,'RevPAR Raw Data'!AN$1,FALSE)</f>
        <v>136.075488551272</v>
      </c>
      <c r="AE98" s="76">
        <f>VLOOKUP($A98,'RevPAR Raw Data'!$B$6:$BE$43,'RevPAR Raw Data'!AO$1,FALSE)</f>
        <v>119.3413652614</v>
      </c>
      <c r="AF98" s="77">
        <f>VLOOKUP($A98,'RevPAR Raw Data'!$B$6:$BE$43,'RevPAR Raw Data'!AP$1,FALSE)</f>
        <v>127.708426906336</v>
      </c>
      <c r="AG98" s="78">
        <f>VLOOKUP($A98,'RevPAR Raw Data'!$B$6:$BE$43,'RevPAR Raw Data'!AR$1,FALSE)</f>
        <v>89.706871840351496</v>
      </c>
    </row>
    <row r="99" spans="1:33" x14ac:dyDescent="0.25">
      <c r="A99" s="55" t="s">
        <v>126</v>
      </c>
      <c r="B99" s="43">
        <f>(VLOOKUP($A98,'Occupancy Raw Data'!$B$8:$BE$51,'Occupancy Raw Data'!AT$3,FALSE))/100</f>
        <v>2.5465509645321502E-2</v>
      </c>
      <c r="C99" s="44">
        <f>(VLOOKUP($A98,'Occupancy Raw Data'!$B$8:$BE$51,'Occupancy Raw Data'!AU$3,FALSE))/100</f>
        <v>3.3058627625164295E-2</v>
      </c>
      <c r="D99" s="44">
        <f>(VLOOKUP($A98,'Occupancy Raw Data'!$B$8:$BE$51,'Occupancy Raw Data'!AV$3,FALSE))/100</f>
        <v>8.1834122794720195E-3</v>
      </c>
      <c r="E99" s="44">
        <f>(VLOOKUP($A98,'Occupancy Raw Data'!$B$8:$BE$51,'Occupancy Raw Data'!AW$3,FALSE))/100</f>
        <v>-1.38975803389696E-2</v>
      </c>
      <c r="F99" s="44">
        <f>(VLOOKUP($A98,'Occupancy Raw Data'!$B$8:$BE$51,'Occupancy Raw Data'!AX$3,FALSE))/100</f>
        <v>5.2938803076367199E-3</v>
      </c>
      <c r="G99" s="44">
        <f>(VLOOKUP($A98,'Occupancy Raw Data'!$B$8:$BE$51,'Occupancy Raw Data'!AY$3,FALSE))/100</f>
        <v>9.6790508573470005E-3</v>
      </c>
      <c r="H99" s="45">
        <f>(VLOOKUP($A98,'Occupancy Raw Data'!$B$8:$BE$51,'Occupancy Raw Data'!BA$3,FALSE))/100</f>
        <v>-3.0560482152169999E-2</v>
      </c>
      <c r="I99" s="45">
        <f>(VLOOKUP($A98,'Occupancy Raw Data'!$B$8:$BE$51,'Occupancy Raw Data'!BB$3,FALSE))/100</f>
        <v>-3.66378380532928E-2</v>
      </c>
      <c r="J99" s="44">
        <f>(VLOOKUP($A98,'Occupancy Raw Data'!$B$8:$BE$51,'Occupancy Raw Data'!BC$3,FALSE))/100</f>
        <v>-3.3519377542508597E-2</v>
      </c>
      <c r="K99" s="46">
        <f>(VLOOKUP($A98,'Occupancy Raw Data'!$B$8:$BE$51,'Occupancy Raw Data'!BE$3,FALSE))/100</f>
        <v>-4.6806884184119203E-3</v>
      </c>
      <c r="M99" s="43">
        <f>(VLOOKUP($A98,'ADR Raw Data'!$B$6:$BE$49,'ADR Raw Data'!AT$1,FALSE))/100</f>
        <v>2.6340202597339699E-2</v>
      </c>
      <c r="N99" s="44">
        <f>(VLOOKUP($A98,'ADR Raw Data'!$B$6:$BE$49,'ADR Raw Data'!AU$1,FALSE))/100</f>
        <v>1.1939160735201799E-2</v>
      </c>
      <c r="O99" s="44">
        <f>(VLOOKUP($A98,'ADR Raw Data'!$B$6:$BE$49,'ADR Raw Data'!AV$1,FALSE))/100</f>
        <v>-1.90827289503355E-3</v>
      </c>
      <c r="P99" s="44">
        <f>(VLOOKUP($A98,'ADR Raw Data'!$B$6:$BE$49,'ADR Raw Data'!AW$1,FALSE))/100</f>
        <v>-9.4839082039086201E-3</v>
      </c>
      <c r="Q99" s="44">
        <f>(VLOOKUP($A98,'ADR Raw Data'!$B$6:$BE$49,'ADR Raw Data'!AX$1,FALSE))/100</f>
        <v>3.7190700209490696E-2</v>
      </c>
      <c r="R99" s="44">
        <f>(VLOOKUP($A98,'ADR Raw Data'!$B$6:$BE$49,'ADR Raw Data'!AY$1,FALSE))/100</f>
        <v>1.1510157874209099E-2</v>
      </c>
      <c r="S99" s="45">
        <f>(VLOOKUP($A98,'ADR Raw Data'!$B$6:$BE$49,'ADR Raw Data'!BA$1,FALSE))/100</f>
        <v>3.9225130666562802E-2</v>
      </c>
      <c r="T99" s="45">
        <f>(VLOOKUP($A98,'ADR Raw Data'!$B$6:$BE$49,'ADR Raw Data'!BB$1,FALSE))/100</f>
        <v>2.2554513636871998E-2</v>
      </c>
      <c r="U99" s="44">
        <f>(VLOOKUP($A98,'ADR Raw Data'!$B$6:$BE$49,'ADR Raw Data'!BC$1,FALSE))/100</f>
        <v>3.1459811566362704E-2</v>
      </c>
      <c r="V99" s="46">
        <f>(VLOOKUP($A98,'ADR Raw Data'!$B$6:$BE$49,'ADR Raw Data'!BE$1,FALSE))/100</f>
        <v>1.5939322890612999E-2</v>
      </c>
      <c r="X99" s="43">
        <f>(VLOOKUP($A98,'RevPAR Raw Data'!$B$6:$BE$49,'RevPAR Raw Data'!AT$1,FALSE))/100</f>
        <v>5.24764789259635E-2</v>
      </c>
      <c r="Y99" s="44">
        <f>(VLOOKUP($A98,'RevPAR Raw Data'!$B$6:$BE$49,'RevPAR Raw Data'!AU$1,FALSE))/100</f>
        <v>4.5392480629268199E-2</v>
      </c>
      <c r="Z99" s="44">
        <f>(VLOOKUP($A98,'RevPAR Raw Data'!$B$6:$BE$49,'RevPAR Raw Data'!AV$1,FALSE))/100</f>
        <v>6.2595232005966594E-3</v>
      </c>
      <c r="AA99" s="44">
        <f>(VLOOKUP($A98,'RevPAR Raw Data'!$B$6:$BE$49,'RevPAR Raw Data'!AW$1,FALSE))/100</f>
        <v>-2.3249685166687E-2</v>
      </c>
      <c r="AB99" s="44">
        <f>(VLOOKUP($A98,'RevPAR Raw Data'!$B$6:$BE$49,'RevPAR Raw Data'!AX$1,FALSE))/100</f>
        <v>4.2681463632593702E-2</v>
      </c>
      <c r="AC99" s="44">
        <f>(VLOOKUP($A98,'RevPAR Raw Data'!$B$6:$BE$49,'RevPAR Raw Data'!AY$1,FALSE))/100</f>
        <v>2.1300616134996703E-2</v>
      </c>
      <c r="AD99" s="45">
        <f>(VLOOKUP($A98,'RevPAR Raw Data'!$B$6:$BE$49,'RevPAR Raw Data'!BA$1,FALSE))/100</f>
        <v>7.4659096087407598E-3</v>
      </c>
      <c r="AE99" s="45">
        <f>(VLOOKUP($A98,'RevPAR Raw Data'!$B$6:$BE$49,'RevPAR Raw Data'!BB$1,FALSE))/100</f>
        <v>-1.4909673034419299E-2</v>
      </c>
      <c r="AF99" s="44">
        <f>(VLOOKUP($A98,'RevPAR Raw Data'!$B$6:$BE$49,'RevPAR Raw Data'!BC$1,FALSE))/100</f>
        <v>-3.1140792774549801E-3</v>
      </c>
      <c r="AG99" s="46">
        <f>(VLOOKUP($A98,'RevPAR Raw Data'!$B$6:$BE$49,'RevPAR Raw Data'!BE$1,FALSE))/100</f>
        <v>1.11840274681497E-2</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Data'!AG$3,FALSE))/100</f>
        <v>0.39499660923823798</v>
      </c>
      <c r="C101" s="72">
        <f>(VLOOKUP($A101,'Occupancy Raw Data'!$B$8:$BE$45,'Occupancy Raw Data'!AH$3,FALSE))/100</f>
        <v>0.52318368543137905</v>
      </c>
      <c r="D101" s="72">
        <f>(VLOOKUP($A101,'Occupancy Raw Data'!$B$8:$BE$45,'Occupancy Raw Data'!AI$3,FALSE))/100</f>
        <v>0.54953425523301802</v>
      </c>
      <c r="E101" s="72">
        <f>(VLOOKUP($A101,'Occupancy Raw Data'!$B$8:$BE$45,'Occupancy Raw Data'!AJ$3,FALSE))/100</f>
        <v>0.57158422654477403</v>
      </c>
      <c r="F101" s="72">
        <f>(VLOOKUP($A101,'Occupancy Raw Data'!$B$8:$BE$45,'Occupancy Raw Data'!AK$3,FALSE))/100</f>
        <v>0.57042070589719007</v>
      </c>
      <c r="G101" s="73">
        <f>(VLOOKUP($A101,'Occupancy Raw Data'!$B$8:$BE$45,'Occupancy Raw Data'!AL$3,FALSE))/100</f>
        <v>0.52194389646892003</v>
      </c>
      <c r="H101" s="53">
        <f>(VLOOKUP($A101,'Occupancy Raw Data'!$B$8:$BE$45,'Occupancy Raw Data'!AN$3,FALSE))/100</f>
        <v>0.63773446270111001</v>
      </c>
      <c r="I101" s="53">
        <f>(VLOOKUP($A101,'Occupancy Raw Data'!$B$8:$BE$45,'Occupancy Raw Data'!AO$3,FALSE))/100</f>
        <v>0.60504435540605495</v>
      </c>
      <c r="J101" s="73">
        <f>(VLOOKUP($A101,'Occupancy Raw Data'!$B$8:$BE$45,'Occupancy Raw Data'!AP$3,FALSE))/100</f>
        <v>0.62138940905358198</v>
      </c>
      <c r="K101" s="74">
        <f>(VLOOKUP($A101,'Occupancy Raw Data'!$B$8:$BE$45,'Occupancy Raw Data'!AR$3,FALSE))/100</f>
        <v>0.55036799773806</v>
      </c>
      <c r="M101" s="75">
        <f>VLOOKUP($A101,'ADR Raw Data'!$B$6:$BE$43,'ADR Raw Data'!AG$1,FALSE)</f>
        <v>104.706359364948</v>
      </c>
      <c r="N101" s="76">
        <f>VLOOKUP($A101,'ADR Raw Data'!$B$6:$BE$43,'ADR Raw Data'!AH$1,FALSE)</f>
        <v>106.68394115218599</v>
      </c>
      <c r="O101" s="76">
        <f>VLOOKUP($A101,'ADR Raw Data'!$B$6:$BE$43,'ADR Raw Data'!AI$1,FALSE)</f>
        <v>109.858838064721</v>
      </c>
      <c r="P101" s="76">
        <f>VLOOKUP($A101,'ADR Raw Data'!$B$6:$BE$43,'ADR Raw Data'!AJ$1,FALSE)</f>
        <v>116.231050927637</v>
      </c>
      <c r="Q101" s="76">
        <f>VLOOKUP($A101,'ADR Raw Data'!$B$6:$BE$43,'ADR Raw Data'!AK$1,FALSE)</f>
        <v>125.986826379056</v>
      </c>
      <c r="R101" s="77">
        <f>VLOOKUP($A101,'ADR Raw Data'!$B$6:$BE$43,'ADR Raw Data'!AL$1,FALSE)</f>
        <v>113.363325431397</v>
      </c>
      <c r="S101" s="76">
        <f>VLOOKUP($A101,'ADR Raw Data'!$B$6:$BE$43,'ADR Raw Data'!AN$1,FALSE)</f>
        <v>157.45757484097399</v>
      </c>
      <c r="T101" s="76">
        <f>VLOOKUP($A101,'ADR Raw Data'!$B$6:$BE$43,'ADR Raw Data'!AO$1,FALSE)</f>
        <v>150.54461220124</v>
      </c>
      <c r="U101" s="77">
        <f>VLOOKUP($A101,'ADR Raw Data'!$B$6:$BE$43,'ADR Raw Data'!AP$1,FALSE)</f>
        <v>154.09201295388399</v>
      </c>
      <c r="V101" s="78">
        <f>VLOOKUP($A101,'ADR Raw Data'!$B$6:$BE$43,'ADR Raw Data'!AR$1,FALSE)</f>
        <v>126.506874178781</v>
      </c>
      <c r="X101" s="75">
        <f>VLOOKUP($A101,'RevPAR Raw Data'!$B$6:$BE$43,'RevPAR Raw Data'!AG$1,FALSE)</f>
        <v>41.358656914835002</v>
      </c>
      <c r="Y101" s="76">
        <f>VLOOKUP($A101,'RevPAR Raw Data'!$B$6:$BE$43,'RevPAR Raw Data'!AH$1,FALSE)</f>
        <v>55.815297508345402</v>
      </c>
      <c r="Z101" s="76">
        <f>VLOOKUP($A101,'RevPAR Raw Data'!$B$6:$BE$43,'RevPAR Raw Data'!AI$1,FALSE)</f>
        <v>60.371194756661303</v>
      </c>
      <c r="AA101" s="76">
        <f>VLOOKUP($A101,'RevPAR Raw Data'!$B$6:$BE$43,'RevPAR Raw Data'!AJ$1,FALSE)</f>
        <v>66.435835344959798</v>
      </c>
      <c r="AB101" s="76">
        <f>VLOOKUP($A101,'RevPAR Raw Data'!$B$6:$BE$43,'RevPAR Raw Data'!AK$1,FALSE)</f>
        <v>71.865494436888298</v>
      </c>
      <c r="AC101" s="77">
        <f>VLOOKUP($A101,'RevPAR Raw Data'!$B$6:$BE$43,'RevPAR Raw Data'!AL$1,FALSE)</f>
        <v>59.169295792337998</v>
      </c>
      <c r="AD101" s="76">
        <f>VLOOKUP($A101,'RevPAR Raw Data'!$B$6:$BE$43,'RevPAR Raw Data'!AN$1,FALSE)</f>
        <v>100.416121889428</v>
      </c>
      <c r="AE101" s="76">
        <f>VLOOKUP($A101,'RevPAR Raw Data'!$B$6:$BE$43,'RevPAR Raw Data'!AO$1,FALSE)</f>
        <v>91.086167849153995</v>
      </c>
      <c r="AF101" s="77">
        <f>VLOOKUP($A101,'RevPAR Raw Data'!$B$6:$BE$43,'RevPAR Raw Data'!AP$1,FALSE)</f>
        <v>95.751144869291295</v>
      </c>
      <c r="AG101" s="78">
        <f>VLOOKUP($A101,'RevPAR Raw Data'!$B$6:$BE$43,'RevPAR Raw Data'!AR$1,FALSE)</f>
        <v>69.625335041876497</v>
      </c>
    </row>
    <row r="102" spans="1:33" x14ac:dyDescent="0.25">
      <c r="A102" s="55" t="s">
        <v>126</v>
      </c>
      <c r="B102" s="43">
        <f>(VLOOKUP($A101,'Occupancy Raw Data'!$B$8:$BE$51,'Occupancy Raw Data'!AT$3,FALSE))/100</f>
        <v>-5.3298960441818401E-2</v>
      </c>
      <c r="C102" s="44">
        <f>(VLOOKUP($A101,'Occupancy Raw Data'!$B$8:$BE$51,'Occupancy Raw Data'!AU$3,FALSE))/100</f>
        <v>-2.0936305289481497E-2</v>
      </c>
      <c r="D102" s="44">
        <f>(VLOOKUP($A101,'Occupancy Raw Data'!$B$8:$BE$51,'Occupancy Raw Data'!AV$3,FALSE))/100</f>
        <v>-4.6117508644787898E-2</v>
      </c>
      <c r="E102" s="44">
        <f>(VLOOKUP($A101,'Occupancy Raw Data'!$B$8:$BE$51,'Occupancy Raw Data'!AW$3,FALSE))/100</f>
        <v>-7.0584606814199591E-2</v>
      </c>
      <c r="F102" s="44">
        <f>(VLOOKUP($A101,'Occupancy Raw Data'!$B$8:$BE$51,'Occupancy Raw Data'!AX$3,FALSE))/100</f>
        <v>-3.9223525210318397E-2</v>
      </c>
      <c r="G102" s="44">
        <f>(VLOOKUP($A101,'Occupancy Raw Data'!$B$8:$BE$51,'Occupancy Raw Data'!AY$3,FALSE))/100</f>
        <v>-4.6294812352391405E-2</v>
      </c>
      <c r="H102" s="45">
        <f>(VLOOKUP($A101,'Occupancy Raw Data'!$B$8:$BE$51,'Occupancy Raw Data'!BA$3,FALSE))/100</f>
        <v>-3.3184765528381802E-2</v>
      </c>
      <c r="I102" s="45">
        <f>(VLOOKUP($A101,'Occupancy Raw Data'!$B$8:$BE$51,'Occupancy Raw Data'!BB$3,FALSE))/100</f>
        <v>-5.9316630636059103E-2</v>
      </c>
      <c r="J102" s="44">
        <f>(VLOOKUP($A101,'Occupancy Raw Data'!$B$8:$BE$51,'Occupancy Raw Data'!BC$3,FALSE))/100</f>
        <v>-4.6085949210209295E-2</v>
      </c>
      <c r="K102" s="46">
        <f>(VLOOKUP($A101,'Occupancy Raw Data'!$B$8:$BE$51,'Occupancy Raw Data'!BE$3,FALSE))/100</f>
        <v>-4.6202406784432402E-2</v>
      </c>
      <c r="M102" s="43">
        <f>(VLOOKUP($A101,'ADR Raw Data'!$B$6:$BE$49,'ADR Raw Data'!AT$1,FALSE))/100</f>
        <v>2.5497807004368E-2</v>
      </c>
      <c r="N102" s="44">
        <f>(VLOOKUP($A101,'ADR Raw Data'!$B$6:$BE$49,'ADR Raw Data'!AU$1,FALSE))/100</f>
        <v>1.7216879195620898E-3</v>
      </c>
      <c r="O102" s="44">
        <f>(VLOOKUP($A101,'ADR Raw Data'!$B$6:$BE$49,'ADR Raw Data'!AV$1,FALSE))/100</f>
        <v>1.5958435002976199E-2</v>
      </c>
      <c r="P102" s="44">
        <f>(VLOOKUP($A101,'ADR Raw Data'!$B$6:$BE$49,'ADR Raw Data'!AW$1,FALSE))/100</f>
        <v>1.4646374476412699E-2</v>
      </c>
      <c r="Q102" s="44">
        <f>(VLOOKUP($A101,'ADR Raw Data'!$B$6:$BE$49,'ADR Raw Data'!AX$1,FALSE))/100</f>
        <v>2.7470304624511402E-2</v>
      </c>
      <c r="R102" s="44">
        <f>(VLOOKUP($A101,'ADR Raw Data'!$B$6:$BE$49,'ADR Raw Data'!AY$1,FALSE))/100</f>
        <v>1.6892927088071701E-2</v>
      </c>
      <c r="S102" s="45">
        <f>(VLOOKUP($A101,'ADR Raw Data'!$B$6:$BE$49,'ADR Raw Data'!BA$1,FALSE))/100</f>
        <v>7.3340193275419893E-2</v>
      </c>
      <c r="T102" s="45">
        <f>(VLOOKUP($A101,'ADR Raw Data'!$B$6:$BE$49,'ADR Raw Data'!BB$1,FALSE))/100</f>
        <v>6.0364009425466103E-2</v>
      </c>
      <c r="U102" s="44">
        <f>(VLOOKUP($A101,'ADR Raw Data'!$B$6:$BE$49,'ADR Raw Data'!BC$1,FALSE))/100</f>
        <v>6.7367941940588996E-2</v>
      </c>
      <c r="V102" s="46">
        <f>(VLOOKUP($A101,'ADR Raw Data'!$B$6:$BE$49,'ADR Raw Data'!BE$1,FALSE))/100</f>
        <v>3.6210080250602995E-2</v>
      </c>
      <c r="X102" s="43">
        <f>(VLOOKUP($A101,'RevPAR Raw Data'!$B$6:$BE$49,'RevPAR Raw Data'!AT$1,FALSE))/100</f>
        <v>-2.9160160044329298E-2</v>
      </c>
      <c r="Y102" s="44">
        <f>(VLOOKUP($A101,'RevPAR Raw Data'!$B$6:$BE$49,'RevPAR Raw Data'!AU$1,FALSE))/100</f>
        <v>-1.92506631538166E-2</v>
      </c>
      <c r="Z102" s="44">
        <f>(VLOOKUP($A101,'RevPAR Raw Data'!$B$6:$BE$49,'RevPAR Raw Data'!AV$1,FALSE))/100</f>
        <v>-3.0895036906018702E-2</v>
      </c>
      <c r="AA102" s="44">
        <f>(VLOOKUP($A101,'RevPAR Raw Data'!$B$6:$BE$49,'RevPAR Raw Data'!AW$1,FALSE))/100</f>
        <v>-5.6972040921457898E-2</v>
      </c>
      <c r="AB102" s="44">
        <f>(VLOOKUP($A101,'RevPAR Raw Data'!$B$6:$BE$49,'RevPAR Raw Data'!AX$1,FALSE))/100</f>
        <v>-1.28307027717816E-2</v>
      </c>
      <c r="AC102" s="44">
        <f>(VLOOKUP($A101,'RevPAR Raw Data'!$B$6:$BE$49,'RevPAR Raw Data'!AY$1,FALSE))/100</f>
        <v>-3.0183940153944499E-2</v>
      </c>
      <c r="AD102" s="45">
        <f>(VLOOKUP($A101,'RevPAR Raw Data'!$B$6:$BE$49,'RevPAR Raw Data'!BA$1,FALSE))/100</f>
        <v>3.77216506293871E-2</v>
      </c>
      <c r="AE102" s="45">
        <f>(VLOOKUP($A101,'RevPAR Raw Data'!$B$6:$BE$49,'RevPAR Raw Data'!BB$1,FALSE))/100</f>
        <v>-2.5332108613949898E-3</v>
      </c>
      <c r="AF102" s="44">
        <f>(VLOOKUP($A101,'RevPAR Raw Data'!$B$6:$BE$49,'RevPAR Raw Data'!BC$1,FALSE))/100</f>
        <v>1.8177277179709298E-2</v>
      </c>
      <c r="AG102" s="46">
        <f>(VLOOKUP($A101,'RevPAR Raw Data'!$B$6:$BE$49,'RevPAR Raw Data'!BE$1,FALSE))/100</f>
        <v>-1.16653193912647E-2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Data'!AG$3,FALSE))/100</f>
        <v>0.45343488424703998</v>
      </c>
      <c r="C104" s="72">
        <f>(VLOOKUP($A104,'Occupancy Raw Data'!$B$8:$BE$54,'Occupancy Raw Data'!AH$3,FALSE))/100</f>
        <v>0.54351104743232004</v>
      </c>
      <c r="D104" s="72">
        <f>(VLOOKUP($A104,'Occupancy Raw Data'!$B$8:$BE$54,'Occupancy Raw Data'!AI$3,FALSE))/100</f>
        <v>0.58264836739310699</v>
      </c>
      <c r="E104" s="72">
        <f>(VLOOKUP($A104,'Occupancy Raw Data'!$B$8:$BE$54,'Occupancy Raw Data'!AJ$3,FALSE))/100</f>
        <v>0.64312646105120197</v>
      </c>
      <c r="F104" s="72">
        <f>(VLOOKUP($A104,'Occupancy Raw Data'!$B$8:$BE$54,'Occupancy Raw Data'!AK$3,FALSE))/100</f>
        <v>0.673742553351934</v>
      </c>
      <c r="G104" s="73">
        <f>(VLOOKUP($A104,'Occupancy Raw Data'!$B$8:$BE$54,'Occupancy Raw Data'!AL$3,FALSE))/100</f>
        <v>0.57929266269512103</v>
      </c>
      <c r="H104" s="53">
        <f>(VLOOKUP($A104,'Occupancy Raw Data'!$B$8:$BE$54,'Occupancy Raw Data'!AN$3,FALSE))/100</f>
        <v>0.73845749276832295</v>
      </c>
      <c r="I104" s="53">
        <f>(VLOOKUP($A104,'Occupancy Raw Data'!$B$8:$BE$54,'Occupancy Raw Data'!AO$3,FALSE))/100</f>
        <v>0.71381344152672899</v>
      </c>
      <c r="J104" s="73">
        <f>(VLOOKUP($A104,'Occupancy Raw Data'!$B$8:$BE$54,'Occupancy Raw Data'!AP$3,FALSE))/100</f>
        <v>0.72613546714752597</v>
      </c>
      <c r="K104" s="74">
        <f>(VLOOKUP($A104,'Occupancy Raw Data'!$B$8:$BE$54,'Occupancy Raw Data'!AR$3,FALSE))/100</f>
        <v>0.62135723817313004</v>
      </c>
      <c r="M104" s="75">
        <f>VLOOKUP($A104,'ADR Raw Data'!$B$6:$BE$54,'ADR Raw Data'!AG$1,FALSE)</f>
        <v>96.037001496757</v>
      </c>
      <c r="N104" s="76">
        <f>VLOOKUP($A104,'ADR Raw Data'!$B$6:$BE$54,'ADR Raw Data'!AH$1,FALSE)</f>
        <v>98.253286853971503</v>
      </c>
      <c r="O104" s="76">
        <f>VLOOKUP($A104,'ADR Raw Data'!$B$6:$BE$54,'ADR Raw Data'!AI$1,FALSE)</f>
        <v>100.329176858862</v>
      </c>
      <c r="P104" s="76">
        <f>VLOOKUP($A104,'ADR Raw Data'!$B$6:$BE$54,'ADR Raw Data'!AJ$1,FALSE)</f>
        <v>104.866324089816</v>
      </c>
      <c r="Q104" s="76">
        <f>VLOOKUP($A104,'ADR Raw Data'!$B$6:$BE$54,'ADR Raw Data'!AK$1,FALSE)</f>
        <v>115.776566679724</v>
      </c>
      <c r="R104" s="77">
        <f>VLOOKUP($A104,'ADR Raw Data'!$B$6:$BE$54,'ADR Raw Data'!AL$1,FALSE)</f>
        <v>103.868331684457</v>
      </c>
      <c r="S104" s="76">
        <f>VLOOKUP($A104,'ADR Raw Data'!$B$6:$BE$54,'ADR Raw Data'!AN$1,FALSE)</f>
        <v>139.28674467110901</v>
      </c>
      <c r="T104" s="76">
        <f>VLOOKUP($A104,'ADR Raw Data'!$B$6:$BE$54,'ADR Raw Data'!AO$1,FALSE)</f>
        <v>136.08495447607999</v>
      </c>
      <c r="U104" s="77">
        <f>VLOOKUP($A104,'ADR Raw Data'!$B$6:$BE$54,'ADR Raw Data'!AP$1,FALSE)</f>
        <v>137.71301567592701</v>
      </c>
      <c r="V104" s="78">
        <f>VLOOKUP($A104,'ADR Raw Data'!$B$6:$BE$54,'ADR Raw Data'!AR$1,FALSE)</f>
        <v>115.198349469162</v>
      </c>
      <c r="X104" s="75">
        <f>VLOOKUP($A104,'RevPAR Raw Data'!$B$6:$BE$54,'RevPAR Raw Data'!AG$1,FALSE)</f>
        <v>43.546526657114804</v>
      </c>
      <c r="Y104" s="76">
        <f>VLOOKUP($A104,'RevPAR Raw Data'!$B$6:$BE$54,'RevPAR Raw Data'!AH$1,FALSE)</f>
        <v>53.401746851670303</v>
      </c>
      <c r="Z104" s="76">
        <f>VLOOKUP($A104,'RevPAR Raw Data'!$B$6:$BE$54,'RevPAR Raw Data'!AI$1,FALSE)</f>
        <v>58.456631098710503</v>
      </c>
      <c r="AA104" s="76">
        <f>VLOOKUP($A104,'RevPAR Raw Data'!$B$6:$BE$54,'RevPAR Raw Data'!AJ$1,FALSE)</f>
        <v>67.442307895332107</v>
      </c>
      <c r="AB104" s="76">
        <f>VLOOKUP($A104,'RevPAR Raw Data'!$B$6:$BE$54,'RevPAR Raw Data'!AK$1,FALSE)</f>
        <v>78.003599653118101</v>
      </c>
      <c r="AC104" s="77">
        <f>VLOOKUP($A104,'RevPAR Raw Data'!$B$6:$BE$54,'RevPAR Raw Data'!AL$1,FALSE)</f>
        <v>60.170162431189198</v>
      </c>
      <c r="AD104" s="76">
        <f>VLOOKUP($A104,'RevPAR Raw Data'!$B$6:$BE$54,'RevPAR Raw Data'!AN$1,FALSE)</f>
        <v>102.857340245689</v>
      </c>
      <c r="AE104" s="76">
        <f>VLOOKUP($A104,'RevPAR Raw Data'!$B$6:$BE$54,'RevPAR Raw Data'!AO$1,FALSE)</f>
        <v>97.139269694578999</v>
      </c>
      <c r="AF104" s="77">
        <f>VLOOKUP($A104,'RevPAR Raw Data'!$B$6:$BE$54,'RevPAR Raw Data'!AP$1,FALSE)</f>
        <v>99.9983049701341</v>
      </c>
      <c r="AG104" s="78">
        <f>VLOOKUP($A104,'RevPAR Raw Data'!$B$6:$BE$54,'RevPAR Raw Data'!AR$1,FALSE)</f>
        <v>71.579328268262202</v>
      </c>
    </row>
    <row r="105" spans="1:33" x14ac:dyDescent="0.25">
      <c r="A105" s="55" t="s">
        <v>126</v>
      </c>
      <c r="B105" s="43">
        <f>(VLOOKUP($A104,'Occupancy Raw Data'!$B$8:$BE$54,'Occupancy Raw Data'!AT$3,FALSE))/100</f>
        <v>9.0392031808831291E-2</v>
      </c>
      <c r="C105" s="44">
        <f>(VLOOKUP($A104,'Occupancy Raw Data'!$B$8:$BE$54,'Occupancy Raw Data'!AU$3,FALSE))/100</f>
        <v>5.8409869302733994E-2</v>
      </c>
      <c r="D105" s="44">
        <f>(VLOOKUP($A104,'Occupancy Raw Data'!$B$8:$BE$54,'Occupancy Raw Data'!AV$3,FALSE))/100</f>
        <v>3.4546490984778799E-2</v>
      </c>
      <c r="E105" s="44">
        <f>(VLOOKUP($A104,'Occupancy Raw Data'!$B$8:$BE$54,'Occupancy Raw Data'!AW$3,FALSE))/100</f>
        <v>2.34221664194313E-2</v>
      </c>
      <c r="F105" s="44">
        <f>(VLOOKUP($A104,'Occupancy Raw Data'!$B$8:$BE$54,'Occupancy Raw Data'!AX$3,FALSE))/100</f>
        <v>2.8076304635879401E-2</v>
      </c>
      <c r="G105" s="44">
        <f>(VLOOKUP($A104,'Occupancy Raw Data'!$B$8:$BE$54,'Occupancy Raw Data'!AY$3,FALSE))/100</f>
        <v>4.3140715468327304E-2</v>
      </c>
      <c r="H105" s="45">
        <f>(VLOOKUP($A104,'Occupancy Raw Data'!$B$8:$BE$54,'Occupancy Raw Data'!BA$3,FALSE))/100</f>
        <v>-4.0443296470542907E-2</v>
      </c>
      <c r="I105" s="45">
        <f>(VLOOKUP($A104,'Occupancy Raw Data'!$B$8:$BE$54,'Occupancy Raw Data'!BB$3,FALSE))/100</f>
        <v>-3.3530057305530402E-2</v>
      </c>
      <c r="J105" s="44">
        <f>(VLOOKUP($A104,'Occupancy Raw Data'!$B$8:$BE$54,'Occupancy Raw Data'!BC$3,FALSE))/100</f>
        <v>-3.7057736163096398E-2</v>
      </c>
      <c r="K105" s="46">
        <f>(VLOOKUP($A104,'Occupancy Raw Data'!$B$8:$BE$54,'Occupancy Raw Data'!BE$3,FALSE))/100</f>
        <v>1.4892700859174799E-2</v>
      </c>
      <c r="M105" s="43">
        <f>(VLOOKUP($A104,'ADR Raw Data'!$B$6:$BE$52,'ADR Raw Data'!AT$1,FALSE))/100</f>
        <v>1.58870333969722E-2</v>
      </c>
      <c r="N105" s="44">
        <f>(VLOOKUP($A104,'ADR Raw Data'!$B$6:$BE$52,'ADR Raw Data'!AU$1,FALSE))/100</f>
        <v>2.8707532984279904E-4</v>
      </c>
      <c r="O105" s="44">
        <f>(VLOOKUP($A104,'ADR Raw Data'!$B$6:$BE$52,'ADR Raw Data'!AV$1,FALSE))/100</f>
        <v>-3.70367707231593E-3</v>
      </c>
      <c r="P105" s="44">
        <f>(VLOOKUP($A104,'ADR Raw Data'!$B$6:$BE$52,'ADR Raw Data'!AW$1,FALSE))/100</f>
        <v>-1.5084277255747999E-2</v>
      </c>
      <c r="Q105" s="44">
        <f>(VLOOKUP($A104,'ADR Raw Data'!$B$6:$BE$52,'ADR Raw Data'!AX$1,FALSE))/100</f>
        <v>-3.0548029068732E-2</v>
      </c>
      <c r="R105" s="44">
        <f>(VLOOKUP($A104,'ADR Raw Data'!$B$6:$BE$52,'ADR Raw Data'!AY$1,FALSE))/100</f>
        <v>-1.1327109461472201E-2</v>
      </c>
      <c r="S105" s="45">
        <f>(VLOOKUP($A104,'ADR Raw Data'!$B$6:$BE$52,'ADR Raw Data'!BA$1,FALSE))/100</f>
        <v>-2.4952409979527098E-3</v>
      </c>
      <c r="T105" s="45">
        <f>(VLOOKUP($A104,'ADR Raw Data'!$B$6:$BE$52,'ADR Raw Data'!BB$1,FALSE))/100</f>
        <v>6.0360429321207002E-3</v>
      </c>
      <c r="U105" s="44">
        <f>(VLOOKUP($A104,'ADR Raw Data'!$B$6:$BE$52,'ADR Raw Data'!BC$1,FALSE))/100</f>
        <v>1.5732264127332801E-3</v>
      </c>
      <c r="V105" s="46">
        <f>(VLOOKUP($A104,'ADR Raw Data'!$B$6:$BE$52,'ADR Raw Data'!BE$1,FALSE))/100</f>
        <v>-1.1153892581928998E-2</v>
      </c>
      <c r="X105" s="43">
        <f>(VLOOKUP($A104,'RevPAR Raw Data'!$B$6:$BE$52,'RevPAR Raw Data'!AT$1,FALSE))/100</f>
        <v>0.10771512643396999</v>
      </c>
      <c r="Y105" s="44">
        <f>(VLOOKUP($A104,'RevPAR Raw Data'!$B$6:$BE$52,'RevPAR Raw Data'!AU$1,FALSE))/100</f>
        <v>5.8713712665072901E-2</v>
      </c>
      <c r="Z105" s="44">
        <f>(VLOOKUP($A104,'RevPAR Raw Data'!$B$6:$BE$52,'RevPAR Raw Data'!AV$1,FALSE))/100</f>
        <v>3.07148648658736E-2</v>
      </c>
      <c r="AA105" s="44">
        <f>(VLOOKUP($A104,'RevPAR Raw Data'!$B$6:$BE$52,'RevPAR Raw Data'!AW$1,FALSE))/100</f>
        <v>7.9845827114822503E-3</v>
      </c>
      <c r="AB105" s="44">
        <f>(VLOOKUP($A104,'RevPAR Raw Data'!$B$6:$BE$52,'RevPAR Raw Data'!AX$1,FALSE))/100</f>
        <v>-3.3294002030120101E-3</v>
      </c>
      <c r="AC105" s="44">
        <f>(VLOOKUP($A104,'RevPAR Raw Data'!$B$6:$BE$52,'RevPAR Raw Data'!AY$1,FALSE))/100</f>
        <v>3.1324946400499099E-2</v>
      </c>
      <c r="AD105" s="45">
        <f>(VLOOKUP($A104,'RevPAR Raw Data'!$B$6:$BE$52,'RevPAR Raw Data'!BA$1,FALSE))/100</f>
        <v>-4.2837621697049896E-2</v>
      </c>
      <c r="AE105" s="45">
        <f>(VLOOKUP($A104,'RevPAR Raw Data'!$B$6:$BE$52,'RevPAR Raw Data'!BB$1,FALSE))/100</f>
        <v>-2.7696403238822401E-2</v>
      </c>
      <c r="AF105" s="44">
        <f>(VLOOKUP($A104,'RevPAR Raw Data'!$B$6:$BE$52,'RevPAR Raw Data'!BC$1,FALSE))/100</f>
        <v>-3.5542809959691002E-2</v>
      </c>
      <c r="AG105" s="46">
        <f>(VLOOKUP($A104,'RevPAR Raw Data'!$B$6:$BE$52,'RevPAR Raw Data'!BE$1,FALSE))/100</f>
        <v>3.57269669160774E-3</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Data'!AG$3,FALSE))/100</f>
        <v>0.43428862133288099</v>
      </c>
      <c r="C107" s="72">
        <f>(VLOOKUP($A107,'Occupancy Raw Data'!$B$8:$BE$45,'Occupancy Raw Data'!AH$3,FALSE))/100</f>
        <v>0.54489570968288903</v>
      </c>
      <c r="D107" s="72">
        <f>(VLOOKUP($A107,'Occupancy Raw Data'!$B$8:$BE$45,'Occupancy Raw Data'!AI$3,FALSE))/100</f>
        <v>0.56494827878582299</v>
      </c>
      <c r="E107" s="72">
        <f>(VLOOKUP($A107,'Occupancy Raw Data'!$B$8:$BE$45,'Occupancy Raw Data'!AJ$3,FALSE))/100</f>
        <v>0.65724096998473802</v>
      </c>
      <c r="F107" s="72">
        <f>(VLOOKUP($A107,'Occupancy Raw Data'!$B$8:$BE$45,'Occupancy Raw Data'!AK$3,FALSE))/100</f>
        <v>0.66644056299813403</v>
      </c>
      <c r="G107" s="73">
        <f>(VLOOKUP($A107,'Occupancy Raw Data'!$B$8:$BE$45,'Occupancy Raw Data'!AL$3,FALSE))/100</f>
        <v>0.573562828556893</v>
      </c>
      <c r="H107" s="53">
        <f>(VLOOKUP($A107,'Occupancy Raw Data'!$B$8:$BE$45,'Occupancy Raw Data'!AN$3,FALSE))/100</f>
        <v>0.74746493155315097</v>
      </c>
      <c r="I107" s="53">
        <f>(VLOOKUP($A107,'Occupancy Raw Data'!$B$8:$BE$45,'Occupancy Raw Data'!AO$3,FALSE))/100</f>
        <v>0.68877809700861903</v>
      </c>
      <c r="J107" s="73">
        <f>(VLOOKUP($A107,'Occupancy Raw Data'!$B$8:$BE$45,'Occupancy Raw Data'!AP$3,FALSE))/100</f>
        <v>0.718121514280885</v>
      </c>
      <c r="K107" s="74">
        <f>(VLOOKUP($A107,'Occupancy Raw Data'!$B$8:$BE$45,'Occupancy Raw Data'!AR$3,FALSE))/100</f>
        <v>0.61496527021467107</v>
      </c>
      <c r="M107" s="75">
        <f>VLOOKUP($A107,'ADR Raw Data'!$B$6:$BE$43,'ADR Raw Data'!AG$1,FALSE)</f>
        <v>96.089119484576301</v>
      </c>
      <c r="N107" s="76">
        <f>VLOOKUP($A107,'ADR Raw Data'!$B$6:$BE$43,'ADR Raw Data'!AH$1,FALSE)</f>
        <v>101.125376176768</v>
      </c>
      <c r="O107" s="76">
        <f>VLOOKUP($A107,'ADR Raw Data'!$B$6:$BE$43,'ADR Raw Data'!AI$1,FALSE)</f>
        <v>103.428158487167</v>
      </c>
      <c r="P107" s="76">
        <f>VLOOKUP($A107,'ADR Raw Data'!$B$6:$BE$43,'ADR Raw Data'!AJ$1,FALSE)</f>
        <v>121.18012191188799</v>
      </c>
      <c r="Q107" s="76">
        <f>VLOOKUP($A107,'ADR Raw Data'!$B$6:$BE$43,'ADR Raw Data'!AK$1,FALSE)</f>
        <v>142.027111959287</v>
      </c>
      <c r="R107" s="77">
        <f>VLOOKUP($A107,'ADR Raw Data'!$B$6:$BE$43,'ADR Raw Data'!AL$1,FALSE)</f>
        <v>114.9174625255</v>
      </c>
      <c r="S107" s="76">
        <f>VLOOKUP($A107,'ADR Raw Data'!$B$6:$BE$43,'ADR Raw Data'!AN$1,FALSE)</f>
        <v>156.611781131648</v>
      </c>
      <c r="T107" s="76">
        <f>VLOOKUP($A107,'ADR Raw Data'!$B$6:$BE$43,'ADR Raw Data'!AO$1,FALSE)</f>
        <v>139.91815973500101</v>
      </c>
      <c r="U107" s="77">
        <f>VLOOKUP($A107,'ADR Raw Data'!$B$6:$BE$43,'ADR Raw Data'!AP$1,FALSE)</f>
        <v>148.60603241843901</v>
      </c>
      <c r="V107" s="78">
        <f>VLOOKUP($A107,'ADR Raw Data'!$B$6:$BE$43,'ADR Raw Data'!AR$1,FALSE)</f>
        <v>126.184550517025</v>
      </c>
      <c r="X107" s="75">
        <f>VLOOKUP($A107,'RevPAR Raw Data'!$B$6:$BE$43,'RevPAR Raw Data'!AG$1,FALSE)</f>
        <v>41.730411226047103</v>
      </c>
      <c r="Y107" s="76">
        <f>VLOOKUP($A107,'RevPAR Raw Data'!$B$6:$BE$43,'RevPAR Raw Data'!AH$1,FALSE)</f>
        <v>55.102783618789204</v>
      </c>
      <c r="Z107" s="76">
        <f>VLOOKUP($A107,'RevPAR Raw Data'!$B$6:$BE$43,'RevPAR Raw Data'!AI$1,FALSE)</f>
        <v>58.431560115312799</v>
      </c>
      <c r="AA107" s="76">
        <f>VLOOKUP($A107,'RevPAR Raw Data'!$B$6:$BE$43,'RevPAR Raw Data'!AJ$1,FALSE)</f>
        <v>79.644540868237996</v>
      </c>
      <c r="AB107" s="76">
        <f>VLOOKUP($A107,'RevPAR Raw Data'!$B$6:$BE$43,'RevPAR Raw Data'!AK$1,FALSE)</f>
        <v>94.652628455146598</v>
      </c>
      <c r="AC107" s="77">
        <f>VLOOKUP($A107,'RevPAR Raw Data'!$B$6:$BE$43,'RevPAR Raw Data'!AL$1,FALSE)</f>
        <v>65.912384856706794</v>
      </c>
      <c r="AD107" s="76">
        <f>VLOOKUP($A107,'RevPAR Raw Data'!$B$6:$BE$43,'RevPAR Raw Data'!AN$1,FALSE)</f>
        <v>117.061814263985</v>
      </c>
      <c r="AE107" s="76">
        <f>VLOOKUP($A107,'RevPAR Raw Data'!$B$6:$BE$43,'RevPAR Raw Data'!AO$1,FALSE)</f>
        <v>96.372563799222505</v>
      </c>
      <c r="AF107" s="77">
        <f>VLOOKUP($A107,'RevPAR Raw Data'!$B$6:$BE$43,'RevPAR Raw Data'!AP$1,FALSE)</f>
        <v>106.717189031603</v>
      </c>
      <c r="AG107" s="78">
        <f>VLOOKUP($A107,'RevPAR Raw Data'!$B$6:$BE$43,'RevPAR Raw Data'!AR$1,FALSE)</f>
        <v>77.599116205619595</v>
      </c>
    </row>
    <row r="108" spans="1:33" x14ac:dyDescent="0.25">
      <c r="A108" s="55" t="s">
        <v>126</v>
      </c>
      <c r="B108" s="43">
        <f>(VLOOKUP($A107,'Occupancy Raw Data'!$B$8:$BE$51,'Occupancy Raw Data'!AT$3,FALSE))/100</f>
        <v>-2.1480640378829699E-2</v>
      </c>
      <c r="C108" s="44">
        <f>(VLOOKUP($A107,'Occupancy Raw Data'!$B$8:$BE$51,'Occupancy Raw Data'!AU$3,FALSE))/100</f>
        <v>-3.4296271945250797E-2</v>
      </c>
      <c r="D108" s="44">
        <f>(VLOOKUP($A107,'Occupancy Raw Data'!$B$8:$BE$51,'Occupancy Raw Data'!AV$3,FALSE))/100</f>
        <v>-6.97141253046107E-2</v>
      </c>
      <c r="E108" s="44">
        <f>(VLOOKUP($A107,'Occupancy Raw Data'!$B$8:$BE$51,'Occupancy Raw Data'!AW$3,FALSE))/100</f>
        <v>-1.9800689378278998E-2</v>
      </c>
      <c r="F108" s="44">
        <f>(VLOOKUP($A107,'Occupancy Raw Data'!$B$8:$BE$51,'Occupancy Raw Data'!AX$3,FALSE))/100</f>
        <v>-3.6391527410294701E-2</v>
      </c>
      <c r="G108" s="44">
        <f>(VLOOKUP($A107,'Occupancy Raw Data'!$B$8:$BE$51,'Occupancy Raw Data'!AY$3,FALSE))/100</f>
        <v>-3.6997792649851001E-2</v>
      </c>
      <c r="H108" s="45">
        <f>(VLOOKUP($A107,'Occupancy Raw Data'!$B$8:$BE$51,'Occupancy Raw Data'!BA$3,FALSE))/100</f>
        <v>-6.12838506951464E-2</v>
      </c>
      <c r="I108" s="45">
        <f>(VLOOKUP($A107,'Occupancy Raw Data'!$B$8:$BE$51,'Occupancy Raw Data'!BB$3,FALSE))/100</f>
        <v>-7.1680548965505408E-2</v>
      </c>
      <c r="J108" s="44">
        <f>(VLOOKUP($A107,'Occupancy Raw Data'!$B$8:$BE$51,'Occupancy Raw Data'!BC$3,FALSE))/100</f>
        <v>-6.6298693807247705E-2</v>
      </c>
      <c r="K108" s="46">
        <f>(VLOOKUP($A107,'Occupancy Raw Data'!$B$8:$BE$51,'Occupancy Raw Data'!BE$3,FALSE))/100</f>
        <v>-4.7045500174468201E-2</v>
      </c>
      <c r="M108" s="43">
        <f>(VLOOKUP($A107,'ADR Raw Data'!$B$6:$BE$49,'ADR Raw Data'!AT$1,FALSE))/100</f>
        <v>4.1049324251524598E-2</v>
      </c>
      <c r="N108" s="44">
        <f>(VLOOKUP($A107,'ADR Raw Data'!$B$6:$BE$49,'ADR Raw Data'!AU$1,FALSE))/100</f>
        <v>5.8391713130180406E-2</v>
      </c>
      <c r="O108" s="44">
        <f>(VLOOKUP($A107,'ADR Raw Data'!$B$6:$BE$49,'ADR Raw Data'!AV$1,FALSE))/100</f>
        <v>3.96408610404601E-2</v>
      </c>
      <c r="P108" s="44">
        <f>(VLOOKUP($A107,'ADR Raw Data'!$B$6:$BE$49,'ADR Raw Data'!AW$1,FALSE))/100</f>
        <v>0.150549133886175</v>
      </c>
      <c r="Q108" s="44">
        <f>(VLOOKUP($A107,'ADR Raw Data'!$B$6:$BE$49,'ADR Raw Data'!AX$1,FALSE))/100</f>
        <v>0.13622350779182099</v>
      </c>
      <c r="R108" s="44">
        <f>(VLOOKUP($A107,'ADR Raw Data'!$B$6:$BE$49,'ADR Raw Data'!AY$1,FALSE))/100</f>
        <v>9.5143346176277413E-2</v>
      </c>
      <c r="S108" s="45">
        <f>(VLOOKUP($A107,'ADR Raw Data'!$B$6:$BE$49,'ADR Raw Data'!BA$1,FALSE))/100</f>
        <v>1.3584726571988901E-2</v>
      </c>
      <c r="T108" s="45">
        <f>(VLOOKUP($A107,'ADR Raw Data'!$B$6:$BE$49,'ADR Raw Data'!BB$1,FALSE))/100</f>
        <v>-4.2600048988014894E-2</v>
      </c>
      <c r="U108" s="44">
        <f>(VLOOKUP($A107,'ADR Raw Data'!$B$6:$BE$49,'ADR Raw Data'!BC$1,FALSE))/100</f>
        <v>-1.24273186476869E-2</v>
      </c>
      <c r="V108" s="46">
        <f>(VLOOKUP($A107,'ADR Raw Data'!$B$6:$BE$49,'ADR Raw Data'!BE$1,FALSE))/100</f>
        <v>4.7270317635075901E-2</v>
      </c>
      <c r="X108" s="43">
        <f>(VLOOKUP($A107,'RevPAR Raw Data'!$B$6:$BE$49,'RevPAR Raw Data'!AT$1,FALSE))/100</f>
        <v>1.8686918100653802E-2</v>
      </c>
      <c r="Y108" s="44">
        <f>(VLOOKUP($A107,'RevPAR Raw Data'!$B$6:$BE$49,'RevPAR Raw Data'!AU$1,FALSE))/100</f>
        <v>2.2092823112067901E-2</v>
      </c>
      <c r="Z108" s="44">
        <f>(VLOOKUP($A107,'RevPAR Raw Data'!$B$6:$BE$49,'RevPAR Raw Data'!AV$1,FALSE))/100</f>
        <v>-3.2836792217907897E-2</v>
      </c>
      <c r="AA108" s="44">
        <f>(VLOOKUP($A107,'RevPAR Raw Data'!$B$6:$BE$49,'RevPAR Raw Data'!AW$1,FALSE))/100</f>
        <v>0.127767467871646</v>
      </c>
      <c r="AB108" s="44">
        <f>(VLOOKUP($A107,'RevPAR Raw Data'!$B$6:$BE$49,'RevPAR Raw Data'!AX$1,FALSE))/100</f>
        <v>9.4874598863794096E-2</v>
      </c>
      <c r="AC108" s="44">
        <f>(VLOOKUP($A107,'RevPAR Raw Data'!$B$6:$BE$49,'RevPAR Raw Data'!AY$1,FALSE))/100</f>
        <v>5.4625459732583398E-2</v>
      </c>
      <c r="AD108" s="45">
        <f>(VLOOKUP($A107,'RevPAR Raw Data'!$B$6:$BE$49,'RevPAR Raw Data'!BA$1,FALSE))/100</f>
        <v>-4.8531648478129602E-2</v>
      </c>
      <c r="AE108" s="45">
        <f>(VLOOKUP($A107,'RevPAR Raw Data'!$B$6:$BE$49,'RevPAR Raw Data'!BB$1,FALSE))/100</f>
        <v>-0.111227003056102</v>
      </c>
      <c r="AF108" s="44">
        <f>(VLOOKUP($A107,'RevPAR Raw Data'!$B$6:$BE$49,'RevPAR Raw Data'!BC$1,FALSE))/100</f>
        <v>-7.7902097461066508E-2</v>
      </c>
      <c r="AG108" s="46">
        <f>(VLOOKUP($A107,'RevPAR Raw Data'!$B$6:$BE$49,'RevPAR Raw Data'!BE$1,FALSE))/100</f>
        <v>-1.9990382759404301E-3</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Data'!AG$3,FALSE))/100</f>
        <v>0.51168661181750108</v>
      </c>
      <c r="C110" s="72">
        <f>(VLOOKUP($A110,'Occupancy Raw Data'!$B$8:$BE$45,'Occupancy Raw Data'!AH$3,FALSE))/100</f>
        <v>0.64238967838444194</v>
      </c>
      <c r="D110" s="72">
        <f>(VLOOKUP($A110,'Occupancy Raw Data'!$B$8:$BE$45,'Occupancy Raw Data'!AI$3,FALSE))/100</f>
        <v>0.71344427823485401</v>
      </c>
      <c r="E110" s="72">
        <f>(VLOOKUP($A110,'Occupancy Raw Data'!$B$8:$BE$45,'Occupancy Raw Data'!AJ$3,FALSE))/100</f>
        <v>0.75799364248317103</v>
      </c>
      <c r="F110" s="72">
        <f>(VLOOKUP($A110,'Occupancy Raw Data'!$B$8:$BE$45,'Occupancy Raw Data'!AK$3,FALSE))/100</f>
        <v>0.770007479431563</v>
      </c>
      <c r="G110" s="73">
        <f>(VLOOKUP($A110,'Occupancy Raw Data'!$B$8:$BE$45,'Occupancy Raw Data'!AL$3,FALSE))/100</f>
        <v>0.67910433807030601</v>
      </c>
      <c r="H110" s="53">
        <f>(VLOOKUP($A110,'Occupancy Raw Data'!$B$8:$BE$45,'Occupancy Raw Data'!AN$3,FALSE))/100</f>
        <v>0.81408937920718005</v>
      </c>
      <c r="I110" s="53">
        <f>(VLOOKUP($A110,'Occupancy Raw Data'!$B$8:$BE$45,'Occupancy Raw Data'!AO$3,FALSE))/100</f>
        <v>0.79604525056095699</v>
      </c>
      <c r="J110" s="73">
        <f>(VLOOKUP($A110,'Occupancy Raw Data'!$B$8:$BE$45,'Occupancy Raw Data'!AP$3,FALSE))/100</f>
        <v>0.80506731488406802</v>
      </c>
      <c r="K110" s="74">
        <f>(VLOOKUP($A110,'Occupancy Raw Data'!$B$8:$BE$45,'Occupancy Raw Data'!AR$3,FALSE))/100</f>
        <v>0.71509376001709501</v>
      </c>
      <c r="M110" s="75">
        <f>VLOOKUP($A110,'ADR Raw Data'!$B$6:$BE$43,'ADR Raw Data'!AG$1,FALSE)</f>
        <v>150.445145258541</v>
      </c>
      <c r="N110" s="76">
        <f>VLOOKUP($A110,'ADR Raw Data'!$B$6:$BE$43,'ADR Raw Data'!AH$1,FALSE)</f>
        <v>146.404180614175</v>
      </c>
      <c r="O110" s="76">
        <f>VLOOKUP($A110,'ADR Raw Data'!$B$6:$BE$43,'ADR Raw Data'!AI$1,FALSE)</f>
        <v>149.14313851395599</v>
      </c>
      <c r="P110" s="76">
        <f>VLOOKUP($A110,'ADR Raw Data'!$B$6:$BE$43,'ADR Raw Data'!AJ$1,FALSE)</f>
        <v>158.774252852297</v>
      </c>
      <c r="Q110" s="76">
        <f>VLOOKUP($A110,'ADR Raw Data'!$B$6:$BE$43,'ADR Raw Data'!AK$1,FALSE)</f>
        <v>197.57748542982</v>
      </c>
      <c r="R110" s="77">
        <f>VLOOKUP($A110,'ADR Raw Data'!$B$6:$BE$43,'ADR Raw Data'!AL$1,FALSE)</f>
        <v>161.95468204909301</v>
      </c>
      <c r="S110" s="76">
        <f>VLOOKUP($A110,'ADR Raw Data'!$B$6:$BE$43,'ADR Raw Data'!AN$1,FALSE)</f>
        <v>329.13191157048499</v>
      </c>
      <c r="T110" s="76">
        <f>VLOOKUP($A110,'ADR Raw Data'!$B$6:$BE$43,'ADR Raw Data'!AO$1,FALSE)</f>
        <v>331.48822185683201</v>
      </c>
      <c r="U110" s="77">
        <f>VLOOKUP($A110,'ADR Raw Data'!$B$6:$BE$43,'ADR Raw Data'!AP$1,FALSE)</f>
        <v>330.296863604691</v>
      </c>
      <c r="V110" s="78">
        <f>VLOOKUP($A110,'ADR Raw Data'!$B$6:$BE$43,'ADR Raw Data'!AR$1,FALSE)</f>
        <v>216.10413995013101</v>
      </c>
      <c r="X110" s="75">
        <f>VLOOKUP($A110,'RevPAR Raw Data'!$B$6:$BE$43,'RevPAR Raw Data'!AG$1,FALSE)</f>
        <v>76.980766641735201</v>
      </c>
      <c r="Y110" s="76">
        <f>VLOOKUP($A110,'RevPAR Raw Data'!$B$6:$BE$43,'RevPAR Raw Data'!AH$1,FALSE)</f>
        <v>94.048534498877999</v>
      </c>
      <c r="Z110" s="76">
        <f>VLOOKUP($A110,'RevPAR Raw Data'!$B$6:$BE$43,'RevPAR Raw Data'!AI$1,FALSE)</f>
        <v>106.40531881077</v>
      </c>
      <c r="AA110" s="76">
        <f>VLOOKUP($A110,'RevPAR Raw Data'!$B$6:$BE$43,'RevPAR Raw Data'!AJ$1,FALSE)</f>
        <v>120.349874252056</v>
      </c>
      <c r="AB110" s="76">
        <f>VLOOKUP($A110,'RevPAR Raw Data'!$B$6:$BE$43,'RevPAR Raw Data'!AK$1,FALSE)</f>
        <v>152.13614154824199</v>
      </c>
      <c r="AC110" s="77">
        <f>VLOOKUP($A110,'RevPAR Raw Data'!$B$6:$BE$43,'RevPAR Raw Data'!AL$1,FALSE)</f>
        <v>109.98412715033599</v>
      </c>
      <c r="AD110" s="76">
        <f>VLOOKUP($A110,'RevPAR Raw Data'!$B$6:$BE$43,'RevPAR Raw Data'!AN$1,FALSE)</f>
        <v>267.942793567688</v>
      </c>
      <c r="AE110" s="76">
        <f>VLOOKUP($A110,'RevPAR Raw Data'!$B$6:$BE$43,'RevPAR Raw Data'!AO$1,FALSE)</f>
        <v>263.87962462602798</v>
      </c>
      <c r="AF110" s="77">
        <f>VLOOKUP($A110,'RevPAR Raw Data'!$B$6:$BE$43,'RevPAR Raw Data'!AP$1,FALSE)</f>
        <v>265.91120909685799</v>
      </c>
      <c r="AG110" s="78">
        <f>VLOOKUP($A110,'RevPAR Raw Data'!$B$6:$BE$43,'RevPAR Raw Data'!AR$1,FALSE)</f>
        <v>154.53472199219999</v>
      </c>
    </row>
    <row r="111" spans="1:33" x14ac:dyDescent="0.25">
      <c r="A111" s="55" t="s">
        <v>126</v>
      </c>
      <c r="B111" s="43">
        <f>(VLOOKUP($A110,'Occupancy Raw Data'!$B$8:$BE$51,'Occupancy Raw Data'!AT$3,FALSE))/100</f>
        <v>9.2328472330813108E-2</v>
      </c>
      <c r="C111" s="44">
        <f>(VLOOKUP($A110,'Occupancy Raw Data'!$B$8:$BE$51,'Occupancy Raw Data'!AU$3,FALSE))/100</f>
        <v>8.1460524610127899E-2</v>
      </c>
      <c r="D111" s="44">
        <f>(VLOOKUP($A110,'Occupancy Raw Data'!$B$8:$BE$51,'Occupancy Raw Data'!AV$3,FALSE))/100</f>
        <v>0.10001945264531001</v>
      </c>
      <c r="E111" s="44">
        <f>(VLOOKUP($A110,'Occupancy Raw Data'!$B$8:$BE$51,'Occupancy Raw Data'!AW$3,FALSE))/100</f>
        <v>0.15582807467633999</v>
      </c>
      <c r="F111" s="44">
        <f>(VLOOKUP($A110,'Occupancy Raw Data'!$B$8:$BE$51,'Occupancy Raw Data'!AX$3,FALSE))/100</f>
        <v>6.5474252996457996E-2</v>
      </c>
      <c r="G111" s="44">
        <f>(VLOOKUP($A110,'Occupancy Raw Data'!$B$8:$BE$51,'Occupancy Raw Data'!AY$3,FALSE))/100</f>
        <v>9.8882298962796697E-2</v>
      </c>
      <c r="H111" s="45">
        <f>(VLOOKUP($A110,'Occupancy Raw Data'!$B$8:$BE$51,'Occupancy Raw Data'!BA$3,FALSE))/100</f>
        <v>-6.4115557533274803E-2</v>
      </c>
      <c r="I111" s="45">
        <f>(VLOOKUP($A110,'Occupancy Raw Data'!$B$8:$BE$51,'Occupancy Raw Data'!BB$3,FALSE))/100</f>
        <v>-5.5689935005719803E-2</v>
      </c>
      <c r="J111" s="44">
        <f>(VLOOKUP($A110,'Occupancy Raw Data'!$B$8:$BE$51,'Occupancy Raw Data'!BC$3,FALSE))/100</f>
        <v>-5.9968832887887798E-2</v>
      </c>
      <c r="K111" s="46">
        <f>(VLOOKUP($A110,'Occupancy Raw Data'!$B$8:$BE$51,'Occupancy Raw Data'!BE$3,FALSE))/100</f>
        <v>4.1963713729764096E-2</v>
      </c>
      <c r="M111" s="43">
        <f>(VLOOKUP($A110,'ADR Raw Data'!$B$6:$BE$49,'ADR Raw Data'!AT$1,FALSE))/100</f>
        <v>2.8468560509119799E-2</v>
      </c>
      <c r="N111" s="44">
        <f>(VLOOKUP($A110,'ADR Raw Data'!$B$6:$BE$49,'ADR Raw Data'!AU$1,FALSE))/100</f>
        <v>-2.2752745965951501E-2</v>
      </c>
      <c r="O111" s="44">
        <f>(VLOOKUP($A110,'ADR Raw Data'!$B$6:$BE$49,'ADR Raw Data'!AV$1,FALSE))/100</f>
        <v>-2.1588768752692399E-2</v>
      </c>
      <c r="P111" s="44">
        <f>(VLOOKUP($A110,'ADR Raw Data'!$B$6:$BE$49,'ADR Raw Data'!AW$1,FALSE))/100</f>
        <v>2.52100405762723E-2</v>
      </c>
      <c r="Q111" s="44">
        <f>(VLOOKUP($A110,'ADR Raw Data'!$B$6:$BE$49,'ADR Raw Data'!AX$1,FALSE))/100</f>
        <v>2.5109204138390101E-2</v>
      </c>
      <c r="R111" s="44">
        <f>(VLOOKUP($A110,'ADR Raw Data'!$B$6:$BE$49,'ADR Raw Data'!AY$1,FALSE))/100</f>
        <v>6.0823187273810397E-3</v>
      </c>
      <c r="S111" s="45">
        <f>(VLOOKUP($A110,'ADR Raw Data'!$B$6:$BE$49,'ADR Raw Data'!BA$1,FALSE))/100</f>
        <v>6.5837924743066198E-2</v>
      </c>
      <c r="T111" s="45">
        <f>(VLOOKUP($A110,'ADR Raw Data'!$B$6:$BE$49,'ADR Raw Data'!BB$1,FALSE))/100</f>
        <v>4.9213750157942403E-2</v>
      </c>
      <c r="U111" s="44">
        <f>(VLOOKUP($A110,'ADR Raw Data'!$B$6:$BE$49,'ADR Raw Data'!BC$1,FALSE))/100</f>
        <v>5.7578160308493803E-2</v>
      </c>
      <c r="V111" s="46">
        <f>(VLOOKUP($A110,'ADR Raw Data'!$B$6:$BE$49,'ADR Raw Data'!BE$1,FALSE))/100</f>
        <v>4.7919917914692701E-3</v>
      </c>
      <c r="X111" s="43">
        <f>(VLOOKUP($A110,'RevPAR Raw Data'!$B$6:$BE$49,'RevPAR Raw Data'!AT$1,FALSE))/100</f>
        <v>0.123425491541197</v>
      </c>
      <c r="Y111" s="44">
        <f>(VLOOKUP($A110,'RevPAR Raw Data'!$B$6:$BE$49,'RevPAR Raw Data'!AU$1,FALSE))/100</f>
        <v>5.6854328021468996E-2</v>
      </c>
      <c r="Z111" s="44">
        <f>(VLOOKUP($A110,'RevPAR Raw Data'!$B$6:$BE$49,'RevPAR Raw Data'!AV$1,FALSE))/100</f>
        <v>7.6271387058687301E-2</v>
      </c>
      <c r="AA111" s="44">
        <f>(VLOOKUP($A110,'RevPAR Raw Data'!$B$6:$BE$49,'RevPAR Raw Data'!AW$1,FALSE))/100</f>
        <v>0.18496654733812498</v>
      </c>
      <c r="AB111" s="44">
        <f>(VLOOKUP($A110,'RevPAR Raw Data'!$B$6:$BE$49,'RevPAR Raw Data'!AX$1,FALSE))/100</f>
        <v>9.2227463519144806E-2</v>
      </c>
      <c r="AC111" s="44">
        <f>(VLOOKUP($A110,'RevPAR Raw Data'!$B$6:$BE$49,'RevPAR Raw Data'!AY$1,FALSE))/100</f>
        <v>0.105566051348965</v>
      </c>
      <c r="AD111" s="45">
        <f>(VLOOKUP($A110,'RevPAR Raw Data'!$B$6:$BE$49,'RevPAR Raw Data'!BA$1,FALSE))/100</f>
        <v>-2.4988680419440203E-3</v>
      </c>
      <c r="AE111" s="45">
        <f>(VLOOKUP($A110,'RevPAR Raw Data'!$B$6:$BE$49,'RevPAR Raw Data'!BB$1,FALSE))/100</f>
        <v>-9.2168953954609896E-3</v>
      </c>
      <c r="AF111" s="44">
        <f>(VLOOKUP($A110,'RevPAR Raw Data'!$B$6:$BE$49,'RevPAR Raw Data'!BC$1,FALSE))/100</f>
        <v>-5.8435676529261602E-3</v>
      </c>
      <c r="AG111" s="46">
        <f>(VLOOKUP($A110,'RevPAR Raw Data'!$B$6:$BE$49,'RevPAR Raw Data'!BE$1,FALSE))/100</f>
        <v>4.6956795292965897E-2</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5">
      <c r="A113" s="70" t="s">
        <v>53</v>
      </c>
      <c r="B113" s="71">
        <f>(VLOOKUP($A113,'Occupancy Raw Data'!$B$8:$BE$45,'Occupancy Raw Data'!AG$3,FALSE))/100</f>
        <v>0.47247548597970002</v>
      </c>
      <c r="C113" s="72">
        <f>(VLOOKUP($A113,'Occupancy Raw Data'!$B$8:$BE$45,'Occupancy Raw Data'!AH$3,FALSE))/100</f>
        <v>0.64265439532083202</v>
      </c>
      <c r="D113" s="72">
        <f>(VLOOKUP($A113,'Occupancy Raw Data'!$B$8:$BE$45,'Occupancy Raw Data'!AI$3,FALSE))/100</f>
        <v>0.71417512472045397</v>
      </c>
      <c r="E113" s="72">
        <f>(VLOOKUP($A113,'Occupancy Raw Data'!$B$8:$BE$45,'Occupancy Raw Data'!AJ$3,FALSE))/100</f>
        <v>0.73606571477722293</v>
      </c>
      <c r="F113" s="72">
        <f>(VLOOKUP($A113,'Occupancy Raw Data'!$B$8:$BE$45,'Occupancy Raw Data'!AK$3,FALSE))/100</f>
        <v>0.716067435059349</v>
      </c>
      <c r="G113" s="73">
        <f>(VLOOKUP($A113,'Occupancy Raw Data'!$B$8:$BE$45,'Occupancy Raw Data'!AL$3,FALSE))/100</f>
        <v>0.6562876311715119</v>
      </c>
      <c r="H113" s="53">
        <f>(VLOOKUP($A113,'Occupancy Raw Data'!$B$8:$BE$45,'Occupancy Raw Data'!AN$3,FALSE))/100</f>
        <v>0.73400137622570094</v>
      </c>
      <c r="I113" s="53">
        <f>(VLOOKUP($A113,'Occupancy Raw Data'!$B$8:$BE$45,'Occupancy Raw Data'!AO$3,FALSE))/100</f>
        <v>0.69292964046103511</v>
      </c>
      <c r="J113" s="73">
        <f>(VLOOKUP($A113,'Occupancy Raw Data'!$B$8:$BE$45,'Occupancy Raw Data'!AP$3,FALSE))/100</f>
        <v>0.71346550834336797</v>
      </c>
      <c r="K113" s="74">
        <f>(VLOOKUP($A113,'Occupancy Raw Data'!$B$8:$BE$45,'Occupancy Raw Data'!AR$3,FALSE))/100</f>
        <v>0.67262416750632792</v>
      </c>
      <c r="M113" s="75">
        <f>VLOOKUP($A113,'ADR Raw Data'!$B$6:$BE$43,'ADR Raw Data'!AG$1,FALSE)</f>
        <v>100.44114782450301</v>
      </c>
      <c r="N113" s="76">
        <f>VLOOKUP($A113,'ADR Raw Data'!$B$6:$BE$43,'ADR Raw Data'!AH$1,FALSE)</f>
        <v>111.819614535233</v>
      </c>
      <c r="O113" s="76">
        <f>VLOOKUP($A113,'ADR Raw Data'!$B$6:$BE$43,'ADR Raw Data'!AI$1,FALSE)</f>
        <v>116.640025894255</v>
      </c>
      <c r="P113" s="76">
        <f>VLOOKUP($A113,'ADR Raw Data'!$B$6:$BE$43,'ADR Raw Data'!AJ$1,FALSE)</f>
        <v>125.31128892784101</v>
      </c>
      <c r="Q113" s="76">
        <f>VLOOKUP($A113,'ADR Raw Data'!$B$6:$BE$43,'ADR Raw Data'!AK$1,FALSE)</f>
        <v>145.97355735735701</v>
      </c>
      <c r="R113" s="77">
        <f>VLOOKUP($A113,'ADR Raw Data'!$B$6:$BE$43,'ADR Raw Data'!AL$1,FALSE)</f>
        <v>121.70974652686699</v>
      </c>
      <c r="S113" s="76">
        <f>VLOOKUP($A113,'ADR Raw Data'!$B$6:$BE$43,'ADR Raw Data'!AN$1,FALSE)</f>
        <v>154.516069022089</v>
      </c>
      <c r="T113" s="76">
        <f>VLOOKUP($A113,'ADR Raw Data'!$B$6:$BE$43,'ADR Raw Data'!AO$1,FALSE)</f>
        <v>133.42401129592801</v>
      </c>
      <c r="U113" s="77">
        <f>VLOOKUP($A113,'ADR Raw Data'!$B$6:$BE$43,'ADR Raw Data'!AP$1,FALSE)</f>
        <v>144.273589318544</v>
      </c>
      <c r="V113" s="78">
        <f>VLOOKUP($A113,'ADR Raw Data'!$B$6:$BE$43,'ADR Raw Data'!AR$1,FALSE)</f>
        <v>128.54800537089301</v>
      </c>
      <c r="X113" s="75">
        <f>VLOOKUP($A113,'RevPAR Raw Data'!$B$6:$BE$43,'RevPAR Raw Data'!AG$1,FALSE)</f>
        <v>47.455980130741402</v>
      </c>
      <c r="Y113" s="76">
        <f>VLOOKUP($A113,'RevPAR Raw Data'!$B$6:$BE$43,'RevPAR Raw Data'!AH$1,FALSE)</f>
        <v>71.861366764149295</v>
      </c>
      <c r="Z113" s="76">
        <f>VLOOKUP($A113,'RevPAR Raw Data'!$B$6:$BE$43,'RevPAR Raw Data'!AI$1,FALSE)</f>
        <v>83.301405040426602</v>
      </c>
      <c r="AA113" s="76">
        <f>VLOOKUP($A113,'RevPAR Raw Data'!$B$6:$BE$43,'RevPAR Raw Data'!AJ$1,FALSE)</f>
        <v>92.237343454326506</v>
      </c>
      <c r="AB113" s="76">
        <f>VLOOKUP($A113,'RevPAR Raw Data'!$B$6:$BE$43,'RevPAR Raw Data'!AK$1,FALSE)</f>
        <v>104.526910803371</v>
      </c>
      <c r="AC113" s="77">
        <f>VLOOKUP($A113,'RevPAR Raw Data'!$B$6:$BE$43,'RevPAR Raw Data'!AL$1,FALSE)</f>
        <v>79.876601238603101</v>
      </c>
      <c r="AD113" s="76">
        <f>VLOOKUP($A113,'RevPAR Raw Data'!$B$6:$BE$43,'RevPAR Raw Data'!AN$1,FALSE)</f>
        <v>113.41500731119901</v>
      </c>
      <c r="AE113" s="76">
        <f>VLOOKUP($A113,'RevPAR Raw Data'!$B$6:$BE$43,'RevPAR Raw Data'!AO$1,FALSE)</f>
        <v>92.453452176156802</v>
      </c>
      <c r="AF113" s="77">
        <f>VLOOKUP($A113,'RevPAR Raw Data'!$B$6:$BE$43,'RevPAR Raw Data'!AP$1,FALSE)</f>
        <v>102.93422974367699</v>
      </c>
      <c r="AG113" s="78">
        <f>VLOOKUP($A113,'RevPAR Raw Data'!$B$6:$BE$43,'RevPAR Raw Data'!AR$1,FALSE)</f>
        <v>86.464495097195893</v>
      </c>
    </row>
    <row r="114" spans="1:33" x14ac:dyDescent="0.25">
      <c r="A114" s="55" t="s">
        <v>126</v>
      </c>
      <c r="B114" s="43">
        <f>(VLOOKUP($A113,'Occupancy Raw Data'!$B$8:$BE$51,'Occupancy Raw Data'!AT$3,FALSE))/100</f>
        <v>3.773400135109E-2</v>
      </c>
      <c r="C114" s="44">
        <f>(VLOOKUP($A113,'Occupancy Raw Data'!$B$8:$BE$51,'Occupancy Raw Data'!AU$3,FALSE))/100</f>
        <v>0.102196037551847</v>
      </c>
      <c r="D114" s="44">
        <f>(VLOOKUP($A113,'Occupancy Raw Data'!$B$8:$BE$51,'Occupancy Raw Data'!AV$3,FALSE))/100</f>
        <v>5.3599889570583599E-2</v>
      </c>
      <c r="E114" s="44">
        <f>(VLOOKUP($A113,'Occupancy Raw Data'!$B$8:$BE$51,'Occupancy Raw Data'!AW$3,FALSE))/100</f>
        <v>-6.4283151784583895E-2</v>
      </c>
      <c r="F114" s="44">
        <f>(VLOOKUP($A113,'Occupancy Raw Data'!$B$8:$BE$51,'Occupancy Raw Data'!AX$3,FALSE))/100</f>
        <v>-4.0249151416619E-2</v>
      </c>
      <c r="G114" s="44">
        <f>(VLOOKUP($A113,'Occupancy Raw Data'!$B$8:$BE$51,'Occupancy Raw Data'!AY$3,FALSE))/100</f>
        <v>1.0004061567853899E-2</v>
      </c>
      <c r="H114" s="45">
        <f>(VLOOKUP($A113,'Occupancy Raw Data'!$B$8:$BE$51,'Occupancy Raw Data'!BA$3,FALSE))/100</f>
        <v>-3.5925727783706701E-2</v>
      </c>
      <c r="I114" s="45">
        <f>(VLOOKUP($A113,'Occupancy Raw Data'!$B$8:$BE$51,'Occupancy Raw Data'!BB$3,FALSE))/100</f>
        <v>-3.1150683905167499E-3</v>
      </c>
      <c r="J114" s="44">
        <f>(VLOOKUP($A113,'Occupancy Raw Data'!$B$8:$BE$51,'Occupancy Raw Data'!BC$3,FALSE))/100</f>
        <v>-2.0266730686585303E-2</v>
      </c>
      <c r="K114" s="46">
        <f>(VLOOKUP($A113,'Occupancy Raw Data'!$B$8:$BE$51,'Occupancy Raw Data'!BE$3,FALSE))/100</f>
        <v>6.3440156204996098E-4</v>
      </c>
      <c r="M114" s="43">
        <f>(VLOOKUP($A113,'ADR Raw Data'!$B$6:$BE$49,'ADR Raw Data'!AT$1,FALSE))/100</f>
        <v>-4.8101010347135799E-3</v>
      </c>
      <c r="N114" s="44">
        <f>(VLOOKUP($A113,'ADR Raw Data'!$B$6:$BE$49,'ADR Raw Data'!AU$1,FALSE))/100</f>
        <v>3.6619826334454202E-2</v>
      </c>
      <c r="O114" s="44">
        <f>(VLOOKUP($A113,'ADR Raw Data'!$B$6:$BE$49,'ADR Raw Data'!AV$1,FALSE))/100</f>
        <v>-3.5120189808556601E-3</v>
      </c>
      <c r="P114" s="44">
        <f>(VLOOKUP($A113,'ADR Raw Data'!$B$6:$BE$49,'ADR Raw Data'!AW$1,FALSE))/100</f>
        <v>-0.13314269199467599</v>
      </c>
      <c r="Q114" s="44">
        <f>(VLOOKUP($A113,'ADR Raw Data'!$B$6:$BE$49,'ADR Raw Data'!AX$1,FALSE))/100</f>
        <v>1.1596663960503599E-2</v>
      </c>
      <c r="R114" s="44">
        <f>(VLOOKUP($A113,'ADR Raw Data'!$B$6:$BE$49,'ADR Raw Data'!AY$1,FALSE))/100</f>
        <v>-3.4519169717870599E-2</v>
      </c>
      <c r="S114" s="45">
        <f>(VLOOKUP($A113,'ADR Raw Data'!$B$6:$BE$49,'ADR Raw Data'!BA$1,FALSE))/100</f>
        <v>1.4150996165509099E-3</v>
      </c>
      <c r="T114" s="45">
        <f>(VLOOKUP($A113,'ADR Raw Data'!$B$6:$BE$49,'ADR Raw Data'!BB$1,FALSE))/100</f>
        <v>-5.0229405717676801E-3</v>
      </c>
      <c r="U114" s="44">
        <f>(VLOOKUP($A113,'ADR Raw Data'!$B$6:$BE$49,'ADR Raw Data'!BC$1,FALSE))/100</f>
        <v>-2.6514093100076801E-3</v>
      </c>
      <c r="V114" s="46">
        <f>(VLOOKUP($A113,'ADR Raw Data'!$B$6:$BE$49,'ADR Raw Data'!BE$1,FALSE))/100</f>
        <v>-2.4801097888367499E-2</v>
      </c>
      <c r="X114" s="43">
        <f>(VLOOKUP($A113,'RevPAR Raw Data'!$B$6:$BE$49,'RevPAR Raw Data'!AT$1,FALSE))/100</f>
        <v>3.2742395957433695E-2</v>
      </c>
      <c r="Y114" s="44">
        <f>(VLOOKUP($A113,'RevPAR Raw Data'!$B$6:$BE$49,'RevPAR Raw Data'!AU$1,FALSE))/100</f>
        <v>0.14255826503351898</v>
      </c>
      <c r="Z114" s="44">
        <f>(VLOOKUP($A113,'RevPAR Raw Data'!$B$6:$BE$49,'RevPAR Raw Data'!AV$1,FALSE))/100</f>
        <v>4.98996267601843E-2</v>
      </c>
      <c r="AA114" s="44">
        <f>(VLOOKUP($A113,'RevPAR Raw Data'!$B$6:$BE$49,'RevPAR Raw Data'!AW$1,FALSE))/100</f>
        <v>-0.188867011900758</v>
      </c>
      <c r="AB114" s="44">
        <f>(VLOOKUP($A113,'RevPAR Raw Data'!$B$6:$BE$49,'RevPAR Raw Data'!AX$1,FALSE))/100</f>
        <v>-2.9119243339789297E-2</v>
      </c>
      <c r="AC114" s="44">
        <f>(VLOOKUP($A113,'RevPAR Raw Data'!$B$6:$BE$49,'RevPAR Raw Data'!AY$1,FALSE))/100</f>
        <v>-2.4860440049145401E-2</v>
      </c>
      <c r="AD114" s="45">
        <f>(VLOOKUP($A113,'RevPAR Raw Data'!$B$6:$BE$49,'RevPAR Raw Data'!BA$1,FALSE))/100</f>
        <v>-3.4561466650766801E-2</v>
      </c>
      <c r="AE114" s="45">
        <f>(VLOOKUP($A113,'RevPAR Raw Data'!$B$6:$BE$49,'RevPAR Raw Data'!BB$1,FALSE))/100</f>
        <v>-8.1223621588818792E-3</v>
      </c>
      <c r="AF114" s="44">
        <f>(VLOOKUP($A113,'RevPAR Raw Data'!$B$6:$BE$49,'RevPAR Raw Data'!BC$1,FALSE))/100</f>
        <v>-2.2864404598167097E-2</v>
      </c>
      <c r="AG114" s="46">
        <f>(VLOOKUP($A113,'RevPAR Raw Data'!$B$6:$BE$49,'RevPAR Raw Data'!BE$1,FALSE))/100</f>
        <v>-2.4182430181558502E-2</v>
      </c>
    </row>
    <row r="115" spans="1:33"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5">
      <c r="A116" s="70" t="s">
        <v>49</v>
      </c>
      <c r="B116" s="71">
        <f>(VLOOKUP($A116,'Occupancy Raw Data'!$B$8:$BE$45,'Occupancy Raw Data'!AG$3,FALSE))/100</f>
        <v>0.44768160741885604</v>
      </c>
      <c r="C116" s="72">
        <f>(VLOOKUP($A116,'Occupancy Raw Data'!$B$8:$BE$45,'Occupancy Raw Data'!AH$3,FALSE))/100</f>
        <v>0.61545595054095803</v>
      </c>
      <c r="D116" s="72">
        <f>(VLOOKUP($A116,'Occupancy Raw Data'!$B$8:$BE$45,'Occupancy Raw Data'!AI$3,FALSE))/100</f>
        <v>0.65154559505409493</v>
      </c>
      <c r="E116" s="72">
        <f>(VLOOKUP($A116,'Occupancy Raw Data'!$B$8:$BE$45,'Occupancy Raw Data'!AJ$3,FALSE))/100</f>
        <v>0.7049459041731061</v>
      </c>
      <c r="F116" s="72">
        <f>(VLOOKUP($A116,'Occupancy Raw Data'!$B$8:$BE$45,'Occupancy Raw Data'!AK$3,FALSE))/100</f>
        <v>0.70695517774343097</v>
      </c>
      <c r="G116" s="73">
        <f>(VLOOKUP($A116,'Occupancy Raw Data'!$B$8:$BE$45,'Occupancy Raw Data'!AL$3,FALSE))/100</f>
        <v>0.62531684698608903</v>
      </c>
      <c r="H116" s="53">
        <f>(VLOOKUP($A116,'Occupancy Raw Data'!$B$8:$BE$45,'Occupancy Raw Data'!AN$3,FALSE))/100</f>
        <v>0.77395672333848498</v>
      </c>
      <c r="I116" s="53">
        <f>(VLOOKUP($A116,'Occupancy Raw Data'!$B$8:$BE$45,'Occupancy Raw Data'!AO$3,FALSE))/100</f>
        <v>0.70811437403400301</v>
      </c>
      <c r="J116" s="73">
        <f>(VLOOKUP($A116,'Occupancy Raw Data'!$B$8:$BE$45,'Occupancy Raw Data'!AP$3,FALSE))/100</f>
        <v>0.74103554868624399</v>
      </c>
      <c r="K116" s="74">
        <f>(VLOOKUP($A116,'Occupancy Raw Data'!$B$8:$BE$45,'Occupancy Raw Data'!AR$3,FALSE))/100</f>
        <v>0.65837933318613295</v>
      </c>
      <c r="M116" s="75">
        <f>VLOOKUP($A116,'ADR Raw Data'!$B$6:$BE$43,'ADR Raw Data'!AG$1,FALSE)</f>
        <v>107.833649231831</v>
      </c>
      <c r="N116" s="76">
        <f>VLOOKUP($A116,'ADR Raw Data'!$B$6:$BE$43,'ADR Raw Data'!AH$1,FALSE)</f>
        <v>115.686033400301</v>
      </c>
      <c r="O116" s="76">
        <f>VLOOKUP($A116,'ADR Raw Data'!$B$6:$BE$43,'ADR Raw Data'!AI$1,FALSE)</f>
        <v>119.86364844027899</v>
      </c>
      <c r="P116" s="76">
        <f>VLOOKUP($A116,'ADR Raw Data'!$B$6:$BE$43,'ADR Raw Data'!AJ$1,FALSE)</f>
        <v>159.05237009427699</v>
      </c>
      <c r="Q116" s="76">
        <f>VLOOKUP($A116,'ADR Raw Data'!$B$6:$BE$43,'ADR Raw Data'!AK$1,FALSE)</f>
        <v>206.96949059903801</v>
      </c>
      <c r="R116" s="77">
        <f>VLOOKUP($A116,'ADR Raw Data'!$B$6:$BE$43,'ADR Raw Data'!AL$1,FALSE)</f>
        <v>145.850188837807</v>
      </c>
      <c r="S116" s="76">
        <f>VLOOKUP($A116,'ADR Raw Data'!$B$6:$BE$43,'ADR Raw Data'!AN$1,FALSE)</f>
        <v>226.446869695456</v>
      </c>
      <c r="T116" s="76">
        <f>VLOOKUP($A116,'ADR Raw Data'!$B$6:$BE$43,'ADR Raw Data'!AO$1,FALSE)</f>
        <v>177.82204299901699</v>
      </c>
      <c r="U116" s="77">
        <f>VLOOKUP($A116,'ADR Raw Data'!$B$6:$BE$43,'ADR Raw Data'!AP$1,FALSE)</f>
        <v>203.21455730524499</v>
      </c>
      <c r="V116" s="78">
        <f>VLOOKUP($A116,'ADR Raw Data'!$B$6:$BE$43,'ADR Raw Data'!AR$1,FALSE)</f>
        <v>164.29766785163301</v>
      </c>
      <c r="X116" s="75">
        <f>VLOOKUP($A116,'RevPAR Raw Data'!$B$6:$BE$43,'RevPAR Raw Data'!AG$1,FALSE)</f>
        <v>48.275141421947403</v>
      </c>
      <c r="Y116" s="76">
        <f>VLOOKUP($A116,'RevPAR Raw Data'!$B$6:$BE$43,'RevPAR Raw Data'!AH$1,FALSE)</f>
        <v>71.199657650695499</v>
      </c>
      <c r="Z116" s="76">
        <f>VLOOKUP($A116,'RevPAR Raw Data'!$B$6:$BE$43,'RevPAR Raw Data'!AI$1,FALSE)</f>
        <v>78.096632148377097</v>
      </c>
      <c r="AA116" s="76">
        <f>VLOOKUP($A116,'RevPAR Raw Data'!$B$6:$BE$43,'RevPAR Raw Data'!AJ$1,FALSE)</f>
        <v>112.123316846986</v>
      </c>
      <c r="AB116" s="76">
        <f>VLOOKUP($A116,'RevPAR Raw Data'!$B$6:$BE$43,'RevPAR Raw Data'!AK$1,FALSE)</f>
        <v>146.31815301391001</v>
      </c>
      <c r="AC116" s="77">
        <f>VLOOKUP($A116,'RevPAR Raw Data'!$B$6:$BE$43,'RevPAR Raw Data'!AL$1,FALSE)</f>
        <v>91.202580216383296</v>
      </c>
      <c r="AD116" s="76">
        <f>VLOOKUP($A116,'RevPAR Raw Data'!$B$6:$BE$43,'RevPAR Raw Data'!AN$1,FALSE)</f>
        <v>175.26007727975201</v>
      </c>
      <c r="AE116" s="76">
        <f>VLOOKUP($A116,'RevPAR Raw Data'!$B$6:$BE$43,'RevPAR Raw Data'!AO$1,FALSE)</f>
        <v>125.918344667697</v>
      </c>
      <c r="AF116" s="77">
        <f>VLOOKUP($A116,'RevPAR Raw Data'!$B$6:$BE$43,'RevPAR Raw Data'!AP$1,FALSE)</f>
        <v>150.58921097372399</v>
      </c>
      <c r="AG116" s="78">
        <f>VLOOKUP($A116,'RevPAR Raw Data'!$B$6:$BE$43,'RevPAR Raw Data'!AR$1,FALSE)</f>
        <v>108.170189004195</v>
      </c>
    </row>
    <row r="117" spans="1:33" x14ac:dyDescent="0.25">
      <c r="A117" s="55" t="s">
        <v>126</v>
      </c>
      <c r="B117" s="43">
        <f>(VLOOKUP($A116,'Occupancy Raw Data'!$B$8:$BE$51,'Occupancy Raw Data'!AT$3,FALSE))/100</f>
        <v>0.154023699124162</v>
      </c>
      <c r="C117" s="44">
        <f>(VLOOKUP($A116,'Occupancy Raw Data'!$B$8:$BE$51,'Occupancy Raw Data'!AU$3,FALSE))/100</f>
        <v>0.11352982486709901</v>
      </c>
      <c r="D117" s="44">
        <f>(VLOOKUP($A116,'Occupancy Raw Data'!$B$8:$BE$51,'Occupancy Raw Data'!AV$3,FALSE))/100</f>
        <v>4.3103988982489405E-2</v>
      </c>
      <c r="E117" s="44">
        <f>(VLOOKUP($A116,'Occupancy Raw Data'!$B$8:$BE$51,'Occupancy Raw Data'!AW$3,FALSE))/100</f>
        <v>3.6491509538043296E-2</v>
      </c>
      <c r="F117" s="44">
        <f>(VLOOKUP($A116,'Occupancy Raw Data'!$B$8:$BE$51,'Occupancy Raw Data'!AX$3,FALSE))/100</f>
        <v>3.28997094773101E-2</v>
      </c>
      <c r="G117" s="44">
        <f>(VLOOKUP($A116,'Occupancy Raw Data'!$B$8:$BE$51,'Occupancy Raw Data'!AY$3,FALSE))/100</f>
        <v>6.7157493359494294E-2</v>
      </c>
      <c r="H117" s="45">
        <f>(VLOOKUP($A116,'Occupancy Raw Data'!$B$8:$BE$51,'Occupancy Raw Data'!BA$3,FALSE))/100</f>
        <v>8.9514697780096394E-3</v>
      </c>
      <c r="I117" s="45">
        <f>(VLOOKUP($A116,'Occupancy Raw Data'!$B$8:$BE$51,'Occupancy Raw Data'!BB$3,FALSE))/100</f>
        <v>2.37350477998968E-2</v>
      </c>
      <c r="J117" s="44">
        <f>(VLOOKUP($A116,'Occupancy Raw Data'!$B$8:$BE$51,'Occupancy Raw Data'!BC$3,FALSE))/100</f>
        <v>1.5961235376796702E-2</v>
      </c>
      <c r="K117" s="46">
        <f>(VLOOKUP($A116,'Occupancy Raw Data'!$B$8:$BE$51,'Occupancy Raw Data'!BE$3,FALSE))/100</f>
        <v>5.0139710767192695E-2</v>
      </c>
      <c r="M117" s="43">
        <f>(VLOOKUP($A116,'ADR Raw Data'!$B$6:$BE$49,'ADR Raw Data'!AT$1,FALSE))/100</f>
        <v>5.6582892296962797E-2</v>
      </c>
      <c r="N117" s="44">
        <f>(VLOOKUP($A116,'ADR Raw Data'!$B$6:$BE$49,'ADR Raw Data'!AU$1,FALSE))/100</f>
        <v>4.0259485679638003E-2</v>
      </c>
      <c r="O117" s="44">
        <f>(VLOOKUP($A116,'ADR Raw Data'!$B$6:$BE$49,'ADR Raw Data'!AV$1,FALSE))/100</f>
        <v>1.38363259365474E-2</v>
      </c>
      <c r="P117" s="44">
        <f>(VLOOKUP($A116,'ADR Raw Data'!$B$6:$BE$49,'ADR Raw Data'!AW$1,FALSE))/100</f>
        <v>9.4807810116720001E-2</v>
      </c>
      <c r="Q117" s="44">
        <f>(VLOOKUP($A116,'ADR Raw Data'!$B$6:$BE$49,'ADR Raw Data'!AX$1,FALSE))/100</f>
        <v>6.2500914610276001E-2</v>
      </c>
      <c r="R117" s="44">
        <f>(VLOOKUP($A116,'ADR Raw Data'!$B$6:$BE$49,'ADR Raw Data'!AY$1,FALSE))/100</f>
        <v>4.98166676318312E-2</v>
      </c>
      <c r="S117" s="45">
        <f>(VLOOKUP($A116,'ADR Raw Data'!$B$6:$BE$49,'ADR Raw Data'!BA$1,FALSE))/100</f>
        <v>5.6192395305986798E-2</v>
      </c>
      <c r="T117" s="45">
        <f>(VLOOKUP($A116,'ADR Raw Data'!$B$6:$BE$49,'ADR Raw Data'!BB$1,FALSE))/100</f>
        <v>2.1741300436622001E-2</v>
      </c>
      <c r="U117" s="44">
        <f>(VLOOKUP($A116,'ADR Raw Data'!$B$6:$BE$49,'ADR Raw Data'!BC$1,FALSE))/100</f>
        <v>4.0729138559338705E-2</v>
      </c>
      <c r="V117" s="46">
        <f>(VLOOKUP($A116,'ADR Raw Data'!$B$6:$BE$49,'ADR Raw Data'!BE$1,FALSE))/100</f>
        <v>4.2138904760042506E-2</v>
      </c>
      <c r="X117" s="43">
        <f>(VLOOKUP($A116,'RevPAR Raw Data'!$B$6:$BE$49,'RevPAR Raw Data'!AT$1,FALSE))/100</f>
        <v>0.219321697799847</v>
      </c>
      <c r="Y117" s="44">
        <f>(VLOOKUP($A116,'RevPAR Raw Data'!$B$6:$BE$49,'RevPAR Raw Data'!AU$1,FALSE))/100</f>
        <v>0.158359962905186</v>
      </c>
      <c r="Z117" s="44">
        <f>(VLOOKUP($A116,'RevPAR Raw Data'!$B$6:$BE$49,'RevPAR Raw Data'!AV$1,FALSE))/100</f>
        <v>5.7536715759763997E-2</v>
      </c>
      <c r="AA117" s="44">
        <f>(VLOOKUP($A116,'RevPAR Raw Data'!$B$6:$BE$49,'RevPAR Raw Data'!AW$1,FALSE))/100</f>
        <v>0.13475899976191799</v>
      </c>
      <c r="AB117" s="44">
        <f>(VLOOKUP($A116,'RevPAR Raw Data'!$B$6:$BE$49,'RevPAR Raw Data'!AX$1,FALSE))/100</f>
        <v>9.7456886020330508E-2</v>
      </c>
      <c r="AC117" s="44">
        <f>(VLOOKUP($A116,'RevPAR Raw Data'!$B$6:$BE$49,'RevPAR Raw Data'!AY$1,FALSE))/100</f>
        <v>0.12031972351700199</v>
      </c>
      <c r="AD117" s="45">
        <f>(VLOOKUP($A116,'RevPAR Raw Data'!$B$6:$BE$49,'RevPAR Raw Data'!BA$1,FALSE))/100</f>
        <v>6.5646869612332001E-2</v>
      </c>
      <c r="AE117" s="45">
        <f>(VLOOKUP($A116,'RevPAR Raw Data'!$B$6:$BE$49,'RevPAR Raw Data'!BB$1,FALSE))/100</f>
        <v>4.5992379041614004E-2</v>
      </c>
      <c r="AF117" s="44">
        <f>(VLOOKUP($A116,'RevPAR Raw Data'!$B$6:$BE$49,'RevPAR Raw Data'!BC$1,FALSE))/100</f>
        <v>5.7340461303375306E-2</v>
      </c>
      <c r="AG117" s="46">
        <f>(VLOOKUP($A116,'RevPAR Raw Data'!$B$6:$BE$49,'RevPAR Raw Data'!BE$1,FALSE))/100</f>
        <v>9.4391448023950095E-2</v>
      </c>
    </row>
    <row r="118" spans="1:33"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5">
      <c r="A119" s="70" t="s">
        <v>50</v>
      </c>
      <c r="B119" s="71">
        <f>(VLOOKUP($A119,'Occupancy Raw Data'!$B$8:$BE$45,'Occupancy Raw Data'!AG$3,FALSE))/100</f>
        <v>0.413004573473851</v>
      </c>
      <c r="C119" s="72">
        <f>(VLOOKUP($A119,'Occupancy Raw Data'!$B$8:$BE$45,'Occupancy Raw Data'!AH$3,FALSE))/100</f>
        <v>0.514316961622588</v>
      </c>
      <c r="D119" s="72">
        <f>(VLOOKUP($A119,'Occupancy Raw Data'!$B$8:$BE$45,'Occupancy Raw Data'!AI$3,FALSE))/100</f>
        <v>0.57252932988665695</v>
      </c>
      <c r="E119" s="72">
        <f>(VLOOKUP($A119,'Occupancy Raw Data'!$B$8:$BE$45,'Occupancy Raw Data'!AJ$3,FALSE))/100</f>
        <v>0.61393915291310297</v>
      </c>
      <c r="F119" s="72">
        <f>(VLOOKUP($A119,'Occupancy Raw Data'!$B$8:$BE$45,'Occupancy Raw Data'!AK$3,FALSE))/100</f>
        <v>0.67319546629548599</v>
      </c>
      <c r="G119" s="73">
        <f>(VLOOKUP($A119,'Occupancy Raw Data'!$B$8:$BE$45,'Occupancy Raw Data'!AL$3,FALSE))/100</f>
        <v>0.55739709683833705</v>
      </c>
      <c r="H119" s="53">
        <f>(VLOOKUP($A119,'Occupancy Raw Data'!$B$8:$BE$45,'Occupancy Raw Data'!AN$3,FALSE))/100</f>
        <v>0.72564128057267796</v>
      </c>
      <c r="I119" s="53">
        <f>(VLOOKUP($A119,'Occupancy Raw Data'!$B$8:$BE$45,'Occupancy Raw Data'!AO$3,FALSE))/100</f>
        <v>0.65644263273016501</v>
      </c>
      <c r="J119" s="73">
        <f>(VLOOKUP($A119,'Occupancy Raw Data'!$B$8:$BE$45,'Occupancy Raw Data'!AP$3,FALSE))/100</f>
        <v>0.69104195665142099</v>
      </c>
      <c r="K119" s="74">
        <f>(VLOOKUP($A119,'Occupancy Raw Data'!$B$8:$BE$45,'Occupancy Raw Data'!AR$3,FALSE))/100</f>
        <v>0.59558134249921801</v>
      </c>
      <c r="M119" s="75">
        <f>VLOOKUP($A119,'ADR Raw Data'!$B$6:$BE$43,'ADR Raw Data'!AG$1,FALSE)</f>
        <v>94.914274193548295</v>
      </c>
      <c r="N119" s="76">
        <f>VLOOKUP($A119,'ADR Raw Data'!$B$6:$BE$43,'ADR Raw Data'!AH$1,FALSE)</f>
        <v>99.776397641600596</v>
      </c>
      <c r="O119" s="76">
        <f>VLOOKUP($A119,'ADR Raw Data'!$B$6:$BE$43,'ADR Raw Data'!AI$1,FALSE)</f>
        <v>107.807485456282</v>
      </c>
      <c r="P119" s="76">
        <f>VLOOKUP($A119,'ADR Raw Data'!$B$6:$BE$43,'ADR Raw Data'!AJ$1,FALSE)</f>
        <v>136.76887287449301</v>
      </c>
      <c r="Q119" s="76">
        <f>VLOOKUP($A119,'ADR Raw Data'!$B$6:$BE$43,'ADR Raw Data'!AK$1,FALSE)</f>
        <v>181.53121104711201</v>
      </c>
      <c r="R119" s="77">
        <f>VLOOKUP($A119,'ADR Raw Data'!$B$6:$BE$43,'ADR Raw Data'!AL$1,FALSE)</f>
        <v>128.60254445891201</v>
      </c>
      <c r="S119" s="76">
        <f>VLOOKUP($A119,'ADR Raw Data'!$B$6:$BE$43,'ADR Raw Data'!AN$1,FALSE)</f>
        <v>199.76234294718</v>
      </c>
      <c r="T119" s="76">
        <f>VLOOKUP($A119,'ADR Raw Data'!$B$6:$BE$43,'ADR Raw Data'!AO$1,FALSE)</f>
        <v>172.89887466868601</v>
      </c>
      <c r="U119" s="77">
        <f>VLOOKUP($A119,'ADR Raw Data'!$B$6:$BE$43,'ADR Raw Data'!AP$1,FALSE)</f>
        <v>187.003113445075</v>
      </c>
      <c r="V119" s="78">
        <f>VLOOKUP($A119,'ADR Raw Data'!$B$6:$BE$43,'ADR Raw Data'!AR$1,FALSE)</f>
        <v>147.96285709175399</v>
      </c>
      <c r="X119" s="75">
        <f>VLOOKUP($A119,'RevPAR Raw Data'!$B$6:$BE$43,'RevPAR Raw Data'!AG$1,FALSE)</f>
        <v>39.200029329886597</v>
      </c>
      <c r="Y119" s="76">
        <f>VLOOKUP($A119,'RevPAR Raw Data'!$B$6:$BE$43,'RevPAR Raw Data'!AH$1,FALSE)</f>
        <v>51.3166936766752</v>
      </c>
      <c r="Z119" s="76">
        <f>VLOOKUP($A119,'RevPAR Raw Data'!$B$6:$BE$43,'RevPAR Raw Data'!AI$1,FALSE)</f>
        <v>61.722947405050697</v>
      </c>
      <c r="AA119" s="76">
        <f>VLOOKUP($A119,'RevPAR Raw Data'!$B$6:$BE$43,'RevPAR Raw Data'!AJ$1,FALSE)</f>
        <v>83.967765957446801</v>
      </c>
      <c r="AB119" s="76">
        <f>VLOOKUP($A119,'RevPAR Raw Data'!$B$6:$BE$43,'RevPAR Raw Data'!AK$1,FALSE)</f>
        <v>122.205988268045</v>
      </c>
      <c r="AC119" s="77">
        <f>VLOOKUP($A119,'RevPAR Raw Data'!$B$6:$BE$43,'RevPAR Raw Data'!AL$1,FALSE)</f>
        <v>71.682684927420894</v>
      </c>
      <c r="AD119" s="76">
        <f>VLOOKUP($A119,'RevPAR Raw Data'!$B$6:$BE$43,'RevPAR Raw Data'!AN$1,FALSE)</f>
        <v>144.95580234638999</v>
      </c>
      <c r="AE119" s="76">
        <f>VLOOKUP($A119,'RevPAR Raw Data'!$B$6:$BE$43,'RevPAR Raw Data'!AO$1,FALSE)</f>
        <v>113.49819248359501</v>
      </c>
      <c r="AF119" s="77">
        <f>VLOOKUP($A119,'RevPAR Raw Data'!$B$6:$BE$43,'RevPAR Raw Data'!AP$1,FALSE)</f>
        <v>129.22699741499301</v>
      </c>
      <c r="AG119" s="78">
        <f>VLOOKUP($A119,'RevPAR Raw Data'!$B$6:$BE$43,'RevPAR Raw Data'!AR$1,FALSE)</f>
        <v>88.123917066727202</v>
      </c>
    </row>
    <row r="120" spans="1:33" x14ac:dyDescent="0.25">
      <c r="A120" s="55" t="s">
        <v>126</v>
      </c>
      <c r="B120" s="43">
        <f>(VLOOKUP($A119,'Occupancy Raw Data'!$B$8:$BE$51,'Occupancy Raw Data'!AT$3,FALSE))/100</f>
        <v>-3.2760174140170101E-2</v>
      </c>
      <c r="C120" s="44">
        <f>(VLOOKUP($A119,'Occupancy Raw Data'!$B$8:$BE$51,'Occupancy Raw Data'!AU$3,FALSE))/100</f>
        <v>-9.0540239540197302E-4</v>
      </c>
      <c r="D120" s="44">
        <f>(VLOOKUP($A119,'Occupancy Raw Data'!$B$8:$BE$51,'Occupancy Raw Data'!AV$3,FALSE))/100</f>
        <v>-9.9867982591563889E-3</v>
      </c>
      <c r="E120" s="44">
        <f>(VLOOKUP($A119,'Occupancy Raw Data'!$B$8:$BE$51,'Occupancy Raw Data'!AW$3,FALSE))/100</f>
        <v>-0.116141629095906</v>
      </c>
      <c r="F120" s="44">
        <f>(VLOOKUP($A119,'Occupancy Raw Data'!$B$8:$BE$51,'Occupancy Raw Data'!AX$3,FALSE))/100</f>
        <v>4.7275125468234903E-2</v>
      </c>
      <c r="G120" s="44">
        <f>(VLOOKUP($A119,'Occupancy Raw Data'!$B$8:$BE$51,'Occupancy Raw Data'!AY$3,FALSE))/100</f>
        <v>-2.4690392587454899E-2</v>
      </c>
      <c r="H120" s="45">
        <f>(VLOOKUP($A119,'Occupancy Raw Data'!$B$8:$BE$51,'Occupancy Raw Data'!BA$3,FALSE))/100</f>
        <v>1.0332402449275E-2</v>
      </c>
      <c r="I120" s="45">
        <f>(VLOOKUP($A119,'Occupancy Raw Data'!$B$8:$BE$51,'Occupancy Raw Data'!BB$3,FALSE))/100</f>
        <v>-1.8085056119913002E-2</v>
      </c>
      <c r="J120" s="44">
        <f>(VLOOKUP($A119,'Occupancy Raw Data'!$B$8:$BE$51,'Occupancy Raw Data'!BC$3,FALSE))/100</f>
        <v>-3.36722937268307E-3</v>
      </c>
      <c r="K120" s="46">
        <f>(VLOOKUP($A119,'Occupancy Raw Data'!$B$8:$BE$51,'Occupancy Raw Data'!BE$3,FALSE))/100</f>
        <v>-1.7728275093643199E-2</v>
      </c>
      <c r="M120" s="43">
        <f>(VLOOKUP($A119,'ADR Raw Data'!$B$6:$BE$49,'ADR Raw Data'!AT$1,FALSE))/100</f>
        <v>-4.2573818979758704E-2</v>
      </c>
      <c r="N120" s="44">
        <f>(VLOOKUP($A119,'ADR Raw Data'!$B$6:$BE$49,'ADR Raw Data'!AU$1,FALSE))/100</f>
        <v>-4.0027966985286899E-2</v>
      </c>
      <c r="O120" s="44">
        <f>(VLOOKUP($A119,'ADR Raw Data'!$B$6:$BE$49,'ADR Raw Data'!AV$1,FALSE))/100</f>
        <v>-9.0699865773944705E-2</v>
      </c>
      <c r="P120" s="44">
        <f>(VLOOKUP($A119,'ADR Raw Data'!$B$6:$BE$49,'ADR Raw Data'!AW$1,FALSE))/100</f>
        <v>-0.153403632001612</v>
      </c>
      <c r="Q120" s="44">
        <f>(VLOOKUP($A119,'ADR Raw Data'!$B$6:$BE$49,'ADR Raw Data'!AX$1,FALSE))/100</f>
        <v>6.4359860202170801E-3</v>
      </c>
      <c r="R120" s="44">
        <f>(VLOOKUP($A119,'ADR Raw Data'!$B$6:$BE$49,'ADR Raw Data'!AY$1,FALSE))/100</f>
        <v>-6.3900557091564503E-2</v>
      </c>
      <c r="S120" s="45">
        <f>(VLOOKUP($A119,'ADR Raw Data'!$B$6:$BE$49,'ADR Raw Data'!BA$1,FALSE))/100</f>
        <v>2.7989029603833902E-2</v>
      </c>
      <c r="T120" s="45">
        <f>(VLOOKUP($A119,'ADR Raw Data'!$B$6:$BE$49,'ADR Raw Data'!BB$1,FALSE))/100</f>
        <v>1.6233136290667999E-2</v>
      </c>
      <c r="U120" s="44">
        <f>(VLOOKUP($A119,'ADR Raw Data'!$B$6:$BE$49,'ADR Raw Data'!BC$1,FALSE))/100</f>
        <v>2.3757327716480103E-2</v>
      </c>
      <c r="V120" s="46">
        <f>(VLOOKUP($A119,'ADR Raw Data'!$B$6:$BE$49,'ADR Raw Data'!BE$1,FALSE))/100</f>
        <v>-2.7696989864482102E-2</v>
      </c>
      <c r="X120" s="43">
        <f>(VLOOKUP($A119,'RevPAR Raw Data'!$B$6:$BE$49,'RevPAR Raw Data'!AT$1,FALSE))/100</f>
        <v>-7.3939267396339797E-2</v>
      </c>
      <c r="Y120" s="44">
        <f>(VLOOKUP($A119,'RevPAR Raw Data'!$B$6:$BE$49,'RevPAR Raw Data'!AU$1,FALSE))/100</f>
        <v>-4.0897127963497294E-2</v>
      </c>
      <c r="Z120" s="44">
        <f>(VLOOKUP($A119,'RevPAR Raw Data'!$B$6:$BE$49,'RevPAR Raw Data'!AV$1,FALSE))/100</f>
        <v>-9.9780862771484194E-2</v>
      </c>
      <c r="AA120" s="44">
        <f>(VLOOKUP($A119,'RevPAR Raw Data'!$B$6:$BE$49,'RevPAR Raw Data'!AW$1,FALSE))/100</f>
        <v>-0.25172871336762198</v>
      </c>
      <c r="AB120" s="44">
        <f>(VLOOKUP($A119,'RevPAR Raw Data'!$B$6:$BE$49,'RevPAR Raw Data'!AX$1,FALSE))/100</f>
        <v>5.4015373535069598E-2</v>
      </c>
      <c r="AC120" s="44">
        <f>(VLOOKUP($A119,'RevPAR Raw Data'!$B$6:$BE$49,'RevPAR Raw Data'!AY$1,FALSE))/100</f>
        <v>-8.7013219837871608E-2</v>
      </c>
      <c r="AD120" s="45">
        <f>(VLOOKUP($A119,'RevPAR Raw Data'!$B$6:$BE$49,'RevPAR Raw Data'!BA$1,FALSE))/100</f>
        <v>3.86106259711404E-2</v>
      </c>
      <c r="AE120" s="45">
        <f>(VLOOKUP($A119,'RevPAR Raw Data'!$B$6:$BE$49,'RevPAR Raw Data'!BB$1,FALSE))/100</f>
        <v>-2.1454970100639402E-3</v>
      </c>
      <c r="AF120" s="44">
        <f>(VLOOKUP($A119,'RevPAR Raw Data'!$B$6:$BE$49,'RevPAR Raw Data'!BC$1,FALSE))/100</f>
        <v>2.0310101972093601E-2</v>
      </c>
      <c r="AG120" s="46">
        <f>(VLOOKUP($A119,'RevPAR Raw Data'!$B$6:$BE$49,'RevPAR Raw Data'!BE$1,FALSE))/100</f>
        <v>-4.4934245102541903E-2</v>
      </c>
    </row>
    <row r="121" spans="1:33"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5">
      <c r="A122" s="70" t="s">
        <v>47</v>
      </c>
      <c r="B122" s="71">
        <f>(VLOOKUP($A122,'Occupancy Raw Data'!$B$8:$BE$54,'Occupancy Raw Data'!AG$3,FALSE))/100</f>
        <v>0.45566194837635299</v>
      </c>
      <c r="C122" s="72">
        <f>(VLOOKUP($A122,'Occupancy Raw Data'!$B$8:$BE$54,'Occupancy Raw Data'!AH$3,FALSE))/100</f>
        <v>0.64252012212045495</v>
      </c>
      <c r="D122" s="72">
        <f>(VLOOKUP($A122,'Occupancy Raw Data'!$B$8:$BE$54,'Occupancy Raw Data'!AI$3,FALSE))/100</f>
        <v>0.68186233694143694</v>
      </c>
      <c r="E122" s="72">
        <f>(VLOOKUP($A122,'Occupancy Raw Data'!$B$8:$BE$54,'Occupancy Raw Data'!AJ$3,FALSE))/100</f>
        <v>0.70871495975575893</v>
      </c>
      <c r="F122" s="72">
        <f>(VLOOKUP($A122,'Occupancy Raw Data'!$B$8:$BE$54,'Occupancy Raw Data'!AK$3,FALSE))/100</f>
        <v>0.68574798778795398</v>
      </c>
      <c r="G122" s="73">
        <f>(VLOOKUP($A122,'Occupancy Raw Data'!$B$8:$BE$54,'Occupancy Raw Data'!AL$3,FALSE))/100</f>
        <v>0.63490147099639105</v>
      </c>
      <c r="H122" s="53">
        <f>(VLOOKUP($A122,'Occupancy Raw Data'!$B$8:$BE$54,'Occupancy Raw Data'!AN$3,FALSE))/100</f>
        <v>0.71815154038301399</v>
      </c>
      <c r="I122" s="53">
        <f>(VLOOKUP($A122,'Occupancy Raw Data'!$B$8:$BE$54,'Occupancy Raw Data'!AO$3,FALSE))/100</f>
        <v>0.67540938107132897</v>
      </c>
      <c r="J122" s="73">
        <f>(VLOOKUP($A122,'Occupancy Raw Data'!$B$8:$BE$54,'Occupancy Raw Data'!AP$3,FALSE))/100</f>
        <v>0.69678046072717092</v>
      </c>
      <c r="K122" s="74">
        <f>(VLOOKUP($A122,'Occupancy Raw Data'!$B$8:$BE$54,'Occupancy Raw Data'!AR$3,FALSE))/100</f>
        <v>0.65258118234804297</v>
      </c>
      <c r="M122" s="75">
        <f>VLOOKUP($A122,'ADR Raw Data'!$B$6:$BE$54,'ADR Raw Data'!AG$1,FALSE)</f>
        <v>119.23927973199299</v>
      </c>
      <c r="N122" s="76">
        <f>VLOOKUP($A122,'ADR Raw Data'!$B$6:$BE$54,'ADR Raw Data'!AH$1,FALSE)</f>
        <v>127.56182613390899</v>
      </c>
      <c r="O122" s="76">
        <f>VLOOKUP($A122,'ADR Raw Data'!$B$6:$BE$54,'ADR Raw Data'!AI$1,FALSE)</f>
        <v>128.791963976798</v>
      </c>
      <c r="P122" s="76">
        <f>VLOOKUP($A122,'ADR Raw Data'!$B$6:$BE$54,'ADR Raw Data'!AJ$1,FALSE)</f>
        <v>132.22440180144801</v>
      </c>
      <c r="Q122" s="76">
        <f>VLOOKUP($A122,'ADR Raw Data'!$B$6:$BE$54,'ADR Raw Data'!AK$1,FALSE)</f>
        <v>143.78195487200199</v>
      </c>
      <c r="R122" s="77">
        <f>VLOOKUP($A122,'ADR Raw Data'!$B$6:$BE$54,'ADR Raw Data'!AL$1,FALSE)</f>
        <v>131.17620576599401</v>
      </c>
      <c r="S122" s="76">
        <f>VLOOKUP($A122,'ADR Raw Data'!$B$6:$BE$54,'ADR Raw Data'!AN$1,FALSE)</f>
        <v>162.995338164251</v>
      </c>
      <c r="T122" s="76">
        <f>VLOOKUP($A122,'ADR Raw Data'!$B$6:$BE$54,'ADR Raw Data'!AO$1,FALSE)</f>
        <v>154.78773166221399</v>
      </c>
      <c r="U122" s="77">
        <f>VLOOKUP($A122,'ADR Raw Data'!$B$6:$BE$54,'ADR Raw Data'!AP$1,FALSE)</f>
        <v>159.017403405696</v>
      </c>
      <c r="V122" s="78">
        <f>VLOOKUP($A122,'ADR Raw Data'!$B$6:$BE$54,'ADR Raw Data'!AR$1,FALSE)</f>
        <v>139.66960006075701</v>
      </c>
      <c r="X122" s="75">
        <f>VLOOKUP($A122,'RevPAR Raw Data'!$B$6:$BE$54,'RevPAR Raw Data'!AG$1,FALSE)</f>
        <v>54.332802525673003</v>
      </c>
      <c r="Y122" s="76">
        <f>VLOOKUP($A122,'RevPAR Raw Data'!$B$6:$BE$54,'RevPAR Raw Data'!AH$1,FALSE)</f>
        <v>81.961040105467603</v>
      </c>
      <c r="Z122" s="76">
        <f>VLOOKUP($A122,'RevPAR Raw Data'!$B$6:$BE$54,'RevPAR Raw Data'!AI$1,FALSE)</f>
        <v>87.818389536497307</v>
      </c>
      <c r="AA122" s="76">
        <f>VLOOKUP($A122,'RevPAR Raw Data'!$B$6:$BE$54,'RevPAR Raw Data'!AJ$1,FALSE)</f>
        <v>93.709411601443193</v>
      </c>
      <c r="AB122" s="76">
        <f>VLOOKUP($A122,'RevPAR Raw Data'!$B$6:$BE$54,'RevPAR Raw Data'!AK$1,FALSE)</f>
        <v>98.598186233694094</v>
      </c>
      <c r="AC122" s="77">
        <f>VLOOKUP($A122,'RevPAR Raw Data'!$B$6:$BE$54,'RevPAR Raw Data'!AL$1,FALSE)</f>
        <v>83.283966000554997</v>
      </c>
      <c r="AD122" s="76">
        <f>VLOOKUP($A122,'RevPAR Raw Data'!$B$6:$BE$54,'RevPAR Raw Data'!AN$1,FALSE)</f>
        <v>117.05535317790699</v>
      </c>
      <c r="AE122" s="76">
        <f>VLOOKUP($A122,'RevPAR Raw Data'!$B$6:$BE$54,'RevPAR Raw Data'!AO$1,FALSE)</f>
        <v>104.545086039411</v>
      </c>
      <c r="AF122" s="77">
        <f>VLOOKUP($A122,'RevPAR Raw Data'!$B$6:$BE$54,'RevPAR Raw Data'!AP$1,FALSE)</f>
        <v>110.80021960865901</v>
      </c>
      <c r="AG122" s="78">
        <f>VLOOKUP($A122,'RevPAR Raw Data'!$B$6:$BE$54,'RevPAR Raw Data'!AR$1,FALSE)</f>
        <v>91.145752745727705</v>
      </c>
    </row>
    <row r="123" spans="1:33" x14ac:dyDescent="0.25">
      <c r="A123" s="55" t="s">
        <v>126</v>
      </c>
      <c r="B123" s="43">
        <f>(VLOOKUP($A122,'Occupancy Raw Data'!$B$8:$BE$54,'Occupancy Raw Data'!AT$3,FALSE))/100</f>
        <v>2.7998582496132102E-2</v>
      </c>
      <c r="C123" s="44">
        <f>(VLOOKUP($A122,'Occupancy Raw Data'!$B$8:$BE$54,'Occupancy Raw Data'!AU$3,FALSE))/100</f>
        <v>1.42300684159578E-2</v>
      </c>
      <c r="D123" s="44">
        <f>(VLOOKUP($A122,'Occupancy Raw Data'!$B$8:$BE$54,'Occupancy Raw Data'!AV$3,FALSE))/100</f>
        <v>-1.19574339743426E-2</v>
      </c>
      <c r="E123" s="44">
        <f>(VLOOKUP($A122,'Occupancy Raw Data'!$B$8:$BE$54,'Occupancy Raw Data'!AW$3,FALSE))/100</f>
        <v>1.2631475519136199E-2</v>
      </c>
      <c r="F123" s="44">
        <f>(VLOOKUP($A122,'Occupancy Raw Data'!$B$8:$BE$54,'Occupancy Raw Data'!AX$3,FALSE))/100</f>
        <v>3.0417885693528001E-2</v>
      </c>
      <c r="G123" s="44">
        <f>(VLOOKUP($A122,'Occupancy Raw Data'!$B$8:$BE$54,'Occupancy Raw Data'!AY$3,FALSE))/100</f>
        <v>1.34909190024533E-2</v>
      </c>
      <c r="H123" s="45">
        <f>(VLOOKUP($A122,'Occupancy Raw Data'!$B$8:$BE$54,'Occupancy Raw Data'!BA$3,FALSE))/100</f>
        <v>1.0017226713791001E-2</v>
      </c>
      <c r="I123" s="45">
        <f>(VLOOKUP($A122,'Occupancy Raw Data'!$B$8:$BE$54,'Occupancy Raw Data'!BB$3,FALSE))/100</f>
        <v>-3.9358238761809598E-2</v>
      </c>
      <c r="J123" s="44">
        <f>(VLOOKUP($A122,'Occupancy Raw Data'!$B$8:$BE$54,'Occupancy Raw Data'!BC$3,FALSE))/100</f>
        <v>-1.4531756194976099E-2</v>
      </c>
      <c r="K123" s="46">
        <f>(VLOOKUP($A122,'Occupancy Raw Data'!$B$8:$BE$54,'Occupancy Raw Data'!BE$3,FALSE))/100</f>
        <v>4.7746823057109901E-3</v>
      </c>
      <c r="M123" s="43">
        <f>(VLOOKUP($A122,'ADR Raw Data'!$B$6:$BE$52,'ADR Raw Data'!AT$1,FALSE))/100</f>
        <v>6.0562716519311201E-2</v>
      </c>
      <c r="N123" s="44">
        <f>(VLOOKUP($A122,'ADR Raw Data'!$B$6:$BE$52,'ADR Raw Data'!AU$1,FALSE))/100</f>
        <v>7.6889857120497696E-3</v>
      </c>
      <c r="O123" s="44">
        <f>(VLOOKUP($A122,'ADR Raw Data'!$B$6:$BE$52,'ADR Raw Data'!AV$1,FALSE))/100</f>
        <v>-1.66792084828737E-2</v>
      </c>
      <c r="P123" s="44">
        <f>(VLOOKUP($A122,'ADR Raw Data'!$B$6:$BE$52,'ADR Raw Data'!AW$1,FALSE))/100</f>
        <v>1.25572663465173E-2</v>
      </c>
      <c r="Q123" s="44">
        <f>(VLOOKUP($A122,'ADR Raw Data'!$B$6:$BE$52,'ADR Raw Data'!AX$1,FALSE))/100</f>
        <v>2.6471579549253898E-2</v>
      </c>
      <c r="R123" s="44">
        <f>(VLOOKUP($A122,'ADR Raw Data'!$B$6:$BE$52,'ADR Raw Data'!AY$1,FALSE))/100</f>
        <v>1.4433108820900799E-2</v>
      </c>
      <c r="S123" s="45">
        <f>(VLOOKUP($A122,'ADR Raw Data'!$B$6:$BE$52,'ADR Raw Data'!BA$1,FALSE))/100</f>
        <v>3.2273822264716603E-2</v>
      </c>
      <c r="T123" s="45">
        <f>(VLOOKUP($A122,'ADR Raw Data'!$B$6:$BE$52,'ADR Raw Data'!BB$1,FALSE))/100</f>
        <v>-1.6645561946030898E-4</v>
      </c>
      <c r="U123" s="44">
        <f>(VLOOKUP($A122,'ADR Raw Data'!$B$6:$BE$52,'ADR Raw Data'!BC$1,FALSE))/100</f>
        <v>1.69623520236858E-2</v>
      </c>
      <c r="V123" s="46">
        <f>(VLOOKUP($A122,'ADR Raw Data'!$B$6:$BE$52,'ADR Raw Data'!BE$1,FALSE))/100</f>
        <v>1.41181152000617E-2</v>
      </c>
      <c r="X123" s="43">
        <f>(VLOOKUP($A122,'RevPAR Raw Data'!$B$6:$BE$52,'RevPAR Raw Data'!AT$1,FALSE))/100</f>
        <v>9.0256969230099099E-2</v>
      </c>
      <c r="Y123" s="44">
        <f>(VLOOKUP($A122,'RevPAR Raw Data'!$B$6:$BE$52,'RevPAR Raw Data'!AU$1,FALSE))/100</f>
        <v>2.20284689207394E-2</v>
      </c>
      <c r="Z123" s="44">
        <f>(VLOOKUP($A122,'RevPAR Raw Data'!$B$6:$BE$52,'RevPAR Raw Data'!AV$1,FALSE))/100</f>
        <v>-2.84372019230381E-2</v>
      </c>
      <c r="AA123" s="44">
        <f>(VLOOKUP($A122,'RevPAR Raw Data'!$B$6:$BE$52,'RevPAR Raw Data'!AW$1,FALSE))/100</f>
        <v>2.53473586680968E-2</v>
      </c>
      <c r="AB123" s="44">
        <f>(VLOOKUP($A122,'RevPAR Raw Data'!$B$6:$BE$52,'RevPAR Raw Data'!AX$1,FALSE))/100</f>
        <v>5.7694674723638303E-2</v>
      </c>
      <c r="AC123" s="44">
        <f>(VLOOKUP($A122,'RevPAR Raw Data'!$B$6:$BE$52,'RevPAR Raw Data'!AY$1,FALSE))/100</f>
        <v>2.8118743725410501E-2</v>
      </c>
      <c r="AD123" s="45">
        <f>(VLOOKUP($A122,'RevPAR Raw Data'!$B$6:$BE$52,'RevPAR Raw Data'!BA$1,FALSE))/100</f>
        <v>4.2614343173053904E-2</v>
      </c>
      <c r="AE123" s="45">
        <f>(VLOOKUP($A122,'RevPAR Raw Data'!$B$6:$BE$52,'RevPAR Raw Data'!BB$1,FALSE))/100</f>
        <v>-3.9518142981255999E-2</v>
      </c>
      <c r="AF123" s="44">
        <f>(VLOOKUP($A122,'RevPAR Raw Data'!$B$6:$BE$52,'RevPAR Raw Data'!BC$1,FALSE))/100</f>
        <v>2.1841030646081298E-3</v>
      </c>
      <c r="AG123" s="46">
        <f>(VLOOKUP($A122,'RevPAR Raw Data'!$B$6:$BE$52,'RevPAR Raw Data'!BE$1,FALSE))/100</f>
        <v>1.89602070206084E-2</v>
      </c>
    </row>
    <row r="124" spans="1:33"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5">
      <c r="A125" s="70" t="s">
        <v>55</v>
      </c>
      <c r="B125" s="71">
        <f>(VLOOKUP($A125,'Occupancy Raw Data'!$B$8:$BE$45,'Occupancy Raw Data'!AG$3,FALSE))/100</f>
        <v>0.47752034202178995</v>
      </c>
      <c r="C125" s="72">
        <f>(VLOOKUP($A125,'Occupancy Raw Data'!$B$8:$BE$45,'Occupancy Raw Data'!AH$3,FALSE))/100</f>
        <v>0.60667494138739397</v>
      </c>
      <c r="D125" s="72">
        <f>(VLOOKUP($A125,'Occupancy Raw Data'!$B$8:$BE$45,'Occupancy Raw Data'!AI$3,FALSE))/100</f>
        <v>0.64808302303130605</v>
      </c>
      <c r="E125" s="72">
        <f>(VLOOKUP($A125,'Occupancy Raw Data'!$B$8:$BE$45,'Occupancy Raw Data'!AJ$3,FALSE))/100</f>
        <v>0.65925389601434203</v>
      </c>
      <c r="F125" s="72">
        <f>(VLOOKUP($A125,'Occupancy Raw Data'!$B$8:$BE$45,'Occupancy Raw Data'!AK$3,FALSE))/100</f>
        <v>0.63898083023031294</v>
      </c>
      <c r="G125" s="73">
        <f>(VLOOKUP($A125,'Occupancy Raw Data'!$B$8:$BE$45,'Occupancy Raw Data'!AL$3,FALSE))/100</f>
        <v>0.60610260653702897</v>
      </c>
      <c r="H125" s="53">
        <f>(VLOOKUP($A125,'Occupancy Raw Data'!$B$8:$BE$45,'Occupancy Raw Data'!AN$3,FALSE))/100</f>
        <v>0.69538684319404198</v>
      </c>
      <c r="I125" s="53">
        <f>(VLOOKUP($A125,'Occupancy Raw Data'!$B$8:$BE$45,'Occupancy Raw Data'!AO$3,FALSE))/100</f>
        <v>0.66677010067576803</v>
      </c>
      <c r="J125" s="73">
        <f>(VLOOKUP($A125,'Occupancy Raw Data'!$B$8:$BE$45,'Occupancy Raw Data'!AP$3,FALSE))/100</f>
        <v>0.68107847193490501</v>
      </c>
      <c r="K125" s="74">
        <f>(VLOOKUP($A125,'Occupancy Raw Data'!$B$8:$BE$45,'Occupancy Raw Data'!AR$3,FALSE))/100</f>
        <v>0.62752428236499302</v>
      </c>
      <c r="M125" s="75">
        <f>VLOOKUP($A125,'ADR Raw Data'!$B$6:$BE$43,'ADR Raw Data'!AG$1,FALSE)</f>
        <v>98.7934137184115</v>
      </c>
      <c r="N125" s="76">
        <f>VLOOKUP($A125,'ADR Raw Data'!$B$6:$BE$43,'ADR Raw Data'!AH$1,FALSE)</f>
        <v>107.193163218913</v>
      </c>
      <c r="O125" s="76">
        <f>VLOOKUP($A125,'ADR Raw Data'!$B$6:$BE$43,'ADR Raw Data'!AI$1,FALSE)</f>
        <v>110.105428525828</v>
      </c>
      <c r="P125" s="76">
        <f>VLOOKUP($A125,'ADR Raw Data'!$B$6:$BE$43,'ADR Raw Data'!AJ$1,FALSE)</f>
        <v>110.05695099628601</v>
      </c>
      <c r="Q125" s="76">
        <f>VLOOKUP($A125,'ADR Raw Data'!$B$6:$BE$43,'ADR Raw Data'!AK$1,FALSE)</f>
        <v>108.4992305617</v>
      </c>
      <c r="R125" s="77">
        <f>VLOOKUP($A125,'ADR Raw Data'!$B$6:$BE$43,'ADR Raw Data'!AL$1,FALSE)</f>
        <v>107.390771243614</v>
      </c>
      <c r="S125" s="76">
        <f>VLOOKUP($A125,'ADR Raw Data'!$B$6:$BE$43,'ADR Raw Data'!AN$1,FALSE)</f>
        <v>120.12916158461</v>
      </c>
      <c r="T125" s="76">
        <f>VLOOKUP($A125,'ADR Raw Data'!$B$6:$BE$43,'ADR Raw Data'!AO$1,FALSE)</f>
        <v>117.51538238792</v>
      </c>
      <c r="U125" s="77">
        <f>VLOOKUP($A125,'ADR Raw Data'!$B$6:$BE$43,'ADR Raw Data'!AP$1,FALSE)</f>
        <v>118.849727650096</v>
      </c>
      <c r="V125" s="78">
        <f>VLOOKUP($A125,'ADR Raw Data'!$B$6:$BE$43,'ADR Raw Data'!AR$1,FALSE)</f>
        <v>110.94416749734999</v>
      </c>
      <c r="X125" s="75">
        <f>VLOOKUP($A125,'RevPAR Raw Data'!$B$6:$BE$43,'RevPAR Raw Data'!AG$1,FALSE)</f>
        <v>47.175864708315999</v>
      </c>
      <c r="Y125" s="76">
        <f>VLOOKUP($A125,'RevPAR Raw Data'!$B$6:$BE$43,'RevPAR Raw Data'!AH$1,FALSE)</f>
        <v>65.0314060129637</v>
      </c>
      <c r="Z125" s="76">
        <f>VLOOKUP($A125,'RevPAR Raw Data'!$B$6:$BE$43,'RevPAR Raw Data'!AI$1,FALSE)</f>
        <v>71.3574589711763</v>
      </c>
      <c r="AA125" s="76">
        <f>VLOOKUP($A125,'RevPAR Raw Data'!$B$6:$BE$43,'RevPAR Raw Data'!AJ$1,FALSE)</f>
        <v>72.555473727761594</v>
      </c>
      <c r="AB125" s="76">
        <f>VLOOKUP($A125,'RevPAR Raw Data'!$B$6:$BE$43,'RevPAR Raw Data'!AK$1,FALSE)</f>
        <v>69.328928423665701</v>
      </c>
      <c r="AC125" s="77">
        <f>VLOOKUP($A125,'RevPAR Raw Data'!$B$6:$BE$43,'RevPAR Raw Data'!AL$1,FALSE)</f>
        <v>65.089826368776698</v>
      </c>
      <c r="AD125" s="76">
        <f>VLOOKUP($A125,'RevPAR Raw Data'!$B$6:$BE$43,'RevPAR Raw Data'!AN$1,FALSE)</f>
        <v>83.536238449868904</v>
      </c>
      <c r="AE125" s="76">
        <f>VLOOKUP($A125,'RevPAR Raw Data'!$B$6:$BE$43,'RevPAR Raw Data'!AO$1,FALSE)</f>
        <v>78.355743345745395</v>
      </c>
      <c r="AF125" s="77">
        <f>VLOOKUP($A125,'RevPAR Raw Data'!$B$6:$BE$43,'RevPAR Raw Data'!AP$1,FALSE)</f>
        <v>80.945990897807107</v>
      </c>
      <c r="AG125" s="78">
        <f>VLOOKUP($A125,'RevPAR Raw Data'!$B$6:$BE$43,'RevPAR Raw Data'!AR$1,FALSE)</f>
        <v>69.620159091356797</v>
      </c>
    </row>
    <row r="126" spans="1:33" x14ac:dyDescent="0.25">
      <c r="A126" s="55" t="s">
        <v>126</v>
      </c>
      <c r="B126" s="43">
        <f>(VLOOKUP($A125,'Occupancy Raw Data'!$B$8:$BE$51,'Occupancy Raw Data'!AT$3,FALSE))/100</f>
        <v>9.4248476927054695E-3</v>
      </c>
      <c r="C126" s="44">
        <f>(VLOOKUP($A125,'Occupancy Raw Data'!$B$8:$BE$51,'Occupancy Raw Data'!AU$3,FALSE))/100</f>
        <v>-2.7079917457106802E-2</v>
      </c>
      <c r="D126" s="44">
        <f>(VLOOKUP($A125,'Occupancy Raw Data'!$B$8:$BE$51,'Occupancy Raw Data'!AV$3,FALSE))/100</f>
        <v>-3.2954380570215901E-2</v>
      </c>
      <c r="E126" s="44">
        <f>(VLOOKUP($A125,'Occupancy Raw Data'!$B$8:$BE$51,'Occupancy Raw Data'!AW$3,FALSE))/100</f>
        <v>-1.66933018987231E-2</v>
      </c>
      <c r="F126" s="44">
        <f>(VLOOKUP($A125,'Occupancy Raw Data'!$B$8:$BE$51,'Occupancy Raw Data'!AX$3,FALSE))/100</f>
        <v>-2.7895458044938301E-2</v>
      </c>
      <c r="G126" s="44">
        <f>(VLOOKUP($A125,'Occupancy Raw Data'!$B$8:$BE$51,'Occupancy Raw Data'!AY$3,FALSE))/100</f>
        <v>-2.0749929353330199E-2</v>
      </c>
      <c r="H126" s="45">
        <f>(VLOOKUP($A125,'Occupancy Raw Data'!$B$8:$BE$51,'Occupancy Raw Data'!BA$3,FALSE))/100</f>
        <v>-4.3880338153713699E-2</v>
      </c>
      <c r="I126" s="45">
        <f>(VLOOKUP($A125,'Occupancy Raw Data'!$B$8:$BE$51,'Occupancy Raw Data'!BB$3,FALSE))/100</f>
        <v>-4.7914014669953799E-2</v>
      </c>
      <c r="J126" s="44">
        <f>(VLOOKUP($A125,'Occupancy Raw Data'!$B$8:$BE$51,'Occupancy Raw Data'!BC$3,FALSE))/100</f>
        <v>-4.58590674782932E-2</v>
      </c>
      <c r="K126" s="46">
        <f>(VLOOKUP($A125,'Occupancy Raw Data'!$B$8:$BE$51,'Occupancy Raw Data'!BE$3,FALSE))/100</f>
        <v>-2.8778485306255899E-2</v>
      </c>
      <c r="M126" s="43">
        <f>(VLOOKUP($A125,'ADR Raw Data'!$B$6:$BE$49,'ADR Raw Data'!AT$1,FALSE))/100</f>
        <v>-4.0225372358960697E-2</v>
      </c>
      <c r="N126" s="44">
        <f>(VLOOKUP($A125,'ADR Raw Data'!$B$6:$BE$49,'ADR Raw Data'!AU$1,FALSE))/100</f>
        <v>-4.5272249299107802E-2</v>
      </c>
      <c r="O126" s="44">
        <f>(VLOOKUP($A125,'ADR Raw Data'!$B$6:$BE$49,'ADR Raw Data'!AV$1,FALSE))/100</f>
        <v>-4.0871209576085102E-2</v>
      </c>
      <c r="P126" s="44">
        <f>(VLOOKUP($A125,'ADR Raw Data'!$B$6:$BE$49,'ADR Raw Data'!AW$1,FALSE))/100</f>
        <v>-3.9793138546355598E-2</v>
      </c>
      <c r="Q126" s="44">
        <f>(VLOOKUP($A125,'ADR Raw Data'!$B$6:$BE$49,'ADR Raw Data'!AX$1,FALSE))/100</f>
        <v>-3.6645222062925802E-2</v>
      </c>
      <c r="R126" s="44">
        <f>(VLOOKUP($A125,'ADR Raw Data'!$B$6:$BE$49,'ADR Raw Data'!AY$1,FALSE))/100</f>
        <v>-4.0952224370380402E-2</v>
      </c>
      <c r="S126" s="45">
        <f>(VLOOKUP($A125,'ADR Raw Data'!$B$6:$BE$49,'ADR Raw Data'!BA$1,FALSE))/100</f>
        <v>-3.9908756914449596E-2</v>
      </c>
      <c r="T126" s="45">
        <f>(VLOOKUP($A125,'ADR Raw Data'!$B$6:$BE$49,'ADR Raw Data'!BB$1,FALSE))/100</f>
        <v>-5.2209204636138998E-2</v>
      </c>
      <c r="U126" s="44">
        <f>(VLOOKUP($A125,'ADR Raw Data'!$B$6:$BE$49,'ADR Raw Data'!BC$1,FALSE))/100</f>
        <v>-4.5892618733677504E-2</v>
      </c>
      <c r="V126" s="46">
        <f>(VLOOKUP($A125,'ADR Raw Data'!$B$6:$BE$49,'ADR Raw Data'!BE$1,FALSE))/100</f>
        <v>-4.3258261043582297E-2</v>
      </c>
      <c r="X126" s="43">
        <f>(VLOOKUP($A125,'RevPAR Raw Data'!$B$6:$BE$49,'RevPAR Raw Data'!AT$1,FALSE))/100</f>
        <v>-3.1179642674120801E-2</v>
      </c>
      <c r="Y126" s="44">
        <f>(VLOOKUP($A125,'RevPAR Raw Data'!$B$6:$BE$49,'RevPAR Raw Data'!AU$1,FALSE))/100</f>
        <v>-7.1126197982097197E-2</v>
      </c>
      <c r="Z126" s="44">
        <f>(VLOOKUP($A125,'RevPAR Raw Data'!$B$6:$BE$49,'RevPAR Raw Data'!AV$1,FALSE))/100</f>
        <v>-7.2478704751565606E-2</v>
      </c>
      <c r="AA126" s="44">
        <f>(VLOOKUP($A125,'RevPAR Raw Data'!$B$6:$BE$49,'RevPAR Raw Data'!AW$1,FALSE))/100</f>
        <v>-5.5822161569826799E-2</v>
      </c>
      <c r="AB126" s="44">
        <f>(VLOOKUP($A125,'RevPAR Raw Data'!$B$6:$BE$49,'RevPAR Raw Data'!AX$1,FALSE))/100</f>
        <v>-6.3518444853260303E-2</v>
      </c>
      <c r="AC126" s="44">
        <f>(VLOOKUP($A125,'RevPAR Raw Data'!$B$6:$BE$49,'RevPAR Raw Data'!AY$1,FALSE))/100</f>
        <v>-6.0852397961163505E-2</v>
      </c>
      <c r="AD126" s="45">
        <f>(VLOOKUP($A125,'RevPAR Raw Data'!$B$6:$BE$49,'RevPAR Raw Data'!BA$1,FALSE))/100</f>
        <v>-8.2037885319462905E-2</v>
      </c>
      <c r="AE126" s="45">
        <f>(VLOOKUP($A125,'RevPAR Raw Data'!$B$6:$BE$49,'RevPAR Raw Data'!BB$1,FALSE))/100</f>
        <v>-9.7621666709250293E-2</v>
      </c>
      <c r="AF126" s="44">
        <f>(VLOOKUP($A125,'RevPAR Raw Data'!$B$6:$BE$49,'RevPAR Raw Data'!BC$1,FALSE))/100</f>
        <v>-8.9647093512707499E-2</v>
      </c>
      <c r="AG126" s="46">
        <f>(VLOOKUP($A125,'RevPAR Raw Data'!$B$6:$BE$49,'RevPAR Raw Data'!BE$1,FALSE))/100</f>
        <v>-7.0791839120021308E-2</v>
      </c>
    </row>
    <row r="127" spans="1:33"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5">
      <c r="A128" s="88" t="s">
        <v>56</v>
      </c>
      <c r="B128" s="71">
        <f>(VLOOKUP($A128,'Occupancy Raw Data'!$B$8:$BE$45,'Occupancy Raw Data'!AG$3,FALSE))/100</f>
        <v>0.52438491774639606</v>
      </c>
      <c r="C128" s="72">
        <f>(VLOOKUP($A128,'Occupancy Raw Data'!$B$8:$BE$45,'Occupancy Raw Data'!AH$3,FALSE))/100</f>
        <v>0.66776199488384602</v>
      </c>
      <c r="D128" s="72">
        <f>(VLOOKUP($A128,'Occupancy Raw Data'!$B$8:$BE$45,'Occupancy Raw Data'!AI$3,FALSE))/100</f>
        <v>0.72885427281991499</v>
      </c>
      <c r="E128" s="72">
        <f>(VLOOKUP($A128,'Occupancy Raw Data'!$B$8:$BE$45,'Occupancy Raw Data'!AJ$3,FALSE))/100</f>
        <v>0.73559262109269297</v>
      </c>
      <c r="F128" s="72">
        <f>(VLOOKUP($A128,'Occupancy Raw Data'!$B$8:$BE$45,'Occupancy Raw Data'!AK$3,FALSE))/100</f>
        <v>0.71369298920616397</v>
      </c>
      <c r="G128" s="73">
        <f>(VLOOKUP($A128,'Occupancy Raw Data'!$B$8:$BE$45,'Occupancy Raw Data'!AL$3,FALSE))/100</f>
        <v>0.67405735914980303</v>
      </c>
      <c r="H128" s="53">
        <f>(VLOOKUP($A128,'Occupancy Raw Data'!$B$8:$BE$45,'Occupancy Raw Data'!AN$3,FALSE))/100</f>
        <v>0.7769456879628569</v>
      </c>
      <c r="I128" s="53">
        <f>(VLOOKUP($A128,'Occupancy Raw Data'!$B$8:$BE$45,'Occupancy Raw Data'!AO$3,FALSE))/100</f>
        <v>0.79444727193410603</v>
      </c>
      <c r="J128" s="73">
        <f>(VLOOKUP($A128,'Occupancy Raw Data'!$B$8:$BE$45,'Occupancy Raw Data'!AP$3,FALSE))/100</f>
        <v>0.78569647994848102</v>
      </c>
      <c r="K128" s="74">
        <f>(VLOOKUP($A128,'Occupancy Raw Data'!$B$8:$BE$45,'Occupancy Raw Data'!AR$3,FALSE))/100</f>
        <v>0.70598054007817201</v>
      </c>
      <c r="M128" s="75">
        <f>VLOOKUP($A128,'ADR Raw Data'!$B$6:$BE$43,'ADR Raw Data'!AG$1,FALSE)</f>
        <v>106.445657821051</v>
      </c>
      <c r="N128" s="76">
        <f>VLOOKUP($A128,'ADR Raw Data'!$B$6:$BE$43,'ADR Raw Data'!AH$1,FALSE)</f>
        <v>114.145762999875</v>
      </c>
      <c r="O128" s="76">
        <f>VLOOKUP($A128,'ADR Raw Data'!$B$6:$BE$43,'ADR Raw Data'!AI$1,FALSE)</f>
        <v>119.971696408954</v>
      </c>
      <c r="P128" s="76">
        <f>VLOOKUP($A128,'ADR Raw Data'!$B$6:$BE$43,'ADR Raw Data'!AJ$1,FALSE)</f>
        <v>119.630178170457</v>
      </c>
      <c r="Q128" s="76">
        <f>VLOOKUP($A128,'ADR Raw Data'!$B$6:$BE$43,'ADR Raw Data'!AK$1,FALSE)</f>
        <v>118.237227265309</v>
      </c>
      <c r="R128" s="77">
        <f>VLOOKUP($A128,'ADR Raw Data'!$B$6:$BE$43,'ADR Raw Data'!AL$1,FALSE)</f>
        <v>116.271036771498</v>
      </c>
      <c r="S128" s="76">
        <f>VLOOKUP($A128,'ADR Raw Data'!$B$6:$BE$43,'ADR Raw Data'!AN$1,FALSE)</f>
        <v>133.24144565920599</v>
      </c>
      <c r="T128" s="76">
        <f>VLOOKUP($A128,'ADR Raw Data'!$B$6:$BE$43,'ADR Raw Data'!AO$1,FALSE)</f>
        <v>134.94603920666199</v>
      </c>
      <c r="U128" s="77">
        <f>VLOOKUP($A128,'ADR Raw Data'!$B$6:$BE$43,'ADR Raw Data'!AP$1,FALSE)</f>
        <v>134.10323499395099</v>
      </c>
      <c r="V128" s="78">
        <f>VLOOKUP($A128,'ADR Raw Data'!$B$6:$BE$43,'ADR Raw Data'!AR$1,FALSE)</f>
        <v>121.945917159378</v>
      </c>
      <c r="X128" s="75">
        <f>VLOOKUP($A128,'RevPAR Raw Data'!$B$6:$BE$43,'RevPAR Raw Data'!AG$1,FALSE)</f>
        <v>55.818497520953301</v>
      </c>
      <c r="Y128" s="76">
        <f>VLOOKUP($A128,'RevPAR Raw Data'!$B$6:$BE$43,'RevPAR Raw Data'!AH$1,FALSE)</f>
        <v>76.222202408335505</v>
      </c>
      <c r="Z128" s="76">
        <f>VLOOKUP($A128,'RevPAR Raw Data'!$B$6:$BE$43,'RevPAR Raw Data'!AI$1,FALSE)</f>
        <v>87.441883545119794</v>
      </c>
      <c r="AA128" s="76">
        <f>VLOOKUP($A128,'RevPAR Raw Data'!$B$6:$BE$43,'RevPAR Raw Data'!AJ$1,FALSE)</f>
        <v>87.999076322192806</v>
      </c>
      <c r="AB128" s="76">
        <f>VLOOKUP($A128,'RevPAR Raw Data'!$B$6:$BE$43,'RevPAR Raw Data'!AK$1,FALSE)</f>
        <v>84.3850801624274</v>
      </c>
      <c r="AC128" s="77">
        <f>VLOOKUP($A128,'RevPAR Raw Data'!$B$6:$BE$43,'RevPAR Raw Data'!AL$1,FALSE)</f>
        <v>78.373347991805801</v>
      </c>
      <c r="AD128" s="76">
        <f>VLOOKUP($A128,'RevPAR Raw Data'!$B$6:$BE$43,'RevPAR Raw Data'!AN$1,FALSE)</f>
        <v>103.521366662858</v>
      </c>
      <c r="AE128" s="76">
        <f>VLOOKUP($A128,'RevPAR Raw Data'!$B$6:$BE$43,'RevPAR Raw Data'!AO$1,FALSE)</f>
        <v>107.207512706046</v>
      </c>
      <c r="AF128" s="77">
        <f>VLOOKUP($A128,'RevPAR Raw Data'!$B$6:$BE$43,'RevPAR Raw Data'!AP$1,FALSE)</f>
        <v>105.36443968445199</v>
      </c>
      <c r="AG128" s="78">
        <f>VLOOKUP($A128,'RevPAR Raw Data'!$B$6:$BE$43,'RevPAR Raw Data'!AR$1,FALSE)</f>
        <v>86.091444456506196</v>
      </c>
    </row>
    <row r="129" spans="1:33" x14ac:dyDescent="0.25">
      <c r="A129" s="55" t="s">
        <v>126</v>
      </c>
      <c r="B129" s="43">
        <f>(VLOOKUP($A128,'Occupancy Raw Data'!$B$8:$BE$51,'Occupancy Raw Data'!AT$3,FALSE))/100</f>
        <v>5.3489607563733305E-2</v>
      </c>
      <c r="C129" s="44">
        <f>(VLOOKUP($A128,'Occupancy Raw Data'!$B$8:$BE$51,'Occupancy Raw Data'!AU$3,FALSE))/100</f>
        <v>2.5213085833399804E-2</v>
      </c>
      <c r="D129" s="44">
        <f>(VLOOKUP($A128,'Occupancy Raw Data'!$B$8:$BE$51,'Occupancy Raw Data'!AV$3,FALSE))/100</f>
        <v>2.0515252624969799E-2</v>
      </c>
      <c r="E129" s="44">
        <f>(VLOOKUP($A128,'Occupancy Raw Data'!$B$8:$BE$51,'Occupancy Raw Data'!AW$3,FALSE))/100</f>
        <v>2.1407106385178901E-2</v>
      </c>
      <c r="F129" s="44">
        <f>(VLOOKUP($A128,'Occupancy Raw Data'!$B$8:$BE$51,'Occupancy Raw Data'!AX$3,FALSE))/100</f>
        <v>2.3096697291900701E-2</v>
      </c>
      <c r="G129" s="44">
        <f>(VLOOKUP($A128,'Occupancy Raw Data'!$B$8:$BE$51,'Occupancy Raw Data'!AY$3,FALSE))/100</f>
        <v>2.71786283669271E-2</v>
      </c>
      <c r="H129" s="45">
        <f>(VLOOKUP($A128,'Occupancy Raw Data'!$B$8:$BE$51,'Occupancy Raw Data'!BA$3,FALSE))/100</f>
        <v>9.4947736704872401E-3</v>
      </c>
      <c r="I129" s="45">
        <f>(VLOOKUP($A128,'Occupancy Raw Data'!$B$8:$BE$51,'Occupancy Raw Data'!BB$3,FALSE))/100</f>
        <v>1.23600620927624E-2</v>
      </c>
      <c r="J129" s="44">
        <f>(VLOOKUP($A128,'Occupancy Raw Data'!$B$8:$BE$51,'Occupancy Raw Data'!BC$3,FALSE))/100</f>
        <v>1.09413440703298E-2</v>
      </c>
      <c r="K129" s="46">
        <f>(VLOOKUP($A128,'Occupancy Raw Data'!$B$8:$BE$51,'Occupancy Raw Data'!BE$3,FALSE))/100</f>
        <v>2.1960499358645098E-2</v>
      </c>
      <c r="M129" s="43">
        <f>(VLOOKUP($A128,'ADR Raw Data'!$B$6:$BE$49,'ADR Raw Data'!AT$1,FALSE))/100</f>
        <v>5.2260891046045803E-2</v>
      </c>
      <c r="N129" s="44">
        <f>(VLOOKUP($A128,'ADR Raw Data'!$B$6:$BE$49,'ADR Raw Data'!AU$1,FALSE))/100</f>
        <v>2.2877621901187403E-2</v>
      </c>
      <c r="O129" s="44">
        <f>(VLOOKUP($A128,'ADR Raw Data'!$B$6:$BE$49,'ADR Raw Data'!AV$1,FALSE))/100</f>
        <v>2.4091378441207598E-2</v>
      </c>
      <c r="P129" s="44">
        <f>(VLOOKUP($A128,'ADR Raw Data'!$B$6:$BE$49,'ADR Raw Data'!AW$1,FALSE))/100</f>
        <v>3.0794970891861603E-2</v>
      </c>
      <c r="Q129" s="44">
        <f>(VLOOKUP($A128,'ADR Raw Data'!$B$6:$BE$49,'ADR Raw Data'!AX$1,FALSE))/100</f>
        <v>3.6556459160895498E-2</v>
      </c>
      <c r="R129" s="44">
        <f>(VLOOKUP($A128,'ADR Raw Data'!$B$6:$BE$49,'ADR Raw Data'!AY$1,FALSE))/100</f>
        <v>3.1451829629389201E-2</v>
      </c>
      <c r="S129" s="45">
        <f>(VLOOKUP($A128,'ADR Raw Data'!$B$6:$BE$49,'ADR Raw Data'!BA$1,FALSE))/100</f>
        <v>4.1749451448836503E-2</v>
      </c>
      <c r="T129" s="45">
        <f>(VLOOKUP($A128,'ADR Raw Data'!$B$6:$BE$49,'ADR Raw Data'!BB$1,FALSE))/100</f>
        <v>4.7730149370976298E-2</v>
      </c>
      <c r="U129" s="44">
        <f>(VLOOKUP($A128,'ADR Raw Data'!$B$6:$BE$49,'ADR Raw Data'!BC$1,FALSE))/100</f>
        <v>4.4788723815584797E-2</v>
      </c>
      <c r="V129" s="46">
        <f>(VLOOKUP($A128,'ADR Raw Data'!$B$6:$BE$49,'ADR Raw Data'!BE$1,FALSE))/100</f>
        <v>3.5608102209470999E-2</v>
      </c>
      <c r="X129" s="43">
        <f>(VLOOKUP($A128,'RevPAR Raw Data'!$B$6:$BE$49,'RevPAR Raw Data'!AT$1,FALSE))/100</f>
        <v>0.10854591316276301</v>
      </c>
      <c r="Y129" s="44">
        <f>(VLOOKUP($A128,'RevPAR Raw Data'!$B$6:$BE$49,'RevPAR Raw Data'!AU$1,FALSE))/100</f>
        <v>4.8667523179246004E-2</v>
      </c>
      <c r="Z129" s="44">
        <f>(VLOOKUP($A128,'RevPAR Raw Data'!$B$6:$BE$49,'RevPAR Raw Data'!AV$1,FALSE))/100</f>
        <v>4.5100871780982502E-2</v>
      </c>
      <c r="AA129" s="44">
        <f>(VLOOKUP($A128,'RevPAR Raw Data'!$B$6:$BE$49,'RevPAR Raw Data'!AW$1,FALSE))/100</f>
        <v>5.28613084950511E-2</v>
      </c>
      <c r="AB129" s="44">
        <f>(VLOOKUP($A128,'RevPAR Raw Data'!$B$6:$BE$49,'RevPAR Raw Data'!AX$1,FALSE))/100</f>
        <v>6.0497489924099195E-2</v>
      </c>
      <c r="AC129" s="44">
        <f>(VLOOKUP($A128,'RevPAR Raw Data'!$B$6:$BE$49,'RevPAR Raw Data'!AY$1,FALSE))/100</f>
        <v>5.9485275585273403E-2</v>
      </c>
      <c r="AD129" s="45">
        <f>(VLOOKUP($A128,'RevPAR Raw Data'!$B$6:$BE$49,'RevPAR Raw Data'!BA$1,FALSE))/100</f>
        <v>5.1640626711697397E-2</v>
      </c>
      <c r="AE129" s="45">
        <f>(VLOOKUP($A128,'RevPAR Raw Data'!$B$6:$BE$49,'RevPAR Raw Data'!BB$1,FALSE))/100</f>
        <v>6.0680159073660797E-2</v>
      </c>
      <c r="AF129" s="44">
        <f>(VLOOKUP($A128,'RevPAR Raw Data'!$B$6:$BE$49,'RevPAR Raw Data'!BC$1,FALSE))/100</f>
        <v>5.6220116723651896E-2</v>
      </c>
      <c r="AG129" s="46">
        <f>(VLOOKUP($A128,'RevPAR Raw Data'!$B$6:$BE$49,'RevPAR Raw Data'!BE$1,FALSE))/100</f>
        <v>5.8350573273849807E-2</v>
      </c>
    </row>
    <row r="130" spans="1:33" x14ac:dyDescent="0.25">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5">
      <c r="A131" s="70" t="s">
        <v>58</v>
      </c>
      <c r="B131" s="71">
        <f>(VLOOKUP($A131,'Occupancy Raw Data'!$B$8:$BE$45,'Occupancy Raw Data'!AG$3,FALSE))/100</f>
        <v>0.49526066350710901</v>
      </c>
      <c r="C131" s="72">
        <f>(VLOOKUP($A131,'Occupancy Raw Data'!$B$8:$BE$45,'Occupancy Raw Data'!AH$3,FALSE))/100</f>
        <v>0.68813473256601199</v>
      </c>
      <c r="D131" s="72">
        <f>(VLOOKUP($A131,'Occupancy Raw Data'!$B$8:$BE$45,'Occupancy Raw Data'!AI$3,FALSE))/100</f>
        <v>0.80864928909952594</v>
      </c>
      <c r="E131" s="72">
        <f>(VLOOKUP($A131,'Occupancy Raw Data'!$B$8:$BE$45,'Occupancy Raw Data'!AJ$3,FALSE))/100</f>
        <v>0.78520649966147504</v>
      </c>
      <c r="F131" s="72">
        <f>(VLOOKUP($A131,'Occupancy Raw Data'!$B$8:$BE$45,'Occupancy Raw Data'!AK$3,FALSE))/100</f>
        <v>0.75964793500338501</v>
      </c>
      <c r="G131" s="73">
        <f>(VLOOKUP($A131,'Occupancy Raw Data'!$B$8:$BE$45,'Occupancy Raw Data'!AL$3,FALSE))/100</f>
        <v>0.70737982396750099</v>
      </c>
      <c r="H131" s="53">
        <f>(VLOOKUP($A131,'Occupancy Raw Data'!$B$8:$BE$45,'Occupancy Raw Data'!AN$3,FALSE))/100</f>
        <v>0.830991875423155</v>
      </c>
      <c r="I131" s="53">
        <f>(VLOOKUP($A131,'Occupancy Raw Data'!$B$8:$BE$45,'Occupancy Raw Data'!AO$3,FALSE))/100</f>
        <v>0.83556194989844201</v>
      </c>
      <c r="J131" s="73">
        <f>(VLOOKUP($A131,'Occupancy Raw Data'!$B$8:$BE$45,'Occupancy Raw Data'!AP$3,FALSE))/100</f>
        <v>0.83327691266079795</v>
      </c>
      <c r="K131" s="74">
        <f>(VLOOKUP($A131,'Occupancy Raw Data'!$B$8:$BE$45,'Occupancy Raw Data'!AR$3,FALSE))/100</f>
        <v>0.74335042073701496</v>
      </c>
      <c r="M131" s="75">
        <f>VLOOKUP($A131,'ADR Raw Data'!$B$6:$BE$43,'ADR Raw Data'!AG$1,FALSE)</f>
        <v>174.42678400546799</v>
      </c>
      <c r="N131" s="76">
        <f>VLOOKUP($A131,'ADR Raw Data'!$B$6:$BE$43,'ADR Raw Data'!AH$1,FALSE)</f>
        <v>180.76067765342501</v>
      </c>
      <c r="O131" s="76">
        <f>VLOOKUP($A131,'ADR Raw Data'!$B$6:$BE$43,'ADR Raw Data'!AI$1,FALSE)</f>
        <v>191.66909052851901</v>
      </c>
      <c r="P131" s="76">
        <f>VLOOKUP($A131,'ADR Raw Data'!$B$6:$BE$43,'ADR Raw Data'!AJ$1,FALSE)</f>
        <v>192.20731946540201</v>
      </c>
      <c r="Q131" s="76">
        <f>VLOOKUP($A131,'ADR Raw Data'!$B$6:$BE$43,'ADR Raw Data'!AK$1,FALSE)</f>
        <v>197.314741532976</v>
      </c>
      <c r="R131" s="77">
        <f>VLOOKUP($A131,'ADR Raw Data'!$B$6:$BE$43,'ADR Raw Data'!AL$1,FALSE)</f>
        <v>188.46442859877399</v>
      </c>
      <c r="S131" s="76">
        <f>VLOOKUP($A131,'ADR Raw Data'!$B$6:$BE$43,'ADR Raw Data'!AN$1,FALSE)</f>
        <v>229.24408188206499</v>
      </c>
      <c r="T131" s="76">
        <f>VLOOKUP($A131,'ADR Raw Data'!$B$6:$BE$43,'ADR Raw Data'!AO$1,FALSE)</f>
        <v>233.66749822748901</v>
      </c>
      <c r="U131" s="77">
        <f>VLOOKUP($A131,'ADR Raw Data'!$B$6:$BE$43,'ADR Raw Data'!AP$1,FALSE)</f>
        <v>231.46185506804699</v>
      </c>
      <c r="V131" s="78">
        <f>VLOOKUP($A131,'ADR Raw Data'!$B$6:$BE$43,'ADR Raw Data'!AR$1,FALSE)</f>
        <v>202.23557754863</v>
      </c>
      <c r="X131" s="75">
        <f>VLOOKUP($A131,'RevPAR Raw Data'!$B$6:$BE$43,'RevPAR Raw Data'!AG$1,FALSE)</f>
        <v>86.386724779959295</v>
      </c>
      <c r="Y131" s="76">
        <f>VLOOKUP($A131,'RevPAR Raw Data'!$B$6:$BE$43,'RevPAR Raw Data'!AH$1,FALSE)</f>
        <v>124.38770057549</v>
      </c>
      <c r="Z131" s="76">
        <f>VLOOKUP($A131,'RevPAR Raw Data'!$B$6:$BE$43,'RevPAR Raw Data'!AI$1,FALSE)</f>
        <v>154.99307379823901</v>
      </c>
      <c r="AA131" s="76">
        <f>VLOOKUP($A131,'RevPAR Raw Data'!$B$6:$BE$43,'RevPAR Raw Data'!AJ$1,FALSE)</f>
        <v>150.92243652674301</v>
      </c>
      <c r="AB131" s="76">
        <f>VLOOKUP($A131,'RevPAR Raw Data'!$B$6:$BE$43,'RevPAR Raw Data'!AK$1,FALSE)</f>
        <v>149.88973595125199</v>
      </c>
      <c r="AC131" s="77">
        <f>VLOOKUP($A131,'RevPAR Raw Data'!$B$6:$BE$43,'RevPAR Raw Data'!AL$1,FALSE)</f>
        <v>133.31593432633699</v>
      </c>
      <c r="AD131" s="76">
        <f>VLOOKUP($A131,'RevPAR Raw Data'!$B$6:$BE$43,'RevPAR Raw Data'!AN$1,FALSE)</f>
        <v>190.49996953283599</v>
      </c>
      <c r="AE131" s="76">
        <f>VLOOKUP($A131,'RevPAR Raw Data'!$B$6:$BE$43,'RevPAR Raw Data'!AO$1,FALSE)</f>
        <v>195.24367044685101</v>
      </c>
      <c r="AF131" s="77">
        <f>VLOOKUP($A131,'RevPAR Raw Data'!$B$6:$BE$43,'RevPAR Raw Data'!AP$1,FALSE)</f>
        <v>192.871819989844</v>
      </c>
      <c r="AG131" s="78">
        <f>VLOOKUP($A131,'RevPAR Raw Data'!$B$6:$BE$43,'RevPAR Raw Data'!AR$1,FALSE)</f>
        <v>150.33190165876701</v>
      </c>
    </row>
    <row r="132" spans="1:33" x14ac:dyDescent="0.25">
      <c r="A132" s="55" t="s">
        <v>126</v>
      </c>
      <c r="B132" s="43">
        <f>(VLOOKUP($A131,'Occupancy Raw Data'!$B$8:$BE$51,'Occupancy Raw Data'!AT$3,FALSE))/100</f>
        <v>0.229670098760243</v>
      </c>
      <c r="C132" s="44">
        <f>(VLOOKUP($A131,'Occupancy Raw Data'!$B$8:$BE$51,'Occupancy Raw Data'!AU$3,FALSE))/100</f>
        <v>5.5014921499935102E-2</v>
      </c>
      <c r="D132" s="44">
        <f>(VLOOKUP($A131,'Occupancy Raw Data'!$B$8:$BE$51,'Occupancy Raw Data'!AV$3,FALSE))/100</f>
        <v>2.9855572321620998E-2</v>
      </c>
      <c r="E132" s="44">
        <f>(VLOOKUP($A131,'Occupancy Raw Data'!$B$8:$BE$51,'Occupancy Raw Data'!AW$3,FALSE))/100</f>
        <v>2.24818161780912E-2</v>
      </c>
      <c r="F132" s="44">
        <f>(VLOOKUP($A131,'Occupancy Raw Data'!$B$8:$BE$51,'Occupancy Raw Data'!AX$3,FALSE))/100</f>
        <v>-2.19025825433148E-2</v>
      </c>
      <c r="G132" s="44">
        <f>(VLOOKUP($A131,'Occupancy Raw Data'!$B$8:$BE$51,'Occupancy Raw Data'!AY$3,FALSE))/100</f>
        <v>4.4930616327040804E-2</v>
      </c>
      <c r="H132" s="45">
        <f>(VLOOKUP($A131,'Occupancy Raw Data'!$B$8:$BE$51,'Occupancy Raw Data'!BA$3,FALSE))/100</f>
        <v>-1.9668530351437601E-2</v>
      </c>
      <c r="I132" s="45">
        <f>(VLOOKUP($A131,'Occupancy Raw Data'!$B$8:$BE$51,'Occupancy Raw Data'!BB$3,FALSE))/100</f>
        <v>1.3550970126270401E-2</v>
      </c>
      <c r="J132" s="44">
        <f>(VLOOKUP($A131,'Occupancy Raw Data'!$B$8:$BE$51,'Occupancy Raw Data'!BC$3,FALSE))/100</f>
        <v>-3.2899731740648804E-3</v>
      </c>
      <c r="K132" s="46">
        <f>(VLOOKUP($A131,'Occupancy Raw Data'!$B$8:$BE$51,'Occupancy Raw Data'!BE$3,FALSE))/100</f>
        <v>2.89864774400856E-2</v>
      </c>
      <c r="M132" s="43">
        <f>(VLOOKUP($A131,'ADR Raw Data'!$B$6:$BE$49,'ADR Raw Data'!AT$1,FALSE))/100</f>
        <v>3.5602204788824698E-2</v>
      </c>
      <c r="N132" s="44">
        <f>(VLOOKUP($A131,'ADR Raw Data'!$B$6:$BE$49,'ADR Raw Data'!AU$1,FALSE))/100</f>
        <v>-4.6732639327335101E-4</v>
      </c>
      <c r="O132" s="44">
        <f>(VLOOKUP($A131,'ADR Raw Data'!$B$6:$BE$49,'ADR Raw Data'!AV$1,FALSE))/100</f>
        <v>-1.47342184319549E-4</v>
      </c>
      <c r="P132" s="44">
        <f>(VLOOKUP($A131,'ADR Raw Data'!$B$6:$BE$49,'ADR Raw Data'!AW$1,FALSE))/100</f>
        <v>6.5917692748916597E-3</v>
      </c>
      <c r="Q132" s="44">
        <f>(VLOOKUP($A131,'ADR Raw Data'!$B$6:$BE$49,'ADR Raw Data'!AX$1,FALSE))/100</f>
        <v>2.3910381603794703E-2</v>
      </c>
      <c r="R132" s="44">
        <f>(VLOOKUP($A131,'ADR Raw Data'!$B$6:$BE$49,'ADR Raw Data'!AY$1,FALSE))/100</f>
        <v>8.3735826916312289E-3</v>
      </c>
      <c r="S132" s="45">
        <f>(VLOOKUP($A131,'ADR Raw Data'!$B$6:$BE$49,'ADR Raw Data'!BA$1,FALSE))/100</f>
        <v>4.3767852315391001E-2</v>
      </c>
      <c r="T132" s="45">
        <f>(VLOOKUP($A131,'ADR Raw Data'!$B$6:$BE$49,'ADR Raw Data'!BB$1,FALSE))/100</f>
        <v>8.2471930449797698E-2</v>
      </c>
      <c r="U132" s="44">
        <f>(VLOOKUP($A131,'ADR Raw Data'!$B$6:$BE$49,'ADR Raw Data'!BC$1,FALSE))/100</f>
        <v>6.2852418381789107E-2</v>
      </c>
      <c r="V132" s="46">
        <f>(VLOOKUP($A131,'ADR Raw Data'!$B$6:$BE$49,'ADR Raw Data'!BE$1,FALSE))/100</f>
        <v>2.60131828989877E-2</v>
      </c>
      <c r="X132" s="43">
        <f>(VLOOKUP($A131,'RevPAR Raw Data'!$B$6:$BE$49,'RevPAR Raw Data'!AT$1,FALSE))/100</f>
        <v>0.27344906543899999</v>
      </c>
      <c r="Y132" s="44">
        <f>(VLOOKUP($A131,'RevPAR Raw Data'!$B$6:$BE$49,'RevPAR Raw Data'!AU$1,FALSE))/100</f>
        <v>5.4521885181820898E-2</v>
      </c>
      <c r="Z132" s="44">
        <f>(VLOOKUP($A131,'RevPAR Raw Data'!$B$6:$BE$49,'RevPAR Raw Data'!AV$1,FALSE))/100</f>
        <v>2.9703831152061499E-2</v>
      </c>
      <c r="AA132" s="44">
        <f>(VLOOKUP($A131,'RevPAR Raw Data'!$B$6:$BE$49,'RevPAR Raw Data'!AW$1,FALSE))/100</f>
        <v>2.9221780398109399E-2</v>
      </c>
      <c r="AB132" s="44">
        <f>(VLOOKUP($A131,'RevPAR Raw Data'!$B$6:$BE$49,'RevPAR Raw Data'!AX$1,FALSE))/100</f>
        <v>1.4840999537606601E-3</v>
      </c>
      <c r="AC132" s="44">
        <f>(VLOOKUP($A131,'RevPAR Raw Data'!$B$6:$BE$49,'RevPAR Raw Data'!AY$1,FALSE))/100</f>
        <v>5.3680429249872506E-2</v>
      </c>
      <c r="AD132" s="45">
        <f>(VLOOKUP($A131,'RevPAR Raw Data'!$B$6:$BE$49,'RevPAR Raw Data'!BA$1,FALSE))/100</f>
        <v>2.3238472632270798E-2</v>
      </c>
      <c r="AE132" s="45">
        <f>(VLOOKUP($A131,'RevPAR Raw Data'!$B$6:$BE$49,'RevPAR Raw Data'!BB$1,FALSE))/100</f>
        <v>9.71404752418491E-2</v>
      </c>
      <c r="AF132" s="44">
        <f>(VLOOKUP($A131,'RevPAR Raw Data'!$B$6:$BE$49,'RevPAR Raw Data'!BC$1,FALSE))/100</f>
        <v>5.9355662437323001E-2</v>
      </c>
      <c r="AG132" s="46">
        <f>(VLOOKUP($A131,'RevPAR Raw Data'!$B$6:$BE$49,'RevPAR Raw Data'!BE$1,FALSE))/100</f>
        <v>5.57536908783198E-2</v>
      </c>
    </row>
    <row r="133" spans="1:33"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5">
      <c r="A134" s="70" t="s">
        <v>60</v>
      </c>
      <c r="B134" s="71">
        <f>(VLOOKUP($A134,'Occupancy Raw Data'!$B$8:$BE$45,'Occupancy Raw Data'!AG$3,FALSE))/100</f>
        <v>0.48199289860790101</v>
      </c>
      <c r="C134" s="72">
        <f>(VLOOKUP($A134,'Occupancy Raw Data'!$B$8:$BE$45,'Occupancy Raw Data'!AH$3,FALSE))/100</f>
        <v>0.64602942005297803</v>
      </c>
      <c r="D134" s="72">
        <f>(VLOOKUP($A134,'Occupancy Raw Data'!$B$8:$BE$45,'Occupancy Raw Data'!AI$3,FALSE))/100</f>
        <v>0.72561009975765001</v>
      </c>
      <c r="E134" s="72">
        <f>(VLOOKUP($A134,'Occupancy Raw Data'!$B$8:$BE$45,'Occupancy Raw Data'!AJ$3,FALSE))/100</f>
        <v>0.73634672828721093</v>
      </c>
      <c r="F134" s="72">
        <f>(VLOOKUP($A134,'Occupancy Raw Data'!$B$8:$BE$45,'Occupancy Raw Data'!AK$3,FALSE))/100</f>
        <v>0.690497661049427</v>
      </c>
      <c r="G134" s="73">
        <f>(VLOOKUP($A134,'Occupancy Raw Data'!$B$8:$BE$45,'Occupancy Raw Data'!AL$3,FALSE))/100</f>
        <v>0.65609536155103398</v>
      </c>
      <c r="H134" s="53">
        <f>(VLOOKUP($A134,'Occupancy Raw Data'!$B$8:$BE$45,'Occupancy Raw Data'!AN$3,FALSE))/100</f>
        <v>0.78557181784981789</v>
      </c>
      <c r="I134" s="53">
        <f>(VLOOKUP($A134,'Occupancy Raw Data'!$B$8:$BE$45,'Occupancy Raw Data'!AO$3,FALSE))/100</f>
        <v>0.82616512627468597</v>
      </c>
      <c r="J134" s="73">
        <f>(VLOOKUP($A134,'Occupancy Raw Data'!$B$8:$BE$45,'Occupancy Raw Data'!AP$3,FALSE))/100</f>
        <v>0.80586847206225198</v>
      </c>
      <c r="K134" s="74">
        <f>(VLOOKUP($A134,'Occupancy Raw Data'!$B$8:$BE$45,'Occupancy Raw Data'!AR$3,FALSE))/100</f>
        <v>0.69898320355235199</v>
      </c>
      <c r="M134" s="75">
        <f>VLOOKUP($A134,'ADR Raw Data'!$B$6:$BE$43,'ADR Raw Data'!AG$1,FALSE)</f>
        <v>100.267873596819</v>
      </c>
      <c r="N134" s="76">
        <f>VLOOKUP($A134,'ADR Raw Data'!$B$6:$BE$43,'ADR Raw Data'!AH$1,FALSE)</f>
        <v>109.754394765539</v>
      </c>
      <c r="O134" s="76">
        <f>VLOOKUP($A134,'ADR Raw Data'!$B$6:$BE$43,'ADR Raw Data'!AI$1,FALSE)</f>
        <v>116.531266068585</v>
      </c>
      <c r="P134" s="76">
        <f>VLOOKUP($A134,'ADR Raw Data'!$B$6:$BE$43,'ADR Raw Data'!AJ$1,FALSE)</f>
        <v>116.322078836586</v>
      </c>
      <c r="Q134" s="76">
        <f>VLOOKUP($A134,'ADR Raw Data'!$B$6:$BE$43,'ADR Raw Data'!AK$1,FALSE)</f>
        <v>111.942992286658</v>
      </c>
      <c r="R134" s="77">
        <f>VLOOKUP($A134,'ADR Raw Data'!$B$6:$BE$43,'ADR Raw Data'!AL$1,FALSE)</f>
        <v>111.794416678836</v>
      </c>
      <c r="S134" s="76">
        <f>VLOOKUP($A134,'ADR Raw Data'!$B$6:$BE$43,'ADR Raw Data'!AN$1,FALSE)</f>
        <v>131.41250572164199</v>
      </c>
      <c r="T134" s="76">
        <f>VLOOKUP($A134,'ADR Raw Data'!$B$6:$BE$43,'ADR Raw Data'!AO$1,FALSE)</f>
        <v>134.21264510864</v>
      </c>
      <c r="U134" s="77">
        <f>VLOOKUP($A134,'ADR Raw Data'!$B$6:$BE$43,'ADR Raw Data'!AP$1,FALSE)</f>
        <v>132.84783765882901</v>
      </c>
      <c r="V134" s="78">
        <f>VLOOKUP($A134,'ADR Raw Data'!$B$6:$BE$43,'ADR Raw Data'!AR$1,FALSE)</f>
        <v>118.74498705289299</v>
      </c>
      <c r="X134" s="75">
        <f>VLOOKUP($A134,'RevPAR Raw Data'!$B$6:$BE$43,'RevPAR Raw Data'!AG$1,FALSE)</f>
        <v>48.328403032181697</v>
      </c>
      <c r="Y134" s="76">
        <f>VLOOKUP($A134,'RevPAR Raw Data'!$B$6:$BE$43,'RevPAR Raw Data'!AH$1,FALSE)</f>
        <v>70.904567998647295</v>
      </c>
      <c r="Z134" s="76">
        <f>VLOOKUP($A134,'RevPAR Raw Data'!$B$6:$BE$43,'RevPAR Raw Data'!AI$1,FALSE)</f>
        <v>84.556263596911407</v>
      </c>
      <c r="AA134" s="76">
        <f>VLOOKUP($A134,'RevPAR Raw Data'!$B$6:$BE$43,'RevPAR Raw Data'!AJ$1,FALSE)</f>
        <v>85.653382178887398</v>
      </c>
      <c r="AB134" s="76">
        <f>VLOOKUP($A134,'RevPAR Raw Data'!$B$6:$BE$43,'RevPAR Raw Data'!AK$1,FALSE)</f>
        <v>77.296374344811994</v>
      </c>
      <c r="AC134" s="77">
        <f>VLOOKUP($A134,'RevPAR Raw Data'!$B$6:$BE$43,'RevPAR Raw Data'!AL$1,FALSE)</f>
        <v>73.347798230288006</v>
      </c>
      <c r="AD134" s="76">
        <f>VLOOKUP($A134,'RevPAR Raw Data'!$B$6:$BE$43,'RevPAR Raw Data'!AN$1,FALSE)</f>
        <v>103.23396100795</v>
      </c>
      <c r="AE134" s="76">
        <f>VLOOKUP($A134,'RevPAR Raw Data'!$B$6:$BE$43,'RevPAR Raw Data'!AO$1,FALSE)</f>
        <v>110.881806893839</v>
      </c>
      <c r="AF134" s="77">
        <f>VLOOKUP($A134,'RevPAR Raw Data'!$B$6:$BE$43,'RevPAR Raw Data'!AP$1,FALSE)</f>
        <v>107.057883950894</v>
      </c>
      <c r="AG134" s="78">
        <f>VLOOKUP($A134,'RevPAR Raw Data'!$B$6:$BE$43,'RevPAR Raw Data'!AR$1,FALSE)</f>
        <v>83.000751456013901</v>
      </c>
    </row>
    <row r="135" spans="1:33" x14ac:dyDescent="0.25">
      <c r="A135" s="55" t="s">
        <v>126</v>
      </c>
      <c r="B135" s="43">
        <f>(VLOOKUP($A134,'Occupancy Raw Data'!$B$8:$BE$51,'Occupancy Raw Data'!AT$3,FALSE))/100</f>
        <v>4.6561637949875306E-2</v>
      </c>
      <c r="C135" s="44">
        <f>(VLOOKUP($A134,'Occupancy Raw Data'!$B$8:$BE$51,'Occupancy Raw Data'!AU$3,FALSE))/100</f>
        <v>2.7768711931533799E-2</v>
      </c>
      <c r="D135" s="44">
        <f>(VLOOKUP($A134,'Occupancy Raw Data'!$B$8:$BE$51,'Occupancy Raw Data'!AV$3,FALSE))/100</f>
        <v>3.4024081602269399E-2</v>
      </c>
      <c r="E135" s="44">
        <f>(VLOOKUP($A134,'Occupancy Raw Data'!$B$8:$BE$51,'Occupancy Raw Data'!AW$3,FALSE))/100</f>
        <v>4.8551960617671704E-2</v>
      </c>
      <c r="F135" s="44">
        <f>(VLOOKUP($A134,'Occupancy Raw Data'!$B$8:$BE$51,'Occupancy Raw Data'!AX$3,FALSE))/100</f>
        <v>5.7594992701063205E-2</v>
      </c>
      <c r="G135" s="44">
        <f>(VLOOKUP($A134,'Occupancy Raw Data'!$B$8:$BE$51,'Occupancy Raw Data'!AY$3,FALSE))/100</f>
        <v>4.2744263984312102E-2</v>
      </c>
      <c r="H135" s="45">
        <f>(VLOOKUP($A134,'Occupancy Raw Data'!$B$8:$BE$51,'Occupancy Raw Data'!BA$3,FALSE))/100</f>
        <v>2.6984545327633599E-2</v>
      </c>
      <c r="I135" s="45">
        <f>(VLOOKUP($A134,'Occupancy Raw Data'!$B$8:$BE$51,'Occupancy Raw Data'!BB$3,FALSE))/100</f>
        <v>9.7090577216817995E-3</v>
      </c>
      <c r="J135" s="44">
        <f>(VLOOKUP($A134,'Occupancy Raw Data'!$B$8:$BE$51,'Occupancy Raw Data'!BC$3,FALSE))/100</f>
        <v>1.8056046464656902E-2</v>
      </c>
      <c r="K135" s="46">
        <f>(VLOOKUP($A134,'Occupancy Raw Data'!$B$8:$BE$51,'Occupancy Raw Data'!BE$3,FALSE))/100</f>
        <v>3.4620927424148601E-2</v>
      </c>
      <c r="M135" s="43">
        <f>(VLOOKUP($A134,'ADR Raw Data'!$B$6:$BE$49,'ADR Raw Data'!AT$1,FALSE))/100</f>
        <v>3.1594331511857997E-2</v>
      </c>
      <c r="N135" s="44">
        <f>(VLOOKUP($A134,'ADR Raw Data'!$B$6:$BE$49,'ADR Raw Data'!AU$1,FALSE))/100</f>
        <v>2.2611897383755498E-2</v>
      </c>
      <c r="O135" s="44">
        <f>(VLOOKUP($A134,'ADR Raw Data'!$B$6:$BE$49,'ADR Raw Data'!AV$1,FALSE))/100</f>
        <v>3.6708734340183E-2</v>
      </c>
      <c r="P135" s="44">
        <f>(VLOOKUP($A134,'ADR Raw Data'!$B$6:$BE$49,'ADR Raw Data'!AW$1,FALSE))/100</f>
        <v>4.5793375884273201E-2</v>
      </c>
      <c r="Q135" s="44">
        <f>(VLOOKUP($A134,'ADR Raw Data'!$B$6:$BE$49,'ADR Raw Data'!AX$1,FALSE))/100</f>
        <v>5.4653485200676706E-2</v>
      </c>
      <c r="R135" s="44">
        <f>(VLOOKUP($A134,'ADR Raw Data'!$B$6:$BE$49,'ADR Raw Data'!AY$1,FALSE))/100</f>
        <v>3.8964110907780299E-2</v>
      </c>
      <c r="S135" s="45">
        <f>(VLOOKUP($A134,'ADR Raw Data'!$B$6:$BE$49,'ADR Raw Data'!BA$1,FALSE))/100</f>
        <v>5.6620731033344598E-2</v>
      </c>
      <c r="T135" s="45">
        <f>(VLOOKUP($A134,'ADR Raw Data'!$B$6:$BE$49,'ADR Raw Data'!BB$1,FALSE))/100</f>
        <v>4.6657376569476598E-2</v>
      </c>
      <c r="U135" s="44">
        <f>(VLOOKUP($A134,'ADR Raw Data'!$B$6:$BE$49,'ADR Raw Data'!BC$1,FALSE))/100</f>
        <v>5.1301482359801101E-2</v>
      </c>
      <c r="V135" s="46">
        <f>(VLOOKUP($A134,'ADR Raw Data'!$B$6:$BE$49,'ADR Raw Data'!BE$1,FALSE))/100</f>
        <v>4.2691981778792298E-2</v>
      </c>
      <c r="X135" s="43">
        <f>(VLOOKUP($A134,'RevPAR Raw Data'!$B$6:$BE$49,'RevPAR Raw Data'!AT$1,FALSE))/100</f>
        <v>7.9627053286856805E-2</v>
      </c>
      <c r="Y135" s="44">
        <f>(VLOOKUP($A134,'RevPAR Raw Data'!$B$6:$BE$49,'RevPAR Raw Data'!AU$1,FALSE))/100</f>
        <v>5.1008512579964298E-2</v>
      </c>
      <c r="Z135" s="44">
        <f>(VLOOKUP($A134,'RevPAR Raw Data'!$B$6:$BE$49,'RevPAR Raw Data'!AV$1,FALSE))/100</f>
        <v>7.1981796915158797E-2</v>
      </c>
      <c r="AA135" s="44">
        <f>(VLOOKUP($A134,'RevPAR Raw Data'!$B$6:$BE$49,'RevPAR Raw Data'!AW$1,FALSE))/100</f>
        <v>9.6568694684428302E-2</v>
      </c>
      <c r="AB135" s="44">
        <f>(VLOOKUP($A134,'RevPAR Raw Data'!$B$6:$BE$49,'RevPAR Raw Data'!AX$1,FALSE))/100</f>
        <v>0.11539624498296</v>
      </c>
      <c r="AC135" s="44">
        <f>(VLOOKUP($A134,'RevPAR Raw Data'!$B$6:$BE$49,'RevPAR Raw Data'!AY$1,FALSE))/100</f>
        <v>8.3373867134648588E-2</v>
      </c>
      <c r="AD135" s="45">
        <f>(VLOOKUP($A134,'RevPAR Raw Data'!$B$6:$BE$49,'RevPAR Raw Data'!BA$1,FALSE))/100</f>
        <v>8.5133161044031291E-2</v>
      </c>
      <c r="AE135" s="45">
        <f>(VLOOKUP($A134,'RevPAR Raw Data'!$B$6:$BE$49,'RevPAR Raw Data'!BB$1,FALSE))/100</f>
        <v>5.6819433453413698E-2</v>
      </c>
      <c r="AF135" s="44">
        <f>(VLOOKUP($A134,'RevPAR Raw Data'!$B$6:$BE$49,'RevPAR Raw Data'!BC$1,FALSE))/100</f>
        <v>7.0283830773652398E-2</v>
      </c>
      <c r="AG135" s="46">
        <f>(VLOOKUP($A134,'RevPAR Raw Data'!$B$6:$BE$49,'RevPAR Raw Data'!BE$1,FALSE))/100</f>
        <v>7.8790945205697502E-2</v>
      </c>
    </row>
    <row r="136" spans="1:33"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5">
      <c r="A137" s="70" t="s">
        <v>59</v>
      </c>
      <c r="B137" s="71">
        <f>(VLOOKUP($A137,'Occupancy Raw Data'!$B$8:$BE$54,'Occupancy Raw Data'!AG$3,FALSE))/100</f>
        <v>0.58657786885245899</v>
      </c>
      <c r="C137" s="72">
        <f>(VLOOKUP($A137,'Occupancy Raw Data'!$B$8:$BE$54,'Occupancy Raw Data'!AH$3,FALSE))/100</f>
        <v>0.71482240437158395</v>
      </c>
      <c r="D137" s="72">
        <f>(VLOOKUP($A137,'Occupancy Raw Data'!$B$8:$BE$54,'Occupancy Raw Data'!AI$3,FALSE))/100</f>
        <v>0.76391734972677494</v>
      </c>
      <c r="E137" s="72">
        <f>(VLOOKUP($A137,'Occupancy Raw Data'!$B$8:$BE$54,'Occupancy Raw Data'!AJ$3,FALSE))/100</f>
        <v>0.77484631147540894</v>
      </c>
      <c r="F137" s="72">
        <f>(VLOOKUP($A137,'Occupancy Raw Data'!$B$8:$BE$54,'Occupancy Raw Data'!AK$3,FALSE))/100</f>
        <v>0.75811133879781389</v>
      </c>
      <c r="G137" s="73">
        <f>(VLOOKUP($A137,'Occupancy Raw Data'!$B$8:$BE$54,'Occupancy Raw Data'!AL$3,FALSE))/100</f>
        <v>0.71965505464480795</v>
      </c>
      <c r="H137" s="53">
        <f>(VLOOKUP($A137,'Occupancy Raw Data'!$B$8:$BE$54,'Occupancy Raw Data'!AN$3,FALSE))/100</f>
        <v>0.78850751366120209</v>
      </c>
      <c r="I137" s="53">
        <f>(VLOOKUP($A137,'Occupancy Raw Data'!$B$8:$BE$54,'Occupancy Raw Data'!AO$3,FALSE))/100</f>
        <v>0.78560450819672101</v>
      </c>
      <c r="J137" s="73">
        <f>(VLOOKUP($A137,'Occupancy Raw Data'!$B$8:$BE$54,'Occupancy Raw Data'!AP$3,FALSE))/100</f>
        <v>0.78705601092896105</v>
      </c>
      <c r="K137" s="74">
        <f>(VLOOKUP($A137,'Occupancy Raw Data'!$B$8:$BE$54,'Occupancy Raw Data'!AR$3,FALSE))/100</f>
        <v>0.73891247072599497</v>
      </c>
      <c r="M137" s="75">
        <f>VLOOKUP($A137,'ADR Raw Data'!$B$6:$BE$54,'ADR Raw Data'!AG$1,FALSE)</f>
        <v>102.633515283842</v>
      </c>
      <c r="N137" s="76">
        <f>VLOOKUP($A137,'ADR Raw Data'!$B$6:$BE$54,'ADR Raw Data'!AH$1,FALSE)</f>
        <v>108.593737458193</v>
      </c>
      <c r="O137" s="76">
        <f>VLOOKUP($A137,'ADR Raw Data'!$B$6:$BE$54,'ADR Raw Data'!AI$1,FALSE)</f>
        <v>111.550157594724</v>
      </c>
      <c r="P137" s="76">
        <f>VLOOKUP($A137,'ADR Raw Data'!$B$6:$BE$54,'ADR Raw Data'!AJ$1,FALSE)</f>
        <v>110.852590633608</v>
      </c>
      <c r="Q137" s="76">
        <f>VLOOKUP($A137,'ADR Raw Data'!$B$6:$BE$54,'ADR Raw Data'!AK$1,FALSE)</f>
        <v>108.591992341479</v>
      </c>
      <c r="R137" s="77">
        <f>VLOOKUP($A137,'ADR Raw Data'!$B$6:$BE$54,'ADR Raw Data'!AL$1,FALSE)</f>
        <v>108.735824217545</v>
      </c>
      <c r="S137" s="76">
        <f>VLOOKUP($A137,'ADR Raw Data'!$B$6:$BE$54,'ADR Raw Data'!AN$1,FALSE)</f>
        <v>111.14113697888401</v>
      </c>
      <c r="T137" s="76">
        <f>VLOOKUP($A137,'ADR Raw Data'!$B$6:$BE$54,'ADR Raw Data'!AO$1,FALSE)</f>
        <v>112.40293228996801</v>
      </c>
      <c r="U137" s="77">
        <f>VLOOKUP($A137,'ADR Raw Data'!$B$6:$BE$54,'ADR Raw Data'!AP$1,FALSE)</f>
        <v>111.770871121718</v>
      </c>
      <c r="V137" s="78">
        <f>VLOOKUP($A137,'ADR Raw Data'!$B$6:$BE$54,'ADR Raw Data'!AR$1,FALSE)</f>
        <v>109.65947968768</v>
      </c>
      <c r="X137" s="75">
        <f>VLOOKUP($A137,'RevPAR Raw Data'!$B$6:$BE$54,'RevPAR Raw Data'!AG$1,FALSE)</f>
        <v>60.202548668032698</v>
      </c>
      <c r="Y137" s="76">
        <f>VLOOKUP($A137,'RevPAR Raw Data'!$B$6:$BE$54,'RevPAR Raw Data'!AH$1,FALSE)</f>
        <v>77.625236509562797</v>
      </c>
      <c r="Z137" s="76">
        <f>VLOOKUP($A137,'RevPAR Raw Data'!$B$6:$BE$54,'RevPAR Raw Data'!AI$1,FALSE)</f>
        <v>85.215100751366094</v>
      </c>
      <c r="AA137" s="76">
        <f>VLOOKUP($A137,'RevPAR Raw Data'!$B$6:$BE$54,'RevPAR Raw Data'!AJ$1,FALSE)</f>
        <v>85.893720969945306</v>
      </c>
      <c r="AB137" s="76">
        <f>VLOOKUP($A137,'RevPAR Raw Data'!$B$6:$BE$54,'RevPAR Raw Data'!AK$1,FALSE)</f>
        <v>82.324820696721304</v>
      </c>
      <c r="AC137" s="77">
        <f>VLOOKUP($A137,'RevPAR Raw Data'!$B$6:$BE$54,'RevPAR Raw Data'!AL$1,FALSE)</f>
        <v>78.252285519125607</v>
      </c>
      <c r="AD137" s="76">
        <f>VLOOKUP($A137,'RevPAR Raw Data'!$B$6:$BE$54,'RevPAR Raw Data'!AN$1,FALSE)</f>
        <v>87.635621584699393</v>
      </c>
      <c r="AE137" s="76">
        <f>VLOOKUP($A137,'RevPAR Raw Data'!$B$6:$BE$54,'RevPAR Raw Data'!AO$1,FALSE)</f>
        <v>88.304250341529993</v>
      </c>
      <c r="AF137" s="77">
        <f>VLOOKUP($A137,'RevPAR Raw Data'!$B$6:$BE$54,'RevPAR Raw Data'!AP$1,FALSE)</f>
        <v>87.969935963114693</v>
      </c>
      <c r="AG137" s="78">
        <f>VLOOKUP($A137,'RevPAR Raw Data'!$B$6:$BE$54,'RevPAR Raw Data'!AR$1,FALSE)</f>
        <v>81.028757074551095</v>
      </c>
    </row>
    <row r="138" spans="1:33" x14ac:dyDescent="0.25">
      <c r="A138" s="55" t="s">
        <v>126</v>
      </c>
      <c r="B138" s="43">
        <f>(VLOOKUP($A137,'Occupancy Raw Data'!$B$8:$BE$54,'Occupancy Raw Data'!AT$3,FALSE))/100</f>
        <v>0.12996699550268301</v>
      </c>
      <c r="C138" s="44">
        <f>(VLOOKUP($A137,'Occupancy Raw Data'!$B$8:$BE$54,'Occupancy Raw Data'!AU$3,FALSE))/100</f>
        <v>5.8232732478281798E-2</v>
      </c>
      <c r="D138" s="44">
        <f>(VLOOKUP($A137,'Occupancy Raw Data'!$B$8:$BE$54,'Occupancy Raw Data'!AV$3,FALSE))/100</f>
        <v>5.4735054474975203E-2</v>
      </c>
      <c r="E138" s="44">
        <f>(VLOOKUP($A137,'Occupancy Raw Data'!$B$8:$BE$54,'Occupancy Raw Data'!AW$3,FALSE))/100</f>
        <v>4.5552597830195898E-2</v>
      </c>
      <c r="F138" s="44">
        <f>(VLOOKUP($A137,'Occupancy Raw Data'!$B$8:$BE$54,'Occupancy Raw Data'!AX$3,FALSE))/100</f>
        <v>5.2728222949146399E-2</v>
      </c>
      <c r="G138" s="44">
        <f>(VLOOKUP($A137,'Occupancy Raw Data'!$B$8:$BE$54,'Occupancy Raw Data'!AY$3,FALSE))/100</f>
        <v>6.4547230796447003E-2</v>
      </c>
      <c r="H138" s="45">
        <f>(VLOOKUP($A137,'Occupancy Raw Data'!$B$8:$BE$54,'Occupancy Raw Data'!BA$3,FALSE))/100</f>
        <v>3.0142333295945799E-2</v>
      </c>
      <c r="I138" s="45">
        <f>(VLOOKUP($A137,'Occupancy Raw Data'!$B$8:$BE$54,'Occupancy Raw Data'!BB$3,FALSE))/100</f>
        <v>3.52971869733762E-2</v>
      </c>
      <c r="J138" s="44">
        <f>(VLOOKUP($A137,'Occupancy Raw Data'!$B$8:$BE$54,'Occupancy Raw Data'!BC$3,FALSE))/100</f>
        <v>3.2708574195397098E-2</v>
      </c>
      <c r="K138" s="46">
        <f>(VLOOKUP($A137,'Occupancy Raw Data'!$B$8:$BE$54,'Occupancy Raw Data'!BE$3,FALSE))/100</f>
        <v>5.4651891561702699E-2</v>
      </c>
      <c r="M138" s="43">
        <f>(VLOOKUP($A137,'ADR Raw Data'!$B$6:$BE$52,'ADR Raw Data'!AT$1,FALSE))/100</f>
        <v>7.7028641630419295E-2</v>
      </c>
      <c r="N138" s="44">
        <f>(VLOOKUP($A137,'ADR Raw Data'!$B$6:$BE$52,'ADR Raw Data'!AU$1,FALSE))/100</f>
        <v>5.5103524026706902E-2</v>
      </c>
      <c r="O138" s="44">
        <f>(VLOOKUP($A137,'ADR Raw Data'!$B$6:$BE$52,'ADR Raw Data'!AV$1,FALSE))/100</f>
        <v>5.3404509296858194E-2</v>
      </c>
      <c r="P138" s="44">
        <f>(VLOOKUP($A137,'ADR Raw Data'!$B$6:$BE$52,'ADR Raw Data'!AW$1,FALSE))/100</f>
        <v>4.97897038649327E-2</v>
      </c>
      <c r="Q138" s="44">
        <f>(VLOOKUP($A137,'ADR Raw Data'!$B$6:$BE$52,'ADR Raw Data'!AX$1,FALSE))/100</f>
        <v>5.3263748312859703E-2</v>
      </c>
      <c r="R138" s="44">
        <f>(VLOOKUP($A137,'ADR Raw Data'!$B$6:$BE$52,'ADR Raw Data'!AY$1,FALSE))/100</f>
        <v>5.5569122011598804E-2</v>
      </c>
      <c r="S138" s="45">
        <f>(VLOOKUP($A137,'ADR Raw Data'!$B$6:$BE$52,'ADR Raw Data'!BA$1,FALSE))/100</f>
        <v>3.4325236655369705E-2</v>
      </c>
      <c r="T138" s="45">
        <f>(VLOOKUP($A137,'ADR Raw Data'!$B$6:$BE$52,'ADR Raw Data'!BB$1,FALSE))/100</f>
        <v>4.4856501236029599E-2</v>
      </c>
      <c r="U138" s="44">
        <f>(VLOOKUP($A137,'ADR Raw Data'!$B$6:$BE$52,'ADR Raw Data'!BC$1,FALSE))/100</f>
        <v>3.9585712306501798E-2</v>
      </c>
      <c r="V138" s="46">
        <f>(VLOOKUP($A137,'ADR Raw Data'!$B$6:$BE$52,'ADR Raw Data'!BE$1,FALSE))/100</f>
        <v>5.0265903133806702E-2</v>
      </c>
      <c r="X138" s="43">
        <f>(VLOOKUP($A137,'RevPAR Raw Data'!$B$6:$BE$52,'RevPAR Raw Data'!AT$1,FALSE))/100</f>
        <v>0.21700681825346099</v>
      </c>
      <c r="Y138" s="44">
        <f>(VLOOKUP($A137,'RevPAR Raw Data'!$B$6:$BE$52,'RevPAR Raw Data'!AU$1,FALSE))/100</f>
        <v>0.116545085278246</v>
      </c>
      <c r="Z138" s="44">
        <f>(VLOOKUP($A137,'RevPAR Raw Data'!$B$6:$BE$52,'RevPAR Raw Data'!AV$1,FALSE))/100</f>
        <v>0.111062662497406</v>
      </c>
      <c r="AA138" s="44">
        <f>(VLOOKUP($A137,'RevPAR Raw Data'!$B$6:$BE$52,'RevPAR Raw Data'!AW$1,FALSE))/100</f>
        <v>9.7610352051372515E-2</v>
      </c>
      <c r="AB138" s="44">
        <f>(VLOOKUP($A137,'RevPAR Raw Data'!$B$6:$BE$52,'RevPAR Raw Data'!AX$1,FALSE))/100</f>
        <v>0.108800474058153</v>
      </c>
      <c r="AC138" s="44">
        <f>(VLOOKUP($A137,'RevPAR Raw Data'!$B$6:$BE$52,'RevPAR Raw Data'!AY$1,FALSE))/100</f>
        <v>0.12370318575168399</v>
      </c>
      <c r="AD138" s="45">
        <f>(VLOOKUP($A137,'RevPAR Raw Data'!$B$6:$BE$52,'RevPAR Raw Data'!BA$1,FALSE))/100</f>
        <v>6.55022126750439E-2</v>
      </c>
      <c r="AE138" s="45">
        <f>(VLOOKUP($A137,'RevPAR Raw Data'!$B$6:$BE$52,'RevPAR Raw Data'!BB$1,FALSE))/100</f>
        <v>8.1736996520505603E-2</v>
      </c>
      <c r="AF138" s="44">
        <f>(VLOOKUP($A137,'RevPAR Raw Data'!$B$6:$BE$52,'RevPAR Raw Data'!BC$1,FALSE))/100</f>
        <v>7.3589078709953903E-2</v>
      </c>
      <c r="AG138" s="46">
        <f>(VLOOKUP($A137,'RevPAR Raw Data'!$B$6:$BE$52,'RevPAR Raw Data'!BE$1,FALSE))/100</f>
        <v>0.10766492138282899</v>
      </c>
    </row>
    <row r="139" spans="1:33"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5">
      <c r="A140" s="70" t="s">
        <v>61</v>
      </c>
      <c r="B140" s="71">
        <f>(VLOOKUP($A140,'Occupancy Raw Data'!$B$8:$BE$45,'Occupancy Raw Data'!AG$3,FALSE))/100</f>
        <v>0.52634209023415102</v>
      </c>
      <c r="C140" s="72">
        <f>(VLOOKUP($A140,'Occupancy Raw Data'!$B$8:$BE$45,'Occupancy Raw Data'!AH$3,FALSE))/100</f>
        <v>0.63013992004568797</v>
      </c>
      <c r="D140" s="72">
        <f>(VLOOKUP($A140,'Occupancy Raw Data'!$B$8:$BE$45,'Occupancy Raw Data'!AI$3,FALSE))/100</f>
        <v>0.65348372358652096</v>
      </c>
      <c r="E140" s="72">
        <f>(VLOOKUP($A140,'Occupancy Raw Data'!$B$8:$BE$45,'Occupancy Raw Data'!AJ$3,FALSE))/100</f>
        <v>0.67411479154768694</v>
      </c>
      <c r="F140" s="72">
        <f>(VLOOKUP($A140,'Occupancy Raw Data'!$B$8:$BE$45,'Occupancy Raw Data'!AK$3,FALSE))/100</f>
        <v>0.69745859508852004</v>
      </c>
      <c r="G140" s="73">
        <f>(VLOOKUP($A140,'Occupancy Raw Data'!$B$8:$BE$45,'Occupancy Raw Data'!AL$3,FALSE))/100</f>
        <v>0.63630782410051301</v>
      </c>
      <c r="H140" s="53">
        <f>(VLOOKUP($A140,'Occupancy Raw Data'!$B$8:$BE$45,'Occupancy Raw Data'!AN$3,FALSE))/100</f>
        <v>0.76442033123929098</v>
      </c>
      <c r="I140" s="53">
        <f>(VLOOKUP($A140,'Occupancy Raw Data'!$B$8:$BE$45,'Occupancy Raw Data'!AO$3,FALSE))/100</f>
        <v>0.77462878355225495</v>
      </c>
      <c r="J140" s="73">
        <f>(VLOOKUP($A140,'Occupancy Raw Data'!$B$8:$BE$45,'Occupancy Raw Data'!AP$3,FALSE))/100</f>
        <v>0.76952455739577308</v>
      </c>
      <c r="K140" s="74">
        <f>(VLOOKUP($A140,'Occupancy Raw Data'!$B$8:$BE$45,'Occupancy Raw Data'!AR$3,FALSE))/100</f>
        <v>0.67436974789915893</v>
      </c>
      <c r="M140" s="75">
        <f>VLOOKUP($A140,'ADR Raw Data'!$B$6:$BE$43,'ADR Raw Data'!AG$1,FALSE)</f>
        <v>90.802894018716898</v>
      </c>
      <c r="N140" s="76">
        <f>VLOOKUP($A140,'ADR Raw Data'!$B$6:$BE$43,'ADR Raw Data'!AH$1,FALSE)</f>
        <v>94.867767531437593</v>
      </c>
      <c r="O140" s="76">
        <f>VLOOKUP($A140,'ADR Raw Data'!$B$6:$BE$43,'ADR Raw Data'!AI$1,FALSE)</f>
        <v>96.384280249071395</v>
      </c>
      <c r="P140" s="76">
        <f>VLOOKUP($A140,'ADR Raw Data'!$B$6:$BE$43,'ADR Raw Data'!AJ$1,FALSE)</f>
        <v>97.948955067245507</v>
      </c>
      <c r="Q140" s="76">
        <f>VLOOKUP($A140,'ADR Raw Data'!$B$6:$BE$43,'ADR Raw Data'!AK$1,FALSE)</f>
        <v>99.395410685772703</v>
      </c>
      <c r="R140" s="77">
        <f>VLOOKUP($A140,'ADR Raw Data'!$B$6:$BE$43,'ADR Raw Data'!AL$1,FALSE)</f>
        <v>96.152183635873996</v>
      </c>
      <c r="S140" s="76">
        <f>VLOOKUP($A140,'ADR Raw Data'!$B$6:$BE$43,'ADR Raw Data'!AN$1,FALSE)</f>
        <v>112.42422664363001</v>
      </c>
      <c r="T140" s="76">
        <f>VLOOKUP($A140,'ADR Raw Data'!$B$6:$BE$43,'ADR Raw Data'!AO$1,FALSE)</f>
        <v>111.252265975486</v>
      </c>
      <c r="U140" s="77">
        <f>VLOOKUP($A140,'ADR Raw Data'!$B$6:$BE$43,'ADR Raw Data'!AP$1,FALSE)</f>
        <v>111.834359525024</v>
      </c>
      <c r="V140" s="78">
        <f>VLOOKUP($A140,'ADR Raw Data'!$B$6:$BE$43,'ADR Raw Data'!AR$1,FALSE)</f>
        <v>101.26502926382901</v>
      </c>
      <c r="X140" s="75">
        <f>VLOOKUP($A140,'RevPAR Raw Data'!$B$6:$BE$43,'RevPAR Raw Data'!AG$1,FALSE)</f>
        <v>47.793385037121602</v>
      </c>
      <c r="Y140" s="76">
        <f>VLOOKUP($A140,'RevPAR Raw Data'!$B$6:$BE$43,'RevPAR Raw Data'!AH$1,FALSE)</f>
        <v>59.779967447173</v>
      </c>
      <c r="Z140" s="76">
        <f>VLOOKUP($A140,'RevPAR Raw Data'!$B$6:$BE$43,'RevPAR Raw Data'!AI$1,FALSE)</f>
        <v>62.985558352369999</v>
      </c>
      <c r="AA140" s="76">
        <f>VLOOKUP($A140,'RevPAR Raw Data'!$B$6:$BE$43,'RevPAR Raw Data'!AJ$1,FALSE)</f>
        <v>66.028839427470004</v>
      </c>
      <c r="AB140" s="76">
        <f>VLOOKUP($A140,'RevPAR Raw Data'!$B$6:$BE$43,'RevPAR Raw Data'!AK$1,FALSE)</f>
        <v>69.324183495145604</v>
      </c>
      <c r="AC140" s="77">
        <f>VLOOKUP($A140,'RevPAR Raw Data'!$B$6:$BE$43,'RevPAR Raw Data'!AL$1,FALSE)</f>
        <v>61.182386751856001</v>
      </c>
      <c r="AD140" s="76">
        <f>VLOOKUP($A140,'RevPAR Raw Data'!$B$6:$BE$43,'RevPAR Raw Data'!AN$1,FALSE)</f>
        <v>85.939364570245502</v>
      </c>
      <c r="AE140" s="76">
        <f>VLOOKUP($A140,'RevPAR Raw Data'!$B$6:$BE$43,'RevPAR Raw Data'!AO$1,FALSE)</f>
        <v>86.179207460022795</v>
      </c>
      <c r="AF140" s="77">
        <f>VLOOKUP($A140,'RevPAR Raw Data'!$B$6:$BE$43,'RevPAR Raw Data'!AP$1,FALSE)</f>
        <v>86.059286015134205</v>
      </c>
      <c r="AG140" s="78">
        <f>VLOOKUP($A140,'RevPAR Raw Data'!$B$6:$BE$43,'RevPAR Raw Data'!AR$1,FALSE)</f>
        <v>68.290072255649804</v>
      </c>
    </row>
    <row r="141" spans="1:33" x14ac:dyDescent="0.25">
      <c r="A141" s="55" t="s">
        <v>126</v>
      </c>
      <c r="B141" s="43">
        <f>(VLOOKUP($A140,'Occupancy Raw Data'!$B$8:$BE$51,'Occupancy Raw Data'!AT$3,FALSE))/100</f>
        <v>7.7393635644772196E-2</v>
      </c>
      <c r="C141" s="44">
        <f>(VLOOKUP($A140,'Occupancy Raw Data'!$B$8:$BE$51,'Occupancy Raw Data'!AU$3,FALSE))/100</f>
        <v>9.0223595494942896E-2</v>
      </c>
      <c r="D141" s="44">
        <f>(VLOOKUP($A140,'Occupancy Raw Data'!$B$8:$BE$51,'Occupancy Raw Data'!AV$3,FALSE))/100</f>
        <v>4.8201928385098604E-2</v>
      </c>
      <c r="E141" s="44">
        <f>(VLOOKUP($A140,'Occupancy Raw Data'!$B$8:$BE$51,'Occupancy Raw Data'!AW$3,FALSE))/100</f>
        <v>4.7197573946617097E-2</v>
      </c>
      <c r="F141" s="44">
        <f>(VLOOKUP($A140,'Occupancy Raw Data'!$B$8:$BE$51,'Occupancy Raw Data'!AX$3,FALSE))/100</f>
        <v>5.5816311546859197E-2</v>
      </c>
      <c r="G141" s="44">
        <f>(VLOOKUP($A140,'Occupancy Raw Data'!$B$8:$BE$51,'Occupancy Raw Data'!AY$3,FALSE))/100</f>
        <v>6.2546423878004603E-2</v>
      </c>
      <c r="H141" s="45">
        <f>(VLOOKUP($A140,'Occupancy Raw Data'!$B$8:$BE$51,'Occupancy Raw Data'!BA$3,FALSE))/100</f>
        <v>3.2865206899759303E-2</v>
      </c>
      <c r="I141" s="45">
        <f>(VLOOKUP($A140,'Occupancy Raw Data'!$B$8:$BE$51,'Occupancy Raw Data'!BB$3,FALSE))/100</f>
        <v>3.0586692506110201E-2</v>
      </c>
      <c r="J141" s="44">
        <f>(VLOOKUP($A140,'Occupancy Raw Data'!$B$8:$BE$51,'Occupancy Raw Data'!BC$3,FALSE))/100</f>
        <v>3.1717135123419699E-2</v>
      </c>
      <c r="K141" s="46">
        <f>(VLOOKUP($A140,'Occupancy Raw Data'!$B$8:$BE$51,'Occupancy Raw Data'!BE$3,FALSE))/100</f>
        <v>5.23059370631936E-2</v>
      </c>
      <c r="M141" s="43">
        <f>(VLOOKUP($A140,'ADR Raw Data'!$B$6:$BE$49,'ADR Raw Data'!AT$1,FALSE))/100</f>
        <v>7.3539891122088696E-2</v>
      </c>
      <c r="N141" s="44">
        <f>(VLOOKUP($A140,'ADR Raw Data'!$B$6:$BE$49,'ADR Raw Data'!AU$1,FALSE))/100</f>
        <v>6.5758805704653506E-2</v>
      </c>
      <c r="O141" s="44">
        <f>(VLOOKUP($A140,'ADR Raw Data'!$B$6:$BE$49,'ADR Raw Data'!AV$1,FALSE))/100</f>
        <v>4.7623835069452503E-2</v>
      </c>
      <c r="P141" s="44">
        <f>(VLOOKUP($A140,'ADR Raw Data'!$B$6:$BE$49,'ADR Raw Data'!AW$1,FALSE))/100</f>
        <v>6.0398874357073903E-2</v>
      </c>
      <c r="Q141" s="44">
        <f>(VLOOKUP($A140,'ADR Raw Data'!$B$6:$BE$49,'ADR Raw Data'!AX$1,FALSE))/100</f>
        <v>7.1969194746326709E-2</v>
      </c>
      <c r="R141" s="44">
        <f>(VLOOKUP($A140,'ADR Raw Data'!$B$6:$BE$49,'ADR Raw Data'!AY$1,FALSE))/100</f>
        <v>6.3009593349777404E-2</v>
      </c>
      <c r="S141" s="45">
        <f>(VLOOKUP($A140,'ADR Raw Data'!$B$6:$BE$49,'ADR Raw Data'!BA$1,FALSE))/100</f>
        <v>6.4670408066949306E-2</v>
      </c>
      <c r="T141" s="45">
        <f>(VLOOKUP($A140,'ADR Raw Data'!$B$6:$BE$49,'ADR Raw Data'!BB$1,FALSE))/100</f>
        <v>4.1140226479288902E-2</v>
      </c>
      <c r="U141" s="44">
        <f>(VLOOKUP($A140,'ADR Raw Data'!$B$6:$BE$49,'ADR Raw Data'!BC$1,FALSE))/100</f>
        <v>5.2750564557504293E-2</v>
      </c>
      <c r="V141" s="46">
        <f>(VLOOKUP($A140,'ADR Raw Data'!$B$6:$BE$49,'ADR Raw Data'!BE$1,FALSE))/100</f>
        <v>5.81659733032188E-2</v>
      </c>
      <c r="X141" s="43">
        <f>(VLOOKUP($A140,'RevPAR Raw Data'!$B$6:$BE$49,'RevPAR Raw Data'!AT$1,FALSE))/100</f>
        <v>0.15662504630571999</v>
      </c>
      <c r="Y141" s="44">
        <f>(VLOOKUP($A140,'RevPAR Raw Data'!$B$6:$BE$49,'RevPAR Raw Data'!AU$1,FALSE))/100</f>
        <v>0.161915397085723</v>
      </c>
      <c r="Z141" s="44">
        <f>(VLOOKUP($A140,'RevPAR Raw Data'!$B$6:$BE$49,'RevPAR Raw Data'!AV$1,FALSE))/100</f>
        <v>9.8121324141992705E-2</v>
      </c>
      <c r="AA141" s="44">
        <f>(VLOOKUP($A140,'RevPAR Raw Data'!$B$6:$BE$49,'RevPAR Raw Data'!AW$1,FALSE))/100</f>
        <v>0.11044712864245099</v>
      </c>
      <c r="AB141" s="44">
        <f>(VLOOKUP($A140,'RevPAR Raw Data'!$B$6:$BE$49,'RevPAR Raw Data'!AX$1,FALSE))/100</f>
        <v>0.13180256128892298</v>
      </c>
      <c r="AC141" s="44">
        <f>(VLOOKUP($A140,'RevPAR Raw Data'!$B$6:$BE$49,'RevPAR Raw Data'!AY$1,FALSE))/100</f>
        <v>0.12949704196181799</v>
      </c>
      <c r="AD141" s="45">
        <f>(VLOOKUP($A140,'RevPAR Raw Data'!$B$6:$BE$49,'RevPAR Raw Data'!BA$1,FALSE))/100</f>
        <v>9.9661021308120809E-2</v>
      </c>
      <c r="AE141" s="45">
        <f>(VLOOKUP($A140,'RevPAR Raw Data'!$B$6:$BE$49,'RevPAR Raw Data'!BB$1,FALSE))/100</f>
        <v>7.29852624423529E-2</v>
      </c>
      <c r="AF141" s="44">
        <f>(VLOOKUP($A140,'RevPAR Raw Data'!$B$6:$BE$49,'RevPAR Raw Data'!BC$1,FALSE))/100</f>
        <v>8.614079646483111E-2</v>
      </c>
      <c r="AG141" s="46">
        <f>(VLOOKUP($A140,'RevPAR Raw Data'!$B$6:$BE$49,'RevPAR Raw Data'!BE$1,FALSE))/100</f>
        <v>0.11351433610523</v>
      </c>
    </row>
    <row r="142" spans="1:33" x14ac:dyDescent="0.25">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5">
      <c r="A143" s="70" t="s">
        <v>57</v>
      </c>
      <c r="B143" s="71">
        <f>(VLOOKUP($A143,'Occupancy Raw Data'!$B$8:$BE$45,'Occupancy Raw Data'!AG$3,FALSE))/100</f>
        <v>0.57159522986519096</v>
      </c>
      <c r="C143" s="72">
        <f>(VLOOKUP($A143,'Occupancy Raw Data'!$B$8:$BE$45,'Occupancy Raw Data'!AH$3,FALSE))/100</f>
        <v>0.68963878326996098</v>
      </c>
      <c r="D143" s="72">
        <f>(VLOOKUP($A143,'Occupancy Raw Data'!$B$8:$BE$45,'Occupancy Raw Data'!AI$3,FALSE))/100</f>
        <v>0.72096439681990998</v>
      </c>
      <c r="E143" s="72">
        <f>(VLOOKUP($A143,'Occupancy Raw Data'!$B$8:$BE$45,'Occupancy Raw Data'!AJ$3,FALSE))/100</f>
        <v>0.72645178015900402</v>
      </c>
      <c r="F143" s="72">
        <f>(VLOOKUP($A143,'Occupancy Raw Data'!$B$8:$BE$45,'Occupancy Raw Data'!AK$3,FALSE))/100</f>
        <v>0.71314379536812889</v>
      </c>
      <c r="G143" s="73">
        <f>(VLOOKUP($A143,'Occupancy Raw Data'!$B$8:$BE$45,'Occupancy Raw Data'!AL$3,FALSE))/100</f>
        <v>0.68435879709643899</v>
      </c>
      <c r="H143" s="53">
        <f>(VLOOKUP($A143,'Occupancy Raw Data'!$B$8:$BE$45,'Occupancy Raw Data'!AN$3,FALSE))/100</f>
        <v>0.73781541652263993</v>
      </c>
      <c r="I143" s="53">
        <f>(VLOOKUP($A143,'Occupancy Raw Data'!$B$8:$BE$45,'Occupancy Raw Data'!AO$3,FALSE))/100</f>
        <v>0.74114241272035897</v>
      </c>
      <c r="J143" s="73">
        <f>(VLOOKUP($A143,'Occupancy Raw Data'!$B$8:$BE$45,'Occupancy Raw Data'!AP$3,FALSE))/100</f>
        <v>0.73947891462149995</v>
      </c>
      <c r="K143" s="74">
        <f>(VLOOKUP($A143,'Occupancy Raw Data'!$B$8:$BE$45,'Occupancy Raw Data'!AR$3,FALSE))/100</f>
        <v>0.70010740210359901</v>
      </c>
      <c r="M143" s="75">
        <f>VLOOKUP($A143,'ADR Raw Data'!$B$6:$BE$43,'ADR Raw Data'!AG$1,FALSE)</f>
        <v>95.058764456874997</v>
      </c>
      <c r="N143" s="76">
        <f>VLOOKUP($A143,'ADR Raw Data'!$B$6:$BE$43,'ADR Raw Data'!AH$1,FALSE)</f>
        <v>100.091171781216</v>
      </c>
      <c r="O143" s="76">
        <f>VLOOKUP($A143,'ADR Raw Data'!$B$6:$BE$43,'ADR Raw Data'!AI$1,FALSE)</f>
        <v>101.68006002636901</v>
      </c>
      <c r="P143" s="76">
        <f>VLOOKUP($A143,'ADR Raw Data'!$B$6:$BE$43,'ADR Raw Data'!AJ$1,FALSE)</f>
        <v>101.635906792363</v>
      </c>
      <c r="Q143" s="76">
        <f>VLOOKUP($A143,'ADR Raw Data'!$B$6:$BE$43,'ADR Raw Data'!AK$1,FALSE)</f>
        <v>100.918382096334</v>
      </c>
      <c r="R143" s="77">
        <f>VLOOKUP($A143,'ADR Raw Data'!$B$6:$BE$43,'ADR Raw Data'!AL$1,FALSE)</f>
        <v>100.085656322448</v>
      </c>
      <c r="S143" s="76">
        <f>VLOOKUP($A143,'ADR Raw Data'!$B$6:$BE$43,'ADR Raw Data'!AN$1,FALSE)</f>
        <v>106.03962574959</v>
      </c>
      <c r="T143" s="76">
        <f>VLOOKUP($A143,'ADR Raw Data'!$B$6:$BE$43,'ADR Raw Data'!AO$1,FALSE)</f>
        <v>106.46190711245799</v>
      </c>
      <c r="U143" s="77">
        <f>VLOOKUP($A143,'ADR Raw Data'!$B$6:$BE$43,'ADR Raw Data'!AP$1,FALSE)</f>
        <v>106.251241403488</v>
      </c>
      <c r="V143" s="78">
        <f>VLOOKUP($A143,'ADR Raw Data'!$B$6:$BE$43,'ADR Raw Data'!AR$1,FALSE)</f>
        <v>101.946317843823</v>
      </c>
      <c r="X143" s="75">
        <f>VLOOKUP($A143,'RevPAR Raw Data'!$B$6:$BE$43,'RevPAR Raw Data'!AG$1,FALSE)</f>
        <v>54.335136320428603</v>
      </c>
      <c r="Y143" s="76">
        <f>VLOOKUP($A143,'RevPAR Raw Data'!$B$6:$BE$43,'RevPAR Raw Data'!AH$1,FALSE)</f>
        <v>69.026753923263001</v>
      </c>
      <c r="Z143" s="76">
        <f>VLOOKUP($A143,'RevPAR Raw Data'!$B$6:$BE$43,'RevPAR Raw Data'!AI$1,FALSE)</f>
        <v>73.307703145523604</v>
      </c>
      <c r="AA143" s="76">
        <f>VLOOKUP($A143,'RevPAR Raw Data'!$B$6:$BE$43,'RevPAR Raw Data'!AJ$1,FALSE)</f>
        <v>73.833585417386701</v>
      </c>
      <c r="AB143" s="76">
        <f>VLOOKUP($A143,'RevPAR Raw Data'!$B$6:$BE$43,'RevPAR Raw Data'!AK$1,FALSE)</f>
        <v>71.969318030590998</v>
      </c>
      <c r="AC143" s="77">
        <f>VLOOKUP($A143,'RevPAR Raw Data'!$B$6:$BE$43,'RevPAR Raw Data'!AL$1,FALSE)</f>
        <v>68.494499367438607</v>
      </c>
      <c r="AD143" s="76">
        <f>VLOOKUP($A143,'RevPAR Raw Data'!$B$6:$BE$43,'RevPAR Raw Data'!AN$1,FALSE)</f>
        <v>78.237670640338706</v>
      </c>
      <c r="AE143" s="76">
        <f>VLOOKUP($A143,'RevPAR Raw Data'!$B$6:$BE$43,'RevPAR Raw Data'!AO$1,FALSE)</f>
        <v>78.903434700138206</v>
      </c>
      <c r="AF143" s="77">
        <f>VLOOKUP($A143,'RevPAR Raw Data'!$B$6:$BE$43,'RevPAR Raw Data'!AP$1,FALSE)</f>
        <v>78.570552670238499</v>
      </c>
      <c r="AG143" s="78">
        <f>VLOOKUP($A143,'RevPAR Raw Data'!$B$6:$BE$43,'RevPAR Raw Data'!AR$1,FALSE)</f>
        <v>71.373371739667107</v>
      </c>
    </row>
    <row r="144" spans="1:33" ht="16" thickBot="1" x14ac:dyDescent="0.3">
      <c r="A144" s="59" t="s">
        <v>126</v>
      </c>
      <c r="B144" s="49">
        <f>(VLOOKUP($A143,'Occupancy Raw Data'!$B$8:$BE$51,'Occupancy Raw Data'!AT$3,FALSE))/100</f>
        <v>-6.1230625708046403E-2</v>
      </c>
      <c r="C144" s="50">
        <f>(VLOOKUP($A143,'Occupancy Raw Data'!$B$8:$BE$51,'Occupancy Raw Data'!AU$3,FALSE))/100</f>
        <v>-4.9654682050782994E-2</v>
      </c>
      <c r="D144" s="50">
        <f>(VLOOKUP($A143,'Occupancy Raw Data'!$B$8:$BE$51,'Occupancy Raw Data'!AV$3,FALSE))/100</f>
        <v>-3.9574403622671402E-2</v>
      </c>
      <c r="E144" s="50">
        <f>(VLOOKUP($A143,'Occupancy Raw Data'!$B$8:$BE$51,'Occupancy Raw Data'!AW$3,FALSE))/100</f>
        <v>-4.8683228697143699E-2</v>
      </c>
      <c r="F144" s="50">
        <f>(VLOOKUP($A143,'Occupancy Raw Data'!$B$8:$BE$51,'Occupancy Raw Data'!AX$3,FALSE))/100</f>
        <v>-3.6702071862086398E-2</v>
      </c>
      <c r="G144" s="50">
        <f>(VLOOKUP($A143,'Occupancy Raw Data'!$B$8:$BE$51,'Occupancy Raw Data'!AY$3,FALSE))/100</f>
        <v>-4.6666180871171303E-2</v>
      </c>
      <c r="H144" s="51">
        <f>(VLOOKUP($A143,'Occupancy Raw Data'!$B$8:$BE$51,'Occupancy Raw Data'!BA$3,FALSE))/100</f>
        <v>-2.3328841081561601E-2</v>
      </c>
      <c r="I144" s="51">
        <f>(VLOOKUP($A143,'Occupancy Raw Data'!$B$8:$BE$51,'Occupancy Raw Data'!BB$3,FALSE))/100</f>
        <v>-1.7129380747551602E-3</v>
      </c>
      <c r="J144" s="50">
        <f>(VLOOKUP($A143,'Occupancy Raw Data'!$B$8:$BE$51,'Occupancy Raw Data'!BC$3,FALSE))/100</f>
        <v>-1.26148717651445E-2</v>
      </c>
      <c r="K144" s="52">
        <f>(VLOOKUP($A143,'Occupancy Raw Data'!$B$8:$BE$51,'Occupancy Raw Data'!BE$3,FALSE))/100</f>
        <v>-3.6678774546673495E-2</v>
      </c>
      <c r="M144" s="49">
        <f>(VLOOKUP($A143,'ADR Raw Data'!$B$6:$BE$49,'ADR Raw Data'!AT$1,FALSE))/100</f>
        <v>2.7558142157701901E-2</v>
      </c>
      <c r="N144" s="50">
        <f>(VLOOKUP($A143,'ADR Raw Data'!$B$6:$BE$49,'ADR Raw Data'!AU$1,FALSE))/100</f>
        <v>1.3013109248459401E-2</v>
      </c>
      <c r="O144" s="50">
        <f>(VLOOKUP($A143,'ADR Raw Data'!$B$6:$BE$49,'ADR Raw Data'!AV$1,FALSE))/100</f>
        <v>1.58847549612843E-2</v>
      </c>
      <c r="P144" s="50">
        <f>(VLOOKUP($A143,'ADR Raw Data'!$B$6:$BE$49,'ADR Raw Data'!AW$1,FALSE))/100</f>
        <v>2.1186202912679902E-2</v>
      </c>
      <c r="Q144" s="50">
        <f>(VLOOKUP($A143,'ADR Raw Data'!$B$6:$BE$49,'ADR Raw Data'!AX$1,FALSE))/100</f>
        <v>3.5414053323508797E-2</v>
      </c>
      <c r="R144" s="50">
        <f>(VLOOKUP($A143,'ADR Raw Data'!$B$6:$BE$49,'ADR Raw Data'!AY$1,FALSE))/100</f>
        <v>2.2502964402719997E-2</v>
      </c>
      <c r="S144" s="51">
        <f>(VLOOKUP($A143,'ADR Raw Data'!$B$6:$BE$49,'ADR Raw Data'!BA$1,FALSE))/100</f>
        <v>4.7706480081626201E-2</v>
      </c>
      <c r="T144" s="51">
        <f>(VLOOKUP($A143,'ADR Raw Data'!$B$6:$BE$49,'ADR Raw Data'!BB$1,FALSE))/100</f>
        <v>4.9124141970796301E-2</v>
      </c>
      <c r="U144" s="50">
        <f>(VLOOKUP($A143,'ADR Raw Data'!$B$6:$BE$49,'ADR Raw Data'!BC$1,FALSE))/100</f>
        <v>4.8432880117057001E-2</v>
      </c>
      <c r="V144" s="52">
        <f>(VLOOKUP($A143,'ADR Raw Data'!$B$6:$BE$49,'ADR Raw Data'!BE$1,FALSE))/100</f>
        <v>3.07495324335058E-2</v>
      </c>
      <c r="X144" s="49">
        <f>(VLOOKUP($A143,'RevPAR Raw Data'!$B$6:$BE$49,'RevPAR Raw Data'!AT$1,FALSE))/100</f>
        <v>-3.5359885838011904E-2</v>
      </c>
      <c r="Y144" s="50">
        <f>(VLOOKUP($A143,'RevPAR Raw Data'!$B$6:$BE$49,'RevPAR Raw Data'!AU$1,FALSE))/100</f>
        <v>-3.7287734604547901E-2</v>
      </c>
      <c r="Z144" s="50">
        <f>(VLOOKUP($A143,'RevPAR Raw Data'!$B$6:$BE$49,'RevPAR Raw Data'!AV$1,FALSE))/100</f>
        <v>-2.43182783656722E-2</v>
      </c>
      <c r="AA144" s="50">
        <f>(VLOOKUP($A143,'RevPAR Raw Data'!$B$6:$BE$49,'RevPAR Raw Data'!AW$1,FALSE))/100</f>
        <v>-2.8528438546085902E-2</v>
      </c>
      <c r="AB144" s="50">
        <f>(VLOOKUP($A143,'RevPAR Raw Data'!$B$6:$BE$49,'RevPAR Raw Data'!AX$1,FALSE))/100</f>
        <v>-2.5877876685847703E-3</v>
      </c>
      <c r="AC144" s="50">
        <f>(VLOOKUP($A143,'RevPAR Raw Data'!$B$6:$BE$49,'RevPAR Raw Data'!AY$1,FALSE))/100</f>
        <v>-2.5213343875406202E-2</v>
      </c>
      <c r="AD144" s="51">
        <f>(VLOOKUP($A143,'RevPAR Raw Data'!$B$6:$BE$49,'RevPAR Raw Data'!BA$1,FALSE))/100</f>
        <v>2.32647021076796E-2</v>
      </c>
      <c r="AE144" s="51">
        <f>(VLOOKUP($A143,'RevPAR Raw Data'!$B$6:$BE$49,'RevPAR Raw Data'!BB$1,FALSE))/100</f>
        <v>4.7327057282869699E-2</v>
      </c>
      <c r="AF144" s="50">
        <f>(VLOOKUP($A143,'RevPAR Raw Data'!$B$6:$BE$49,'RevPAR Raw Data'!BC$1,FALSE))/100</f>
        <v>3.5207033780019097E-2</v>
      </c>
      <c r="AG144" s="52">
        <f>(VLOOKUP($A143,'RevPAR Raw Data'!$B$6:$BE$49,'RevPAR Raw Data'!BE$1,FALSE))/100</f>
        <v>-7.0570972807119207E-3</v>
      </c>
    </row>
    <row r="145" spans="1:33" ht="14.25" customHeight="1" x14ac:dyDescent="0.25">
      <c r="A145" s="259" t="s">
        <v>125</v>
      </c>
      <c r="B145" s="260"/>
      <c r="C145" s="260"/>
      <c r="D145" s="260"/>
      <c r="E145" s="260"/>
      <c r="F145" s="260"/>
      <c r="G145" s="260"/>
      <c r="H145" s="260"/>
      <c r="I145" s="260"/>
      <c r="J145" s="260"/>
      <c r="K145" s="260"/>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5">
      <c r="A146" s="259"/>
      <c r="B146" s="260"/>
      <c r="C146" s="260"/>
      <c r="D146" s="260"/>
      <c r="E146" s="260"/>
      <c r="F146" s="260"/>
      <c r="G146" s="260"/>
      <c r="H146" s="260"/>
      <c r="I146" s="260"/>
      <c r="J146" s="260"/>
      <c r="K146" s="260"/>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6" thickBot="1" x14ac:dyDescent="0.3">
      <c r="A147" s="261"/>
      <c r="B147" s="262"/>
      <c r="C147" s="262"/>
      <c r="D147" s="262"/>
      <c r="E147" s="262"/>
      <c r="F147" s="262"/>
      <c r="G147" s="262"/>
      <c r="H147" s="262"/>
      <c r="I147" s="262"/>
      <c r="J147" s="262"/>
      <c r="K147" s="262"/>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topLeftCell="A12" zoomScale="80" zoomScaleNormal="80" workbookViewId="0">
      <selection activeCell="S30" sqref="S30"/>
    </sheetView>
  </sheetViews>
  <sheetFormatPr defaultRowHeight="12.5" x14ac:dyDescent="0.25"/>
  <cols>
    <col min="1" max="1" width="28" customWidth="1"/>
    <col min="2" max="2" width="19.54296875" customWidth="1"/>
    <col min="3" max="3" width="11.1796875" customWidth="1"/>
    <col min="4" max="4" width="10" customWidth="1"/>
    <col min="5" max="5" width="5.453125" customWidth="1"/>
    <col min="6" max="6" width="4.453125" customWidth="1"/>
  </cols>
  <sheetData>
    <row r="1" spans="1:57" ht="36" x14ac:dyDescent="0.25">
      <c r="A1" s="42" t="s">
        <v>75</v>
      </c>
      <c r="B1" s="42" t="s">
        <v>135</v>
      </c>
    </row>
    <row r="2" spans="1:57" ht="72" x14ac:dyDescent="0.25">
      <c r="A2" s="42" t="s">
        <v>76</v>
      </c>
      <c r="B2" s="42" t="s">
        <v>136</v>
      </c>
    </row>
    <row r="3" spans="1:57" x14ac:dyDescent="0.25">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4" x14ac:dyDescent="0.3">
      <c r="C4" s="2"/>
      <c r="D4" s="266" t="s">
        <v>77</v>
      </c>
      <c r="E4" s="267"/>
      <c r="G4" s="268" t="s">
        <v>78</v>
      </c>
      <c r="H4" s="269"/>
      <c r="I4" s="269"/>
      <c r="J4" s="269"/>
      <c r="K4" s="269"/>
      <c r="L4" s="269"/>
      <c r="M4" s="269"/>
      <c r="N4" s="269"/>
      <c r="O4" s="269"/>
      <c r="P4" s="269"/>
      <c r="Q4" s="269"/>
      <c r="R4" s="269"/>
      <c r="T4" s="268" t="s">
        <v>79</v>
      </c>
      <c r="U4" s="269"/>
      <c r="V4" s="269"/>
      <c r="W4" s="269"/>
      <c r="X4" s="269"/>
      <c r="Y4" s="269"/>
      <c r="Z4" s="269"/>
      <c r="AA4" s="269"/>
      <c r="AB4" s="269"/>
      <c r="AC4" s="269"/>
      <c r="AD4" s="269"/>
      <c r="AE4" s="269"/>
      <c r="AF4" s="3"/>
      <c r="AG4" s="268" t="s">
        <v>80</v>
      </c>
      <c r="AH4" s="269"/>
      <c r="AI4" s="269"/>
      <c r="AJ4" s="269"/>
      <c r="AK4" s="269"/>
      <c r="AL4" s="269"/>
      <c r="AM4" s="269"/>
      <c r="AN4" s="269"/>
      <c r="AO4" s="269"/>
      <c r="AP4" s="269"/>
      <c r="AQ4" s="269"/>
      <c r="AR4" s="269"/>
      <c r="AT4" s="268" t="s">
        <v>81</v>
      </c>
      <c r="AU4" s="269"/>
      <c r="AV4" s="269"/>
      <c r="AW4" s="269"/>
      <c r="AX4" s="269"/>
      <c r="AY4" s="269"/>
      <c r="AZ4" s="269"/>
      <c r="BA4" s="269"/>
      <c r="BB4" s="269"/>
      <c r="BC4" s="269"/>
      <c r="BD4" s="269"/>
      <c r="BE4" s="269"/>
    </row>
    <row r="5" spans="1:57" ht="13" x14ac:dyDescent="0.25">
      <c r="A5" s="31"/>
      <c r="B5" s="31"/>
      <c r="C5" s="2"/>
      <c r="D5" s="270" t="s">
        <v>82</v>
      </c>
      <c r="E5" s="272" t="s">
        <v>83</v>
      </c>
      <c r="F5" s="4"/>
      <c r="G5" s="274" t="s">
        <v>63</v>
      </c>
      <c r="H5" s="276" t="s">
        <v>64</v>
      </c>
      <c r="I5" s="276" t="s">
        <v>84</v>
      </c>
      <c r="J5" s="276" t="s">
        <v>66</v>
      </c>
      <c r="K5" s="276" t="s">
        <v>85</v>
      </c>
      <c r="L5" s="278" t="s">
        <v>86</v>
      </c>
      <c r="M5" s="4"/>
      <c r="N5" s="274" t="s">
        <v>68</v>
      </c>
      <c r="O5" s="276" t="s">
        <v>69</v>
      </c>
      <c r="P5" s="278" t="s">
        <v>87</v>
      </c>
      <c r="Q5" s="2"/>
      <c r="R5" s="280" t="s">
        <v>88</v>
      </c>
      <c r="S5" s="2"/>
      <c r="T5" s="274" t="s">
        <v>63</v>
      </c>
      <c r="U5" s="276" t="s">
        <v>64</v>
      </c>
      <c r="V5" s="276" t="s">
        <v>84</v>
      </c>
      <c r="W5" s="276" t="s">
        <v>66</v>
      </c>
      <c r="X5" s="276" t="s">
        <v>85</v>
      </c>
      <c r="Y5" s="278" t="s">
        <v>86</v>
      </c>
      <c r="Z5" s="2"/>
      <c r="AA5" s="274" t="s">
        <v>68</v>
      </c>
      <c r="AB5" s="276" t="s">
        <v>69</v>
      </c>
      <c r="AC5" s="278" t="s">
        <v>87</v>
      </c>
      <c r="AD5" s="1"/>
      <c r="AE5" s="282" t="s">
        <v>88</v>
      </c>
      <c r="AF5" s="36"/>
      <c r="AG5" s="274" t="s">
        <v>63</v>
      </c>
      <c r="AH5" s="276" t="s">
        <v>64</v>
      </c>
      <c r="AI5" s="276" t="s">
        <v>84</v>
      </c>
      <c r="AJ5" s="276" t="s">
        <v>66</v>
      </c>
      <c r="AK5" s="276" t="s">
        <v>85</v>
      </c>
      <c r="AL5" s="278" t="s">
        <v>86</v>
      </c>
      <c r="AM5" s="4"/>
      <c r="AN5" s="274" t="s">
        <v>68</v>
      </c>
      <c r="AO5" s="276" t="s">
        <v>69</v>
      </c>
      <c r="AP5" s="278" t="s">
        <v>87</v>
      </c>
      <c r="AQ5" s="2"/>
      <c r="AR5" s="280" t="s">
        <v>88</v>
      </c>
      <c r="AS5" s="2"/>
      <c r="AT5" s="274" t="s">
        <v>63</v>
      </c>
      <c r="AU5" s="276" t="s">
        <v>64</v>
      </c>
      <c r="AV5" s="276" t="s">
        <v>84</v>
      </c>
      <c r="AW5" s="276" t="s">
        <v>66</v>
      </c>
      <c r="AX5" s="276" t="s">
        <v>85</v>
      </c>
      <c r="AY5" s="278" t="s">
        <v>86</v>
      </c>
      <c r="AZ5" s="2"/>
      <c r="BA5" s="274" t="s">
        <v>68</v>
      </c>
      <c r="BB5" s="276" t="s">
        <v>69</v>
      </c>
      <c r="BC5" s="278" t="s">
        <v>87</v>
      </c>
      <c r="BD5" s="1"/>
      <c r="BE5" s="282" t="s">
        <v>88</v>
      </c>
    </row>
    <row r="6" spans="1:57" ht="13" x14ac:dyDescent="0.25">
      <c r="A6" s="31"/>
      <c r="B6" s="31"/>
      <c r="C6" s="2"/>
      <c r="D6" s="271"/>
      <c r="E6" s="273"/>
      <c r="F6" s="4"/>
      <c r="G6" s="275"/>
      <c r="H6" s="277"/>
      <c r="I6" s="277"/>
      <c r="J6" s="277"/>
      <c r="K6" s="277"/>
      <c r="L6" s="279"/>
      <c r="M6" s="4"/>
      <c r="N6" s="275"/>
      <c r="O6" s="277"/>
      <c r="P6" s="279"/>
      <c r="Q6" s="2"/>
      <c r="R6" s="281"/>
      <c r="S6" s="2"/>
      <c r="T6" s="275"/>
      <c r="U6" s="277"/>
      <c r="V6" s="277"/>
      <c r="W6" s="277"/>
      <c r="X6" s="277"/>
      <c r="Y6" s="279"/>
      <c r="Z6" s="2"/>
      <c r="AA6" s="275"/>
      <c r="AB6" s="277"/>
      <c r="AC6" s="279"/>
      <c r="AD6" s="1"/>
      <c r="AE6" s="283"/>
      <c r="AF6" s="37"/>
      <c r="AG6" s="275"/>
      <c r="AH6" s="277"/>
      <c r="AI6" s="277"/>
      <c r="AJ6" s="277"/>
      <c r="AK6" s="277"/>
      <c r="AL6" s="279"/>
      <c r="AM6" s="4"/>
      <c r="AN6" s="275"/>
      <c r="AO6" s="277"/>
      <c r="AP6" s="279"/>
      <c r="AQ6" s="2"/>
      <c r="AR6" s="281"/>
      <c r="AS6" s="2"/>
      <c r="AT6" s="275"/>
      <c r="AU6" s="277"/>
      <c r="AV6" s="277"/>
      <c r="AW6" s="277"/>
      <c r="AX6" s="277"/>
      <c r="AY6" s="279"/>
      <c r="AZ6" s="2"/>
      <c r="BA6" s="275"/>
      <c r="BB6" s="277"/>
      <c r="BC6" s="279"/>
      <c r="BD6" s="1"/>
      <c r="BE6" s="283"/>
    </row>
    <row r="7" spans="1:57" ht="14" x14ac:dyDescent="0.3">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ht="13" x14ac:dyDescent="0.3">
      <c r="A8" s="18" t="s">
        <v>13</v>
      </c>
      <c r="B8" s="2" t="str">
        <f>TRIM(A8)</f>
        <v>United States</v>
      </c>
      <c r="C8" s="8"/>
      <c r="D8" s="22" t="s">
        <v>89</v>
      </c>
      <c r="E8" s="25" t="s">
        <v>90</v>
      </c>
      <c r="F8" s="2"/>
      <c r="G8" s="209">
        <v>47.906666792897802</v>
      </c>
      <c r="H8" s="210">
        <v>63.141860383576997</v>
      </c>
      <c r="I8" s="210">
        <v>69.571810087095898</v>
      </c>
      <c r="J8" s="210">
        <v>71.403282257873599</v>
      </c>
      <c r="K8" s="210">
        <v>69.7550138378664</v>
      </c>
      <c r="L8" s="211">
        <v>64.355737368855301</v>
      </c>
      <c r="M8" s="207"/>
      <c r="N8" s="217">
        <v>76.759113753357994</v>
      </c>
      <c r="O8" s="218">
        <v>78.611100495311703</v>
      </c>
      <c r="P8" s="219">
        <v>77.685111182675499</v>
      </c>
      <c r="Q8" s="207"/>
      <c r="R8" s="225">
        <v>68.164304626018904</v>
      </c>
      <c r="S8" s="208"/>
      <c r="T8" s="209">
        <v>1.485328834315</v>
      </c>
      <c r="U8" s="210">
        <v>2.6988940374941599</v>
      </c>
      <c r="V8" s="210">
        <v>2.1419942689395</v>
      </c>
      <c r="W8" s="210">
        <v>2.3022243648073402</v>
      </c>
      <c r="X8" s="210">
        <v>1.6256548359801899</v>
      </c>
      <c r="Y8" s="211">
        <v>2.0750300597975802</v>
      </c>
      <c r="Z8" s="207"/>
      <c r="AA8" s="217">
        <v>0.37094334260633899</v>
      </c>
      <c r="AB8" s="218">
        <v>6.9773789467740696E-2</v>
      </c>
      <c r="AC8" s="219">
        <v>0.218336713865799</v>
      </c>
      <c r="AD8" s="207"/>
      <c r="AE8" s="225">
        <v>1.4631499075382499</v>
      </c>
      <c r="AF8" s="28"/>
      <c r="AG8" s="209">
        <v>51.384550311858</v>
      </c>
      <c r="AH8" s="210">
        <v>63.468177973456299</v>
      </c>
      <c r="AI8" s="210">
        <v>68.709821876340698</v>
      </c>
      <c r="AJ8" s="210">
        <v>69.158159230774601</v>
      </c>
      <c r="AK8" s="210">
        <v>66.960247612833101</v>
      </c>
      <c r="AL8" s="211">
        <v>63.936266422203701</v>
      </c>
      <c r="AM8" s="207"/>
      <c r="AN8" s="217">
        <v>73.291254633693896</v>
      </c>
      <c r="AO8" s="218">
        <v>74.451242965558706</v>
      </c>
      <c r="AP8" s="219">
        <v>73.871242751730193</v>
      </c>
      <c r="AQ8" s="207"/>
      <c r="AR8" s="225">
        <v>66.778474604447794</v>
      </c>
      <c r="AS8" s="208"/>
      <c r="AT8" s="209">
        <v>4.7881479413530696</v>
      </c>
      <c r="AU8" s="210">
        <v>4.2803767357580904</v>
      </c>
      <c r="AV8" s="210">
        <v>3.0382275630439901</v>
      </c>
      <c r="AW8" s="210">
        <v>1.9003355346201301</v>
      </c>
      <c r="AX8" s="210">
        <v>0.54756758477065104</v>
      </c>
      <c r="AY8" s="211">
        <v>2.77316914773006</v>
      </c>
      <c r="AZ8" s="207"/>
      <c r="BA8" s="217">
        <v>-0.38284533140661198</v>
      </c>
      <c r="BB8" s="218">
        <v>-0.54496790846283305</v>
      </c>
      <c r="BC8" s="219">
        <v>-0.46461821496188899</v>
      </c>
      <c r="BD8" s="207"/>
      <c r="BE8" s="225">
        <v>1.7272100007520199</v>
      </c>
    </row>
    <row r="9" spans="1:57" x14ac:dyDescent="0.25">
      <c r="A9" s="19" t="s">
        <v>91</v>
      </c>
      <c r="B9" s="2" t="str">
        <f>TRIM(A9)</f>
        <v>Virginia</v>
      </c>
      <c r="C9" s="9"/>
      <c r="D9" s="23" t="s">
        <v>89</v>
      </c>
      <c r="E9" s="26" t="s">
        <v>90</v>
      </c>
      <c r="F9" s="2"/>
      <c r="G9" s="212">
        <v>51.403848036815802</v>
      </c>
      <c r="H9" s="207">
        <v>68.185768138646793</v>
      </c>
      <c r="I9" s="207">
        <v>76.119284245569304</v>
      </c>
      <c r="J9" s="207">
        <v>81.562102222657302</v>
      </c>
      <c r="K9" s="207">
        <v>81.603103887202494</v>
      </c>
      <c r="L9" s="213">
        <v>71.774821306178396</v>
      </c>
      <c r="M9" s="207"/>
      <c r="N9" s="220">
        <v>86.689146186233202</v>
      </c>
      <c r="O9" s="228">
        <v>84.222314696954797</v>
      </c>
      <c r="P9" s="221">
        <v>85.455730441594</v>
      </c>
      <c r="Q9" s="207"/>
      <c r="R9" s="226">
        <v>75.683652487725695</v>
      </c>
      <c r="S9" s="208"/>
      <c r="T9" s="212">
        <v>2.3455072359909002</v>
      </c>
      <c r="U9" s="207">
        <v>4.87478995440331</v>
      </c>
      <c r="V9" s="207">
        <v>5.9046088627165503</v>
      </c>
      <c r="W9" s="207">
        <v>9.0197022066999004</v>
      </c>
      <c r="X9" s="207">
        <v>7.4072284763255398</v>
      </c>
      <c r="Y9" s="213">
        <v>6.2049910994620801</v>
      </c>
      <c r="Z9" s="207"/>
      <c r="AA9" s="220">
        <v>3.6177722664757499</v>
      </c>
      <c r="AB9" s="228">
        <v>3.2053674780446202</v>
      </c>
      <c r="AC9" s="221">
        <v>3.4141349782962598</v>
      </c>
      <c r="AD9" s="207"/>
      <c r="AE9" s="226">
        <v>5.2883299094935596</v>
      </c>
      <c r="AF9" s="29"/>
      <c r="AG9" s="212">
        <v>53.309459100880098</v>
      </c>
      <c r="AH9" s="207">
        <v>67.942636104082993</v>
      </c>
      <c r="AI9" s="207">
        <v>73.748870015281497</v>
      </c>
      <c r="AJ9" s="207">
        <v>75.620006003777704</v>
      </c>
      <c r="AK9" s="207">
        <v>73.326237576519006</v>
      </c>
      <c r="AL9" s="213">
        <v>68.789441760108204</v>
      </c>
      <c r="AM9" s="207"/>
      <c r="AN9" s="220">
        <v>77.347390995867499</v>
      </c>
      <c r="AO9" s="228">
        <v>76.304582429516202</v>
      </c>
      <c r="AP9" s="221">
        <v>76.8259867126919</v>
      </c>
      <c r="AQ9" s="207"/>
      <c r="AR9" s="226">
        <v>71.085838407326307</v>
      </c>
      <c r="AS9" s="208"/>
      <c r="AT9" s="212">
        <v>7.0037299203621997</v>
      </c>
      <c r="AU9" s="207">
        <v>6.8204665634702497</v>
      </c>
      <c r="AV9" s="207">
        <v>4.6177248307100696</v>
      </c>
      <c r="AW9" s="207">
        <v>3.3503913793109801</v>
      </c>
      <c r="AX9" s="207">
        <v>2.4500619678749298</v>
      </c>
      <c r="AY9" s="213">
        <v>4.65053505300033</v>
      </c>
      <c r="AZ9" s="207"/>
      <c r="BA9" s="220">
        <v>0.45932219821077902</v>
      </c>
      <c r="BB9" s="228">
        <v>-0.47555802614243398</v>
      </c>
      <c r="BC9" s="221">
        <v>-7.1306298639608901E-3</v>
      </c>
      <c r="BD9" s="207"/>
      <c r="BE9" s="226">
        <v>3.1650904381876099</v>
      </c>
    </row>
    <row r="10" spans="1:57" x14ac:dyDescent="0.25">
      <c r="A10" s="20" t="s">
        <v>40</v>
      </c>
      <c r="B10" s="2" t="str">
        <f t="shared" ref="B10:B45" si="0">TRIM(A10)</f>
        <v>Norfolk/Virginia Beach, VA</v>
      </c>
      <c r="C10" s="2"/>
      <c r="D10" s="23" t="s">
        <v>89</v>
      </c>
      <c r="E10" s="26" t="s">
        <v>90</v>
      </c>
      <c r="F10" s="2"/>
      <c r="G10" s="212">
        <v>52.919254658385</v>
      </c>
      <c r="H10" s="207">
        <v>65.722049689440894</v>
      </c>
      <c r="I10" s="207">
        <v>71.433747412008202</v>
      </c>
      <c r="J10" s="207">
        <v>75.383022774327102</v>
      </c>
      <c r="K10" s="207">
        <v>75.983436853002004</v>
      </c>
      <c r="L10" s="213">
        <v>68.288302277432706</v>
      </c>
      <c r="M10" s="207"/>
      <c r="N10" s="220">
        <v>89.210662525879897</v>
      </c>
      <c r="O10" s="228">
        <v>87.802795031055894</v>
      </c>
      <c r="P10" s="221">
        <v>88.506728778467902</v>
      </c>
      <c r="Q10" s="207"/>
      <c r="R10" s="226">
        <v>74.064995563442693</v>
      </c>
      <c r="S10" s="208"/>
      <c r="T10" s="212">
        <v>3.9485359361135699</v>
      </c>
      <c r="U10" s="207">
        <v>13.8379685291476</v>
      </c>
      <c r="V10" s="207">
        <v>16.664864954549198</v>
      </c>
      <c r="W10" s="207">
        <v>19.377138507171701</v>
      </c>
      <c r="X10" s="207">
        <v>12.7231522194769</v>
      </c>
      <c r="Y10" s="213">
        <v>13.652444029886899</v>
      </c>
      <c r="Z10" s="207"/>
      <c r="AA10" s="220">
        <v>9.5002015907642701</v>
      </c>
      <c r="AB10" s="228">
        <v>11.127261764223899</v>
      </c>
      <c r="AC10" s="221">
        <v>10.3012625028879</v>
      </c>
      <c r="AD10" s="207"/>
      <c r="AE10" s="226">
        <v>12.4856084172478</v>
      </c>
      <c r="AF10" s="29"/>
      <c r="AG10" s="212">
        <v>52.837732919254599</v>
      </c>
      <c r="AH10" s="207">
        <v>61.475155279503099</v>
      </c>
      <c r="AI10" s="207">
        <v>65.788690476190396</v>
      </c>
      <c r="AJ10" s="207">
        <v>68.039596273291906</v>
      </c>
      <c r="AK10" s="207">
        <v>70.018115942028899</v>
      </c>
      <c r="AL10" s="213">
        <v>63.631858178053797</v>
      </c>
      <c r="AM10" s="207"/>
      <c r="AN10" s="220">
        <v>81.008669772256695</v>
      </c>
      <c r="AO10" s="228">
        <v>80.9426759834368</v>
      </c>
      <c r="AP10" s="221">
        <v>80.975672877846705</v>
      </c>
      <c r="AQ10" s="207"/>
      <c r="AR10" s="226">
        <v>68.587233806566104</v>
      </c>
      <c r="AS10" s="208"/>
      <c r="AT10" s="212">
        <v>4.7867445893928799</v>
      </c>
      <c r="AU10" s="207">
        <v>6.3913961285958196</v>
      </c>
      <c r="AV10" s="207">
        <v>5.2362894379036398</v>
      </c>
      <c r="AW10" s="207">
        <v>6.1389968240804302</v>
      </c>
      <c r="AX10" s="207">
        <v>4.0535185933625</v>
      </c>
      <c r="AY10" s="213">
        <v>5.3104809503921597</v>
      </c>
      <c r="AZ10" s="207"/>
      <c r="BA10" s="220">
        <v>1.7805701192296499</v>
      </c>
      <c r="BB10" s="228">
        <v>-0.23584255345939401</v>
      </c>
      <c r="BC10" s="221">
        <v>0.76268768623882799</v>
      </c>
      <c r="BD10" s="207"/>
      <c r="BE10" s="226">
        <v>3.7295049891573999</v>
      </c>
    </row>
    <row r="11" spans="1:57" x14ac:dyDescent="0.25">
      <c r="A11" s="20" t="s">
        <v>92</v>
      </c>
      <c r="B11" s="2" t="s">
        <v>56</v>
      </c>
      <c r="C11" s="2"/>
      <c r="D11" s="23" t="s">
        <v>89</v>
      </c>
      <c r="E11" s="26" t="s">
        <v>90</v>
      </c>
      <c r="F11" s="2"/>
      <c r="G11" s="212">
        <v>52.404863675976202</v>
      </c>
      <c r="H11" s="207">
        <v>64.983192928580294</v>
      </c>
      <c r="I11" s="207">
        <v>70.830393824957397</v>
      </c>
      <c r="J11" s="207">
        <v>74.814292235547896</v>
      </c>
      <c r="K11" s="207">
        <v>71.589824459476205</v>
      </c>
      <c r="L11" s="213">
        <v>66.924513424907602</v>
      </c>
      <c r="M11" s="207"/>
      <c r="N11" s="220">
        <v>77.723368054114601</v>
      </c>
      <c r="O11" s="228">
        <v>80.694692285346704</v>
      </c>
      <c r="P11" s="221">
        <v>79.209030169730596</v>
      </c>
      <c r="Q11" s="207"/>
      <c r="R11" s="226">
        <v>70.434375351999904</v>
      </c>
      <c r="S11" s="208"/>
      <c r="T11" s="212">
        <v>-0.35331340430129299</v>
      </c>
      <c r="U11" s="207">
        <v>-2.8335755551733302</v>
      </c>
      <c r="V11" s="207">
        <v>-2.5003315907272001</v>
      </c>
      <c r="W11" s="207">
        <v>2.3993267640973599</v>
      </c>
      <c r="X11" s="207">
        <v>1.3645738510405701</v>
      </c>
      <c r="Y11" s="213">
        <v>-0.35155769937371301</v>
      </c>
      <c r="Z11" s="207"/>
      <c r="AA11" s="220">
        <v>-4.2667019021807899</v>
      </c>
      <c r="AB11" s="228">
        <v>-2.8694416439566401</v>
      </c>
      <c r="AC11" s="221">
        <v>-3.5600284548963099</v>
      </c>
      <c r="AD11" s="207"/>
      <c r="AE11" s="226">
        <v>-1.40549723642474</v>
      </c>
      <c r="AF11" s="29"/>
      <c r="AG11" s="212">
        <v>52.438491774639601</v>
      </c>
      <c r="AH11" s="207">
        <v>66.776199488384606</v>
      </c>
      <c r="AI11" s="207">
        <v>72.885427281991497</v>
      </c>
      <c r="AJ11" s="207">
        <v>73.559262109269298</v>
      </c>
      <c r="AK11" s="207">
        <v>71.369298920616401</v>
      </c>
      <c r="AL11" s="213">
        <v>67.405735914980298</v>
      </c>
      <c r="AM11" s="207"/>
      <c r="AN11" s="220">
        <v>77.694568796285694</v>
      </c>
      <c r="AO11" s="228">
        <v>79.4447271934106</v>
      </c>
      <c r="AP11" s="221">
        <v>78.569647994848097</v>
      </c>
      <c r="AQ11" s="207"/>
      <c r="AR11" s="226">
        <v>70.598054007817197</v>
      </c>
      <c r="AS11" s="208"/>
      <c r="AT11" s="212">
        <v>5.3489607563733301</v>
      </c>
      <c r="AU11" s="207">
        <v>2.5213085833399802</v>
      </c>
      <c r="AV11" s="207">
        <v>2.05152526249698</v>
      </c>
      <c r="AW11" s="207">
        <v>2.14071063851789</v>
      </c>
      <c r="AX11" s="207">
        <v>2.3096697291900701</v>
      </c>
      <c r="AY11" s="213">
        <v>2.71786283669271</v>
      </c>
      <c r="AZ11" s="207"/>
      <c r="BA11" s="220">
        <v>0.94947736704872399</v>
      </c>
      <c r="BB11" s="228">
        <v>1.2360062092762401</v>
      </c>
      <c r="BC11" s="221">
        <v>1.0941344070329799</v>
      </c>
      <c r="BD11" s="207"/>
      <c r="BE11" s="226">
        <v>2.1960499358645098</v>
      </c>
    </row>
    <row r="12" spans="1:57" x14ac:dyDescent="0.25">
      <c r="A12" s="20" t="s">
        <v>93</v>
      </c>
      <c r="B12" s="2" t="str">
        <f t="shared" si="0"/>
        <v>Virginia Area</v>
      </c>
      <c r="C12" s="2"/>
      <c r="D12" s="23" t="s">
        <v>89</v>
      </c>
      <c r="E12" s="26" t="s">
        <v>90</v>
      </c>
      <c r="F12" s="2"/>
      <c r="G12" s="212">
        <v>41.865912405533201</v>
      </c>
      <c r="H12" s="207">
        <v>57.1330711097361</v>
      </c>
      <c r="I12" s="207">
        <v>64.973262032085501</v>
      </c>
      <c r="J12" s="207">
        <v>77.011976841826097</v>
      </c>
      <c r="K12" s="207">
        <v>82.083351747911706</v>
      </c>
      <c r="L12" s="213">
        <v>64.613514827418498</v>
      </c>
      <c r="M12" s="207"/>
      <c r="N12" s="220">
        <v>86.211163654041599</v>
      </c>
      <c r="O12" s="228">
        <v>76.375569010474194</v>
      </c>
      <c r="P12" s="221">
        <v>81.293366332257904</v>
      </c>
      <c r="Q12" s="207"/>
      <c r="R12" s="226">
        <v>69.379186685944006</v>
      </c>
      <c r="S12" s="208"/>
      <c r="T12" s="212">
        <v>3.2840646567865002</v>
      </c>
      <c r="U12" s="207">
        <v>4.6954729358331404</v>
      </c>
      <c r="V12" s="207">
        <v>6.3682097568861797</v>
      </c>
      <c r="W12" s="207">
        <v>11.6858885419632</v>
      </c>
      <c r="X12" s="207">
        <v>8.5098429324990104</v>
      </c>
      <c r="Y12" s="213">
        <v>7.4067594946259296</v>
      </c>
      <c r="Z12" s="207"/>
      <c r="AA12" s="220">
        <v>3.3315873376757099</v>
      </c>
      <c r="AB12" s="228">
        <v>-2.5909145139092802</v>
      </c>
      <c r="AC12" s="221">
        <v>0.46227321881299199</v>
      </c>
      <c r="AD12" s="207"/>
      <c r="AE12" s="226">
        <v>4.9774054216925903</v>
      </c>
      <c r="AF12" s="29"/>
      <c r="AG12" s="212">
        <v>44.311077956866903</v>
      </c>
      <c r="AH12" s="207">
        <v>57.363364076746201</v>
      </c>
      <c r="AI12" s="207">
        <v>61.742079931622499</v>
      </c>
      <c r="AJ12" s="207">
        <v>66.170736600421193</v>
      </c>
      <c r="AK12" s="207">
        <v>67.091436072255803</v>
      </c>
      <c r="AL12" s="213">
        <v>59.335738927582497</v>
      </c>
      <c r="AM12" s="207"/>
      <c r="AN12" s="220">
        <v>72.605945637504803</v>
      </c>
      <c r="AO12" s="228">
        <v>68.458978377811704</v>
      </c>
      <c r="AP12" s="221">
        <v>70.532462007658296</v>
      </c>
      <c r="AQ12" s="207"/>
      <c r="AR12" s="226">
        <v>62.537306802448299</v>
      </c>
      <c r="AS12" s="208"/>
      <c r="AT12" s="212">
        <v>2.54655096453215</v>
      </c>
      <c r="AU12" s="207">
        <v>3.3058627625164299</v>
      </c>
      <c r="AV12" s="207">
        <v>0.81834122794720199</v>
      </c>
      <c r="AW12" s="207">
        <v>-1.38975803389696</v>
      </c>
      <c r="AX12" s="207">
        <v>0.52938803076367202</v>
      </c>
      <c r="AY12" s="213">
        <v>0.96790508573470002</v>
      </c>
      <c r="AZ12" s="207"/>
      <c r="BA12" s="220">
        <v>-3.0560482152169999</v>
      </c>
      <c r="BB12" s="228">
        <v>-3.6637838053292802</v>
      </c>
      <c r="BC12" s="221">
        <v>-3.3519377542508599</v>
      </c>
      <c r="BD12" s="207"/>
      <c r="BE12" s="226">
        <v>-0.46806884184119202</v>
      </c>
    </row>
    <row r="13" spans="1:57" x14ac:dyDescent="0.25">
      <c r="A13" s="33" t="s">
        <v>94</v>
      </c>
      <c r="B13" s="2" t="s">
        <v>33</v>
      </c>
      <c r="C13" s="2"/>
      <c r="D13" s="23" t="s">
        <v>89</v>
      </c>
      <c r="E13" s="26" t="s">
        <v>90</v>
      </c>
      <c r="F13" s="2"/>
      <c r="G13" s="212">
        <v>52.611274406886402</v>
      </c>
      <c r="H13" s="207">
        <v>77.645391559941203</v>
      </c>
      <c r="I13" s="207">
        <v>91.802332193188803</v>
      </c>
      <c r="J13" s="207">
        <v>94.190925551918596</v>
      </c>
      <c r="K13" s="207">
        <v>90.523387541224494</v>
      </c>
      <c r="L13" s="213">
        <v>81.354719029427102</v>
      </c>
      <c r="M13" s="207"/>
      <c r="N13" s="220">
        <v>90.819066947766203</v>
      </c>
      <c r="O13" s="228">
        <v>90.350178894788797</v>
      </c>
      <c r="P13" s="221">
        <v>90.5846229212775</v>
      </c>
      <c r="Q13" s="207"/>
      <c r="R13" s="226">
        <v>83.991841018330007</v>
      </c>
      <c r="S13" s="208"/>
      <c r="T13" s="212">
        <v>-8.4043937715434005</v>
      </c>
      <c r="U13" s="207">
        <v>-4.7375095039655104</v>
      </c>
      <c r="V13" s="207">
        <v>3.7677151233344399</v>
      </c>
      <c r="W13" s="207">
        <v>7.8701724252109804</v>
      </c>
      <c r="X13" s="207">
        <v>12.659614352104199</v>
      </c>
      <c r="Y13" s="213">
        <v>2.9586277416457198</v>
      </c>
      <c r="Z13" s="207"/>
      <c r="AA13" s="220">
        <v>11.541723978413501</v>
      </c>
      <c r="AB13" s="228">
        <v>7.9042148895009303</v>
      </c>
      <c r="AC13" s="221">
        <v>9.6975280473157603</v>
      </c>
      <c r="AD13" s="207"/>
      <c r="AE13" s="226">
        <v>4.9452071787049698</v>
      </c>
      <c r="AF13" s="29"/>
      <c r="AG13" s="212">
        <v>60.231478851389397</v>
      </c>
      <c r="AH13" s="207">
        <v>80.445783606385405</v>
      </c>
      <c r="AI13" s="207">
        <v>89.148223490004696</v>
      </c>
      <c r="AJ13" s="207">
        <v>88.4744995774589</v>
      </c>
      <c r="AK13" s="207">
        <v>80.531302166635996</v>
      </c>
      <c r="AL13" s="213">
        <v>79.766269917916901</v>
      </c>
      <c r="AM13" s="207"/>
      <c r="AN13" s="220">
        <v>78.027709647661595</v>
      </c>
      <c r="AO13" s="228">
        <v>78.365882769565701</v>
      </c>
      <c r="AP13" s="221">
        <v>78.196796208613605</v>
      </c>
      <c r="AQ13" s="207"/>
      <c r="AR13" s="226">
        <v>79.317995146997902</v>
      </c>
      <c r="AS13" s="208"/>
      <c r="AT13" s="212">
        <v>8.0919588151117203</v>
      </c>
      <c r="AU13" s="207">
        <v>7.1775746435155998</v>
      </c>
      <c r="AV13" s="207">
        <v>5.3013704793463701</v>
      </c>
      <c r="AW13" s="207">
        <v>4.4102450610136401</v>
      </c>
      <c r="AX13" s="207">
        <v>3.8187855156967698</v>
      </c>
      <c r="AY13" s="213">
        <v>5.5814049523408098</v>
      </c>
      <c r="AZ13" s="207"/>
      <c r="BA13" s="220">
        <v>3.62424201217171</v>
      </c>
      <c r="BB13" s="228">
        <v>2.0701202338447402</v>
      </c>
      <c r="BC13" s="221">
        <v>2.8396299153470599</v>
      </c>
      <c r="BD13" s="207"/>
      <c r="BE13" s="226">
        <v>4.7946088533029902</v>
      </c>
    </row>
    <row r="14" spans="1:57" x14ac:dyDescent="0.25">
      <c r="A14" s="20" t="s">
        <v>95</v>
      </c>
      <c r="B14" s="2" t="str">
        <f t="shared" si="0"/>
        <v>Arlington, VA</v>
      </c>
      <c r="C14" s="2"/>
      <c r="D14" s="23" t="s">
        <v>89</v>
      </c>
      <c r="E14" s="26" t="s">
        <v>90</v>
      </c>
      <c r="F14" s="2"/>
      <c r="G14" s="212">
        <v>61.957107446923104</v>
      </c>
      <c r="H14" s="207">
        <v>91.001185472572402</v>
      </c>
      <c r="I14" s="207">
        <v>98.027804720336206</v>
      </c>
      <c r="J14" s="207">
        <v>98.264899234831304</v>
      </c>
      <c r="K14" s="207">
        <v>96.422028235801207</v>
      </c>
      <c r="L14" s="213">
        <v>89.134605022092799</v>
      </c>
      <c r="M14" s="207"/>
      <c r="N14" s="220">
        <v>95.786183856018894</v>
      </c>
      <c r="O14" s="228">
        <v>94.169630348097797</v>
      </c>
      <c r="P14" s="221">
        <v>94.977907102058396</v>
      </c>
      <c r="Q14" s="207"/>
      <c r="R14" s="226">
        <v>90.804119902083002</v>
      </c>
      <c r="S14" s="208"/>
      <c r="T14" s="212">
        <v>8.0623319194077308</v>
      </c>
      <c r="U14" s="207">
        <v>4.42071512751403</v>
      </c>
      <c r="V14" s="207">
        <v>0.91819043236008402</v>
      </c>
      <c r="W14" s="207">
        <v>2.6816649983406</v>
      </c>
      <c r="X14" s="207">
        <v>6.3711357312756904</v>
      </c>
      <c r="Y14" s="213">
        <v>4.1378516223444199</v>
      </c>
      <c r="Z14" s="207"/>
      <c r="AA14" s="220">
        <v>5.9166614053583499</v>
      </c>
      <c r="AB14" s="228">
        <v>9.2889785788914292</v>
      </c>
      <c r="AC14" s="221">
        <v>7.5620535008589602</v>
      </c>
      <c r="AD14" s="207"/>
      <c r="AE14" s="226">
        <v>5.1381035870667802</v>
      </c>
      <c r="AF14" s="29"/>
      <c r="AG14" s="212">
        <v>65.943340965972595</v>
      </c>
      <c r="AH14" s="207">
        <v>91.003248309281602</v>
      </c>
      <c r="AI14" s="207">
        <v>96.836892273283894</v>
      </c>
      <c r="AJ14" s="207">
        <v>96.354970978220294</v>
      </c>
      <c r="AK14" s="207">
        <v>85.813941104425098</v>
      </c>
      <c r="AL14" s="213">
        <v>87.190478726236705</v>
      </c>
      <c r="AM14" s="207"/>
      <c r="AN14" s="220">
        <v>76.837989126067896</v>
      </c>
      <c r="AO14" s="228">
        <v>74.821222915606498</v>
      </c>
      <c r="AP14" s="221">
        <v>75.829606020837204</v>
      </c>
      <c r="AQ14" s="207"/>
      <c r="AR14" s="226">
        <v>83.958180931480101</v>
      </c>
      <c r="AS14" s="208"/>
      <c r="AT14" s="212">
        <v>12.5867723240766</v>
      </c>
      <c r="AU14" s="207">
        <v>9.4850739696014301</v>
      </c>
      <c r="AV14" s="207">
        <v>3.55388632665364</v>
      </c>
      <c r="AW14" s="207">
        <v>1.72220974543761</v>
      </c>
      <c r="AX14" s="207">
        <v>-1.8587646425248201</v>
      </c>
      <c r="AY14" s="213">
        <v>4.4530509552941604</v>
      </c>
      <c r="AZ14" s="207"/>
      <c r="BA14" s="220">
        <v>-2.6392965368791099</v>
      </c>
      <c r="BB14" s="228">
        <v>-3.1686221607155001</v>
      </c>
      <c r="BC14" s="221">
        <v>-2.9011611713897301</v>
      </c>
      <c r="BD14" s="207"/>
      <c r="BE14" s="226">
        <v>2.4670380655178601</v>
      </c>
    </row>
    <row r="15" spans="1:57" x14ac:dyDescent="0.25">
      <c r="A15" s="20" t="s">
        <v>37</v>
      </c>
      <c r="B15" s="2" t="str">
        <f t="shared" si="0"/>
        <v>Suburban Virginia Area</v>
      </c>
      <c r="C15" s="2"/>
      <c r="D15" s="23" t="s">
        <v>89</v>
      </c>
      <c r="E15" s="26" t="s">
        <v>90</v>
      </c>
      <c r="F15" s="2"/>
      <c r="G15" s="212">
        <v>53.564453125</v>
      </c>
      <c r="H15" s="207">
        <v>76.7903645833333</v>
      </c>
      <c r="I15" s="207">
        <v>87.3860677083333</v>
      </c>
      <c r="J15" s="207">
        <v>89.55078125</v>
      </c>
      <c r="K15" s="207">
        <v>85.15625</v>
      </c>
      <c r="L15" s="213">
        <v>78.4895833333333</v>
      </c>
      <c r="M15" s="207"/>
      <c r="N15" s="220">
        <v>88.76953125</v>
      </c>
      <c r="O15" s="228">
        <v>88.8346354166666</v>
      </c>
      <c r="P15" s="221">
        <v>88.8020833333333</v>
      </c>
      <c r="Q15" s="207"/>
      <c r="R15" s="226">
        <v>81.436011904761898</v>
      </c>
      <c r="S15" s="208"/>
      <c r="T15" s="212">
        <v>3.51953310364599</v>
      </c>
      <c r="U15" s="207">
        <v>5.1585602420047802</v>
      </c>
      <c r="V15" s="207">
        <v>4.7775245594128197</v>
      </c>
      <c r="W15" s="207">
        <v>7.8812310503352299</v>
      </c>
      <c r="X15" s="207">
        <v>4.02310162967406</v>
      </c>
      <c r="Y15" s="213">
        <v>5.20269967601328</v>
      </c>
      <c r="Z15" s="207"/>
      <c r="AA15" s="220">
        <v>5.4429450527415897</v>
      </c>
      <c r="AB15" s="228">
        <v>5.8495782641733296</v>
      </c>
      <c r="AC15" s="221">
        <v>5.6459449042518601</v>
      </c>
      <c r="AD15" s="207"/>
      <c r="AE15" s="226">
        <v>5.3403967779827903</v>
      </c>
      <c r="AF15" s="29"/>
      <c r="AG15" s="212">
        <v>55.781758957654702</v>
      </c>
      <c r="AH15" s="207">
        <v>77.557003257328901</v>
      </c>
      <c r="AI15" s="207">
        <v>85.329804560260499</v>
      </c>
      <c r="AJ15" s="207">
        <v>85.460097719869694</v>
      </c>
      <c r="AK15" s="207">
        <v>76.099348534201894</v>
      </c>
      <c r="AL15" s="213">
        <v>76.045602605863095</v>
      </c>
      <c r="AM15" s="207"/>
      <c r="AN15" s="220">
        <v>76.518235102572405</v>
      </c>
      <c r="AO15" s="228">
        <v>77.763757733637206</v>
      </c>
      <c r="AP15" s="221">
        <v>77.140996418104805</v>
      </c>
      <c r="AQ15" s="207"/>
      <c r="AR15" s="226">
        <v>76.358645077237995</v>
      </c>
      <c r="AS15" s="208"/>
      <c r="AT15" s="212">
        <v>10.855811799711301</v>
      </c>
      <c r="AU15" s="207">
        <v>11.560097221337999</v>
      </c>
      <c r="AV15" s="207">
        <v>8.9119406756086494</v>
      </c>
      <c r="AW15" s="207">
        <v>8.3425653895064098</v>
      </c>
      <c r="AX15" s="207">
        <v>3.56801341029011</v>
      </c>
      <c r="AY15" s="213">
        <v>8.46789860241614</v>
      </c>
      <c r="AZ15" s="207"/>
      <c r="BA15" s="220">
        <v>0.79238817133633899</v>
      </c>
      <c r="BB15" s="228">
        <v>1.2864550919012701</v>
      </c>
      <c r="BC15" s="221">
        <v>1.0408119893230099</v>
      </c>
      <c r="BD15" s="207"/>
      <c r="BE15" s="226">
        <v>6.21446485554904</v>
      </c>
    </row>
    <row r="16" spans="1:57" x14ac:dyDescent="0.25">
      <c r="A16" s="20" t="s">
        <v>96</v>
      </c>
      <c r="B16" s="2" t="str">
        <f t="shared" si="0"/>
        <v>Alexandria, VA</v>
      </c>
      <c r="C16" s="2"/>
      <c r="D16" s="23" t="s">
        <v>89</v>
      </c>
      <c r="E16" s="26" t="s">
        <v>90</v>
      </c>
      <c r="F16" s="2"/>
      <c r="G16" s="212">
        <v>52.619986088569398</v>
      </c>
      <c r="H16" s="207">
        <v>74.715974959424898</v>
      </c>
      <c r="I16" s="207">
        <v>93.426849060978398</v>
      </c>
      <c r="J16" s="207">
        <v>96.232320890331494</v>
      </c>
      <c r="K16" s="207">
        <v>90.969162995594701</v>
      </c>
      <c r="L16" s="213">
        <v>81.592858798979805</v>
      </c>
      <c r="M16" s="207"/>
      <c r="N16" s="220">
        <v>90.934384419197698</v>
      </c>
      <c r="O16" s="228">
        <v>90.760491537212999</v>
      </c>
      <c r="P16" s="221">
        <v>90.847437978205406</v>
      </c>
      <c r="Q16" s="207"/>
      <c r="R16" s="226">
        <v>84.237024278758497</v>
      </c>
      <c r="S16" s="208"/>
      <c r="T16" s="212">
        <v>-9.2001764626129692</v>
      </c>
      <c r="U16" s="207">
        <v>-5.8718780607829801</v>
      </c>
      <c r="V16" s="207">
        <v>2.9011210784297701</v>
      </c>
      <c r="W16" s="207">
        <v>6.9220387882500702</v>
      </c>
      <c r="X16" s="207">
        <v>8.5020438280789907</v>
      </c>
      <c r="Y16" s="213">
        <v>1.49257763669845</v>
      </c>
      <c r="Z16" s="207"/>
      <c r="AA16" s="220">
        <v>8.5056977075793103</v>
      </c>
      <c r="AB16" s="228">
        <v>6.5831738161238</v>
      </c>
      <c r="AC16" s="221">
        <v>7.5367636560510602</v>
      </c>
      <c r="AD16" s="207"/>
      <c r="AE16" s="226">
        <v>3.2813052049676901</v>
      </c>
      <c r="AF16" s="29"/>
      <c r="AG16" s="212">
        <v>62.314514259216303</v>
      </c>
      <c r="AH16" s="207">
        <v>82.529561789937304</v>
      </c>
      <c r="AI16" s="207">
        <v>92.499420357060004</v>
      </c>
      <c r="AJ16" s="207">
        <v>91.719800602828599</v>
      </c>
      <c r="AK16" s="207">
        <v>82.257129608161307</v>
      </c>
      <c r="AL16" s="213">
        <v>82.264085323440696</v>
      </c>
      <c r="AM16" s="207"/>
      <c r="AN16" s="220">
        <v>78.182239740319901</v>
      </c>
      <c r="AO16" s="228">
        <v>78.9502666357523</v>
      </c>
      <c r="AP16" s="221">
        <v>78.5662531880361</v>
      </c>
      <c r="AQ16" s="207"/>
      <c r="AR16" s="226">
        <v>81.207561856182295</v>
      </c>
      <c r="AS16" s="208"/>
      <c r="AT16" s="212">
        <v>12.8457297186144</v>
      </c>
      <c r="AU16" s="207">
        <v>11.9972041187636</v>
      </c>
      <c r="AV16" s="207">
        <v>9.0773537274494593</v>
      </c>
      <c r="AW16" s="207">
        <v>6.3696411234286296</v>
      </c>
      <c r="AX16" s="207">
        <v>3.5675630029897101</v>
      </c>
      <c r="AY16" s="213">
        <v>8.4245090487351</v>
      </c>
      <c r="AZ16" s="207"/>
      <c r="BA16" s="220">
        <v>5.9637466958435299</v>
      </c>
      <c r="BB16" s="228">
        <v>4.2664503511415299</v>
      </c>
      <c r="BC16" s="221">
        <v>5.1040993914761703</v>
      </c>
      <c r="BD16" s="207"/>
      <c r="BE16" s="226">
        <v>7.4857644656605</v>
      </c>
    </row>
    <row r="17" spans="1:57" x14ac:dyDescent="0.25">
      <c r="A17" s="20" t="s">
        <v>36</v>
      </c>
      <c r="B17" s="2" t="str">
        <f t="shared" si="0"/>
        <v>Fairfax/Tysons Corner, VA</v>
      </c>
      <c r="C17" s="2"/>
      <c r="D17" s="23" t="s">
        <v>89</v>
      </c>
      <c r="E17" s="26" t="s">
        <v>90</v>
      </c>
      <c r="F17" s="2"/>
      <c r="G17" s="212">
        <v>58.222581763550203</v>
      </c>
      <c r="H17" s="207">
        <v>83.034785623483103</v>
      </c>
      <c r="I17" s="207">
        <v>94.048306945568001</v>
      </c>
      <c r="J17" s="207">
        <v>94.360337455217802</v>
      </c>
      <c r="K17" s="207">
        <v>90.049693747833103</v>
      </c>
      <c r="L17" s="213">
        <v>83.943141107130401</v>
      </c>
      <c r="M17" s="207"/>
      <c r="N17" s="220">
        <v>87.033398821218</v>
      </c>
      <c r="O17" s="228">
        <v>89.749219923725803</v>
      </c>
      <c r="P17" s="221">
        <v>88.391309372471895</v>
      </c>
      <c r="Q17" s="207"/>
      <c r="R17" s="226">
        <v>85.214046325799401</v>
      </c>
      <c r="S17" s="208"/>
      <c r="T17" s="212">
        <v>-3.4865900383141701</v>
      </c>
      <c r="U17" s="207">
        <v>-0.53986710963455098</v>
      </c>
      <c r="V17" s="207">
        <v>1.1308562197092</v>
      </c>
      <c r="W17" s="207">
        <v>0</v>
      </c>
      <c r="X17" s="207">
        <v>4.6327380153081696</v>
      </c>
      <c r="Y17" s="213">
        <v>0.59551837797412899</v>
      </c>
      <c r="Z17" s="207"/>
      <c r="AA17" s="220">
        <v>1.3593539703902999</v>
      </c>
      <c r="AB17" s="228">
        <v>6.4418859649122799</v>
      </c>
      <c r="AC17" s="221">
        <v>3.87749558603829</v>
      </c>
      <c r="AD17" s="207"/>
      <c r="AE17" s="226">
        <v>1.54636132916248</v>
      </c>
      <c r="AF17" s="29"/>
      <c r="AG17" s="212">
        <v>58.728186756038298</v>
      </c>
      <c r="AH17" s="207">
        <v>83.988212180746501</v>
      </c>
      <c r="AI17" s="207">
        <v>92.811741592511197</v>
      </c>
      <c r="AJ17" s="207">
        <v>91.835201664162696</v>
      </c>
      <c r="AK17" s="207">
        <v>80.425863862244299</v>
      </c>
      <c r="AL17" s="213">
        <v>81.557841211140598</v>
      </c>
      <c r="AM17" s="207"/>
      <c r="AN17" s="220">
        <v>76.256789552756203</v>
      </c>
      <c r="AO17" s="228">
        <v>78.530567433260103</v>
      </c>
      <c r="AP17" s="221">
        <v>77.393678493008196</v>
      </c>
      <c r="AQ17" s="207"/>
      <c r="AR17" s="226">
        <v>80.368080434531294</v>
      </c>
      <c r="AS17" s="208"/>
      <c r="AT17" s="212">
        <v>6.7538469618192298</v>
      </c>
      <c r="AU17" s="207">
        <v>11.021998166819399</v>
      </c>
      <c r="AV17" s="207">
        <v>5.7232186934342604</v>
      </c>
      <c r="AW17" s="207">
        <v>3.8554531791151998</v>
      </c>
      <c r="AX17" s="207">
        <v>0.22683084899546299</v>
      </c>
      <c r="AY17" s="213">
        <v>5.3392044182401603</v>
      </c>
      <c r="AZ17" s="207"/>
      <c r="BA17" s="220">
        <v>0.55240199626652398</v>
      </c>
      <c r="BB17" s="228">
        <v>2.6240277882654901</v>
      </c>
      <c r="BC17" s="221">
        <v>1.5928700104294999</v>
      </c>
      <c r="BD17" s="207"/>
      <c r="BE17" s="226">
        <v>4.2811621368322301</v>
      </c>
    </row>
    <row r="18" spans="1:57" x14ac:dyDescent="0.25">
      <c r="A18" s="20" t="s">
        <v>38</v>
      </c>
      <c r="B18" s="2" t="str">
        <f t="shared" si="0"/>
        <v>I-95 Fredericksburg, VA</v>
      </c>
      <c r="C18" s="2"/>
      <c r="D18" s="23" t="s">
        <v>89</v>
      </c>
      <c r="E18" s="26" t="s">
        <v>90</v>
      </c>
      <c r="F18" s="2"/>
      <c r="G18" s="212">
        <v>57.8229746619702</v>
      </c>
      <c r="H18" s="207">
        <v>76.389046699238705</v>
      </c>
      <c r="I18" s="207">
        <v>80.502215657311595</v>
      </c>
      <c r="J18" s="207">
        <v>84.740370412453103</v>
      </c>
      <c r="K18" s="207">
        <v>81.9225088058175</v>
      </c>
      <c r="L18" s="213">
        <v>76.275423247358205</v>
      </c>
      <c r="M18" s="207"/>
      <c r="N18" s="220">
        <v>86.9333030337461</v>
      </c>
      <c r="O18" s="228">
        <v>90.626065219861303</v>
      </c>
      <c r="P18" s="221">
        <v>88.779684126803701</v>
      </c>
      <c r="Q18" s="207"/>
      <c r="R18" s="226">
        <v>79.848069212914098</v>
      </c>
      <c r="S18" s="208"/>
      <c r="T18" s="212">
        <v>7.0468832321896002</v>
      </c>
      <c r="U18" s="207">
        <v>18.037613885293599</v>
      </c>
      <c r="V18" s="207">
        <v>12.3148030868325</v>
      </c>
      <c r="W18" s="207">
        <v>11.034347671446699</v>
      </c>
      <c r="X18" s="207">
        <v>6.4908393949612</v>
      </c>
      <c r="Y18" s="213">
        <v>10.9763900388545</v>
      </c>
      <c r="Z18" s="207"/>
      <c r="AA18" s="220">
        <v>3.3924570211888301</v>
      </c>
      <c r="AB18" s="228">
        <v>1.2664187932070501</v>
      </c>
      <c r="AC18" s="221">
        <v>2.2962942402317501</v>
      </c>
      <c r="AD18" s="207"/>
      <c r="AE18" s="226">
        <v>8.0634955051227504</v>
      </c>
      <c r="AF18" s="29"/>
      <c r="AG18" s="212">
        <v>58.484831269173903</v>
      </c>
      <c r="AH18" s="207">
        <v>71.290194296102698</v>
      </c>
      <c r="AI18" s="207">
        <v>77.369048971707699</v>
      </c>
      <c r="AJ18" s="207">
        <v>79.593228042267896</v>
      </c>
      <c r="AK18" s="207">
        <v>79.158618338825093</v>
      </c>
      <c r="AL18" s="213">
        <v>73.179184183615405</v>
      </c>
      <c r="AM18" s="207"/>
      <c r="AN18" s="220">
        <v>84.530167026474203</v>
      </c>
      <c r="AO18" s="228">
        <v>83.044540393137098</v>
      </c>
      <c r="AP18" s="221">
        <v>83.7873537098057</v>
      </c>
      <c r="AQ18" s="207"/>
      <c r="AR18" s="226">
        <v>76.210089762526906</v>
      </c>
      <c r="AS18" s="208"/>
      <c r="AT18" s="212">
        <v>14.095049936843401</v>
      </c>
      <c r="AU18" s="207">
        <v>15.948090723043901</v>
      </c>
      <c r="AV18" s="207">
        <v>14.0894585278163</v>
      </c>
      <c r="AW18" s="207">
        <v>11.406604159423299</v>
      </c>
      <c r="AX18" s="207">
        <v>12.2719222685588</v>
      </c>
      <c r="AY18" s="213">
        <v>13.4530191904398</v>
      </c>
      <c r="AZ18" s="207"/>
      <c r="BA18" s="220">
        <v>9.3745352461550606</v>
      </c>
      <c r="BB18" s="228">
        <v>3.2776769733956499</v>
      </c>
      <c r="BC18" s="221">
        <v>6.26571630814834</v>
      </c>
      <c r="BD18" s="207"/>
      <c r="BE18" s="226">
        <v>11.092777088938499</v>
      </c>
    </row>
    <row r="19" spans="1:57" x14ac:dyDescent="0.25">
      <c r="A19" s="20" t="s">
        <v>97</v>
      </c>
      <c r="B19" s="2" t="str">
        <f t="shared" si="0"/>
        <v>Dulles Airport Area, VA</v>
      </c>
      <c r="C19" s="2"/>
      <c r="D19" s="23" t="s">
        <v>89</v>
      </c>
      <c r="E19" s="26" t="s">
        <v>90</v>
      </c>
      <c r="F19" s="2"/>
      <c r="G19" s="212">
        <v>62.865988500663398</v>
      </c>
      <c r="H19" s="207">
        <v>84.475895621406394</v>
      </c>
      <c r="I19" s="207">
        <v>97.160548429898199</v>
      </c>
      <c r="J19" s="207">
        <v>97.638213180008805</v>
      </c>
      <c r="K19" s="207">
        <v>94.674922600619098</v>
      </c>
      <c r="L19" s="213">
        <v>87.363113666519197</v>
      </c>
      <c r="M19" s="207"/>
      <c r="N19" s="220">
        <v>89.792127377266596</v>
      </c>
      <c r="O19" s="228">
        <v>88.677576293675301</v>
      </c>
      <c r="P19" s="221">
        <v>89.234851835471005</v>
      </c>
      <c r="Q19" s="207"/>
      <c r="R19" s="226">
        <v>87.897896000505398</v>
      </c>
      <c r="S19" s="208"/>
      <c r="T19" s="212">
        <v>6.8791007517962299</v>
      </c>
      <c r="U19" s="207">
        <v>2.77615435100441</v>
      </c>
      <c r="V19" s="207">
        <v>1.8819291052987599</v>
      </c>
      <c r="W19" s="207">
        <v>2.2736869188136399</v>
      </c>
      <c r="X19" s="207">
        <v>5.7038715517189003</v>
      </c>
      <c r="Y19" s="213">
        <v>3.6548894673653298</v>
      </c>
      <c r="Z19" s="207"/>
      <c r="AA19" s="220">
        <v>-0.18070035212028199</v>
      </c>
      <c r="AB19" s="228">
        <v>4.1378750066178904</v>
      </c>
      <c r="AC19" s="221">
        <v>1.91938969872455</v>
      </c>
      <c r="AD19" s="207"/>
      <c r="AE19" s="226">
        <v>3.1454345732710798</v>
      </c>
      <c r="AF19" s="29"/>
      <c r="AG19" s="212">
        <v>67.145068553737204</v>
      </c>
      <c r="AH19" s="207">
        <v>87.454666076956997</v>
      </c>
      <c r="AI19" s="207">
        <v>97.138434321096796</v>
      </c>
      <c r="AJ19" s="207">
        <v>96.298098186643003</v>
      </c>
      <c r="AK19" s="207">
        <v>87.746572313135701</v>
      </c>
      <c r="AL19" s="213">
        <v>87.156567890313994</v>
      </c>
      <c r="AM19" s="207"/>
      <c r="AN19" s="220">
        <v>80.367094206103403</v>
      </c>
      <c r="AO19" s="228">
        <v>78.967271118973898</v>
      </c>
      <c r="AP19" s="221">
        <v>79.667182662538593</v>
      </c>
      <c r="AQ19" s="207"/>
      <c r="AR19" s="226">
        <v>85.016743539521002</v>
      </c>
      <c r="AS19" s="208"/>
      <c r="AT19" s="212">
        <v>16.662836776801601</v>
      </c>
      <c r="AU19" s="207">
        <v>9.3031670471656795</v>
      </c>
      <c r="AV19" s="207">
        <v>7.2964100582761802</v>
      </c>
      <c r="AW19" s="207">
        <v>3.9545410016024598</v>
      </c>
      <c r="AX19" s="207">
        <v>3.2464293945701899</v>
      </c>
      <c r="AY19" s="213">
        <v>7.4094791065471499</v>
      </c>
      <c r="AZ19" s="207"/>
      <c r="BA19" s="220">
        <v>1.43287575077312</v>
      </c>
      <c r="BB19" s="228">
        <v>0.91792281662354602</v>
      </c>
      <c r="BC19" s="221">
        <v>1.1770061249856301</v>
      </c>
      <c r="BD19" s="207"/>
      <c r="BE19" s="226">
        <v>5.6667737080173897</v>
      </c>
    </row>
    <row r="20" spans="1:57" x14ac:dyDescent="0.25">
      <c r="A20" s="20" t="s">
        <v>45</v>
      </c>
      <c r="B20" s="2" t="str">
        <f t="shared" si="0"/>
        <v>Williamsburg, VA</v>
      </c>
      <c r="C20" s="2"/>
      <c r="D20" s="23" t="s">
        <v>89</v>
      </c>
      <c r="E20" s="26" t="s">
        <v>90</v>
      </c>
      <c r="F20" s="2"/>
      <c r="G20" s="212">
        <v>41.550068587105599</v>
      </c>
      <c r="H20" s="207">
        <v>51.001371742112397</v>
      </c>
      <c r="I20" s="207">
        <v>54.938271604938201</v>
      </c>
      <c r="J20" s="207">
        <v>58.751714677640599</v>
      </c>
      <c r="K20" s="207">
        <v>70.658436213991706</v>
      </c>
      <c r="L20" s="213">
        <v>55.379972565157701</v>
      </c>
      <c r="M20" s="207"/>
      <c r="N20" s="220">
        <v>87.640603566529407</v>
      </c>
      <c r="O20" s="228">
        <v>83.305898491083596</v>
      </c>
      <c r="P20" s="221">
        <v>85.473251028806501</v>
      </c>
      <c r="Q20" s="207"/>
      <c r="R20" s="226">
        <v>63.978052126200197</v>
      </c>
      <c r="S20" s="208"/>
      <c r="T20" s="212">
        <v>9.6836743380664103</v>
      </c>
      <c r="U20" s="207">
        <v>0.95066433579088705</v>
      </c>
      <c r="V20" s="207">
        <v>6.9727742529378496</v>
      </c>
      <c r="W20" s="207">
        <v>8.5092098298769603</v>
      </c>
      <c r="X20" s="207">
        <v>6.0905050287227196</v>
      </c>
      <c r="Y20" s="213">
        <v>6.2928626337818603</v>
      </c>
      <c r="Z20" s="207"/>
      <c r="AA20" s="220">
        <v>10.144724433597499</v>
      </c>
      <c r="AB20" s="228">
        <v>17.631806014445999</v>
      </c>
      <c r="AC20" s="221">
        <v>13.670470183676301</v>
      </c>
      <c r="AD20" s="207"/>
      <c r="AE20" s="226">
        <v>8.9930752652205292</v>
      </c>
      <c r="AF20" s="29"/>
      <c r="AG20" s="212">
        <v>42.695473251028801</v>
      </c>
      <c r="AH20" s="207">
        <v>45.764746227709097</v>
      </c>
      <c r="AI20" s="207">
        <v>48.765432098765402</v>
      </c>
      <c r="AJ20" s="207">
        <v>52.825788751714597</v>
      </c>
      <c r="AK20" s="207">
        <v>61.7866941015089</v>
      </c>
      <c r="AL20" s="213">
        <v>50.367626886145402</v>
      </c>
      <c r="AM20" s="207"/>
      <c r="AN20" s="220">
        <v>75.788751714677602</v>
      </c>
      <c r="AO20" s="228">
        <v>75.524691358024597</v>
      </c>
      <c r="AP20" s="221">
        <v>75.6567215363511</v>
      </c>
      <c r="AQ20" s="207"/>
      <c r="AR20" s="226">
        <v>57.593082500489899</v>
      </c>
      <c r="AS20" s="208"/>
      <c r="AT20" s="212">
        <v>3.2763357973792502</v>
      </c>
      <c r="AU20" s="207">
        <v>-4.7360300267604396</v>
      </c>
      <c r="AV20" s="207">
        <v>-3.8561633941171798</v>
      </c>
      <c r="AW20" s="207">
        <v>-1.12475018726406</v>
      </c>
      <c r="AX20" s="207">
        <v>0.75438659330176505</v>
      </c>
      <c r="AY20" s="213">
        <v>-1.19497810259907</v>
      </c>
      <c r="AZ20" s="207"/>
      <c r="BA20" s="220">
        <v>5.4989150219427696</v>
      </c>
      <c r="BB20" s="228">
        <v>7.7980769128000196</v>
      </c>
      <c r="BC20" s="221">
        <v>6.6340985654902003</v>
      </c>
      <c r="BD20" s="207"/>
      <c r="BE20" s="226">
        <v>1.5802007072109701</v>
      </c>
    </row>
    <row r="21" spans="1:57" x14ac:dyDescent="0.25">
      <c r="A21" s="20" t="s">
        <v>98</v>
      </c>
      <c r="B21" s="2" t="str">
        <f t="shared" si="0"/>
        <v>Virginia Beach, VA</v>
      </c>
      <c r="C21" s="2"/>
      <c r="D21" s="23" t="s">
        <v>89</v>
      </c>
      <c r="E21" s="26" t="s">
        <v>90</v>
      </c>
      <c r="F21" s="2"/>
      <c r="G21" s="212">
        <v>51.687068424356497</v>
      </c>
      <c r="H21" s="207">
        <v>60.365662272441902</v>
      </c>
      <c r="I21" s="207">
        <v>66.972693032015002</v>
      </c>
      <c r="J21" s="207">
        <v>74.678279974890103</v>
      </c>
      <c r="K21" s="207">
        <v>74.160389202762005</v>
      </c>
      <c r="L21" s="213">
        <v>65.572818581293106</v>
      </c>
      <c r="M21" s="207"/>
      <c r="N21" s="220">
        <v>90.646578782172</v>
      </c>
      <c r="O21" s="228">
        <v>92.419962335216496</v>
      </c>
      <c r="P21" s="221">
        <v>91.533270558694198</v>
      </c>
      <c r="Q21" s="207"/>
      <c r="R21" s="226">
        <v>72.990090574836302</v>
      </c>
      <c r="S21" s="208"/>
      <c r="T21" s="212">
        <v>3.8352609257824102</v>
      </c>
      <c r="U21" s="207">
        <v>11.5490916259514</v>
      </c>
      <c r="V21" s="207">
        <v>14.651867924750199</v>
      </c>
      <c r="W21" s="207">
        <v>21.149248743517902</v>
      </c>
      <c r="X21" s="207">
        <v>15.594871180077799</v>
      </c>
      <c r="Y21" s="213">
        <v>13.8003361285585</v>
      </c>
      <c r="Z21" s="207"/>
      <c r="AA21" s="220">
        <v>11.8994966659998</v>
      </c>
      <c r="AB21" s="228">
        <v>8.9784669017281598</v>
      </c>
      <c r="AC21" s="221">
        <v>10.405523147461301</v>
      </c>
      <c r="AD21" s="207"/>
      <c r="AE21" s="226">
        <v>12.5602350677126</v>
      </c>
      <c r="AF21" s="29"/>
      <c r="AG21" s="212">
        <v>49.493879472693003</v>
      </c>
      <c r="AH21" s="207">
        <v>56.938559322033797</v>
      </c>
      <c r="AI21" s="207">
        <v>61.958568738229701</v>
      </c>
      <c r="AJ21" s="207">
        <v>65.770166352793396</v>
      </c>
      <c r="AK21" s="207">
        <v>65.230696798493398</v>
      </c>
      <c r="AL21" s="213">
        <v>59.878374136848699</v>
      </c>
      <c r="AM21" s="207"/>
      <c r="AN21" s="220">
        <v>82.862523540489605</v>
      </c>
      <c r="AO21" s="228">
        <v>85.006669805398602</v>
      </c>
      <c r="AP21" s="221">
        <v>83.934596672944096</v>
      </c>
      <c r="AQ21" s="207"/>
      <c r="AR21" s="226">
        <v>66.751580575733101</v>
      </c>
      <c r="AS21" s="208"/>
      <c r="AT21" s="212">
        <v>-3.3948115237738299</v>
      </c>
      <c r="AU21" s="207">
        <v>-0.78827787054753895</v>
      </c>
      <c r="AV21" s="207">
        <v>-1.54090270765543</v>
      </c>
      <c r="AW21" s="207">
        <v>3.6540287715951401</v>
      </c>
      <c r="AX21" s="207">
        <v>3.3041239094507802</v>
      </c>
      <c r="AY21" s="213">
        <v>0.41709971216233799</v>
      </c>
      <c r="AZ21" s="207"/>
      <c r="BA21" s="220">
        <v>2.50614821656686</v>
      </c>
      <c r="BB21" s="228">
        <v>-1.53773107253527</v>
      </c>
      <c r="BC21" s="221">
        <v>0.41771459501907998</v>
      </c>
      <c r="BD21" s="207"/>
      <c r="BE21" s="226">
        <v>0.41732061540494803</v>
      </c>
    </row>
    <row r="22" spans="1:57" x14ac:dyDescent="0.25">
      <c r="A22" s="33" t="s">
        <v>99</v>
      </c>
      <c r="B22" s="2" t="str">
        <f t="shared" si="0"/>
        <v>Norfolk/Portsmouth, VA</v>
      </c>
      <c r="C22" s="2"/>
      <c r="D22" s="23" t="s">
        <v>89</v>
      </c>
      <c r="E22" s="26" t="s">
        <v>90</v>
      </c>
      <c r="F22" s="2"/>
      <c r="G22" s="212">
        <v>57.170272156315399</v>
      </c>
      <c r="H22" s="207">
        <v>77.913468248429794</v>
      </c>
      <c r="I22" s="207">
        <v>81.036287508722907</v>
      </c>
      <c r="J22" s="207">
        <v>81.036287508722907</v>
      </c>
      <c r="K22" s="207">
        <v>78.4368457780879</v>
      </c>
      <c r="L22" s="213">
        <v>75.118632240055803</v>
      </c>
      <c r="M22" s="207"/>
      <c r="N22" s="220">
        <v>88.904396371249106</v>
      </c>
      <c r="O22" s="228">
        <v>86.898115840893198</v>
      </c>
      <c r="P22" s="221">
        <v>87.901256106071102</v>
      </c>
      <c r="Q22" s="207"/>
      <c r="R22" s="226">
        <v>78.770810487488703</v>
      </c>
      <c r="S22" s="208"/>
      <c r="T22" s="212">
        <v>4.0569236982952299</v>
      </c>
      <c r="U22" s="207">
        <v>25.671207673642801</v>
      </c>
      <c r="V22" s="207">
        <v>21.738358751421899</v>
      </c>
      <c r="W22" s="207">
        <v>19.850198087296299</v>
      </c>
      <c r="X22" s="207">
        <v>9.5817467960076108</v>
      </c>
      <c r="Y22" s="213">
        <v>16.3914692874012</v>
      </c>
      <c r="Z22" s="207"/>
      <c r="AA22" s="220">
        <v>8.3335789440432197</v>
      </c>
      <c r="AB22" s="228">
        <v>11.4149497996502</v>
      </c>
      <c r="AC22" s="221">
        <v>9.8350842538048706</v>
      </c>
      <c r="AD22" s="207"/>
      <c r="AE22" s="226">
        <v>14.217675206858701</v>
      </c>
      <c r="AF22" s="29"/>
      <c r="AG22" s="212">
        <v>57.828855547801801</v>
      </c>
      <c r="AH22" s="207">
        <v>68.985519888346104</v>
      </c>
      <c r="AI22" s="207">
        <v>73.560711793440305</v>
      </c>
      <c r="AJ22" s="207">
        <v>74.223656664340496</v>
      </c>
      <c r="AK22" s="207">
        <v>74.079727843684495</v>
      </c>
      <c r="AL22" s="213">
        <v>69.735694347522596</v>
      </c>
      <c r="AM22" s="207"/>
      <c r="AN22" s="220">
        <v>79.492323796231602</v>
      </c>
      <c r="AO22" s="228">
        <v>78.938415910676895</v>
      </c>
      <c r="AP22" s="221">
        <v>79.215369853454206</v>
      </c>
      <c r="AQ22" s="207"/>
      <c r="AR22" s="226">
        <v>72.444173063503101</v>
      </c>
      <c r="AS22" s="208"/>
      <c r="AT22" s="212">
        <v>10.8595762200981</v>
      </c>
      <c r="AU22" s="207">
        <v>15.595691702705899</v>
      </c>
      <c r="AV22" s="207">
        <v>9.4703252347296107</v>
      </c>
      <c r="AW22" s="207">
        <v>4.5982321732306</v>
      </c>
      <c r="AX22" s="207">
        <v>0.99904249329199901</v>
      </c>
      <c r="AY22" s="213">
        <v>7.8341578207301703</v>
      </c>
      <c r="AZ22" s="207"/>
      <c r="BA22" s="220">
        <v>-2.12850121947708</v>
      </c>
      <c r="BB22" s="228">
        <v>-2.3724933142518601</v>
      </c>
      <c r="BC22" s="221">
        <v>-2.2502229981830602</v>
      </c>
      <c r="BD22" s="207"/>
      <c r="BE22" s="226">
        <v>4.4670971653929197</v>
      </c>
    </row>
    <row r="23" spans="1:57" x14ac:dyDescent="0.25">
      <c r="A23" s="34" t="s">
        <v>42</v>
      </c>
      <c r="B23" s="2" t="str">
        <f t="shared" si="0"/>
        <v>Newport News/Hampton, VA</v>
      </c>
      <c r="C23" s="2"/>
      <c r="D23" s="23" t="s">
        <v>89</v>
      </c>
      <c r="E23" s="26" t="s">
        <v>90</v>
      </c>
      <c r="F23" s="2"/>
      <c r="G23" s="212">
        <v>54.273811234018098</v>
      </c>
      <c r="H23" s="207">
        <v>69.400948139635105</v>
      </c>
      <c r="I23" s="207">
        <v>80.218359431116198</v>
      </c>
      <c r="J23" s="207">
        <v>81.784226404252195</v>
      </c>
      <c r="K23" s="207">
        <v>77.603792558540405</v>
      </c>
      <c r="L23" s="213">
        <v>72.656227553512394</v>
      </c>
      <c r="M23" s="207"/>
      <c r="N23" s="220">
        <v>88.809079155293702</v>
      </c>
      <c r="O23" s="228">
        <v>84.168941244074105</v>
      </c>
      <c r="P23" s="221">
        <v>86.489010199683904</v>
      </c>
      <c r="Q23" s="207"/>
      <c r="R23" s="226">
        <v>76.608451166704199</v>
      </c>
      <c r="S23" s="208"/>
      <c r="T23" s="212">
        <v>-8.4277132662611791</v>
      </c>
      <c r="U23" s="207">
        <v>16.028670487525101</v>
      </c>
      <c r="V23" s="207">
        <v>25.509882690003501</v>
      </c>
      <c r="W23" s="207">
        <v>24.905841727536501</v>
      </c>
      <c r="X23" s="207">
        <v>13.7395362672451</v>
      </c>
      <c r="Y23" s="213">
        <v>14.7073760040174</v>
      </c>
      <c r="Z23" s="207"/>
      <c r="AA23" s="220">
        <v>4.9548165212087598</v>
      </c>
      <c r="AB23" s="228">
        <v>6.8775469101432796</v>
      </c>
      <c r="AC23" s="221">
        <v>5.8816754967609599</v>
      </c>
      <c r="AD23" s="207"/>
      <c r="AE23" s="226">
        <v>11.7039757567369</v>
      </c>
      <c r="AF23" s="29"/>
      <c r="AG23" s="212">
        <v>56.302973710673697</v>
      </c>
      <c r="AH23" s="207">
        <v>66.7217353828472</v>
      </c>
      <c r="AI23" s="207">
        <v>71.993966384140194</v>
      </c>
      <c r="AJ23" s="207">
        <v>72.565005028013204</v>
      </c>
      <c r="AK23" s="207">
        <v>75.966096825168705</v>
      </c>
      <c r="AL23" s="213">
        <v>68.709955466168594</v>
      </c>
      <c r="AM23" s="207"/>
      <c r="AN23" s="220">
        <v>81.723171958052006</v>
      </c>
      <c r="AO23" s="228">
        <v>78.817698606522001</v>
      </c>
      <c r="AP23" s="221">
        <v>80.270435282286996</v>
      </c>
      <c r="AQ23" s="207"/>
      <c r="AR23" s="226">
        <v>72.012949699345299</v>
      </c>
      <c r="AS23" s="208"/>
      <c r="AT23" s="212">
        <v>6.1261718932406897</v>
      </c>
      <c r="AU23" s="207">
        <v>12.243815884658</v>
      </c>
      <c r="AV23" s="207">
        <v>14.440239203600401</v>
      </c>
      <c r="AW23" s="207">
        <v>13.4148889898328</v>
      </c>
      <c r="AX23" s="207">
        <v>6.2781036667253503</v>
      </c>
      <c r="AY23" s="213">
        <v>10.523711863555301</v>
      </c>
      <c r="AZ23" s="207"/>
      <c r="BA23" s="220">
        <v>-0.78928163718199795</v>
      </c>
      <c r="BB23" s="228">
        <v>-5.7917436917175102</v>
      </c>
      <c r="BC23" s="221">
        <v>-3.30994461402351</v>
      </c>
      <c r="BD23" s="207"/>
      <c r="BE23" s="226">
        <v>5.7233626092055401</v>
      </c>
    </row>
    <row r="24" spans="1:57" x14ac:dyDescent="0.25">
      <c r="A24" s="35" t="s">
        <v>100</v>
      </c>
      <c r="B24" s="2" t="str">
        <f t="shared" si="0"/>
        <v>Chesapeake/Suffolk, VA</v>
      </c>
      <c r="C24" s="2"/>
      <c r="D24" s="24" t="s">
        <v>89</v>
      </c>
      <c r="E24" s="27" t="s">
        <v>90</v>
      </c>
      <c r="F24" s="2"/>
      <c r="G24" s="214">
        <v>63.876204972095302</v>
      </c>
      <c r="H24" s="215">
        <v>79.266024014882404</v>
      </c>
      <c r="I24" s="215">
        <v>81.735159817351501</v>
      </c>
      <c r="J24" s="215">
        <v>84.3903263994588</v>
      </c>
      <c r="K24" s="215">
        <v>82.191780821917803</v>
      </c>
      <c r="L24" s="216">
        <v>78.291899205141206</v>
      </c>
      <c r="M24" s="207"/>
      <c r="N24" s="222">
        <v>88.821241332656797</v>
      </c>
      <c r="O24" s="223">
        <v>88.550651107728697</v>
      </c>
      <c r="P24" s="224">
        <v>88.685946220192704</v>
      </c>
      <c r="Q24" s="207"/>
      <c r="R24" s="227">
        <v>81.261626923727306</v>
      </c>
      <c r="S24" s="208"/>
      <c r="T24" s="214">
        <v>10.6347726488844</v>
      </c>
      <c r="U24" s="215">
        <v>15.0648263045401</v>
      </c>
      <c r="V24" s="215">
        <v>12.496514042227099</v>
      </c>
      <c r="W24" s="215">
        <v>17.477629197568302</v>
      </c>
      <c r="X24" s="215">
        <v>16.591286239546999</v>
      </c>
      <c r="Y24" s="216">
        <v>14.592231276188199</v>
      </c>
      <c r="Z24" s="207"/>
      <c r="AA24" s="222">
        <v>9.8675338108174699</v>
      </c>
      <c r="AB24" s="223">
        <v>11.589889937825699</v>
      </c>
      <c r="AC24" s="224">
        <v>10.720700496914599</v>
      </c>
      <c r="AD24" s="207"/>
      <c r="AE24" s="227">
        <v>13.356281764532101</v>
      </c>
      <c r="AF24" s="30"/>
      <c r="AG24" s="214">
        <v>63.6309825807542</v>
      </c>
      <c r="AH24" s="215">
        <v>77.164721799424896</v>
      </c>
      <c r="AI24" s="215">
        <v>80.1919499408083</v>
      </c>
      <c r="AJ24" s="215">
        <v>80.365296803652896</v>
      </c>
      <c r="AK24" s="215">
        <v>79.545070184339494</v>
      </c>
      <c r="AL24" s="216">
        <v>76.179604261796001</v>
      </c>
      <c r="AM24" s="207"/>
      <c r="AN24" s="222">
        <v>84.077456451885595</v>
      </c>
      <c r="AO24" s="223">
        <v>83.307965499746302</v>
      </c>
      <c r="AP24" s="224">
        <v>83.692710975815899</v>
      </c>
      <c r="AQ24" s="207"/>
      <c r="AR24" s="227">
        <v>78.326206180087397</v>
      </c>
      <c r="AS24" s="38"/>
      <c r="AT24" s="214">
        <v>12.660607166399201</v>
      </c>
      <c r="AU24" s="215">
        <v>13.0310813309212</v>
      </c>
      <c r="AV24" s="215">
        <v>9.8660988865583104</v>
      </c>
      <c r="AW24" s="215">
        <v>8.8734877811865296</v>
      </c>
      <c r="AX24" s="215">
        <v>7.97662442115604</v>
      </c>
      <c r="AY24" s="216">
        <v>10.3337326813018</v>
      </c>
      <c r="AZ24" s="207"/>
      <c r="BA24" s="222">
        <v>1.45697513248358</v>
      </c>
      <c r="BB24" s="223">
        <v>0.69119003531370804</v>
      </c>
      <c r="BC24" s="224">
        <v>1.0743923048681701</v>
      </c>
      <c r="BD24" s="207"/>
      <c r="BE24" s="227">
        <v>7.3319420506076796</v>
      </c>
    </row>
    <row r="25" spans="1:57" ht="13" x14ac:dyDescent="0.3">
      <c r="A25" s="34" t="s">
        <v>58</v>
      </c>
      <c r="B25" s="2" t="s">
        <v>58</v>
      </c>
      <c r="C25" s="8"/>
      <c r="D25" s="22" t="s">
        <v>89</v>
      </c>
      <c r="E25" s="25" t="s">
        <v>90</v>
      </c>
      <c r="F25" s="2"/>
      <c r="G25" s="209">
        <v>50.677048070412901</v>
      </c>
      <c r="H25" s="210">
        <v>63.642518618821903</v>
      </c>
      <c r="I25" s="210">
        <v>74.272173324305996</v>
      </c>
      <c r="J25" s="210">
        <v>76.540284360189503</v>
      </c>
      <c r="K25" s="210">
        <v>69.431279620853005</v>
      </c>
      <c r="L25" s="211">
        <v>66.912660798916704</v>
      </c>
      <c r="M25" s="207"/>
      <c r="N25" s="217">
        <v>73.019634394041901</v>
      </c>
      <c r="O25" s="218">
        <v>76.235612728503696</v>
      </c>
      <c r="P25" s="219">
        <v>74.627623561272799</v>
      </c>
      <c r="Q25" s="207"/>
      <c r="R25" s="225">
        <v>69.116935873875605</v>
      </c>
      <c r="S25" s="208"/>
      <c r="T25" s="209">
        <v>11.5499254843517</v>
      </c>
      <c r="U25" s="210">
        <v>-4.0816326530612201</v>
      </c>
      <c r="V25" s="210">
        <v>-4.1921397379912602</v>
      </c>
      <c r="W25" s="210">
        <v>4.0976058931860004</v>
      </c>
      <c r="X25" s="210">
        <v>-2.7962085308056799</v>
      </c>
      <c r="Y25" s="211">
        <v>9.1148470731213196E-2</v>
      </c>
      <c r="Z25" s="207"/>
      <c r="AA25" s="217">
        <v>-15.807962529274</v>
      </c>
      <c r="AB25" s="218">
        <v>-11.128650355169601</v>
      </c>
      <c r="AC25" s="219">
        <v>-13.481161695447399</v>
      </c>
      <c r="AD25" s="207"/>
      <c r="AE25" s="225">
        <v>-4.5290581162324601</v>
      </c>
      <c r="AG25" s="209">
        <v>49.526066350710899</v>
      </c>
      <c r="AH25" s="210">
        <v>68.813473256601199</v>
      </c>
      <c r="AI25" s="210">
        <v>80.864928909952596</v>
      </c>
      <c r="AJ25" s="210">
        <v>78.520649966147502</v>
      </c>
      <c r="AK25" s="210">
        <v>75.964793500338502</v>
      </c>
      <c r="AL25" s="211">
        <v>70.737982396750098</v>
      </c>
      <c r="AM25" s="207"/>
      <c r="AN25" s="217">
        <v>83.099187542315505</v>
      </c>
      <c r="AO25" s="218">
        <v>83.556194989844201</v>
      </c>
      <c r="AP25" s="219">
        <v>83.327691266079796</v>
      </c>
      <c r="AQ25" s="207"/>
      <c r="AR25" s="225">
        <v>74.335042073701501</v>
      </c>
      <c r="AS25" s="208"/>
      <c r="AT25" s="209">
        <v>22.967009876024299</v>
      </c>
      <c r="AU25" s="210">
        <v>5.5014921499935099</v>
      </c>
      <c r="AV25" s="210">
        <v>2.9855572321620998</v>
      </c>
      <c r="AW25" s="210">
        <v>2.2481816178091201</v>
      </c>
      <c r="AX25" s="210">
        <v>-2.1902582543314799</v>
      </c>
      <c r="AY25" s="211">
        <v>4.4930616327040802</v>
      </c>
      <c r="AZ25" s="207"/>
      <c r="BA25" s="217">
        <v>-1.9668530351437601</v>
      </c>
      <c r="BB25" s="218">
        <v>1.3550970126270401</v>
      </c>
      <c r="BC25" s="219">
        <v>-0.32899731740648802</v>
      </c>
      <c r="BD25" s="207"/>
      <c r="BE25" s="225">
        <v>2.8986477440085601</v>
      </c>
    </row>
    <row r="26" spans="1:57" x14ac:dyDescent="0.25">
      <c r="A26" s="34" t="s">
        <v>101</v>
      </c>
      <c r="B26" s="2" t="str">
        <f t="shared" si="0"/>
        <v>Richmond North/Glen Allen, VA</v>
      </c>
      <c r="C26" s="9"/>
      <c r="D26" s="23" t="s">
        <v>89</v>
      </c>
      <c r="E26" s="26" t="s">
        <v>90</v>
      </c>
      <c r="F26" s="2"/>
      <c r="G26" s="212">
        <v>51.2602217990366</v>
      </c>
      <c r="H26" s="207">
        <v>64.702587655427294</v>
      </c>
      <c r="I26" s="207">
        <v>71.513386355998605</v>
      </c>
      <c r="J26" s="207">
        <v>76.419849893581201</v>
      </c>
      <c r="K26" s="207">
        <v>70.157947798812501</v>
      </c>
      <c r="L26" s="213">
        <v>66.810798700571297</v>
      </c>
      <c r="M26" s="207"/>
      <c r="N26" s="220">
        <v>77.439229304357497</v>
      </c>
      <c r="O26" s="228">
        <v>80.889436540831099</v>
      </c>
      <c r="P26" s="221">
        <v>79.164332922594298</v>
      </c>
      <c r="Q26" s="207"/>
      <c r="R26" s="226">
        <v>70.340379906863603</v>
      </c>
      <c r="S26" s="208"/>
      <c r="T26" s="212">
        <v>2.29721549489157</v>
      </c>
      <c r="U26" s="207">
        <v>-0.60595788359103997</v>
      </c>
      <c r="V26" s="207">
        <v>0.13944274713417401</v>
      </c>
      <c r="W26" s="207">
        <v>7.2859775916498002</v>
      </c>
      <c r="X26" s="207">
        <v>4.35006004172552</v>
      </c>
      <c r="Y26" s="213">
        <v>2.7595167436626502</v>
      </c>
      <c r="Z26" s="207"/>
      <c r="AA26" s="220">
        <v>-3.56645172296319</v>
      </c>
      <c r="AB26" s="228">
        <v>-6.0301102120057104</v>
      </c>
      <c r="AC26" s="221">
        <v>-4.8410510447947397</v>
      </c>
      <c r="AD26" s="207"/>
      <c r="AE26" s="226">
        <v>0.18638565487544501</v>
      </c>
      <c r="AG26" s="212">
        <v>48.199289860790103</v>
      </c>
      <c r="AH26" s="207">
        <v>64.602942005297805</v>
      </c>
      <c r="AI26" s="207">
        <v>72.561009975765003</v>
      </c>
      <c r="AJ26" s="207">
        <v>73.634672828721094</v>
      </c>
      <c r="AK26" s="207">
        <v>69.049766104942705</v>
      </c>
      <c r="AL26" s="213">
        <v>65.609536155103399</v>
      </c>
      <c r="AM26" s="207"/>
      <c r="AN26" s="220">
        <v>78.557181784981793</v>
      </c>
      <c r="AO26" s="228">
        <v>82.616512627468595</v>
      </c>
      <c r="AP26" s="221">
        <v>80.586847206225201</v>
      </c>
      <c r="AQ26" s="207"/>
      <c r="AR26" s="226">
        <v>69.898320355235199</v>
      </c>
      <c r="AS26" s="208"/>
      <c r="AT26" s="212">
        <v>4.6561637949875303</v>
      </c>
      <c r="AU26" s="207">
        <v>2.7768711931533798</v>
      </c>
      <c r="AV26" s="207">
        <v>3.40240816022694</v>
      </c>
      <c r="AW26" s="207">
        <v>4.8551960617671703</v>
      </c>
      <c r="AX26" s="207">
        <v>5.7594992701063203</v>
      </c>
      <c r="AY26" s="213">
        <v>4.2744263984312099</v>
      </c>
      <c r="AZ26" s="207"/>
      <c r="BA26" s="220">
        <v>2.69845453276336</v>
      </c>
      <c r="BB26" s="228">
        <v>0.97090577216817997</v>
      </c>
      <c r="BC26" s="221">
        <v>1.8056046464656901</v>
      </c>
      <c r="BD26" s="207"/>
      <c r="BE26" s="226">
        <v>3.46209274241486</v>
      </c>
    </row>
    <row r="27" spans="1:57" x14ac:dyDescent="0.25">
      <c r="A27" s="20" t="s">
        <v>61</v>
      </c>
      <c r="B27" s="2" t="str">
        <f t="shared" si="0"/>
        <v>Richmond West/Midlothian, VA</v>
      </c>
      <c r="C27" s="2"/>
      <c r="D27" s="23" t="s">
        <v>89</v>
      </c>
      <c r="E27" s="26" t="s">
        <v>90</v>
      </c>
      <c r="F27" s="2"/>
      <c r="G27" s="212">
        <v>46.659051970302599</v>
      </c>
      <c r="H27" s="207">
        <v>56.082238720730999</v>
      </c>
      <c r="I27" s="207">
        <v>61.5648201027984</v>
      </c>
      <c r="J27" s="207">
        <v>65.591090805254098</v>
      </c>
      <c r="K27" s="207">
        <v>66.733295259851502</v>
      </c>
      <c r="L27" s="213">
        <v>59.3260993717875</v>
      </c>
      <c r="M27" s="207"/>
      <c r="N27" s="220">
        <v>76.527698458023906</v>
      </c>
      <c r="O27" s="228">
        <v>79.697315819531596</v>
      </c>
      <c r="P27" s="221">
        <v>78.112507138777801</v>
      </c>
      <c r="Q27" s="207"/>
      <c r="R27" s="226">
        <v>64.693644448070401</v>
      </c>
      <c r="S27" s="208"/>
      <c r="T27" s="212">
        <v>-8.4051738602004296</v>
      </c>
      <c r="U27" s="207">
        <v>-7.8085785228095599</v>
      </c>
      <c r="V27" s="207">
        <v>-5.64902187828012</v>
      </c>
      <c r="W27" s="207">
        <v>-5.4280532080429396</v>
      </c>
      <c r="X27" s="207">
        <v>-3.6623869252843102</v>
      </c>
      <c r="Y27" s="213">
        <v>-6.0254869519413301</v>
      </c>
      <c r="Z27" s="207"/>
      <c r="AA27" s="220">
        <v>2.2312133247327202</v>
      </c>
      <c r="AB27" s="228">
        <v>-0.29308705602097301</v>
      </c>
      <c r="AC27" s="221">
        <v>0.92768878189048498</v>
      </c>
      <c r="AD27" s="207"/>
      <c r="AE27" s="226">
        <v>-3.73767599425444</v>
      </c>
      <c r="AG27" s="212">
        <v>52.634209023415103</v>
      </c>
      <c r="AH27" s="207">
        <v>63.013992004568799</v>
      </c>
      <c r="AI27" s="207">
        <v>65.348372358652099</v>
      </c>
      <c r="AJ27" s="207">
        <v>67.411479154768699</v>
      </c>
      <c r="AK27" s="207">
        <v>69.745859508852007</v>
      </c>
      <c r="AL27" s="213">
        <v>63.630782410051303</v>
      </c>
      <c r="AM27" s="207"/>
      <c r="AN27" s="220">
        <v>76.442033123929093</v>
      </c>
      <c r="AO27" s="228">
        <v>77.462878355225499</v>
      </c>
      <c r="AP27" s="221">
        <v>76.952455739577303</v>
      </c>
      <c r="AQ27" s="207"/>
      <c r="AR27" s="226">
        <v>67.436974789915894</v>
      </c>
      <c r="AS27" s="208"/>
      <c r="AT27" s="212">
        <v>7.7393635644772196</v>
      </c>
      <c r="AU27" s="207">
        <v>9.0223595494942899</v>
      </c>
      <c r="AV27" s="207">
        <v>4.8201928385098602</v>
      </c>
      <c r="AW27" s="207">
        <v>4.71975739466171</v>
      </c>
      <c r="AX27" s="207">
        <v>5.5816311546859199</v>
      </c>
      <c r="AY27" s="213">
        <v>6.2546423878004598</v>
      </c>
      <c r="AZ27" s="207"/>
      <c r="BA27" s="220">
        <v>3.2865206899759301</v>
      </c>
      <c r="BB27" s="228">
        <v>3.05866925061102</v>
      </c>
      <c r="BC27" s="221">
        <v>3.1717135123419702</v>
      </c>
      <c r="BD27" s="207"/>
      <c r="BE27" s="226">
        <v>5.2305937063193602</v>
      </c>
    </row>
    <row r="28" spans="1:57" x14ac:dyDescent="0.25">
      <c r="A28" s="20" t="s">
        <v>57</v>
      </c>
      <c r="B28" s="2" t="str">
        <f t="shared" si="0"/>
        <v>Petersburg/Chester, VA</v>
      </c>
      <c r="C28" s="2"/>
      <c r="D28" s="23" t="s">
        <v>89</v>
      </c>
      <c r="E28" s="26" t="s">
        <v>90</v>
      </c>
      <c r="F28" s="2"/>
      <c r="G28" s="212">
        <v>54.9256826823366</v>
      </c>
      <c r="H28" s="207">
        <v>67.836156239198004</v>
      </c>
      <c r="I28" s="207">
        <v>70.048392671966795</v>
      </c>
      <c r="J28" s="207">
        <v>73.435879709643899</v>
      </c>
      <c r="K28" s="207">
        <v>74.490148634635304</v>
      </c>
      <c r="L28" s="213">
        <v>68.147251987556103</v>
      </c>
      <c r="M28" s="207"/>
      <c r="N28" s="220">
        <v>80.763912893190394</v>
      </c>
      <c r="O28" s="228">
        <v>83.494642239889302</v>
      </c>
      <c r="P28" s="221">
        <v>82.129277566539898</v>
      </c>
      <c r="Q28" s="207"/>
      <c r="R28" s="226">
        <v>72.142116438694302</v>
      </c>
      <c r="S28" s="208"/>
      <c r="T28" s="212">
        <v>-10.6334215078992</v>
      </c>
      <c r="U28" s="207">
        <v>-6.1935073784902102</v>
      </c>
      <c r="V28" s="207">
        <v>-6.8731005597212098</v>
      </c>
      <c r="W28" s="207">
        <v>-5.2382257419628502</v>
      </c>
      <c r="X28" s="207">
        <v>-1.6625542824328201</v>
      </c>
      <c r="Y28" s="213">
        <v>-5.9360874870557803</v>
      </c>
      <c r="Z28" s="207"/>
      <c r="AA28" s="220">
        <v>-0.94814499718088796</v>
      </c>
      <c r="AB28" s="228">
        <v>5.7478405681848201</v>
      </c>
      <c r="AC28" s="221">
        <v>2.3460138982419898</v>
      </c>
      <c r="AD28" s="207"/>
      <c r="AE28" s="226">
        <v>-3.3932526708495701</v>
      </c>
      <c r="AG28" s="212">
        <v>57.1595229865191</v>
      </c>
      <c r="AH28" s="207">
        <v>68.963878326996095</v>
      </c>
      <c r="AI28" s="207">
        <v>72.096439681991001</v>
      </c>
      <c r="AJ28" s="207">
        <v>72.645178015900399</v>
      </c>
      <c r="AK28" s="207">
        <v>71.314379536812893</v>
      </c>
      <c r="AL28" s="213">
        <v>68.435879709643899</v>
      </c>
      <c r="AM28" s="207"/>
      <c r="AN28" s="220">
        <v>73.781541652263996</v>
      </c>
      <c r="AO28" s="228">
        <v>74.114241272035898</v>
      </c>
      <c r="AP28" s="221">
        <v>73.947891462149997</v>
      </c>
      <c r="AQ28" s="207"/>
      <c r="AR28" s="226">
        <v>70.010740210359899</v>
      </c>
      <c r="AS28" s="208"/>
      <c r="AT28" s="212">
        <v>-6.12306257080464</v>
      </c>
      <c r="AU28" s="207">
        <v>-4.9654682050782997</v>
      </c>
      <c r="AV28" s="207">
        <v>-3.9574403622671399</v>
      </c>
      <c r="AW28" s="207">
        <v>-4.8683228697143699</v>
      </c>
      <c r="AX28" s="207">
        <v>-3.6702071862086401</v>
      </c>
      <c r="AY28" s="213">
        <v>-4.6666180871171301</v>
      </c>
      <c r="AZ28" s="207"/>
      <c r="BA28" s="220">
        <v>-2.33288410815616</v>
      </c>
      <c r="BB28" s="228">
        <v>-0.17129380747551601</v>
      </c>
      <c r="BC28" s="221">
        <v>-1.26148717651445</v>
      </c>
      <c r="BD28" s="207"/>
      <c r="BE28" s="226">
        <v>-3.6678774546673498</v>
      </c>
    </row>
    <row r="29" spans="1:57" x14ac:dyDescent="0.25">
      <c r="A29" s="20" t="s">
        <v>102</v>
      </c>
      <c r="B29" s="41" t="s">
        <v>48</v>
      </c>
      <c r="C29" s="2"/>
      <c r="D29" s="23" t="s">
        <v>89</v>
      </c>
      <c r="E29" s="26" t="s">
        <v>90</v>
      </c>
      <c r="F29" s="2"/>
      <c r="G29" s="212">
        <v>37.0863683662851</v>
      </c>
      <c r="H29" s="207">
        <v>51.321540062434899</v>
      </c>
      <c r="I29" s="207">
        <v>57.055150884495298</v>
      </c>
      <c r="J29" s="207">
        <v>64.724245577523405</v>
      </c>
      <c r="K29" s="207">
        <v>66.576482830385004</v>
      </c>
      <c r="L29" s="213">
        <v>55.352757544224701</v>
      </c>
      <c r="M29" s="207"/>
      <c r="N29" s="220">
        <v>73.152965660769993</v>
      </c>
      <c r="O29" s="228">
        <v>65.962539021852194</v>
      </c>
      <c r="P29" s="221">
        <v>69.557752341311101</v>
      </c>
      <c r="Q29" s="207"/>
      <c r="R29" s="226">
        <v>59.411327486249398</v>
      </c>
      <c r="S29" s="208"/>
      <c r="T29" s="212">
        <v>-4.3229041107594997</v>
      </c>
      <c r="U29" s="207">
        <v>1.70766806966683</v>
      </c>
      <c r="V29" s="207">
        <v>4.7075090288756201</v>
      </c>
      <c r="W29" s="207">
        <v>7.1026888600708</v>
      </c>
      <c r="X29" s="207">
        <v>3.9130039273606099</v>
      </c>
      <c r="Y29" s="213">
        <v>3.1879473618691998</v>
      </c>
      <c r="Z29" s="207"/>
      <c r="AA29" s="220">
        <v>0.21252105029325999</v>
      </c>
      <c r="AB29" s="228">
        <v>-7.5033342827903002</v>
      </c>
      <c r="AC29" s="221">
        <v>-3.6003767408710501</v>
      </c>
      <c r="AD29" s="207"/>
      <c r="AE29" s="226">
        <v>0.81322426330288</v>
      </c>
      <c r="AG29" s="212">
        <v>39.499660923823797</v>
      </c>
      <c r="AH29" s="207">
        <v>52.3183685431379</v>
      </c>
      <c r="AI29" s="207">
        <v>54.953425523301803</v>
      </c>
      <c r="AJ29" s="207">
        <v>57.158422654477398</v>
      </c>
      <c r="AK29" s="207">
        <v>57.042070589719003</v>
      </c>
      <c r="AL29" s="213">
        <v>52.194389646891999</v>
      </c>
      <c r="AM29" s="207"/>
      <c r="AN29" s="220">
        <v>63.773446270111002</v>
      </c>
      <c r="AO29" s="228">
        <v>60.504435540605499</v>
      </c>
      <c r="AP29" s="221">
        <v>62.138940905358197</v>
      </c>
      <c r="AQ29" s="207"/>
      <c r="AR29" s="226">
        <v>55.036799773806003</v>
      </c>
      <c r="AS29" s="208"/>
      <c r="AT29" s="212">
        <v>-5.3298960441818402</v>
      </c>
      <c r="AU29" s="207">
        <v>-2.0936305289481498</v>
      </c>
      <c r="AV29" s="207">
        <v>-4.6117508644787897</v>
      </c>
      <c r="AW29" s="207">
        <v>-7.0584606814199597</v>
      </c>
      <c r="AX29" s="207">
        <v>-3.92235252103184</v>
      </c>
      <c r="AY29" s="213">
        <v>-4.6294812352391403</v>
      </c>
      <c r="AZ29" s="207"/>
      <c r="BA29" s="220">
        <v>-3.3184765528381801</v>
      </c>
      <c r="BB29" s="228">
        <v>-5.9316630636059102</v>
      </c>
      <c r="BC29" s="221">
        <v>-4.6085949210209298</v>
      </c>
      <c r="BD29" s="207"/>
      <c r="BE29" s="226">
        <v>-4.6202406784432402</v>
      </c>
    </row>
    <row r="30" spans="1:57" x14ac:dyDescent="0.25">
      <c r="A30" s="20" t="s">
        <v>53</v>
      </c>
      <c r="B30" s="2" t="str">
        <f t="shared" si="0"/>
        <v>Roanoke, VA</v>
      </c>
      <c r="C30" s="2"/>
      <c r="D30" s="23" t="s">
        <v>89</v>
      </c>
      <c r="E30" s="26" t="s">
        <v>90</v>
      </c>
      <c r="F30" s="2"/>
      <c r="G30" s="212">
        <v>44.056425253741601</v>
      </c>
      <c r="H30" s="207">
        <v>63.185962497849602</v>
      </c>
      <c r="I30" s="207">
        <v>76.862205401685799</v>
      </c>
      <c r="J30" s="207">
        <v>88.749354894202597</v>
      </c>
      <c r="K30" s="207">
        <v>94.512300017202804</v>
      </c>
      <c r="L30" s="213">
        <v>73.473249612936499</v>
      </c>
      <c r="M30" s="207"/>
      <c r="N30" s="220">
        <v>94.099432306898294</v>
      </c>
      <c r="O30" s="228">
        <v>84.001376225700994</v>
      </c>
      <c r="P30" s="221">
        <v>89.050404266299594</v>
      </c>
      <c r="Q30" s="207"/>
      <c r="R30" s="226">
        <v>77.923865228183104</v>
      </c>
      <c r="S30" s="208"/>
      <c r="T30" s="212">
        <v>5.9045071024910296</v>
      </c>
      <c r="U30" s="207">
        <v>8.3929612295734799</v>
      </c>
      <c r="V30" s="207">
        <v>12.363135853035001</v>
      </c>
      <c r="W30" s="207">
        <v>7.4023429666423999</v>
      </c>
      <c r="X30" s="207">
        <v>2.6326016561302801</v>
      </c>
      <c r="Y30" s="213">
        <v>7.0978248004042097</v>
      </c>
      <c r="Z30" s="207"/>
      <c r="AA30" s="220">
        <v>3.8853309663113702</v>
      </c>
      <c r="AB30" s="228">
        <v>7.2273002228887204</v>
      </c>
      <c r="AC30" s="221">
        <v>5.4352297519704296</v>
      </c>
      <c r="AD30" s="207"/>
      <c r="AE30" s="226">
        <v>6.5492341132052898</v>
      </c>
      <c r="AG30" s="212">
        <v>47.247548597970003</v>
      </c>
      <c r="AH30" s="207">
        <v>64.265439532083207</v>
      </c>
      <c r="AI30" s="207">
        <v>71.417512472045402</v>
      </c>
      <c r="AJ30" s="207">
        <v>73.606571477722298</v>
      </c>
      <c r="AK30" s="207">
        <v>71.606743505934901</v>
      </c>
      <c r="AL30" s="213">
        <v>65.628763117151195</v>
      </c>
      <c r="AM30" s="207"/>
      <c r="AN30" s="220">
        <v>73.400137622570099</v>
      </c>
      <c r="AO30" s="228">
        <v>69.292964046103506</v>
      </c>
      <c r="AP30" s="221">
        <v>71.346550834336796</v>
      </c>
      <c r="AQ30" s="207"/>
      <c r="AR30" s="226">
        <v>67.262416750632795</v>
      </c>
      <c r="AS30" s="208"/>
      <c r="AT30" s="212">
        <v>3.7734001351090001</v>
      </c>
      <c r="AU30" s="207">
        <v>10.2196037551847</v>
      </c>
      <c r="AV30" s="207">
        <v>5.3599889570583601</v>
      </c>
      <c r="AW30" s="207">
        <v>-6.4283151784583898</v>
      </c>
      <c r="AX30" s="207">
        <v>-4.0249151416619</v>
      </c>
      <c r="AY30" s="213">
        <v>1.0004061567853899</v>
      </c>
      <c r="AZ30" s="207"/>
      <c r="BA30" s="220">
        <v>-3.5925727783706698</v>
      </c>
      <c r="BB30" s="228">
        <v>-0.31150683905167498</v>
      </c>
      <c r="BC30" s="221">
        <v>-2.0266730686585301</v>
      </c>
      <c r="BD30" s="207"/>
      <c r="BE30" s="226">
        <v>6.3440156204996101E-2</v>
      </c>
    </row>
    <row r="31" spans="1:57" x14ac:dyDescent="0.25">
      <c r="A31" s="20" t="s">
        <v>54</v>
      </c>
      <c r="B31" s="2" t="str">
        <f t="shared" si="0"/>
        <v>Charlottesville, VA</v>
      </c>
      <c r="C31" s="2"/>
      <c r="D31" s="23" t="s">
        <v>89</v>
      </c>
      <c r="E31" s="26" t="s">
        <v>90</v>
      </c>
      <c r="F31" s="2"/>
      <c r="G31" s="212">
        <v>45.082273747195202</v>
      </c>
      <c r="H31" s="207">
        <v>61.985789080029903</v>
      </c>
      <c r="I31" s="207">
        <v>69.857890800299103</v>
      </c>
      <c r="J31" s="207">
        <v>72.812266267763604</v>
      </c>
      <c r="K31" s="207">
        <v>76.757666417352198</v>
      </c>
      <c r="L31" s="213">
        <v>65.299177262528005</v>
      </c>
      <c r="M31" s="207"/>
      <c r="N31" s="220">
        <v>90.426327599102393</v>
      </c>
      <c r="O31" s="228">
        <v>91.529543754674606</v>
      </c>
      <c r="P31" s="221">
        <v>90.977935676888507</v>
      </c>
      <c r="Q31" s="207"/>
      <c r="R31" s="226">
        <v>72.635965380916701</v>
      </c>
      <c r="S31" s="208"/>
      <c r="T31" s="212">
        <v>10.572249807293799</v>
      </c>
      <c r="U31" s="207">
        <v>13.9552431994387</v>
      </c>
      <c r="V31" s="207">
        <v>17.099260926604</v>
      </c>
      <c r="W31" s="207">
        <v>16.6769950717974</v>
      </c>
      <c r="X31" s="207">
        <v>9.6446509987289897</v>
      </c>
      <c r="Y31" s="213">
        <v>13.668774098938499</v>
      </c>
      <c r="Z31" s="207"/>
      <c r="AA31" s="220">
        <v>-0.56204738298440504</v>
      </c>
      <c r="AB31" s="228">
        <v>-2.1791108091573399</v>
      </c>
      <c r="AC31" s="221">
        <v>-1.38210880783454</v>
      </c>
      <c r="AD31" s="207"/>
      <c r="AE31" s="226">
        <v>7.7821098362481802</v>
      </c>
      <c r="AG31" s="212">
        <v>51.168661181750103</v>
      </c>
      <c r="AH31" s="207">
        <v>64.238967838444196</v>
      </c>
      <c r="AI31" s="207">
        <v>71.344427823485404</v>
      </c>
      <c r="AJ31" s="207">
        <v>75.799364248317104</v>
      </c>
      <c r="AK31" s="207">
        <v>77.000747943156298</v>
      </c>
      <c r="AL31" s="213">
        <v>67.9104338070306</v>
      </c>
      <c r="AM31" s="207"/>
      <c r="AN31" s="220">
        <v>81.408937920718003</v>
      </c>
      <c r="AO31" s="228">
        <v>79.604525056095696</v>
      </c>
      <c r="AP31" s="221">
        <v>80.5067314884068</v>
      </c>
      <c r="AQ31" s="207"/>
      <c r="AR31" s="226">
        <v>71.509376001709498</v>
      </c>
      <c r="AS31" s="208"/>
      <c r="AT31" s="212">
        <v>9.2328472330813103</v>
      </c>
      <c r="AU31" s="207">
        <v>8.1460524610127898</v>
      </c>
      <c r="AV31" s="207">
        <v>10.001945264531001</v>
      </c>
      <c r="AW31" s="207">
        <v>15.582807467634</v>
      </c>
      <c r="AX31" s="207">
        <v>6.5474252996458002</v>
      </c>
      <c r="AY31" s="213">
        <v>9.88822989627967</v>
      </c>
      <c r="AZ31" s="207"/>
      <c r="BA31" s="220">
        <v>-6.4115557533274803</v>
      </c>
      <c r="BB31" s="228">
        <v>-5.5689935005719802</v>
      </c>
      <c r="BC31" s="221">
        <v>-5.99688328878878</v>
      </c>
      <c r="BD31" s="207"/>
      <c r="BE31" s="226">
        <v>4.1963713729764098</v>
      </c>
    </row>
    <row r="32" spans="1:57" x14ac:dyDescent="0.25">
      <c r="A32" s="20" t="s">
        <v>103</v>
      </c>
      <c r="B32" t="s">
        <v>55</v>
      </c>
      <c r="C32" s="2"/>
      <c r="D32" s="23" t="s">
        <v>89</v>
      </c>
      <c r="E32" s="26" t="s">
        <v>90</v>
      </c>
      <c r="F32" s="2"/>
      <c r="G32" s="212">
        <v>43.469866225348198</v>
      </c>
      <c r="H32" s="207">
        <v>60.777823748448398</v>
      </c>
      <c r="I32" s="207">
        <v>65.4668321610812</v>
      </c>
      <c r="J32" s="207">
        <v>65.246172941663204</v>
      </c>
      <c r="K32" s="207">
        <v>66.073645014480704</v>
      </c>
      <c r="L32" s="213">
        <v>60.206868018204297</v>
      </c>
      <c r="M32" s="207"/>
      <c r="N32" s="220">
        <v>67.825127568611194</v>
      </c>
      <c r="O32" s="228">
        <v>69.686939732450597</v>
      </c>
      <c r="P32" s="221">
        <v>68.756033650530895</v>
      </c>
      <c r="Q32" s="207"/>
      <c r="R32" s="226">
        <v>62.649486770297599</v>
      </c>
      <c r="S32" s="208"/>
      <c r="T32" s="212">
        <v>-7.1447805990499704</v>
      </c>
      <c r="U32" s="207">
        <v>-2.8519334750389098</v>
      </c>
      <c r="V32" s="207">
        <v>-2.1707259773004099</v>
      </c>
      <c r="W32" s="207">
        <v>-2.6008138795920801</v>
      </c>
      <c r="X32" s="207">
        <v>-2.3106883496402602</v>
      </c>
      <c r="Y32" s="213">
        <v>-3.1798370436361898</v>
      </c>
      <c r="Z32" s="207"/>
      <c r="AA32" s="220">
        <v>-12.9745532329142</v>
      </c>
      <c r="AB32" s="228">
        <v>-9.75541304647634</v>
      </c>
      <c r="AC32" s="221">
        <v>-11.372421607953999</v>
      </c>
      <c r="AD32" s="207"/>
      <c r="AE32" s="226">
        <v>-5.9071435974144304</v>
      </c>
      <c r="AG32" s="212">
        <v>47.752034202178997</v>
      </c>
      <c r="AH32" s="207">
        <v>60.6674941387394</v>
      </c>
      <c r="AI32" s="207">
        <v>64.808302303130603</v>
      </c>
      <c r="AJ32" s="207">
        <v>65.925389601434205</v>
      </c>
      <c r="AK32" s="207">
        <v>63.898083023031298</v>
      </c>
      <c r="AL32" s="213">
        <v>60.610260653702902</v>
      </c>
      <c r="AM32" s="207"/>
      <c r="AN32" s="220">
        <v>69.538684319404197</v>
      </c>
      <c r="AO32" s="228">
        <v>66.677010067576802</v>
      </c>
      <c r="AP32" s="221">
        <v>68.1078471934905</v>
      </c>
      <c r="AQ32" s="207"/>
      <c r="AR32" s="226">
        <v>62.752428236499298</v>
      </c>
      <c r="AS32" s="208"/>
      <c r="AT32" s="212">
        <v>0.94248476927054703</v>
      </c>
      <c r="AU32" s="207">
        <v>-2.7079917457106801</v>
      </c>
      <c r="AV32" s="207">
        <v>-3.29543805702159</v>
      </c>
      <c r="AW32" s="207">
        <v>-1.6693301898723101</v>
      </c>
      <c r="AX32" s="207">
        <v>-2.7895458044938302</v>
      </c>
      <c r="AY32" s="213">
        <v>-2.0749929353330199</v>
      </c>
      <c r="AZ32" s="207"/>
      <c r="BA32" s="220">
        <v>-4.3880338153713696</v>
      </c>
      <c r="BB32" s="228">
        <v>-4.7914014669953797</v>
      </c>
      <c r="BC32" s="221">
        <v>-4.5859067478293198</v>
      </c>
      <c r="BD32" s="207"/>
      <c r="BE32" s="226">
        <v>-2.8778485306255899</v>
      </c>
    </row>
    <row r="33" spans="1:57" x14ac:dyDescent="0.25">
      <c r="A33" s="20" t="s">
        <v>51</v>
      </c>
      <c r="B33" s="2" t="str">
        <f t="shared" si="0"/>
        <v>Staunton &amp; Harrisonburg, VA</v>
      </c>
      <c r="C33" s="2"/>
      <c r="D33" s="23" t="s">
        <v>89</v>
      </c>
      <c r="E33" s="26" t="s">
        <v>90</v>
      </c>
      <c r="F33" s="2"/>
      <c r="G33" s="212">
        <v>40.963449553646598</v>
      </c>
      <c r="H33" s="207">
        <v>53.107630116220299</v>
      </c>
      <c r="I33" s="207">
        <v>60.198753579248702</v>
      </c>
      <c r="J33" s="207">
        <v>84.335522991409803</v>
      </c>
      <c r="K33" s="207">
        <v>89.203301330638297</v>
      </c>
      <c r="L33" s="213">
        <v>65.561731514232704</v>
      </c>
      <c r="M33" s="207"/>
      <c r="N33" s="220">
        <v>89.658076469597404</v>
      </c>
      <c r="O33" s="228">
        <v>70.759642917298194</v>
      </c>
      <c r="P33" s="221">
        <v>80.208859693447806</v>
      </c>
      <c r="Q33" s="207"/>
      <c r="R33" s="226">
        <v>69.746625279722807</v>
      </c>
      <c r="S33" s="208"/>
      <c r="T33" s="212">
        <v>-1.2949680645941299</v>
      </c>
      <c r="U33" s="207">
        <v>-4.5461980658900796</v>
      </c>
      <c r="V33" s="207">
        <v>-1.64275505871243</v>
      </c>
      <c r="W33" s="207">
        <v>21.723563410775299</v>
      </c>
      <c r="X33" s="207">
        <v>14.3478560681337</v>
      </c>
      <c r="Y33" s="213">
        <v>7.2542458677992903</v>
      </c>
      <c r="Z33" s="207"/>
      <c r="AA33" s="220">
        <v>2.1556528476423402</v>
      </c>
      <c r="AB33" s="228">
        <v>-15.141742587668601</v>
      </c>
      <c r="AC33" s="221">
        <v>-6.27169041634418</v>
      </c>
      <c r="AD33" s="207"/>
      <c r="AE33" s="226">
        <v>2.3988704234876099</v>
      </c>
      <c r="AG33" s="212">
        <v>43.428862133288099</v>
      </c>
      <c r="AH33" s="207">
        <v>54.489570968288902</v>
      </c>
      <c r="AI33" s="207">
        <v>56.494827878582299</v>
      </c>
      <c r="AJ33" s="207">
        <v>65.724096998473797</v>
      </c>
      <c r="AK33" s="207">
        <v>66.6440562998134</v>
      </c>
      <c r="AL33" s="213">
        <v>57.356282855689301</v>
      </c>
      <c r="AM33" s="207"/>
      <c r="AN33" s="220">
        <v>74.746493155315093</v>
      </c>
      <c r="AO33" s="228">
        <v>68.877809700861903</v>
      </c>
      <c r="AP33" s="221">
        <v>71.812151428088498</v>
      </c>
      <c r="AQ33" s="207"/>
      <c r="AR33" s="226">
        <v>61.496527021467102</v>
      </c>
      <c r="AS33" s="208"/>
      <c r="AT33" s="212">
        <v>-2.1480640378829698</v>
      </c>
      <c r="AU33" s="207">
        <v>-3.42962719452508</v>
      </c>
      <c r="AV33" s="207">
        <v>-6.9714125304610697</v>
      </c>
      <c r="AW33" s="207">
        <v>-1.9800689378278999</v>
      </c>
      <c r="AX33" s="207">
        <v>-3.63915274102947</v>
      </c>
      <c r="AY33" s="213">
        <v>-3.6997792649851</v>
      </c>
      <c r="AZ33" s="207"/>
      <c r="BA33" s="220">
        <v>-6.12838506951464</v>
      </c>
      <c r="BB33" s="228">
        <v>-7.1680548965505402</v>
      </c>
      <c r="BC33" s="221">
        <v>-6.6298693807247702</v>
      </c>
      <c r="BD33" s="207"/>
      <c r="BE33" s="226">
        <v>-4.7045500174468202</v>
      </c>
    </row>
    <row r="34" spans="1:57" x14ac:dyDescent="0.25">
      <c r="A34" s="20" t="s">
        <v>50</v>
      </c>
      <c r="B34" s="2" t="str">
        <f t="shared" si="0"/>
        <v>Blacksburg &amp; Wytheville, VA</v>
      </c>
      <c r="C34" s="2"/>
      <c r="D34" s="23" t="s">
        <v>89</v>
      </c>
      <c r="E34" s="26" t="s">
        <v>90</v>
      </c>
      <c r="F34" s="2"/>
      <c r="G34" s="212">
        <v>39.212567110757597</v>
      </c>
      <c r="H34" s="207">
        <v>54.742493537482602</v>
      </c>
      <c r="I34" s="207">
        <v>67.249950288327597</v>
      </c>
      <c r="J34" s="207">
        <v>79.657983694571399</v>
      </c>
      <c r="K34" s="207">
        <v>89.222509445217696</v>
      </c>
      <c r="L34" s="213">
        <v>66.017100815271405</v>
      </c>
      <c r="M34" s="207"/>
      <c r="N34" s="220">
        <v>89.560548816862095</v>
      </c>
      <c r="O34" s="228">
        <v>77.192284748458903</v>
      </c>
      <c r="P34" s="221">
        <v>83.376416782660499</v>
      </c>
      <c r="Q34" s="207"/>
      <c r="R34" s="226">
        <v>70.976905377382593</v>
      </c>
      <c r="S34" s="208"/>
      <c r="T34" s="212">
        <v>-3.3718152409859701</v>
      </c>
      <c r="U34" s="207">
        <v>1.4249936318530401</v>
      </c>
      <c r="V34" s="207">
        <v>10.005032507267799</v>
      </c>
      <c r="W34" s="207">
        <v>7.1180588982059696</v>
      </c>
      <c r="X34" s="207">
        <v>3.13947349717639</v>
      </c>
      <c r="Y34" s="213">
        <v>4.2729486594825499</v>
      </c>
      <c r="Z34" s="207"/>
      <c r="AA34" s="220">
        <v>1.7742839867070299</v>
      </c>
      <c r="AB34" s="228">
        <v>0.34592233425784302</v>
      </c>
      <c r="AC34" s="221">
        <v>1.10805293100919</v>
      </c>
      <c r="AD34" s="207"/>
      <c r="AE34" s="226">
        <v>3.18886050718167</v>
      </c>
      <c r="AG34" s="212">
        <v>41.300457347385098</v>
      </c>
      <c r="AH34" s="207">
        <v>51.431696162258802</v>
      </c>
      <c r="AI34" s="207">
        <v>57.252932988665698</v>
      </c>
      <c r="AJ34" s="207">
        <v>61.3939152913103</v>
      </c>
      <c r="AK34" s="207">
        <v>67.319546629548597</v>
      </c>
      <c r="AL34" s="213">
        <v>55.739709683833702</v>
      </c>
      <c r="AM34" s="207"/>
      <c r="AN34" s="220">
        <v>72.564128057267794</v>
      </c>
      <c r="AO34" s="228">
        <v>65.644263273016506</v>
      </c>
      <c r="AP34" s="221">
        <v>69.1041956651421</v>
      </c>
      <c r="AQ34" s="207"/>
      <c r="AR34" s="226">
        <v>59.5581342499218</v>
      </c>
      <c r="AS34" s="208"/>
      <c r="AT34" s="212">
        <v>-3.27601741401701</v>
      </c>
      <c r="AU34" s="207">
        <v>-9.0540239540197298E-2</v>
      </c>
      <c r="AV34" s="207">
        <v>-0.99867982591563897</v>
      </c>
      <c r="AW34" s="207">
        <v>-11.6141629095906</v>
      </c>
      <c r="AX34" s="207">
        <v>4.7275125468234904</v>
      </c>
      <c r="AY34" s="213">
        <v>-2.4690392587454899</v>
      </c>
      <c r="AZ34" s="207"/>
      <c r="BA34" s="220">
        <v>1.0332402449275</v>
      </c>
      <c r="BB34" s="228">
        <v>-1.8085056119913001</v>
      </c>
      <c r="BC34" s="221">
        <v>-0.33672293726830699</v>
      </c>
      <c r="BD34" s="207"/>
      <c r="BE34" s="226">
        <v>-1.77282750936432</v>
      </c>
    </row>
    <row r="35" spans="1:57" x14ac:dyDescent="0.25">
      <c r="A35" s="20" t="s">
        <v>49</v>
      </c>
      <c r="B35" s="2" t="str">
        <f t="shared" si="0"/>
        <v>Lynchburg, VA</v>
      </c>
      <c r="C35" s="2"/>
      <c r="D35" s="23" t="s">
        <v>89</v>
      </c>
      <c r="E35" s="26" t="s">
        <v>90</v>
      </c>
      <c r="F35" s="2"/>
      <c r="G35" s="212">
        <v>49.953632148377103</v>
      </c>
      <c r="H35" s="207">
        <v>63.863987635239504</v>
      </c>
      <c r="I35" s="207">
        <v>66.460587326120503</v>
      </c>
      <c r="J35" s="207">
        <v>81.854714064914901</v>
      </c>
      <c r="K35" s="207">
        <v>87.511591962905698</v>
      </c>
      <c r="L35" s="213">
        <v>69.928902627511505</v>
      </c>
      <c r="M35" s="207"/>
      <c r="N35" s="220">
        <v>88.438948995363205</v>
      </c>
      <c r="O35" s="228">
        <v>68.840803709428101</v>
      </c>
      <c r="P35" s="221">
        <v>78.639876352395603</v>
      </c>
      <c r="Q35" s="207"/>
      <c r="R35" s="226">
        <v>72.417752263192696</v>
      </c>
      <c r="S35" s="208"/>
      <c r="T35" s="212">
        <v>28.1200216311363</v>
      </c>
      <c r="U35" s="207">
        <v>14.373967021723701</v>
      </c>
      <c r="V35" s="207">
        <v>2.0049682916223501</v>
      </c>
      <c r="W35" s="207">
        <v>10.815595699676001</v>
      </c>
      <c r="X35" s="207">
        <v>19.157052318519799</v>
      </c>
      <c r="Y35" s="213">
        <v>13.783321235630099</v>
      </c>
      <c r="Z35" s="207"/>
      <c r="AA35" s="220">
        <v>16.1617661417047</v>
      </c>
      <c r="AB35" s="228">
        <v>-3.6461909130527501</v>
      </c>
      <c r="AC35" s="221">
        <v>6.5724251777085803</v>
      </c>
      <c r="AD35" s="207"/>
      <c r="AE35" s="226">
        <v>11.443783939008201</v>
      </c>
      <c r="AG35" s="212">
        <v>44.768160741885602</v>
      </c>
      <c r="AH35" s="207">
        <v>61.545595054095799</v>
      </c>
      <c r="AI35" s="207">
        <v>65.154559505409495</v>
      </c>
      <c r="AJ35" s="207">
        <v>70.494590417310604</v>
      </c>
      <c r="AK35" s="207">
        <v>70.695517774343102</v>
      </c>
      <c r="AL35" s="213">
        <v>62.531684698608899</v>
      </c>
      <c r="AM35" s="207"/>
      <c r="AN35" s="220">
        <v>77.395672333848495</v>
      </c>
      <c r="AO35" s="228">
        <v>70.811437403400305</v>
      </c>
      <c r="AP35" s="221">
        <v>74.1035548686244</v>
      </c>
      <c r="AQ35" s="207"/>
      <c r="AR35" s="226">
        <v>65.837933318613295</v>
      </c>
      <c r="AS35" s="208"/>
      <c r="AT35" s="212">
        <v>15.4023699124162</v>
      </c>
      <c r="AU35" s="207">
        <v>11.3529824867099</v>
      </c>
      <c r="AV35" s="207">
        <v>4.3103988982489403</v>
      </c>
      <c r="AW35" s="207">
        <v>3.6491509538043299</v>
      </c>
      <c r="AX35" s="207">
        <v>3.28997094773101</v>
      </c>
      <c r="AY35" s="213">
        <v>6.7157493359494298</v>
      </c>
      <c r="AZ35" s="207"/>
      <c r="BA35" s="220">
        <v>0.89514697780096397</v>
      </c>
      <c r="BB35" s="228">
        <v>2.37350477998968</v>
      </c>
      <c r="BC35" s="221">
        <v>1.5961235376796701</v>
      </c>
      <c r="BD35" s="207"/>
      <c r="BE35" s="226">
        <v>5.0139710767192698</v>
      </c>
    </row>
    <row r="36" spans="1:57" x14ac:dyDescent="0.25">
      <c r="A36" s="20" t="s">
        <v>23</v>
      </c>
      <c r="B36" s="2" t="str">
        <f t="shared" si="0"/>
        <v>Central Virginia</v>
      </c>
      <c r="C36" s="2"/>
      <c r="D36" s="23" t="s">
        <v>89</v>
      </c>
      <c r="E36" s="26" t="s">
        <v>90</v>
      </c>
      <c r="F36" s="2"/>
      <c r="G36" s="212">
        <v>50.679343838952903</v>
      </c>
      <c r="H36" s="207">
        <v>64.415881679725302</v>
      </c>
      <c r="I36" s="207">
        <v>70.188103412859107</v>
      </c>
      <c r="J36" s="207">
        <v>75.317662939812706</v>
      </c>
      <c r="K36" s="207">
        <v>74.316987997769701</v>
      </c>
      <c r="L36" s="213">
        <v>66.983595973823896</v>
      </c>
      <c r="M36" s="207"/>
      <c r="N36" s="220">
        <v>81.1221645097866</v>
      </c>
      <c r="O36" s="228">
        <v>81.072277489215494</v>
      </c>
      <c r="P36" s="221">
        <v>81.097220999501104</v>
      </c>
      <c r="Q36" s="207"/>
      <c r="R36" s="226">
        <v>71.016060266874504</v>
      </c>
      <c r="S36" s="208"/>
      <c r="T36" s="212">
        <v>3.73767457279871</v>
      </c>
      <c r="U36" s="207">
        <v>1.8237331792771501</v>
      </c>
      <c r="V36" s="207">
        <v>1.44333452182531</v>
      </c>
      <c r="W36" s="207">
        <v>6.14860743336616</v>
      </c>
      <c r="X36" s="207">
        <v>5.6051479087235503</v>
      </c>
      <c r="Y36" s="213">
        <v>3.8079158732726599</v>
      </c>
      <c r="Z36" s="207"/>
      <c r="AA36" s="220">
        <v>-1.1578476038724399</v>
      </c>
      <c r="AB36" s="228">
        <v>-2.2912039005051898</v>
      </c>
      <c r="AC36" s="221">
        <v>-1.7276190531142099</v>
      </c>
      <c r="AD36" s="207"/>
      <c r="AE36" s="226">
        <v>1.9345149488985101</v>
      </c>
      <c r="AG36" s="212">
        <v>51.249210058345398</v>
      </c>
      <c r="AH36" s="207">
        <v>65.726084975677097</v>
      </c>
      <c r="AI36" s="207">
        <v>71.603250885469393</v>
      </c>
      <c r="AJ36" s="207">
        <v>73.449142454036405</v>
      </c>
      <c r="AK36" s="207">
        <v>72.143350528342296</v>
      </c>
      <c r="AL36" s="213">
        <v>66.834207780374101</v>
      </c>
      <c r="AM36" s="207"/>
      <c r="AN36" s="220">
        <v>78.235203418577498</v>
      </c>
      <c r="AO36" s="228">
        <v>78.306423783196294</v>
      </c>
      <c r="AP36" s="221">
        <v>78.270813600886896</v>
      </c>
      <c r="AQ36" s="207"/>
      <c r="AR36" s="226">
        <v>70.103712752827306</v>
      </c>
      <c r="AS36" s="208"/>
      <c r="AT36" s="212">
        <v>6.8369861826880296</v>
      </c>
      <c r="AU36" s="207">
        <v>4.5205291363651696</v>
      </c>
      <c r="AV36" s="207">
        <v>3.6449782778869499</v>
      </c>
      <c r="AW36" s="207">
        <v>4.5043932771002</v>
      </c>
      <c r="AX36" s="207">
        <v>3.5125542967309999</v>
      </c>
      <c r="AY36" s="213">
        <v>4.4527080359889597</v>
      </c>
      <c r="AZ36" s="207"/>
      <c r="BA36" s="220">
        <v>0.14033017953313401</v>
      </c>
      <c r="BB36" s="228">
        <v>0.510968300986683</v>
      </c>
      <c r="BC36" s="221">
        <v>0.32539123623237598</v>
      </c>
      <c r="BD36" s="207"/>
      <c r="BE36" s="226">
        <v>3.0969555105572102</v>
      </c>
    </row>
    <row r="37" spans="1:57" x14ac:dyDescent="0.25">
      <c r="A37" s="20" t="s">
        <v>24</v>
      </c>
      <c r="B37" s="2" t="str">
        <f t="shared" si="0"/>
        <v>Chesapeake Bay</v>
      </c>
      <c r="C37" s="2"/>
      <c r="D37" s="23" t="s">
        <v>89</v>
      </c>
      <c r="E37" s="26" t="s">
        <v>90</v>
      </c>
      <c r="F37" s="2"/>
      <c r="G37" s="212">
        <v>46.520719311962402</v>
      </c>
      <c r="H37" s="207">
        <v>51.915559030492503</v>
      </c>
      <c r="I37" s="207">
        <v>58.405003909304099</v>
      </c>
      <c r="J37" s="207">
        <v>62.627052384675501</v>
      </c>
      <c r="K37" s="207">
        <v>65.441751368256405</v>
      </c>
      <c r="L37" s="213">
        <v>56.982017200938202</v>
      </c>
      <c r="M37" s="207"/>
      <c r="N37" s="220">
        <v>79.280688037529302</v>
      </c>
      <c r="O37" s="228">
        <v>77.326035965598095</v>
      </c>
      <c r="P37" s="221">
        <v>78.303362001563698</v>
      </c>
      <c r="Q37" s="207"/>
      <c r="R37" s="226">
        <v>63.073830001116903</v>
      </c>
      <c r="S37" s="208"/>
      <c r="T37" s="212">
        <v>8.9743589743589691</v>
      </c>
      <c r="U37" s="207">
        <v>-15.197956577266901</v>
      </c>
      <c r="V37" s="207">
        <v>-9.4545454545454497</v>
      </c>
      <c r="W37" s="207">
        <v>-12.934782608695601</v>
      </c>
      <c r="X37" s="207">
        <v>-9.8060344827586192</v>
      </c>
      <c r="Y37" s="213">
        <v>-8.9455272363817997</v>
      </c>
      <c r="Z37" s="207"/>
      <c r="AA37" s="220">
        <v>-1.64888457807953</v>
      </c>
      <c r="AB37" s="228">
        <v>-2.7531956735496501</v>
      </c>
      <c r="AC37" s="221">
        <v>-2.197265625</v>
      </c>
      <c r="AD37" s="207"/>
      <c r="AE37" s="226">
        <v>-6.66115702479338</v>
      </c>
      <c r="AG37" s="212">
        <v>41.536356528537901</v>
      </c>
      <c r="AH37" s="207">
        <v>56.0985144644253</v>
      </c>
      <c r="AI37" s="207">
        <v>60.496481626270501</v>
      </c>
      <c r="AJ37" s="207">
        <v>60.594214229866999</v>
      </c>
      <c r="AK37" s="207">
        <v>58.346364347146199</v>
      </c>
      <c r="AL37" s="213">
        <v>55.414386239249403</v>
      </c>
      <c r="AM37" s="207"/>
      <c r="AN37" s="220">
        <v>64.503518373729406</v>
      </c>
      <c r="AO37" s="228">
        <v>65.168100078186001</v>
      </c>
      <c r="AP37" s="221">
        <v>64.835809225957703</v>
      </c>
      <c r="AQ37" s="207"/>
      <c r="AR37" s="226">
        <v>58.106221378308902</v>
      </c>
      <c r="AS37" s="208"/>
      <c r="AT37" s="212">
        <v>-7.0428696412948302</v>
      </c>
      <c r="AU37" s="207">
        <v>-6.6059225512528403</v>
      </c>
      <c r="AV37" s="207">
        <v>-8.6481700118063696</v>
      </c>
      <c r="AW37" s="207">
        <v>-10.6885623739556</v>
      </c>
      <c r="AX37" s="207">
        <v>-8.9661482159194801</v>
      </c>
      <c r="AY37" s="213">
        <v>-8.5306833580693002</v>
      </c>
      <c r="AZ37" s="207"/>
      <c r="BA37" s="220">
        <v>-8.1291759465478801</v>
      </c>
      <c r="BB37" s="228">
        <v>-9.7455332972387598</v>
      </c>
      <c r="BC37" s="221">
        <v>-8.9486686796596207</v>
      </c>
      <c r="BD37" s="207"/>
      <c r="BE37" s="226">
        <v>-8.6643550015362294</v>
      </c>
    </row>
    <row r="38" spans="1:57" x14ac:dyDescent="0.25">
      <c r="A38" s="20" t="s">
        <v>25</v>
      </c>
      <c r="B38" s="2" t="str">
        <f t="shared" si="0"/>
        <v>Coastal Virginia - Eastern Shore</v>
      </c>
      <c r="C38" s="2"/>
      <c r="D38" s="23" t="s">
        <v>89</v>
      </c>
      <c r="E38" s="26" t="s">
        <v>90</v>
      </c>
      <c r="F38" s="2"/>
      <c r="G38" s="212">
        <v>36.339697169190202</v>
      </c>
      <c r="H38" s="207">
        <v>54.641211323238899</v>
      </c>
      <c r="I38" s="207">
        <v>61.685319289005903</v>
      </c>
      <c r="J38" s="207">
        <v>69.519420671494402</v>
      </c>
      <c r="K38" s="207">
        <v>74.522712310730697</v>
      </c>
      <c r="L38" s="213">
        <v>59.341672152732002</v>
      </c>
      <c r="M38" s="207"/>
      <c r="N38" s="220">
        <v>81.895984200131593</v>
      </c>
      <c r="O38" s="228">
        <v>74.983541803818298</v>
      </c>
      <c r="P38" s="221">
        <v>78.439763001974896</v>
      </c>
      <c r="Q38" s="207"/>
      <c r="R38" s="226">
        <v>64.798269538230002</v>
      </c>
      <c r="S38" s="208"/>
      <c r="T38" s="212">
        <v>-17.611940298507399</v>
      </c>
      <c r="U38" s="207">
        <v>-4.37788018433179</v>
      </c>
      <c r="V38" s="207">
        <v>0</v>
      </c>
      <c r="W38" s="207">
        <v>1.5384615384615301</v>
      </c>
      <c r="X38" s="207">
        <v>0.44365572315882801</v>
      </c>
      <c r="Y38" s="213">
        <v>-2.9082292115467401</v>
      </c>
      <c r="Z38" s="207"/>
      <c r="AA38" s="220">
        <v>1.5510204081632599</v>
      </c>
      <c r="AB38" s="228">
        <v>-4.0438079191238403</v>
      </c>
      <c r="AC38" s="221">
        <v>-1.2023217247097799</v>
      </c>
      <c r="AD38" s="207"/>
      <c r="AE38" s="226">
        <v>-2.32492203005387</v>
      </c>
      <c r="AG38" s="212">
        <v>39.791183294663497</v>
      </c>
      <c r="AH38" s="207">
        <v>55.038117335100999</v>
      </c>
      <c r="AI38" s="207">
        <v>58.3029499502817</v>
      </c>
      <c r="AJ38" s="207">
        <v>59.5293337752734</v>
      </c>
      <c r="AK38" s="207">
        <v>58.5846867749419</v>
      </c>
      <c r="AL38" s="213">
        <v>54.249254226052301</v>
      </c>
      <c r="AM38" s="207"/>
      <c r="AN38" s="220">
        <v>67.052023121387194</v>
      </c>
      <c r="AO38" s="228">
        <v>64.855491329479705</v>
      </c>
      <c r="AP38" s="221">
        <v>65.953757225433506</v>
      </c>
      <c r="AQ38" s="207"/>
      <c r="AR38" s="226">
        <v>57.601702932828701</v>
      </c>
      <c r="AS38" s="208"/>
      <c r="AT38" s="212">
        <v>-3.6516853932584201</v>
      </c>
      <c r="AU38" s="207">
        <v>-3.01023479831426E-2</v>
      </c>
      <c r="AV38" s="207">
        <v>-3.5371538250616901</v>
      </c>
      <c r="AW38" s="207">
        <v>-8.8787417554540795</v>
      </c>
      <c r="AX38" s="207">
        <v>-7.5018830711150502</v>
      </c>
      <c r="AY38" s="213">
        <v>-4.9867018019058396</v>
      </c>
      <c r="AZ38" s="207"/>
      <c r="BA38" s="220">
        <v>-6.1922365988909398</v>
      </c>
      <c r="BB38" s="228">
        <v>-7.0752484619024996</v>
      </c>
      <c r="BC38" s="221">
        <v>-6.6284779050736402</v>
      </c>
      <c r="BD38" s="207"/>
      <c r="BE38" s="226">
        <v>-5.5284725588713703</v>
      </c>
    </row>
    <row r="39" spans="1:57" x14ac:dyDescent="0.25">
      <c r="A39" s="20" t="s">
        <v>26</v>
      </c>
      <c r="B39" s="2" t="str">
        <f t="shared" si="0"/>
        <v>Coastal Virginia - Hampton Roads</v>
      </c>
      <c r="C39" s="2"/>
      <c r="D39" s="23" t="s">
        <v>89</v>
      </c>
      <c r="E39" s="26" t="s">
        <v>90</v>
      </c>
      <c r="F39" s="2"/>
      <c r="G39" s="212">
        <v>52.908072385574499</v>
      </c>
      <c r="H39" s="207">
        <v>65.740764643622299</v>
      </c>
      <c r="I39" s="207">
        <v>71.432996876371405</v>
      </c>
      <c r="J39" s="207">
        <v>75.377546015437403</v>
      </c>
      <c r="K39" s="207">
        <v>75.904174303637305</v>
      </c>
      <c r="L39" s="213">
        <v>68.272710844928596</v>
      </c>
      <c r="M39" s="207"/>
      <c r="N39" s="220">
        <v>89.046647907685099</v>
      </c>
      <c r="O39" s="228">
        <v>87.613909182435293</v>
      </c>
      <c r="P39" s="221">
        <v>88.330278545060196</v>
      </c>
      <c r="Q39" s="207"/>
      <c r="R39" s="226">
        <v>74.003444473537598</v>
      </c>
      <c r="S39" s="208"/>
      <c r="T39" s="212">
        <v>4.04245460512678</v>
      </c>
      <c r="U39" s="207">
        <v>14.0518175852496</v>
      </c>
      <c r="V39" s="207">
        <v>16.7689971266112</v>
      </c>
      <c r="W39" s="207">
        <v>19.587747161570402</v>
      </c>
      <c r="X39" s="207">
        <v>12.889720320076901</v>
      </c>
      <c r="Y39" s="213">
        <v>13.8118404815655</v>
      </c>
      <c r="Z39" s="207"/>
      <c r="AA39" s="220">
        <v>9.6641520006927806</v>
      </c>
      <c r="AB39" s="228">
        <v>11.200754845482001</v>
      </c>
      <c r="AC39" s="221">
        <v>10.4208778257949</v>
      </c>
      <c r="AD39" s="207"/>
      <c r="AE39" s="226">
        <v>12.6322689948112</v>
      </c>
      <c r="AG39" s="212">
        <v>52.839016960528603</v>
      </c>
      <c r="AH39" s="207">
        <v>61.496760203423001</v>
      </c>
      <c r="AI39" s="207">
        <v>65.813046957688996</v>
      </c>
      <c r="AJ39" s="207">
        <v>68.082840694942803</v>
      </c>
      <c r="AK39" s="207">
        <v>70.011229573792406</v>
      </c>
      <c r="AL39" s="213">
        <v>63.648578878075199</v>
      </c>
      <c r="AM39" s="207"/>
      <c r="AN39" s="220">
        <v>80.915532952990603</v>
      </c>
      <c r="AO39" s="228">
        <v>80.878101040348994</v>
      </c>
      <c r="AP39" s="221">
        <v>80.896816996669799</v>
      </c>
      <c r="AQ39" s="207"/>
      <c r="AR39" s="226">
        <v>68.576646911959401</v>
      </c>
      <c r="AS39" s="208"/>
      <c r="AT39" s="212">
        <v>4.8480739517370903</v>
      </c>
      <c r="AU39" s="207">
        <v>6.5295450452796002</v>
      </c>
      <c r="AV39" s="207">
        <v>5.3920313365387997</v>
      </c>
      <c r="AW39" s="207">
        <v>6.3355048961750002</v>
      </c>
      <c r="AX39" s="207">
        <v>4.2546851193644004</v>
      </c>
      <c r="AY39" s="213">
        <v>5.4660767774199401</v>
      </c>
      <c r="AZ39" s="207"/>
      <c r="BA39" s="220">
        <v>1.8500449636482601</v>
      </c>
      <c r="BB39" s="228">
        <v>-0.10858357981767</v>
      </c>
      <c r="BC39" s="221">
        <v>0.86144946391490995</v>
      </c>
      <c r="BD39" s="207"/>
      <c r="BE39" s="226">
        <v>3.8661440823497002</v>
      </c>
    </row>
    <row r="40" spans="1:57" x14ac:dyDescent="0.25">
      <c r="A40" s="19" t="s">
        <v>27</v>
      </c>
      <c r="B40" s="2" t="str">
        <f t="shared" si="0"/>
        <v>Northern Virginia</v>
      </c>
      <c r="C40" s="2"/>
      <c r="D40" s="23" t="s">
        <v>89</v>
      </c>
      <c r="E40" s="26" t="s">
        <v>90</v>
      </c>
      <c r="F40" s="2"/>
      <c r="G40" s="212">
        <v>58.216966966966901</v>
      </c>
      <c r="H40" s="207">
        <v>81.218093093093003</v>
      </c>
      <c r="I40" s="207">
        <v>91.803678678678594</v>
      </c>
      <c r="J40" s="207">
        <v>93.455330330330298</v>
      </c>
      <c r="K40" s="207">
        <v>89.973723723723694</v>
      </c>
      <c r="L40" s="213">
        <v>82.933558558558502</v>
      </c>
      <c r="M40" s="207"/>
      <c r="N40" s="220">
        <v>89.624624624624602</v>
      </c>
      <c r="O40" s="228">
        <v>90.2327327327327</v>
      </c>
      <c r="P40" s="221">
        <v>89.928678678678594</v>
      </c>
      <c r="Q40" s="207"/>
      <c r="R40" s="226">
        <v>84.9321643071643</v>
      </c>
      <c r="S40" s="208"/>
      <c r="T40" s="212">
        <v>2.53651836012406</v>
      </c>
      <c r="U40" s="207">
        <v>3.5537041724296401</v>
      </c>
      <c r="V40" s="207">
        <v>3.4363633482857301</v>
      </c>
      <c r="W40" s="207">
        <v>4.69147758470036</v>
      </c>
      <c r="X40" s="207">
        <v>6.1060035719339103</v>
      </c>
      <c r="Y40" s="213">
        <v>4.1813633514535802</v>
      </c>
      <c r="Z40" s="207"/>
      <c r="AA40" s="220">
        <v>3.6788213477232898</v>
      </c>
      <c r="AB40" s="228">
        <v>5.3673522264354103</v>
      </c>
      <c r="AC40" s="221">
        <v>4.5191217947818103</v>
      </c>
      <c r="AD40" s="207"/>
      <c r="AE40" s="226">
        <v>4.2833124186956804</v>
      </c>
      <c r="AG40" s="212">
        <v>61.788560778473901</v>
      </c>
      <c r="AH40" s="207">
        <v>82.513837767975005</v>
      </c>
      <c r="AI40" s="207">
        <v>90.509304786790594</v>
      </c>
      <c r="AJ40" s="207">
        <v>90.370692965450004</v>
      </c>
      <c r="AK40" s="207">
        <v>82.185102975471295</v>
      </c>
      <c r="AL40" s="213">
        <v>81.473499854832198</v>
      </c>
      <c r="AM40" s="207"/>
      <c r="AN40" s="220">
        <v>78.701841721627602</v>
      </c>
      <c r="AO40" s="228">
        <v>78.452466331978599</v>
      </c>
      <c r="AP40" s="221">
        <v>78.5771540268031</v>
      </c>
      <c r="AQ40" s="207"/>
      <c r="AR40" s="226">
        <v>80.646562223132193</v>
      </c>
      <c r="AS40" s="208"/>
      <c r="AT40" s="212">
        <v>12.59260662368</v>
      </c>
      <c r="AU40" s="207">
        <v>11.253137718204</v>
      </c>
      <c r="AV40" s="207">
        <v>7.6861232917441402</v>
      </c>
      <c r="AW40" s="207">
        <v>5.4591049565145102</v>
      </c>
      <c r="AX40" s="207">
        <v>3.2277714984287398</v>
      </c>
      <c r="AY40" s="213">
        <v>7.6545508584384399</v>
      </c>
      <c r="AZ40" s="207"/>
      <c r="BA40" s="220">
        <v>2.5044797610686902</v>
      </c>
      <c r="BB40" s="228">
        <v>1.39982828950671</v>
      </c>
      <c r="BC40" s="221">
        <v>1.95003822353108</v>
      </c>
      <c r="BD40" s="207"/>
      <c r="BE40" s="226">
        <v>6.00416108416717</v>
      </c>
    </row>
    <row r="41" spans="1:57" x14ac:dyDescent="0.25">
      <c r="A41" s="21" t="s">
        <v>28</v>
      </c>
      <c r="B41" s="2" t="str">
        <f t="shared" si="0"/>
        <v>Shenandoah Valley</v>
      </c>
      <c r="C41" s="2"/>
      <c r="D41" s="24" t="s">
        <v>89</v>
      </c>
      <c r="E41" s="27" t="s">
        <v>90</v>
      </c>
      <c r="F41" s="2"/>
      <c r="G41" s="214">
        <v>41.0589727330374</v>
      </c>
      <c r="H41" s="215">
        <v>53.662016487000599</v>
      </c>
      <c r="I41" s="215">
        <v>60.486683576410897</v>
      </c>
      <c r="J41" s="215">
        <v>79.811350665821095</v>
      </c>
      <c r="K41" s="215">
        <v>86.818325935320203</v>
      </c>
      <c r="L41" s="216">
        <v>64.367469879517998</v>
      </c>
      <c r="M41" s="207"/>
      <c r="N41" s="222">
        <v>89.2121116043119</v>
      </c>
      <c r="O41" s="223">
        <v>76.886493341788196</v>
      </c>
      <c r="P41" s="224">
        <v>83.049302473050005</v>
      </c>
      <c r="Q41" s="207"/>
      <c r="R41" s="227">
        <v>69.705136334812906</v>
      </c>
      <c r="S41" s="208"/>
      <c r="T41" s="214">
        <v>-0.62970785246040595</v>
      </c>
      <c r="U41" s="215">
        <v>-1.24843009573457</v>
      </c>
      <c r="V41" s="215">
        <v>-0.94873631422335003</v>
      </c>
      <c r="W41" s="215">
        <v>15.8312384677866</v>
      </c>
      <c r="X41" s="215">
        <v>12.455095153295201</v>
      </c>
      <c r="Y41" s="216">
        <v>6.27607813847077</v>
      </c>
      <c r="Z41" s="207"/>
      <c r="AA41" s="222">
        <v>2.17696409912186</v>
      </c>
      <c r="AB41" s="223">
        <v>-5.7949386748626797</v>
      </c>
      <c r="AC41" s="224">
        <v>-1.67460356518917</v>
      </c>
      <c r="AD41" s="207"/>
      <c r="AE41" s="227">
        <v>3.42909720270907</v>
      </c>
      <c r="AG41" s="214">
        <v>44.4422271003791</v>
      </c>
      <c r="AH41" s="215">
        <v>54.416284174815402</v>
      </c>
      <c r="AI41" s="215">
        <v>57.4316503691877</v>
      </c>
      <c r="AJ41" s="215">
        <v>64.977050488924306</v>
      </c>
      <c r="AK41" s="215">
        <v>67.034524047096298</v>
      </c>
      <c r="AL41" s="216">
        <v>57.660347236080597</v>
      </c>
      <c r="AM41" s="207"/>
      <c r="AN41" s="222">
        <v>74.269691968103004</v>
      </c>
      <c r="AO41" s="223">
        <v>70.203034581502095</v>
      </c>
      <c r="AP41" s="224">
        <v>72.236363274802599</v>
      </c>
      <c r="AQ41" s="207"/>
      <c r="AR41" s="227">
        <v>61.835419965596103</v>
      </c>
      <c r="AS41" s="38"/>
      <c r="AT41" s="214">
        <v>3.63632152802677</v>
      </c>
      <c r="AU41" s="215">
        <v>1.32272718822172</v>
      </c>
      <c r="AV41" s="215">
        <v>-1.59982153280033</v>
      </c>
      <c r="AW41" s="215">
        <v>0.28102903274241797</v>
      </c>
      <c r="AX41" s="215">
        <v>-0.27408251626690999</v>
      </c>
      <c r="AY41" s="216">
        <v>0.44948212278928101</v>
      </c>
      <c r="AZ41" s="207"/>
      <c r="BA41" s="222">
        <v>-5.0228715103608703</v>
      </c>
      <c r="BB41" s="223">
        <v>-5.1502530767769699</v>
      </c>
      <c r="BC41" s="224">
        <v>-5.0848122142284096</v>
      </c>
      <c r="BD41" s="207"/>
      <c r="BE41" s="227">
        <v>-1.4730401409188101</v>
      </c>
    </row>
    <row r="42" spans="1:57" ht="13" x14ac:dyDescent="0.3">
      <c r="A42" s="18" t="s">
        <v>29</v>
      </c>
      <c r="B42" s="2" t="str">
        <f t="shared" si="0"/>
        <v>Southern Virginia</v>
      </c>
      <c r="C42" s="8"/>
      <c r="D42" s="22" t="s">
        <v>89</v>
      </c>
      <c r="E42" s="25" t="s">
        <v>90</v>
      </c>
      <c r="F42" s="2"/>
      <c r="G42" s="209">
        <v>43.478260869565197</v>
      </c>
      <c r="H42" s="210">
        <v>60.373958098670798</v>
      </c>
      <c r="I42" s="210">
        <v>65.487722460013501</v>
      </c>
      <c r="J42" s="210">
        <v>73.800405496733404</v>
      </c>
      <c r="K42" s="210">
        <v>74.070736652399106</v>
      </c>
      <c r="L42" s="211">
        <v>63.442216715476398</v>
      </c>
      <c r="M42" s="207"/>
      <c r="N42" s="217">
        <v>79.207028610047303</v>
      </c>
      <c r="O42" s="218">
        <v>70.601486821356104</v>
      </c>
      <c r="P42" s="219">
        <v>74.904257715701704</v>
      </c>
      <c r="Q42" s="207"/>
      <c r="R42" s="225">
        <v>66.717085572683601</v>
      </c>
      <c r="S42" s="208"/>
      <c r="T42" s="209">
        <v>2.64599603683412</v>
      </c>
      <c r="U42" s="210">
        <v>5.3612911250288704</v>
      </c>
      <c r="V42" s="210">
        <v>5.93036076099908</v>
      </c>
      <c r="W42" s="210">
        <v>11.053720233122799</v>
      </c>
      <c r="X42" s="210">
        <v>9.0747336055229493</v>
      </c>
      <c r="Y42" s="211">
        <v>7.2225089045919102</v>
      </c>
      <c r="Z42" s="207"/>
      <c r="AA42" s="217">
        <v>10.0153145015893</v>
      </c>
      <c r="AB42" s="218">
        <v>-1.31481064303772</v>
      </c>
      <c r="AC42" s="219">
        <v>4.3681793424793396</v>
      </c>
      <c r="AD42" s="207"/>
      <c r="AE42" s="225">
        <v>6.2900493350399902</v>
      </c>
      <c r="AF42" s="28"/>
      <c r="AG42" s="209">
        <v>44.255462942104003</v>
      </c>
      <c r="AH42" s="210">
        <v>60.655553052489203</v>
      </c>
      <c r="AI42" s="210">
        <v>63.984005406623098</v>
      </c>
      <c r="AJ42" s="210">
        <v>66.794323045731005</v>
      </c>
      <c r="AK42" s="210">
        <v>64.378238341968895</v>
      </c>
      <c r="AL42" s="211">
        <v>60.013516557783198</v>
      </c>
      <c r="AM42" s="207"/>
      <c r="AN42" s="217">
        <v>68.410678080648694</v>
      </c>
      <c r="AO42" s="218">
        <v>65.020274836674901</v>
      </c>
      <c r="AP42" s="219">
        <v>66.715476458661797</v>
      </c>
      <c r="AQ42" s="207"/>
      <c r="AR42" s="225">
        <v>61.928362243748502</v>
      </c>
      <c r="AS42" s="208"/>
      <c r="AT42" s="209">
        <v>-2.5472351417432999</v>
      </c>
      <c r="AU42" s="210">
        <v>-1.84088942750697</v>
      </c>
      <c r="AV42" s="210">
        <v>-4.1274201785395297</v>
      </c>
      <c r="AW42" s="210">
        <v>-2.8345901146927601</v>
      </c>
      <c r="AX42" s="210">
        <v>-1.2945474293761201</v>
      </c>
      <c r="AY42" s="211">
        <v>-2.5467873632485101</v>
      </c>
      <c r="AZ42" s="207"/>
      <c r="BA42" s="217">
        <v>-0.74562465142214496</v>
      </c>
      <c r="BB42" s="218">
        <v>-6.4659739913812899</v>
      </c>
      <c r="BC42" s="219">
        <v>-3.6179992297635302</v>
      </c>
      <c r="BD42" s="207"/>
      <c r="BE42" s="225">
        <v>-2.8790346025581401</v>
      </c>
    </row>
    <row r="43" spans="1:57" x14ac:dyDescent="0.25">
      <c r="A43" s="19" t="s">
        <v>30</v>
      </c>
      <c r="B43" s="2" t="str">
        <f t="shared" si="0"/>
        <v>Southwest Virginia - Blue Ridge Highlands</v>
      </c>
      <c r="C43" s="9"/>
      <c r="D43" s="23" t="s">
        <v>89</v>
      </c>
      <c r="E43" s="26" t="s">
        <v>90</v>
      </c>
      <c r="F43" s="2"/>
      <c r="G43" s="212">
        <v>40.049892278035998</v>
      </c>
      <c r="H43" s="207">
        <v>55.085610613448203</v>
      </c>
      <c r="I43" s="207">
        <v>64.145594738632397</v>
      </c>
      <c r="J43" s="207">
        <v>73.772536568771898</v>
      </c>
      <c r="K43" s="207">
        <v>82.435650300487495</v>
      </c>
      <c r="L43" s="213">
        <v>63.097856899875197</v>
      </c>
      <c r="M43" s="207"/>
      <c r="N43" s="220">
        <v>83.705635559587193</v>
      </c>
      <c r="O43" s="228">
        <v>73.885928109763</v>
      </c>
      <c r="P43" s="221">
        <v>78.795781834675097</v>
      </c>
      <c r="Q43" s="207"/>
      <c r="R43" s="226">
        <v>67.582978309818003</v>
      </c>
      <c r="S43" s="208"/>
      <c r="T43" s="212">
        <v>-6.1685180113462996</v>
      </c>
      <c r="U43" s="207">
        <v>-0.73267250809852102</v>
      </c>
      <c r="V43" s="207">
        <v>5.3906351337314602</v>
      </c>
      <c r="W43" s="207">
        <v>4.7221224252629304</v>
      </c>
      <c r="X43" s="207">
        <v>1.9341814082333699</v>
      </c>
      <c r="Y43" s="213">
        <v>1.6536644935878699</v>
      </c>
      <c r="Z43" s="207"/>
      <c r="AA43" s="220">
        <v>-1.4043655849924099</v>
      </c>
      <c r="AB43" s="228">
        <v>-4.62927977940336</v>
      </c>
      <c r="AC43" s="221">
        <v>-2.94308123012337</v>
      </c>
      <c r="AD43" s="207"/>
      <c r="AE43" s="226">
        <v>7.4794804922937302E-2</v>
      </c>
      <c r="AF43" s="29"/>
      <c r="AG43" s="212">
        <v>43.196507540537397</v>
      </c>
      <c r="AH43" s="207">
        <v>52.5456400952488</v>
      </c>
      <c r="AI43" s="207">
        <v>57.120988774237397</v>
      </c>
      <c r="AJ43" s="207">
        <v>61.177571153191899</v>
      </c>
      <c r="AK43" s="207">
        <v>64.689874135389402</v>
      </c>
      <c r="AL43" s="213">
        <v>55.746116339720999</v>
      </c>
      <c r="AM43" s="207"/>
      <c r="AN43" s="220">
        <v>70.393468647238905</v>
      </c>
      <c r="AO43" s="228">
        <v>64.834448350152996</v>
      </c>
      <c r="AP43" s="221">
        <v>67.613958498695894</v>
      </c>
      <c r="AQ43" s="207"/>
      <c r="AR43" s="226">
        <v>59.136928385142397</v>
      </c>
      <c r="AS43" s="208"/>
      <c r="AT43" s="212">
        <v>-3.8724834418154099</v>
      </c>
      <c r="AU43" s="207">
        <v>-2.1388748244676501</v>
      </c>
      <c r="AV43" s="207">
        <v>-3.04394603836402</v>
      </c>
      <c r="AW43" s="207">
        <v>-9.2380820653812403</v>
      </c>
      <c r="AX43" s="207">
        <v>-0.82092936912909398</v>
      </c>
      <c r="AY43" s="213">
        <v>-3.9445463834597301</v>
      </c>
      <c r="AZ43" s="207"/>
      <c r="BA43" s="220">
        <v>-2.2150239402434102</v>
      </c>
      <c r="BB43" s="228">
        <v>-4.8515797757904098</v>
      </c>
      <c r="BC43" s="221">
        <v>-3.4971041558231701</v>
      </c>
      <c r="BD43" s="207"/>
      <c r="BE43" s="226">
        <v>-3.7991003384570701</v>
      </c>
    </row>
    <row r="44" spans="1:57" x14ac:dyDescent="0.25">
      <c r="A44" s="20" t="s">
        <v>31</v>
      </c>
      <c r="B44" s="2" t="str">
        <f t="shared" si="0"/>
        <v>Southwest Virginia - Heart of Appalachia</v>
      </c>
      <c r="C44" s="2"/>
      <c r="D44" s="23" t="s">
        <v>89</v>
      </c>
      <c r="E44" s="26" t="s">
        <v>90</v>
      </c>
      <c r="F44" s="2"/>
      <c r="G44" s="212">
        <v>34.542815674891102</v>
      </c>
      <c r="H44" s="207">
        <v>49.637155297532601</v>
      </c>
      <c r="I44" s="207">
        <v>56.386066763425198</v>
      </c>
      <c r="J44" s="207">
        <v>59.071117561683501</v>
      </c>
      <c r="K44" s="207">
        <v>57.329462989840302</v>
      </c>
      <c r="L44" s="213">
        <v>51.393323657474603</v>
      </c>
      <c r="M44" s="207"/>
      <c r="N44" s="220">
        <v>61.393323657474603</v>
      </c>
      <c r="O44" s="228">
        <v>53.991291727140698</v>
      </c>
      <c r="P44" s="221">
        <v>57.692307692307601</v>
      </c>
      <c r="Q44" s="207"/>
      <c r="R44" s="226">
        <v>53.193033381712603</v>
      </c>
      <c r="S44" s="208"/>
      <c r="T44" s="212">
        <v>-12.7657789786461</v>
      </c>
      <c r="U44" s="207">
        <v>-8.9353970241194691</v>
      </c>
      <c r="V44" s="207">
        <v>-4.3426961495773897</v>
      </c>
      <c r="W44" s="207">
        <v>-4.7197410246669396</v>
      </c>
      <c r="X44" s="207">
        <v>-7.0089025519124997</v>
      </c>
      <c r="Y44" s="213">
        <v>-7.1313625136862404</v>
      </c>
      <c r="Z44" s="207"/>
      <c r="AA44" s="220">
        <v>-10.304789550072501</v>
      </c>
      <c r="AB44" s="228">
        <v>-23.067744396702501</v>
      </c>
      <c r="AC44" s="221">
        <v>-16.7660753453649</v>
      </c>
      <c r="AD44" s="207"/>
      <c r="AE44" s="226">
        <v>-10.347223417096799</v>
      </c>
      <c r="AF44" s="29"/>
      <c r="AG44" s="212">
        <v>37.862844702467299</v>
      </c>
      <c r="AH44" s="207">
        <v>53.7735849056603</v>
      </c>
      <c r="AI44" s="207">
        <v>55.968795355587801</v>
      </c>
      <c r="AJ44" s="207">
        <v>55.8236574746008</v>
      </c>
      <c r="AK44" s="207">
        <v>52.503628447024603</v>
      </c>
      <c r="AL44" s="213">
        <v>51.186502177068199</v>
      </c>
      <c r="AM44" s="207"/>
      <c r="AN44" s="220">
        <v>57.1843251088534</v>
      </c>
      <c r="AO44" s="228">
        <v>52.050072568940401</v>
      </c>
      <c r="AP44" s="221">
        <v>54.617198838896897</v>
      </c>
      <c r="AQ44" s="207"/>
      <c r="AR44" s="226">
        <v>52.166701223304898</v>
      </c>
      <c r="AS44" s="208"/>
      <c r="AT44" s="212">
        <v>-10.981060033666299</v>
      </c>
      <c r="AU44" s="207">
        <v>-6.1459240082752</v>
      </c>
      <c r="AV44" s="207">
        <v>-7.0748926356071298</v>
      </c>
      <c r="AW44" s="207">
        <v>-10.676015257614701</v>
      </c>
      <c r="AX44" s="207">
        <v>-10.8745141705996</v>
      </c>
      <c r="AY44" s="213">
        <v>-9.0666992335716898</v>
      </c>
      <c r="AZ44" s="207"/>
      <c r="BA44" s="220">
        <v>-12.5797645949305</v>
      </c>
      <c r="BB44" s="228">
        <v>-13.592705990221001</v>
      </c>
      <c r="BC44" s="221">
        <v>-13.065375708653001</v>
      </c>
      <c r="BD44" s="207"/>
      <c r="BE44" s="226">
        <v>-10.2926724579591</v>
      </c>
    </row>
    <row r="45" spans="1:57" x14ac:dyDescent="0.25">
      <c r="A45" s="21" t="s">
        <v>32</v>
      </c>
      <c r="B45" s="2" t="str">
        <f t="shared" si="0"/>
        <v>Virginia Mountains</v>
      </c>
      <c r="C45" s="2"/>
      <c r="D45" s="24" t="s">
        <v>89</v>
      </c>
      <c r="E45" s="27" t="s">
        <v>90</v>
      </c>
      <c r="F45" s="2"/>
      <c r="G45" s="212">
        <v>41.587471556685799</v>
      </c>
      <c r="H45" s="207">
        <v>58.840851291660996</v>
      </c>
      <c r="I45" s="207">
        <v>71.877927988221103</v>
      </c>
      <c r="J45" s="207">
        <v>83.5229554276535</v>
      </c>
      <c r="K45" s="207">
        <v>87.458171596841098</v>
      </c>
      <c r="L45" s="213">
        <v>68.657475572212505</v>
      </c>
      <c r="M45" s="207"/>
      <c r="N45" s="220">
        <v>88.957301566055406</v>
      </c>
      <c r="O45" s="228">
        <v>78.972025163967302</v>
      </c>
      <c r="P45" s="221">
        <v>83.964663365011305</v>
      </c>
      <c r="Q45" s="207"/>
      <c r="R45" s="226">
        <v>73.030957798726504</v>
      </c>
      <c r="S45" s="208"/>
      <c r="T45" s="212">
        <v>7.7888377833818696</v>
      </c>
      <c r="U45" s="207">
        <v>10.356740050599999</v>
      </c>
      <c r="V45" s="207">
        <v>15.389210420906601</v>
      </c>
      <c r="W45" s="207">
        <v>11.536582097625301</v>
      </c>
      <c r="X45" s="207">
        <v>3.9053597975126801</v>
      </c>
      <c r="Y45" s="213">
        <v>9.5897358169995393</v>
      </c>
      <c r="Z45" s="207"/>
      <c r="AA45" s="220">
        <v>3.1589106852482902</v>
      </c>
      <c r="AB45" s="228">
        <v>5.6519583867291896</v>
      </c>
      <c r="AC45" s="221">
        <v>4.3164953183360097</v>
      </c>
      <c r="AD45" s="207"/>
      <c r="AE45" s="226">
        <v>7.7996921641542496</v>
      </c>
      <c r="AF45" s="30"/>
      <c r="AG45" s="212">
        <v>44.3146834426448</v>
      </c>
      <c r="AH45" s="207">
        <v>59.804577700441698</v>
      </c>
      <c r="AI45" s="207">
        <v>66.313077231963504</v>
      </c>
      <c r="AJ45" s="207">
        <v>68.7257395261678</v>
      </c>
      <c r="AK45" s="207">
        <v>67.8088609289251</v>
      </c>
      <c r="AL45" s="213">
        <v>61.393387766028603</v>
      </c>
      <c r="AM45" s="207"/>
      <c r="AN45" s="220">
        <v>71.392718511578096</v>
      </c>
      <c r="AO45" s="228">
        <v>66.935483870967701</v>
      </c>
      <c r="AP45" s="221">
        <v>69.164101191272906</v>
      </c>
      <c r="AQ45" s="207"/>
      <c r="AR45" s="226">
        <v>63.613591601812701</v>
      </c>
      <c r="AS45" s="208"/>
      <c r="AT45" s="212">
        <v>4.5925093616071901</v>
      </c>
      <c r="AU45" s="207">
        <v>8.9005515848381407</v>
      </c>
      <c r="AV45" s="207">
        <v>5.4213432106469996</v>
      </c>
      <c r="AW45" s="207">
        <v>-5.0860819897956304</v>
      </c>
      <c r="AX45" s="207">
        <v>-1.92662128956243</v>
      </c>
      <c r="AY45" s="213">
        <v>1.7329693962775301</v>
      </c>
      <c r="AZ45" s="207"/>
      <c r="BA45" s="220">
        <v>-2.1045020943349599</v>
      </c>
      <c r="BB45" s="228">
        <v>0.64721488925470905</v>
      </c>
      <c r="BC45" s="221">
        <v>-0.79201725445055504</v>
      </c>
      <c r="BD45" s="207"/>
      <c r="BE45" s="226">
        <v>0.93494385757477905</v>
      </c>
    </row>
    <row r="46" spans="1:57" x14ac:dyDescent="0.25">
      <c r="A46" s="20" t="s">
        <v>104</v>
      </c>
      <c r="B46" s="2" t="s">
        <v>16</v>
      </c>
      <c r="D46" s="24" t="s">
        <v>89</v>
      </c>
      <c r="E46" s="27" t="s">
        <v>90</v>
      </c>
      <c r="G46" s="212">
        <v>45.985561146357398</v>
      </c>
      <c r="H46" s="207">
        <v>66.440603806606802</v>
      </c>
      <c r="I46" s="207">
        <v>77.5978998031065</v>
      </c>
      <c r="J46" s="207">
        <v>84.926711879238596</v>
      </c>
      <c r="K46" s="207">
        <v>73.200612557427206</v>
      </c>
      <c r="L46" s="213">
        <v>69.6302778385473</v>
      </c>
      <c r="M46" s="207"/>
      <c r="N46" s="220">
        <v>82.301465762415205</v>
      </c>
      <c r="O46" s="228">
        <v>82.607744476044601</v>
      </c>
      <c r="P46" s="221">
        <v>82.454605119229896</v>
      </c>
      <c r="Q46" s="207"/>
      <c r="R46" s="226">
        <v>73.294371347313799</v>
      </c>
      <c r="S46" s="208"/>
      <c r="T46" s="212">
        <v>4.0776730727070998</v>
      </c>
      <c r="U46" s="207">
        <v>9.08291693094741E-2</v>
      </c>
      <c r="V46" s="207">
        <v>3.3438943883672998</v>
      </c>
      <c r="W46" s="207">
        <v>17.917262431941001</v>
      </c>
      <c r="X46" s="207">
        <v>-2.7529184809256</v>
      </c>
      <c r="Y46" s="213">
        <v>4.5668084555869903</v>
      </c>
      <c r="Z46" s="207"/>
      <c r="AA46" s="220">
        <v>2.1828806684123299</v>
      </c>
      <c r="AB46" s="228">
        <v>5.8588382797751297</v>
      </c>
      <c r="AC46" s="221">
        <v>3.9917962660390298</v>
      </c>
      <c r="AD46" s="207"/>
      <c r="AE46" s="226">
        <v>4.3812943670365598</v>
      </c>
      <c r="AG46" s="212">
        <v>47.876067440332797</v>
      </c>
      <c r="AH46" s="207">
        <v>67.281585285745507</v>
      </c>
      <c r="AI46" s="207">
        <v>74.7317714035471</v>
      </c>
      <c r="AJ46" s="207">
        <v>78.8865776220713</v>
      </c>
      <c r="AK46" s="207">
        <v>72.005693015108307</v>
      </c>
      <c r="AL46" s="213">
        <v>68.156338953361001</v>
      </c>
      <c r="AM46" s="207"/>
      <c r="AN46" s="220">
        <v>75.7386736703873</v>
      </c>
      <c r="AO46" s="228">
        <v>77.265265922521294</v>
      </c>
      <c r="AP46" s="221">
        <v>76.501969796454304</v>
      </c>
      <c r="AQ46" s="207"/>
      <c r="AR46" s="226">
        <v>70.541550683389104</v>
      </c>
      <c r="AS46" s="208"/>
      <c r="AT46" s="212">
        <v>6.6057761227935696</v>
      </c>
      <c r="AU46" s="207">
        <v>5.2508082541382501</v>
      </c>
      <c r="AV46" s="207">
        <v>0.38822282575523698</v>
      </c>
      <c r="AW46" s="207">
        <v>9.8139915378996196</v>
      </c>
      <c r="AX46" s="207">
        <v>4.5964653679837504</v>
      </c>
      <c r="AY46" s="213">
        <v>5.19408427447138</v>
      </c>
      <c r="AZ46" s="207"/>
      <c r="BA46" s="220">
        <v>2.0990508602061002</v>
      </c>
      <c r="BB46" s="228">
        <v>1.5041940912915599</v>
      </c>
      <c r="BC46" s="221">
        <v>1.7977860240454</v>
      </c>
      <c r="BD46" s="207"/>
      <c r="BE46" s="226">
        <v>4.1188280547578797</v>
      </c>
    </row>
    <row r="47" spans="1:57" x14ac:dyDescent="0.25">
      <c r="A47" s="20" t="s">
        <v>105</v>
      </c>
      <c r="B47" s="2" t="s">
        <v>17</v>
      </c>
      <c r="D47" s="24" t="s">
        <v>89</v>
      </c>
      <c r="E47" s="27" t="s">
        <v>90</v>
      </c>
      <c r="G47" s="212">
        <v>48.751941214347902</v>
      </c>
      <c r="H47" s="207">
        <v>77.841748418620497</v>
      </c>
      <c r="I47" s="207">
        <v>89.045869474641094</v>
      </c>
      <c r="J47" s="207">
        <v>91.159425779326497</v>
      </c>
      <c r="K47" s="207">
        <v>87.769402674141105</v>
      </c>
      <c r="L47" s="213">
        <v>78.913677512215401</v>
      </c>
      <c r="M47" s="207"/>
      <c r="N47" s="220">
        <v>90.060982538540202</v>
      </c>
      <c r="O47" s="228">
        <v>89.697359948486707</v>
      </c>
      <c r="P47" s="221">
        <v>89.879171243513497</v>
      </c>
      <c r="Q47" s="207"/>
      <c r="R47" s="226">
        <v>82.046675721157698</v>
      </c>
      <c r="S47" s="208"/>
      <c r="T47" s="212">
        <v>-3.4497647797774702</v>
      </c>
      <c r="U47" s="207">
        <v>2.7581131525042499</v>
      </c>
      <c r="V47" s="207">
        <v>4.18750112063492</v>
      </c>
      <c r="W47" s="207">
        <v>7.9273087840444498</v>
      </c>
      <c r="X47" s="207">
        <v>10.340020882270201</v>
      </c>
      <c r="Y47" s="213">
        <v>5.0162068212817603</v>
      </c>
      <c r="Z47" s="207"/>
      <c r="AA47" s="220">
        <v>2.9855333391279801</v>
      </c>
      <c r="AB47" s="228">
        <v>5.1308277019150896</v>
      </c>
      <c r="AC47" s="221">
        <v>4.04495399487885</v>
      </c>
      <c r="AD47" s="207"/>
      <c r="AE47" s="226">
        <v>4.7102708232246702</v>
      </c>
      <c r="AG47" s="212">
        <v>55.003320368086499</v>
      </c>
      <c r="AH47" s="207">
        <v>78.722132624988106</v>
      </c>
      <c r="AI47" s="207">
        <v>87.071435347689899</v>
      </c>
      <c r="AJ47" s="207">
        <v>87.321885969073094</v>
      </c>
      <c r="AK47" s="207">
        <v>78.884356322929506</v>
      </c>
      <c r="AL47" s="213">
        <v>77.400626126553405</v>
      </c>
      <c r="AM47" s="207"/>
      <c r="AN47" s="220">
        <v>78.102874690778805</v>
      </c>
      <c r="AO47" s="228">
        <v>78.833631891722803</v>
      </c>
      <c r="AP47" s="221">
        <v>78.468253291250804</v>
      </c>
      <c r="AQ47" s="207"/>
      <c r="AR47" s="226">
        <v>77.705862906197794</v>
      </c>
      <c r="AS47" s="208"/>
      <c r="AT47" s="212">
        <v>7.8640889993759897</v>
      </c>
      <c r="AU47" s="207">
        <v>6.7379443224372997</v>
      </c>
      <c r="AV47" s="207">
        <v>3.5385471603836698</v>
      </c>
      <c r="AW47" s="207">
        <v>2.9035309623201799</v>
      </c>
      <c r="AX47" s="207">
        <v>-0.392065499182496</v>
      </c>
      <c r="AY47" s="213">
        <v>3.7825462302506798</v>
      </c>
      <c r="AZ47" s="207"/>
      <c r="BA47" s="220">
        <v>-3.315659194497</v>
      </c>
      <c r="BB47" s="228">
        <v>-2.4087058608650902</v>
      </c>
      <c r="BC47" s="221">
        <v>-2.8621879680518401</v>
      </c>
      <c r="BD47" s="207"/>
      <c r="BE47" s="226">
        <v>1.77310993327663</v>
      </c>
    </row>
    <row r="48" spans="1:57" x14ac:dyDescent="0.25">
      <c r="A48" s="20" t="s">
        <v>106</v>
      </c>
      <c r="B48" s="2" t="s">
        <v>18</v>
      </c>
      <c r="D48" s="24" t="s">
        <v>89</v>
      </c>
      <c r="E48" s="27" t="s">
        <v>90</v>
      </c>
      <c r="G48" s="212">
        <v>55.469285224937202</v>
      </c>
      <c r="H48" s="207">
        <v>75.756451244576297</v>
      </c>
      <c r="I48" s="207">
        <v>85.969970312856802</v>
      </c>
      <c r="J48" s="207">
        <v>89.766499200730706</v>
      </c>
      <c r="K48" s="207">
        <v>87.417218543046303</v>
      </c>
      <c r="L48" s="213">
        <v>78.875884905229498</v>
      </c>
      <c r="M48" s="207"/>
      <c r="N48" s="220">
        <v>91.185202100936195</v>
      </c>
      <c r="O48" s="228">
        <v>89.209865266042399</v>
      </c>
      <c r="P48" s="221">
        <v>90.197533683489297</v>
      </c>
      <c r="Q48" s="207"/>
      <c r="R48" s="226">
        <v>82.110641699018004</v>
      </c>
      <c r="S48" s="208"/>
      <c r="T48" s="212">
        <v>4.4788638881365097</v>
      </c>
      <c r="U48" s="207">
        <v>4.2656112457767801</v>
      </c>
      <c r="V48" s="207">
        <v>5.4309482714175497</v>
      </c>
      <c r="W48" s="207">
        <v>8.3270762531835203</v>
      </c>
      <c r="X48" s="207">
        <v>8.3030461293024498</v>
      </c>
      <c r="Y48" s="213">
        <v>6.3385289747126796</v>
      </c>
      <c r="Z48" s="207"/>
      <c r="AA48" s="220">
        <v>2.5725744980338701</v>
      </c>
      <c r="AB48" s="228">
        <v>2.7184814703023599</v>
      </c>
      <c r="AC48" s="221">
        <v>2.6446772953340698</v>
      </c>
      <c r="AD48" s="207"/>
      <c r="AE48" s="226">
        <v>5.1508935073071198</v>
      </c>
      <c r="AG48" s="212">
        <v>57.008991751604597</v>
      </c>
      <c r="AH48" s="207">
        <v>75.513559103969797</v>
      </c>
      <c r="AI48" s="207">
        <v>83.899904221405805</v>
      </c>
      <c r="AJ48" s="207">
        <v>85.176475633639697</v>
      </c>
      <c r="AK48" s="207">
        <v>80.095206781696206</v>
      </c>
      <c r="AL48" s="213">
        <v>76.338827498463203</v>
      </c>
      <c r="AM48" s="207"/>
      <c r="AN48" s="220">
        <v>83.854103430297698</v>
      </c>
      <c r="AO48" s="228">
        <v>82.604969396573196</v>
      </c>
      <c r="AP48" s="221">
        <v>83.229536413435497</v>
      </c>
      <c r="AQ48" s="207"/>
      <c r="AR48" s="226">
        <v>78.308716939372999</v>
      </c>
      <c r="AS48" s="208"/>
      <c r="AT48" s="212">
        <v>11.4686696009186</v>
      </c>
      <c r="AU48" s="207">
        <v>9.1273337743367602</v>
      </c>
      <c r="AV48" s="207">
        <v>6.2578118845182997</v>
      </c>
      <c r="AW48" s="207">
        <v>6.2797859897802599</v>
      </c>
      <c r="AX48" s="207">
        <v>4.4383796340104498</v>
      </c>
      <c r="AY48" s="213">
        <v>7.1768233670626502</v>
      </c>
      <c r="AZ48" s="207"/>
      <c r="BA48" s="220">
        <v>2.7046797401868101</v>
      </c>
      <c r="BB48" s="228">
        <v>0.99635284759518195</v>
      </c>
      <c r="BC48" s="221">
        <v>1.8497626258314299</v>
      </c>
      <c r="BD48" s="207"/>
      <c r="BE48" s="226">
        <v>5.5026491684787002</v>
      </c>
    </row>
    <row r="49" spans="1:57" x14ac:dyDescent="0.25">
      <c r="A49" s="20" t="s">
        <v>107</v>
      </c>
      <c r="B49" s="2" t="s">
        <v>19</v>
      </c>
      <c r="D49" s="24" t="s">
        <v>89</v>
      </c>
      <c r="E49" s="27" t="s">
        <v>90</v>
      </c>
      <c r="G49" s="212">
        <v>51.771292672050699</v>
      </c>
      <c r="H49" s="207">
        <v>71.322400039637301</v>
      </c>
      <c r="I49" s="207">
        <v>79.547143635732994</v>
      </c>
      <c r="J49" s="207">
        <v>85.916365257890305</v>
      </c>
      <c r="K49" s="207">
        <v>85.470445424367</v>
      </c>
      <c r="L49" s="213">
        <v>74.805529405935602</v>
      </c>
      <c r="M49" s="207"/>
      <c r="N49" s="220">
        <v>90.499430213546006</v>
      </c>
      <c r="O49" s="228">
        <v>88.277263043155102</v>
      </c>
      <c r="P49" s="221">
        <v>89.388346628350504</v>
      </c>
      <c r="Q49" s="207"/>
      <c r="R49" s="226">
        <v>78.972048612339904</v>
      </c>
      <c r="S49" s="208"/>
      <c r="T49" s="212">
        <v>3.9443073872300398</v>
      </c>
      <c r="U49" s="207">
        <v>8.5111219686819499</v>
      </c>
      <c r="V49" s="207">
        <v>9.0558794807524503</v>
      </c>
      <c r="W49" s="207">
        <v>10.8687492337069</v>
      </c>
      <c r="X49" s="207">
        <v>7.2268926209523201</v>
      </c>
      <c r="Y49" s="213">
        <v>8.2004674879693304</v>
      </c>
      <c r="Z49" s="207"/>
      <c r="AA49" s="220">
        <v>3.5980652980760399</v>
      </c>
      <c r="AB49" s="228">
        <v>2.87480595565314</v>
      </c>
      <c r="AC49" s="221">
        <v>3.2396640071257101</v>
      </c>
      <c r="AD49" s="207"/>
      <c r="AE49" s="226">
        <v>6.5447848553274</v>
      </c>
      <c r="AG49" s="212">
        <v>53.267945598063001</v>
      </c>
      <c r="AH49" s="207">
        <v>69.941818091979201</v>
      </c>
      <c r="AI49" s="207">
        <v>76.419650908551802</v>
      </c>
      <c r="AJ49" s="207">
        <v>78.3534890615542</v>
      </c>
      <c r="AK49" s="207">
        <v>77.357231974108402</v>
      </c>
      <c r="AL49" s="213">
        <v>71.068027126851305</v>
      </c>
      <c r="AM49" s="207"/>
      <c r="AN49" s="220">
        <v>81.687849831462401</v>
      </c>
      <c r="AO49" s="228">
        <v>79.787240622197402</v>
      </c>
      <c r="AP49" s="221">
        <v>80.737545226829894</v>
      </c>
      <c r="AQ49" s="207"/>
      <c r="AR49" s="226">
        <v>73.828051902197799</v>
      </c>
      <c r="AS49" s="208"/>
      <c r="AT49" s="212">
        <v>8.3473649683017292</v>
      </c>
      <c r="AU49" s="207">
        <v>8.3520209195928992</v>
      </c>
      <c r="AV49" s="207">
        <v>6.3282586169757096</v>
      </c>
      <c r="AW49" s="207">
        <v>3.5978834700838398</v>
      </c>
      <c r="AX49" s="207">
        <v>3.61240332125521</v>
      </c>
      <c r="AY49" s="213">
        <v>5.7924839863009501</v>
      </c>
      <c r="AZ49" s="207"/>
      <c r="BA49" s="220">
        <v>0.93511744999718904</v>
      </c>
      <c r="BB49" s="228">
        <v>-0.65837438966623396</v>
      </c>
      <c r="BC49" s="221">
        <v>0.141410479227604</v>
      </c>
      <c r="BD49" s="207"/>
      <c r="BE49" s="226">
        <v>3.9533541740944198</v>
      </c>
    </row>
    <row r="50" spans="1:57" x14ac:dyDescent="0.25">
      <c r="A50" s="20" t="s">
        <v>108</v>
      </c>
      <c r="B50" s="2" t="s">
        <v>20</v>
      </c>
      <c r="D50" s="24" t="s">
        <v>89</v>
      </c>
      <c r="E50" s="27" t="s">
        <v>90</v>
      </c>
      <c r="G50" s="212">
        <v>51.895613736824203</v>
      </c>
      <c r="H50" s="207">
        <v>62.5042502550153</v>
      </c>
      <c r="I50" s="207">
        <v>69.916695001700106</v>
      </c>
      <c r="J50" s="207">
        <v>78.880482828969704</v>
      </c>
      <c r="K50" s="207">
        <v>81.859911594695603</v>
      </c>
      <c r="L50" s="213">
        <v>69.011390683440993</v>
      </c>
      <c r="M50" s="207"/>
      <c r="N50" s="220">
        <v>86.195171710302603</v>
      </c>
      <c r="O50" s="228">
        <v>82.182930975858497</v>
      </c>
      <c r="P50" s="221">
        <v>84.189051343080493</v>
      </c>
      <c r="Q50" s="207"/>
      <c r="R50" s="226">
        <v>73.347865157623701</v>
      </c>
      <c r="S50" s="208"/>
      <c r="T50" s="212">
        <v>3.0225023108373401</v>
      </c>
      <c r="U50" s="207">
        <v>5.7395871698306999</v>
      </c>
      <c r="V50" s="207">
        <v>7.2173142148565903</v>
      </c>
      <c r="W50" s="207">
        <v>10.8524666256311</v>
      </c>
      <c r="X50" s="207">
        <v>8.3474367941439294</v>
      </c>
      <c r="Y50" s="213">
        <v>7.3585639037265897</v>
      </c>
      <c r="Z50" s="207"/>
      <c r="AA50" s="220">
        <v>5.9784194783563702</v>
      </c>
      <c r="AB50" s="228">
        <v>4.0128421133948597</v>
      </c>
      <c r="AC50" s="221">
        <v>5.00985342098791</v>
      </c>
      <c r="AD50" s="207"/>
      <c r="AE50" s="226">
        <v>6.5768239632974499</v>
      </c>
      <c r="AG50" s="212">
        <v>52.316047279309899</v>
      </c>
      <c r="AH50" s="207">
        <v>61.959322755830001</v>
      </c>
      <c r="AI50" s="207">
        <v>66.215525503141293</v>
      </c>
      <c r="AJ50" s="207">
        <v>69.388776488126894</v>
      </c>
      <c r="AK50" s="207">
        <v>70.676179320626105</v>
      </c>
      <c r="AL50" s="213">
        <v>64.111170269406799</v>
      </c>
      <c r="AM50" s="207"/>
      <c r="AN50" s="220">
        <v>75.927285104934498</v>
      </c>
      <c r="AO50" s="228">
        <v>74.011551839678305</v>
      </c>
      <c r="AP50" s="221">
        <v>74.969418472306401</v>
      </c>
      <c r="AQ50" s="207"/>
      <c r="AR50" s="226">
        <v>67.215909436533096</v>
      </c>
      <c r="AS50" s="208"/>
      <c r="AT50" s="212">
        <v>3.9668832938887402</v>
      </c>
      <c r="AU50" s="207">
        <v>4.9985862087073203</v>
      </c>
      <c r="AV50" s="207">
        <v>4.1867765155817001</v>
      </c>
      <c r="AW50" s="207">
        <v>1.3519721961084801</v>
      </c>
      <c r="AX50" s="207">
        <v>3.1487169990780099</v>
      </c>
      <c r="AY50" s="213">
        <v>3.4434929689293199</v>
      </c>
      <c r="AZ50" s="207"/>
      <c r="BA50" s="220">
        <v>2.21571621891828</v>
      </c>
      <c r="BB50" s="228">
        <v>1.01461529684467</v>
      </c>
      <c r="BC50" s="221">
        <v>1.61928987955681</v>
      </c>
      <c r="BD50" s="207"/>
      <c r="BE50" s="226">
        <v>2.8501558031779601</v>
      </c>
    </row>
    <row r="51" spans="1:57" x14ac:dyDescent="0.25">
      <c r="A51" s="21" t="s">
        <v>109</v>
      </c>
      <c r="B51" s="2" t="s">
        <v>21</v>
      </c>
      <c r="D51" s="24" t="s">
        <v>89</v>
      </c>
      <c r="E51" s="27" t="s">
        <v>90</v>
      </c>
      <c r="G51" s="212">
        <v>49.1942703670546</v>
      </c>
      <c r="H51" s="207">
        <v>53.112503730229697</v>
      </c>
      <c r="I51" s="207">
        <v>55.660996717397701</v>
      </c>
      <c r="J51" s="207">
        <v>61.6025067144136</v>
      </c>
      <c r="K51" s="207">
        <v>66.974037600716201</v>
      </c>
      <c r="L51" s="213">
        <v>57.308863025962303</v>
      </c>
      <c r="M51" s="207"/>
      <c r="N51" s="220">
        <v>75.687854371829303</v>
      </c>
      <c r="O51" s="228">
        <v>71.462250074604498</v>
      </c>
      <c r="P51" s="221">
        <v>73.5750522232169</v>
      </c>
      <c r="Q51" s="207"/>
      <c r="R51" s="226">
        <v>61.956345653749402</v>
      </c>
      <c r="S51" s="208"/>
      <c r="T51" s="212">
        <v>1.9325169502358499</v>
      </c>
      <c r="U51" s="207">
        <v>2.2093471223395098</v>
      </c>
      <c r="V51" s="207">
        <v>2.3007375439524398</v>
      </c>
      <c r="W51" s="207">
        <v>4.8315155004923902</v>
      </c>
      <c r="X51" s="207">
        <v>4.3014389184289401</v>
      </c>
      <c r="Y51" s="213">
        <v>3.2180875243426601</v>
      </c>
      <c r="Z51" s="207"/>
      <c r="AA51" s="220">
        <v>3.8291606505106701</v>
      </c>
      <c r="AB51" s="228">
        <v>1.3487107414556401</v>
      </c>
      <c r="AC51" s="221">
        <v>2.6095641005941101</v>
      </c>
      <c r="AD51" s="207"/>
      <c r="AE51" s="226">
        <v>3.01081153026028</v>
      </c>
      <c r="AG51" s="212">
        <v>49.604595643091599</v>
      </c>
      <c r="AH51" s="207">
        <v>53.437033721277203</v>
      </c>
      <c r="AI51" s="207">
        <v>54.603849597135103</v>
      </c>
      <c r="AJ51" s="207">
        <v>57.070277529095698</v>
      </c>
      <c r="AK51" s="207">
        <v>59.064458370635599</v>
      </c>
      <c r="AL51" s="213">
        <v>54.756042972247002</v>
      </c>
      <c r="AM51" s="207"/>
      <c r="AN51" s="220">
        <v>65.945986272754396</v>
      </c>
      <c r="AO51" s="228">
        <v>65.014174873172095</v>
      </c>
      <c r="AP51" s="221">
        <v>65.480080572963203</v>
      </c>
      <c r="AQ51" s="207"/>
      <c r="AR51" s="226">
        <v>57.820053715308802</v>
      </c>
      <c r="AS51" s="208"/>
      <c r="AT51" s="212">
        <v>1.9676530657953899</v>
      </c>
      <c r="AU51" s="207">
        <v>2.6485121756168999</v>
      </c>
      <c r="AV51" s="207">
        <v>1.16293590712586</v>
      </c>
      <c r="AW51" s="207">
        <v>-0.68212670898871697</v>
      </c>
      <c r="AX51" s="207">
        <v>-0.19716258546683699</v>
      </c>
      <c r="AY51" s="213">
        <v>0.90592855080680801</v>
      </c>
      <c r="AZ51" s="207"/>
      <c r="BA51" s="220">
        <v>-1.2255842667383801</v>
      </c>
      <c r="BB51" s="228">
        <v>-1.86228744458711</v>
      </c>
      <c r="BC51" s="221">
        <v>-1.54270005326267</v>
      </c>
      <c r="BD51" s="207"/>
      <c r="BE51" s="226">
        <v>0.10054238082349699</v>
      </c>
    </row>
    <row r="52" spans="1:57" x14ac:dyDescent="0.25">
      <c r="A52" s="33" t="s">
        <v>47</v>
      </c>
      <c r="B52" t="s">
        <v>47</v>
      </c>
      <c r="D52" s="24" t="s">
        <v>89</v>
      </c>
      <c r="E52" s="27" t="s">
        <v>90</v>
      </c>
      <c r="G52" s="212">
        <v>45.5731334998612</v>
      </c>
      <c r="H52" s="207">
        <v>65.112406328059905</v>
      </c>
      <c r="I52" s="207">
        <v>70.857618651124</v>
      </c>
      <c r="J52" s="207">
        <v>79.239522620038798</v>
      </c>
      <c r="K52" s="207">
        <v>79.933388842631103</v>
      </c>
      <c r="L52" s="213">
        <v>68.143213988343007</v>
      </c>
      <c r="M52" s="207"/>
      <c r="N52" s="220">
        <v>84.873716347488198</v>
      </c>
      <c r="O52" s="228">
        <v>73.1890091590341</v>
      </c>
      <c r="P52" s="221">
        <v>79.031362753261106</v>
      </c>
      <c r="Q52" s="207"/>
      <c r="R52" s="226">
        <v>71.254113635462502</v>
      </c>
      <c r="S52" s="208"/>
      <c r="T52" s="212">
        <v>8.5882104521610305</v>
      </c>
      <c r="U52" s="207">
        <v>7.6005018859091997</v>
      </c>
      <c r="V52" s="207">
        <v>7.94197981432918</v>
      </c>
      <c r="W52" s="207">
        <v>16.551652221271201</v>
      </c>
      <c r="X52" s="207">
        <v>12.9397684750493</v>
      </c>
      <c r="Y52" s="213">
        <v>11.0229738129023</v>
      </c>
      <c r="Z52" s="207"/>
      <c r="AA52" s="220">
        <v>10.6753261171246</v>
      </c>
      <c r="AB52" s="228">
        <v>-0.28275575824604099</v>
      </c>
      <c r="AC52" s="221">
        <v>5.3164127956873104</v>
      </c>
      <c r="AD52" s="207"/>
      <c r="AE52" s="226">
        <v>9.1487618525282208</v>
      </c>
      <c r="AG52" s="212">
        <v>45.566194837635301</v>
      </c>
      <c r="AH52" s="207">
        <v>64.2520122120455</v>
      </c>
      <c r="AI52" s="207">
        <v>68.186233694143695</v>
      </c>
      <c r="AJ52" s="207">
        <v>70.871495975575897</v>
      </c>
      <c r="AK52" s="207">
        <v>68.574798778795397</v>
      </c>
      <c r="AL52" s="213">
        <v>63.490147099639103</v>
      </c>
      <c r="AM52" s="207"/>
      <c r="AN52" s="220">
        <v>71.815154038301401</v>
      </c>
      <c r="AO52" s="228">
        <v>67.540938107132902</v>
      </c>
      <c r="AP52" s="221">
        <v>69.678046072717095</v>
      </c>
      <c r="AQ52" s="207"/>
      <c r="AR52" s="226">
        <v>65.2581182348043</v>
      </c>
      <c r="AS52" s="208"/>
      <c r="AT52" s="212">
        <v>2.7998582496132101</v>
      </c>
      <c r="AU52" s="207">
        <v>1.4230068415957799</v>
      </c>
      <c r="AV52" s="207">
        <v>-1.1957433974342599</v>
      </c>
      <c r="AW52" s="207">
        <v>1.2631475519136199</v>
      </c>
      <c r="AX52" s="207">
        <v>3.0417885693528</v>
      </c>
      <c r="AY52" s="213">
        <v>1.3490919002453301</v>
      </c>
      <c r="AZ52" s="207"/>
      <c r="BA52" s="220">
        <v>1.0017226713791001</v>
      </c>
      <c r="BB52" s="228">
        <v>-3.9358238761809599</v>
      </c>
      <c r="BC52" s="221">
        <v>-1.45317561949761</v>
      </c>
      <c r="BD52" s="207"/>
      <c r="BE52" s="226">
        <v>0.47746823057109899</v>
      </c>
    </row>
    <row r="53" spans="1:57" x14ac:dyDescent="0.25">
      <c r="A53" s="109" t="s">
        <v>52</v>
      </c>
      <c r="B53" t="s">
        <v>52</v>
      </c>
      <c r="D53" s="24" t="s">
        <v>89</v>
      </c>
      <c r="E53" s="27" t="s">
        <v>90</v>
      </c>
      <c r="G53" s="212">
        <v>41.143883814942299</v>
      </c>
      <c r="H53" s="207">
        <v>54.1548135948495</v>
      </c>
      <c r="I53" s="207">
        <v>60.742626141637899</v>
      </c>
      <c r="J53" s="207">
        <v>75.789788890552401</v>
      </c>
      <c r="K53" s="207">
        <v>84.668363527474099</v>
      </c>
      <c r="L53" s="213">
        <v>63.299895193891302</v>
      </c>
      <c r="M53" s="207"/>
      <c r="N53" s="220">
        <v>88.815690971702296</v>
      </c>
      <c r="O53" s="228">
        <v>82.332684533612806</v>
      </c>
      <c r="P53" s="221">
        <v>85.574187752657494</v>
      </c>
      <c r="Q53" s="207"/>
      <c r="R53" s="226">
        <v>69.663978782110206</v>
      </c>
      <c r="S53" s="208"/>
      <c r="T53" s="212">
        <v>-4.23360429614053E-2</v>
      </c>
      <c r="U53" s="207">
        <v>1.7678491372158001</v>
      </c>
      <c r="V53" s="207">
        <v>-0.33374078849650501</v>
      </c>
      <c r="W53" s="207">
        <v>10.5260772766049</v>
      </c>
      <c r="X53" s="207">
        <v>10.6762833585453</v>
      </c>
      <c r="Y53" s="213">
        <v>5.36138808390709</v>
      </c>
      <c r="Z53" s="207"/>
      <c r="AA53" s="220">
        <v>2.18529524670307</v>
      </c>
      <c r="AB53" s="228">
        <v>2.81453752058124</v>
      </c>
      <c r="AC53" s="221">
        <v>2.4870344832554498</v>
      </c>
      <c r="AD53" s="207"/>
      <c r="AE53" s="226">
        <v>4.3344003479708597</v>
      </c>
      <c r="AG53" s="212">
        <v>45.343488424703999</v>
      </c>
      <c r="AH53" s="207">
        <v>54.351104743232</v>
      </c>
      <c r="AI53" s="207">
        <v>58.264836739310702</v>
      </c>
      <c r="AJ53" s="207">
        <v>64.312646105120194</v>
      </c>
      <c r="AK53" s="207">
        <v>67.374255335193396</v>
      </c>
      <c r="AL53" s="213">
        <v>57.929266269512098</v>
      </c>
      <c r="AM53" s="207"/>
      <c r="AN53" s="220">
        <v>73.845749276832294</v>
      </c>
      <c r="AO53" s="228">
        <v>71.381344152672895</v>
      </c>
      <c r="AP53" s="221">
        <v>72.613546714752601</v>
      </c>
      <c r="AQ53" s="207"/>
      <c r="AR53" s="226">
        <v>62.135723817313</v>
      </c>
      <c r="AS53" s="208"/>
      <c r="AT53" s="212">
        <v>9.0392031808831295</v>
      </c>
      <c r="AU53" s="207">
        <v>5.8409869302733997</v>
      </c>
      <c r="AV53" s="207">
        <v>3.4546490984778799</v>
      </c>
      <c r="AW53" s="207">
        <v>2.3422166419431298</v>
      </c>
      <c r="AX53" s="207">
        <v>2.8076304635879401</v>
      </c>
      <c r="AY53" s="213">
        <v>4.3140715468327304</v>
      </c>
      <c r="AZ53" s="207"/>
      <c r="BA53" s="220">
        <v>-4.0443296470542904</v>
      </c>
      <c r="BB53" s="228">
        <v>-3.3530057305530399</v>
      </c>
      <c r="BC53" s="221">
        <v>-3.70577361630964</v>
      </c>
      <c r="BD53" s="207"/>
      <c r="BE53" s="226">
        <v>1.4892700859174799</v>
      </c>
    </row>
    <row r="54" spans="1:57" x14ac:dyDescent="0.25">
      <c r="A54" s="110" t="s">
        <v>59</v>
      </c>
      <c r="B54" t="s">
        <v>59</v>
      </c>
      <c r="D54" s="24" t="s">
        <v>89</v>
      </c>
      <c r="E54" s="27" t="s">
        <v>90</v>
      </c>
      <c r="G54" s="214">
        <v>59.528688524590102</v>
      </c>
      <c r="H54" s="215">
        <v>72.199453551912498</v>
      </c>
      <c r="I54" s="215">
        <v>77.903005464480799</v>
      </c>
      <c r="J54" s="215">
        <v>81.933060109289599</v>
      </c>
      <c r="K54" s="215">
        <v>78.210382513661202</v>
      </c>
      <c r="L54" s="216">
        <v>73.954918032786793</v>
      </c>
      <c r="M54" s="207"/>
      <c r="N54" s="222">
        <v>78.756830601092801</v>
      </c>
      <c r="O54" s="223">
        <v>80.259562841529998</v>
      </c>
      <c r="P54" s="224">
        <v>79.508196721311407</v>
      </c>
      <c r="Q54" s="207"/>
      <c r="R54" s="227">
        <v>75.541569086650995</v>
      </c>
      <c r="S54" s="208"/>
      <c r="T54" s="214">
        <v>11.785756711808</v>
      </c>
      <c r="U54" s="215">
        <v>2.5337751120846002</v>
      </c>
      <c r="V54" s="215">
        <v>2.7006191225060299</v>
      </c>
      <c r="W54" s="215">
        <v>9.8225894371315494</v>
      </c>
      <c r="X54" s="215">
        <v>7.9708020394074701</v>
      </c>
      <c r="Y54" s="216">
        <v>6.6974188585435304</v>
      </c>
      <c r="Z54" s="207"/>
      <c r="AA54" s="222">
        <v>-7.8687291205615697</v>
      </c>
      <c r="AB54" s="223">
        <v>-2.8098484682673401</v>
      </c>
      <c r="AC54" s="224">
        <v>-5.38298566425168</v>
      </c>
      <c r="AD54" s="207"/>
      <c r="AE54" s="227">
        <v>2.7522863953040502</v>
      </c>
      <c r="AG54" s="214">
        <v>58.657786885245898</v>
      </c>
      <c r="AH54" s="215">
        <v>71.482240437158396</v>
      </c>
      <c r="AI54" s="215">
        <v>76.391734972677497</v>
      </c>
      <c r="AJ54" s="215">
        <v>77.484631147540895</v>
      </c>
      <c r="AK54" s="215">
        <v>75.811133879781394</v>
      </c>
      <c r="AL54" s="216">
        <v>71.965505464480799</v>
      </c>
      <c r="AM54" s="207"/>
      <c r="AN54" s="222">
        <v>78.850751366120207</v>
      </c>
      <c r="AO54" s="223">
        <v>78.560450819672099</v>
      </c>
      <c r="AP54" s="224">
        <v>78.705601092896103</v>
      </c>
      <c r="AQ54" s="207"/>
      <c r="AR54" s="227">
        <v>73.891247072599498</v>
      </c>
      <c r="AS54" s="208"/>
      <c r="AT54" s="214">
        <v>12.9966995502683</v>
      </c>
      <c r="AU54" s="215">
        <v>5.8232732478281797</v>
      </c>
      <c r="AV54" s="215">
        <v>5.4735054474975202</v>
      </c>
      <c r="AW54" s="215">
        <v>4.55525978301959</v>
      </c>
      <c r="AX54" s="215">
        <v>5.2728222949146399</v>
      </c>
      <c r="AY54" s="216">
        <v>6.4547230796447002</v>
      </c>
      <c r="AZ54" s="207"/>
      <c r="BA54" s="222">
        <v>3.01423332959458</v>
      </c>
      <c r="BB54" s="223">
        <v>3.52971869733762</v>
      </c>
      <c r="BC54" s="224">
        <v>3.27085741953971</v>
      </c>
      <c r="BD54" s="207"/>
      <c r="BE54" s="227">
        <v>5.4651891561702701</v>
      </c>
    </row>
  </sheetData>
  <sheetProtection formatCells="0" formatColumns="0" formatRows="0"/>
  <mergeCells count="47">
    <mergeCell ref="AV5:AV6"/>
    <mergeCell ref="AW5:AW6"/>
    <mergeCell ref="AX5:AX6"/>
    <mergeCell ref="AY5:AY6"/>
    <mergeCell ref="BA5:BA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Y5:Y6"/>
    <mergeCell ref="AT5:AT6"/>
    <mergeCell ref="AB5:AB6"/>
    <mergeCell ref="AC5:AC6"/>
    <mergeCell ref="AE5:AE6"/>
    <mergeCell ref="T5:T6"/>
    <mergeCell ref="U5:U6"/>
    <mergeCell ref="V5:V6"/>
    <mergeCell ref="W5:W6"/>
    <mergeCell ref="X5:X6"/>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zoomScale="77" zoomScaleNormal="77" workbookViewId="0">
      <selection activeCell="S30" sqref="S30"/>
    </sheetView>
  </sheetViews>
  <sheetFormatPr defaultRowHeight="12.5" x14ac:dyDescent="0.25"/>
  <cols>
    <col min="1" max="1" width="38" bestFit="1" customWidth="1"/>
    <col min="2" max="2" width="22.54296875" customWidth="1"/>
    <col min="3" max="3" width="5.54296875" customWidth="1"/>
    <col min="4" max="4" width="8.453125" customWidth="1"/>
    <col min="5" max="5" width="5.81640625" customWidth="1"/>
    <col min="33" max="33" width="10.45312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66" t="s">
        <v>77</v>
      </c>
      <c r="E2" s="267"/>
      <c r="G2" s="268" t="s">
        <v>110</v>
      </c>
      <c r="H2" s="269"/>
      <c r="I2" s="269"/>
      <c r="J2" s="269"/>
      <c r="K2" s="269"/>
      <c r="L2" s="269"/>
      <c r="M2" s="269"/>
      <c r="N2" s="269"/>
      <c r="O2" s="269"/>
      <c r="P2" s="269"/>
      <c r="Q2" s="269"/>
      <c r="R2" s="269"/>
      <c r="T2" s="268" t="s">
        <v>111</v>
      </c>
      <c r="U2" s="269"/>
      <c r="V2" s="269"/>
      <c r="W2" s="269"/>
      <c r="X2" s="269"/>
      <c r="Y2" s="269"/>
      <c r="Z2" s="269"/>
      <c r="AA2" s="269"/>
      <c r="AB2" s="269"/>
      <c r="AC2" s="269"/>
      <c r="AD2" s="269"/>
      <c r="AE2" s="269"/>
      <c r="AF2" s="3"/>
      <c r="AG2" s="268" t="s">
        <v>112</v>
      </c>
      <c r="AH2" s="269"/>
      <c r="AI2" s="269"/>
      <c r="AJ2" s="269"/>
      <c r="AK2" s="269"/>
      <c r="AL2" s="269"/>
      <c r="AM2" s="269"/>
      <c r="AN2" s="269"/>
      <c r="AO2" s="269"/>
      <c r="AP2" s="269"/>
      <c r="AQ2" s="269"/>
      <c r="AR2" s="269"/>
      <c r="AT2" s="268" t="s">
        <v>113</v>
      </c>
      <c r="AU2" s="269"/>
      <c r="AV2" s="269"/>
      <c r="AW2" s="269"/>
      <c r="AX2" s="269"/>
      <c r="AY2" s="269"/>
      <c r="AZ2" s="269"/>
      <c r="BA2" s="269"/>
      <c r="BB2" s="269"/>
      <c r="BC2" s="269"/>
      <c r="BD2" s="269"/>
      <c r="BE2" s="269"/>
    </row>
    <row r="3" spans="1:57" ht="13" x14ac:dyDescent="0.25">
      <c r="A3" s="31"/>
      <c r="B3" s="31"/>
      <c r="C3" s="2"/>
      <c r="D3" s="270" t="s">
        <v>82</v>
      </c>
      <c r="E3" s="272" t="s">
        <v>83</v>
      </c>
      <c r="F3" s="4"/>
      <c r="G3" s="274" t="s">
        <v>63</v>
      </c>
      <c r="H3" s="276" t="s">
        <v>64</v>
      </c>
      <c r="I3" s="276" t="s">
        <v>84</v>
      </c>
      <c r="J3" s="276" t="s">
        <v>66</v>
      </c>
      <c r="K3" s="276" t="s">
        <v>85</v>
      </c>
      <c r="L3" s="278" t="s">
        <v>86</v>
      </c>
      <c r="M3" s="4"/>
      <c r="N3" s="274" t="s">
        <v>68</v>
      </c>
      <c r="O3" s="276" t="s">
        <v>69</v>
      </c>
      <c r="P3" s="278" t="s">
        <v>87</v>
      </c>
      <c r="Q3" s="2"/>
      <c r="R3" s="280" t="s">
        <v>88</v>
      </c>
      <c r="S3" s="2"/>
      <c r="T3" s="274" t="s">
        <v>63</v>
      </c>
      <c r="U3" s="276" t="s">
        <v>64</v>
      </c>
      <c r="V3" s="276" t="s">
        <v>84</v>
      </c>
      <c r="W3" s="276" t="s">
        <v>66</v>
      </c>
      <c r="X3" s="276" t="s">
        <v>85</v>
      </c>
      <c r="Y3" s="278" t="s">
        <v>86</v>
      </c>
      <c r="Z3" s="2"/>
      <c r="AA3" s="274" t="s">
        <v>68</v>
      </c>
      <c r="AB3" s="276" t="s">
        <v>69</v>
      </c>
      <c r="AC3" s="278" t="s">
        <v>87</v>
      </c>
      <c r="AD3" s="1"/>
      <c r="AE3" s="282" t="s">
        <v>88</v>
      </c>
      <c r="AF3" s="36"/>
      <c r="AG3" s="274" t="s">
        <v>63</v>
      </c>
      <c r="AH3" s="276" t="s">
        <v>64</v>
      </c>
      <c r="AI3" s="276" t="s">
        <v>84</v>
      </c>
      <c r="AJ3" s="276" t="s">
        <v>66</v>
      </c>
      <c r="AK3" s="276" t="s">
        <v>85</v>
      </c>
      <c r="AL3" s="278" t="s">
        <v>86</v>
      </c>
      <c r="AM3" s="4"/>
      <c r="AN3" s="274" t="s">
        <v>68</v>
      </c>
      <c r="AO3" s="276" t="s">
        <v>69</v>
      </c>
      <c r="AP3" s="278" t="s">
        <v>87</v>
      </c>
      <c r="AQ3" s="2"/>
      <c r="AR3" s="280" t="s">
        <v>88</v>
      </c>
      <c r="AS3" s="2"/>
      <c r="AT3" s="274" t="s">
        <v>63</v>
      </c>
      <c r="AU3" s="276" t="s">
        <v>64</v>
      </c>
      <c r="AV3" s="276" t="s">
        <v>84</v>
      </c>
      <c r="AW3" s="276" t="s">
        <v>66</v>
      </c>
      <c r="AX3" s="276" t="s">
        <v>85</v>
      </c>
      <c r="AY3" s="278" t="s">
        <v>86</v>
      </c>
      <c r="AZ3" s="2"/>
      <c r="BA3" s="274" t="s">
        <v>68</v>
      </c>
      <c r="BB3" s="276" t="s">
        <v>69</v>
      </c>
      <c r="BC3" s="278" t="s">
        <v>87</v>
      </c>
      <c r="BD3" s="1"/>
      <c r="BE3" s="282" t="s">
        <v>88</v>
      </c>
    </row>
    <row r="4" spans="1:57" ht="13" x14ac:dyDescent="0.25">
      <c r="A4" s="31"/>
      <c r="B4" s="31"/>
      <c r="C4" s="2"/>
      <c r="D4" s="271"/>
      <c r="E4" s="273"/>
      <c r="F4" s="4"/>
      <c r="G4" s="275"/>
      <c r="H4" s="277"/>
      <c r="I4" s="277"/>
      <c r="J4" s="277"/>
      <c r="K4" s="277"/>
      <c r="L4" s="279"/>
      <c r="M4" s="4"/>
      <c r="N4" s="275"/>
      <c r="O4" s="277"/>
      <c r="P4" s="279"/>
      <c r="Q4" s="2"/>
      <c r="R4" s="281"/>
      <c r="S4" s="2"/>
      <c r="T4" s="275"/>
      <c r="U4" s="277"/>
      <c r="V4" s="277"/>
      <c r="W4" s="277"/>
      <c r="X4" s="277"/>
      <c r="Y4" s="279"/>
      <c r="Z4" s="2"/>
      <c r="AA4" s="275"/>
      <c r="AB4" s="277"/>
      <c r="AC4" s="279"/>
      <c r="AD4" s="1"/>
      <c r="AE4" s="283"/>
      <c r="AF4" s="37"/>
      <c r="AG4" s="275"/>
      <c r="AH4" s="277"/>
      <c r="AI4" s="277"/>
      <c r="AJ4" s="277"/>
      <c r="AK4" s="277"/>
      <c r="AL4" s="279"/>
      <c r="AM4" s="4"/>
      <c r="AN4" s="275"/>
      <c r="AO4" s="277"/>
      <c r="AP4" s="279"/>
      <c r="AQ4" s="2"/>
      <c r="AR4" s="281"/>
      <c r="AS4" s="2"/>
      <c r="AT4" s="275"/>
      <c r="AU4" s="277"/>
      <c r="AV4" s="277"/>
      <c r="AW4" s="277"/>
      <c r="AX4" s="277"/>
      <c r="AY4" s="279"/>
      <c r="AZ4" s="2"/>
      <c r="BA4" s="275"/>
      <c r="BB4" s="277"/>
      <c r="BC4" s="279"/>
      <c r="BD4" s="1"/>
      <c r="BE4" s="283"/>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30">
        <v>141.38661688773601</v>
      </c>
      <c r="H6" s="231">
        <v>160.50410703958499</v>
      </c>
      <c r="I6" s="231">
        <v>172.76182838693799</v>
      </c>
      <c r="J6" s="231">
        <v>174.09446269865199</v>
      </c>
      <c r="K6" s="231">
        <v>167.683533162076</v>
      </c>
      <c r="L6" s="232">
        <v>164.88018499278499</v>
      </c>
      <c r="M6" s="229"/>
      <c r="N6" s="238">
        <v>188.28748705917499</v>
      </c>
      <c r="O6" s="239">
        <v>191.380066987682</v>
      </c>
      <c r="P6" s="240">
        <v>189.85221531487801</v>
      </c>
      <c r="Q6" s="229"/>
      <c r="R6" s="246">
        <v>173.01198180277299</v>
      </c>
      <c r="S6" s="208"/>
      <c r="T6" s="209">
        <v>2.4871029638966302</v>
      </c>
      <c r="U6" s="210">
        <v>4.09381627723742</v>
      </c>
      <c r="V6" s="210">
        <v>4.6848327351443002</v>
      </c>
      <c r="W6" s="210">
        <v>5.6864705977793504</v>
      </c>
      <c r="X6" s="210">
        <v>3.7574592317876498</v>
      </c>
      <c r="Y6" s="211">
        <v>4.3210818836282101</v>
      </c>
      <c r="Z6" s="207"/>
      <c r="AA6" s="217">
        <v>3.73017559848478</v>
      </c>
      <c r="AB6" s="218">
        <v>2.71379126432497</v>
      </c>
      <c r="AC6" s="219">
        <v>3.2072585136996401</v>
      </c>
      <c r="AD6" s="207"/>
      <c r="AE6" s="225">
        <v>3.8551736724790602</v>
      </c>
      <c r="AF6" s="28"/>
      <c r="AG6" s="230">
        <v>150.91113960374</v>
      </c>
      <c r="AH6" s="231">
        <v>162.31123533117099</v>
      </c>
      <c r="AI6" s="231">
        <v>171.00646333835701</v>
      </c>
      <c r="AJ6" s="231">
        <v>168.51034151878599</v>
      </c>
      <c r="AK6" s="231">
        <v>163.04034024667999</v>
      </c>
      <c r="AL6" s="232">
        <v>163.84153569109699</v>
      </c>
      <c r="AM6" s="229"/>
      <c r="AN6" s="238">
        <v>179.96045068879101</v>
      </c>
      <c r="AO6" s="239">
        <v>181.47136276535599</v>
      </c>
      <c r="AP6" s="240">
        <v>180.721830252329</v>
      </c>
      <c r="AQ6" s="229"/>
      <c r="AR6" s="246">
        <v>169.18358608203101</v>
      </c>
      <c r="AS6" s="208"/>
      <c r="AT6" s="209">
        <v>3.2405946507225898</v>
      </c>
      <c r="AU6" s="210">
        <v>4.3472115508575699</v>
      </c>
      <c r="AV6" s="210">
        <v>4.5581803463448098</v>
      </c>
      <c r="AW6" s="210">
        <v>3.7781944435497401</v>
      </c>
      <c r="AX6" s="210">
        <v>1.7200971343190401</v>
      </c>
      <c r="AY6" s="211">
        <v>3.50681017148082</v>
      </c>
      <c r="AZ6" s="207"/>
      <c r="BA6" s="217">
        <v>2.7714369046973002</v>
      </c>
      <c r="BB6" s="218">
        <v>2.27492328890825</v>
      </c>
      <c r="BC6" s="219">
        <v>2.5190358214503301</v>
      </c>
      <c r="BD6" s="207"/>
      <c r="BE6" s="225">
        <v>3.0928062837344901</v>
      </c>
    </row>
    <row r="7" spans="1:57" x14ac:dyDescent="0.25">
      <c r="A7" s="19" t="s">
        <v>91</v>
      </c>
      <c r="B7" s="2" t="str">
        <f>TRIM(A7)</f>
        <v>Virginia</v>
      </c>
      <c r="C7" s="9"/>
      <c r="D7" s="23" t="s">
        <v>89</v>
      </c>
      <c r="E7" s="26" t="s">
        <v>90</v>
      </c>
      <c r="F7" s="2"/>
      <c r="G7" s="233">
        <v>125.03001281578101</v>
      </c>
      <c r="H7" s="229">
        <v>143.11964447097</v>
      </c>
      <c r="I7" s="229">
        <v>156.92879133255599</v>
      </c>
      <c r="J7" s="229">
        <v>166.35978182759399</v>
      </c>
      <c r="K7" s="229">
        <v>178.16657058554401</v>
      </c>
      <c r="L7" s="234">
        <v>156.708582823325</v>
      </c>
      <c r="M7" s="229"/>
      <c r="N7" s="241">
        <v>198.78322939494601</v>
      </c>
      <c r="O7" s="249">
        <v>187.771460787932</v>
      </c>
      <c r="P7" s="242">
        <v>193.35681365783</v>
      </c>
      <c r="Q7" s="229"/>
      <c r="R7" s="247">
        <v>168.53148449519</v>
      </c>
      <c r="S7" s="208"/>
      <c r="T7" s="212">
        <v>2.7347097779366001</v>
      </c>
      <c r="U7" s="207">
        <v>1.3880909560015999</v>
      </c>
      <c r="V7" s="207">
        <v>2.6643191731011302</v>
      </c>
      <c r="W7" s="207">
        <v>9.0842973121627004</v>
      </c>
      <c r="X7" s="207">
        <v>12.0165095153232</v>
      </c>
      <c r="Y7" s="213">
        <v>6.3938948242998404</v>
      </c>
      <c r="Z7" s="207"/>
      <c r="AA7" s="220">
        <v>12.5959587397485</v>
      </c>
      <c r="AB7" s="228">
        <v>10.0500629881923</v>
      </c>
      <c r="AC7" s="221">
        <v>11.366873962013401</v>
      </c>
      <c r="AD7" s="207"/>
      <c r="AE7" s="226">
        <v>8.0750846579978699</v>
      </c>
      <c r="AF7" s="29"/>
      <c r="AG7" s="233">
        <v>126.43229071509199</v>
      </c>
      <c r="AH7" s="229">
        <v>143.877581628071</v>
      </c>
      <c r="AI7" s="229">
        <v>153.862610456369</v>
      </c>
      <c r="AJ7" s="229">
        <v>154.595881765884</v>
      </c>
      <c r="AK7" s="229">
        <v>149.92567051754099</v>
      </c>
      <c r="AL7" s="234">
        <v>146.96057537583599</v>
      </c>
      <c r="AM7" s="229"/>
      <c r="AN7" s="241">
        <v>163.61603782336499</v>
      </c>
      <c r="AO7" s="249">
        <v>159.937138182518</v>
      </c>
      <c r="AP7" s="242">
        <v>161.78907202112401</v>
      </c>
      <c r="AQ7" s="229"/>
      <c r="AR7" s="247">
        <v>151.53988180660099</v>
      </c>
      <c r="AS7" s="208"/>
      <c r="AT7" s="212">
        <v>5.8209567496650898</v>
      </c>
      <c r="AU7" s="207">
        <v>5.2737234609557602</v>
      </c>
      <c r="AV7" s="207">
        <v>4.76068020408397</v>
      </c>
      <c r="AW7" s="207">
        <v>4.4355125785315899</v>
      </c>
      <c r="AX7" s="207">
        <v>4.0311155828069198</v>
      </c>
      <c r="AY7" s="213">
        <v>4.6707509358625598</v>
      </c>
      <c r="AZ7" s="207"/>
      <c r="BA7" s="220">
        <v>4.8059364950581598</v>
      </c>
      <c r="BB7" s="228">
        <v>4.1929103345857097</v>
      </c>
      <c r="BC7" s="221">
        <v>4.5082114200872798</v>
      </c>
      <c r="BD7" s="207"/>
      <c r="BE7" s="226">
        <v>4.5142712237601899</v>
      </c>
    </row>
    <row r="8" spans="1:57" x14ac:dyDescent="0.25">
      <c r="A8" s="20" t="s">
        <v>40</v>
      </c>
      <c r="B8" s="2" t="str">
        <f t="shared" ref="B8:B43" si="0">TRIM(A8)</f>
        <v>Norfolk/Virginia Beach, VA</v>
      </c>
      <c r="C8" s="2"/>
      <c r="D8" s="23" t="s">
        <v>89</v>
      </c>
      <c r="E8" s="26" t="s">
        <v>90</v>
      </c>
      <c r="F8" s="2"/>
      <c r="G8" s="233">
        <v>107.811983098591</v>
      </c>
      <c r="H8" s="229">
        <v>115.626478070486</v>
      </c>
      <c r="I8" s="229">
        <v>121.81075121730299</v>
      </c>
      <c r="J8" s="229">
        <v>124.569582947679</v>
      </c>
      <c r="K8" s="229">
        <v>130.21220372275201</v>
      </c>
      <c r="L8" s="234">
        <v>120.929466543624</v>
      </c>
      <c r="M8" s="229"/>
      <c r="N8" s="241">
        <v>179.60839479852601</v>
      </c>
      <c r="O8" s="249">
        <v>179.327360603649</v>
      </c>
      <c r="P8" s="242">
        <v>179.468995296646</v>
      </c>
      <c r="Q8" s="229"/>
      <c r="R8" s="247">
        <v>140.91632173652599</v>
      </c>
      <c r="S8" s="208"/>
      <c r="T8" s="212">
        <v>-0.244693914878129</v>
      </c>
      <c r="U8" s="207">
        <v>2.92728818260965</v>
      </c>
      <c r="V8" s="207">
        <v>5.1048727342554603</v>
      </c>
      <c r="W8" s="207">
        <v>7.6698441504507704</v>
      </c>
      <c r="X8" s="207">
        <v>5.0774160979105298</v>
      </c>
      <c r="Y8" s="213">
        <v>4.5693472421421397</v>
      </c>
      <c r="Z8" s="207"/>
      <c r="AA8" s="220">
        <v>11.4571898658153</v>
      </c>
      <c r="AB8" s="228">
        <v>12.2432893947366</v>
      </c>
      <c r="AC8" s="221">
        <v>11.8418811169826</v>
      </c>
      <c r="AD8" s="207"/>
      <c r="AE8" s="226">
        <v>7.3636205010774196</v>
      </c>
      <c r="AF8" s="29"/>
      <c r="AG8" s="233">
        <v>107.442502305733</v>
      </c>
      <c r="AH8" s="229">
        <v>112.68193258609</v>
      </c>
      <c r="AI8" s="229">
        <v>116.529915329012</v>
      </c>
      <c r="AJ8" s="229">
        <v>118.993509843859</v>
      </c>
      <c r="AK8" s="229">
        <v>122.29118358898501</v>
      </c>
      <c r="AL8" s="234">
        <v>116.07197329216</v>
      </c>
      <c r="AM8" s="229"/>
      <c r="AN8" s="241">
        <v>161.02993480076901</v>
      </c>
      <c r="AO8" s="249">
        <v>162.03685416809799</v>
      </c>
      <c r="AP8" s="242">
        <v>161.53318932891699</v>
      </c>
      <c r="AQ8" s="229"/>
      <c r="AR8" s="247">
        <v>131.40699100448799</v>
      </c>
      <c r="AS8" s="208"/>
      <c r="AT8" s="212">
        <v>-1.4168316873868501</v>
      </c>
      <c r="AU8" s="207">
        <v>-0.37412108269974698</v>
      </c>
      <c r="AV8" s="207">
        <v>-0.67305538456821501</v>
      </c>
      <c r="AW8" s="207">
        <v>1.1053660728516499</v>
      </c>
      <c r="AX8" s="207">
        <v>-0.28481693152319199</v>
      </c>
      <c r="AY8" s="213">
        <v>-0.27078667644468501</v>
      </c>
      <c r="AZ8" s="207"/>
      <c r="BA8" s="220">
        <v>2.9150959987737401</v>
      </c>
      <c r="BB8" s="228">
        <v>1.45218791852972</v>
      </c>
      <c r="BC8" s="221">
        <v>2.16592206897948</v>
      </c>
      <c r="BD8" s="207"/>
      <c r="BE8" s="226">
        <v>0.404309206237287</v>
      </c>
    </row>
    <row r="9" spans="1:57" ht="16" x14ac:dyDescent="0.45">
      <c r="A9" s="20" t="s">
        <v>92</v>
      </c>
      <c r="B9" s="40" t="s">
        <v>56</v>
      </c>
      <c r="C9" s="2"/>
      <c r="D9" s="23" t="s">
        <v>89</v>
      </c>
      <c r="E9" s="26" t="s">
        <v>90</v>
      </c>
      <c r="F9" s="2"/>
      <c r="G9" s="233">
        <v>111.960958671206</v>
      </c>
      <c r="H9" s="229">
        <v>112.708001532664</v>
      </c>
      <c r="I9" s="229">
        <v>117.197380759315</v>
      </c>
      <c r="J9" s="229">
        <v>118.173845135345</v>
      </c>
      <c r="K9" s="229">
        <v>114.48411802214299</v>
      </c>
      <c r="L9" s="234">
        <v>115.143315189622</v>
      </c>
      <c r="M9" s="229"/>
      <c r="N9" s="241">
        <v>128.623600795557</v>
      </c>
      <c r="O9" s="249">
        <v>131.43768625353499</v>
      </c>
      <c r="P9" s="242">
        <v>130.05703432964799</v>
      </c>
      <c r="Q9" s="229"/>
      <c r="R9" s="247">
        <v>119.935217371725</v>
      </c>
      <c r="S9" s="208"/>
      <c r="T9" s="212">
        <v>3.5109831984149098</v>
      </c>
      <c r="U9" s="207">
        <v>-0.84832228690394396</v>
      </c>
      <c r="V9" s="207">
        <v>-1.5421640389204601</v>
      </c>
      <c r="W9" s="207">
        <v>2.4159987305566801</v>
      </c>
      <c r="X9" s="207">
        <v>2.06800348436273</v>
      </c>
      <c r="Y9" s="213">
        <v>0.98072631943233002</v>
      </c>
      <c r="Z9" s="207"/>
      <c r="AA9" s="220">
        <v>0.971811889249936</v>
      </c>
      <c r="AB9" s="228">
        <v>1.33885742913245</v>
      </c>
      <c r="AC9" s="221">
        <v>1.16702777158243</v>
      </c>
      <c r="AD9" s="207"/>
      <c r="AE9" s="226">
        <v>0.95683658772428903</v>
      </c>
      <c r="AF9" s="29"/>
      <c r="AG9" s="233">
        <v>106.445657821051</v>
      </c>
      <c r="AH9" s="229">
        <v>114.145762999875</v>
      </c>
      <c r="AI9" s="229">
        <v>119.971696408954</v>
      </c>
      <c r="AJ9" s="229">
        <v>119.630178170457</v>
      </c>
      <c r="AK9" s="229">
        <v>118.237227265309</v>
      </c>
      <c r="AL9" s="234">
        <v>116.271036771498</v>
      </c>
      <c r="AM9" s="229"/>
      <c r="AN9" s="241">
        <v>133.24144565920599</v>
      </c>
      <c r="AO9" s="249">
        <v>134.94603920666199</v>
      </c>
      <c r="AP9" s="242">
        <v>134.10323499395099</v>
      </c>
      <c r="AQ9" s="229"/>
      <c r="AR9" s="247">
        <v>121.945917159378</v>
      </c>
      <c r="AS9" s="208"/>
      <c r="AT9" s="212">
        <v>5.2260891046045801</v>
      </c>
      <c r="AU9" s="207">
        <v>2.2877621901187402</v>
      </c>
      <c r="AV9" s="207">
        <v>2.4091378441207598</v>
      </c>
      <c r="AW9" s="207">
        <v>3.0794970891861602</v>
      </c>
      <c r="AX9" s="207">
        <v>3.6556459160895498</v>
      </c>
      <c r="AY9" s="213">
        <v>3.1451829629389199</v>
      </c>
      <c r="AZ9" s="207"/>
      <c r="BA9" s="220">
        <v>4.1749451448836501</v>
      </c>
      <c r="BB9" s="228">
        <v>4.7730149370976296</v>
      </c>
      <c r="BC9" s="221">
        <v>4.4788723815584799</v>
      </c>
      <c r="BD9" s="207"/>
      <c r="BE9" s="226">
        <v>3.5608102209471002</v>
      </c>
    </row>
    <row r="10" spans="1:57" x14ac:dyDescent="0.25">
      <c r="A10" s="20" t="s">
        <v>93</v>
      </c>
      <c r="B10" s="2" t="str">
        <f t="shared" si="0"/>
        <v>Virginia Area</v>
      </c>
      <c r="C10" s="2"/>
      <c r="D10" s="23" t="s">
        <v>89</v>
      </c>
      <c r="E10" s="26" t="s">
        <v>90</v>
      </c>
      <c r="F10" s="2"/>
      <c r="G10" s="233">
        <v>106.20966747598401</v>
      </c>
      <c r="H10" s="229">
        <v>112.809926513246</v>
      </c>
      <c r="I10" s="229">
        <v>121.305416454103</v>
      </c>
      <c r="J10" s="229">
        <v>158.38191701816299</v>
      </c>
      <c r="K10" s="229">
        <v>224.43689199375399</v>
      </c>
      <c r="L10" s="234">
        <v>152.888100286591</v>
      </c>
      <c r="M10" s="229"/>
      <c r="N10" s="241">
        <v>270.94419003434598</v>
      </c>
      <c r="O10" s="249">
        <v>239.31107745276699</v>
      </c>
      <c r="P10" s="242">
        <v>256.08444758552201</v>
      </c>
      <c r="Q10" s="229"/>
      <c r="R10" s="247">
        <v>187.43604250652899</v>
      </c>
      <c r="S10" s="208"/>
      <c r="T10" s="212">
        <v>1.8512423772786499</v>
      </c>
      <c r="U10" s="207">
        <v>0.69741234577701605</v>
      </c>
      <c r="V10" s="207">
        <v>1.87097110300058</v>
      </c>
      <c r="W10" s="207">
        <v>16.1815563061547</v>
      </c>
      <c r="X10" s="207">
        <v>19.401290934709699</v>
      </c>
      <c r="Y10" s="213">
        <v>11.529301114914</v>
      </c>
      <c r="Z10" s="207"/>
      <c r="AA10" s="220">
        <v>13.8454124625412</v>
      </c>
      <c r="AB10" s="228">
        <v>7.5724887521727302</v>
      </c>
      <c r="AC10" s="221">
        <v>11.113979009534599</v>
      </c>
      <c r="AD10" s="207"/>
      <c r="AE10" s="226">
        <v>10.4173532900857</v>
      </c>
      <c r="AF10" s="29"/>
      <c r="AG10" s="233">
        <v>108.372224394844</v>
      </c>
      <c r="AH10" s="229">
        <v>112.696452367372</v>
      </c>
      <c r="AI10" s="229">
        <v>116.366121892105</v>
      </c>
      <c r="AJ10" s="229">
        <v>129.077459119395</v>
      </c>
      <c r="AK10" s="229">
        <v>152.80964612600701</v>
      </c>
      <c r="AL10" s="234">
        <v>125.539157128239</v>
      </c>
      <c r="AM10" s="229"/>
      <c r="AN10" s="241">
        <v>187.416453785545</v>
      </c>
      <c r="AO10" s="249">
        <v>174.32536694132199</v>
      </c>
      <c r="AP10" s="242">
        <v>181.063333493832</v>
      </c>
      <c r="AQ10" s="229"/>
      <c r="AR10" s="247">
        <v>143.44537113459299</v>
      </c>
      <c r="AS10" s="208"/>
      <c r="AT10" s="212">
        <v>2.6340202597339699</v>
      </c>
      <c r="AU10" s="207">
        <v>1.1939160735201799</v>
      </c>
      <c r="AV10" s="207">
        <v>-0.19082728950335501</v>
      </c>
      <c r="AW10" s="207">
        <v>-0.94839082039086198</v>
      </c>
      <c r="AX10" s="207">
        <v>3.7190700209490699</v>
      </c>
      <c r="AY10" s="213">
        <v>1.1510157874209099</v>
      </c>
      <c r="AZ10" s="207"/>
      <c r="BA10" s="220">
        <v>3.92251306665628</v>
      </c>
      <c r="BB10" s="228">
        <v>2.2554513636871998</v>
      </c>
      <c r="BC10" s="221">
        <v>3.1459811566362701</v>
      </c>
      <c r="BD10" s="207"/>
      <c r="BE10" s="226">
        <v>1.5939322890612999</v>
      </c>
    </row>
    <row r="11" spans="1:57" x14ac:dyDescent="0.25">
      <c r="A11" s="33" t="s">
        <v>94</v>
      </c>
      <c r="B11" s="2" t="str">
        <f t="shared" si="0"/>
        <v>Washington, DC</v>
      </c>
      <c r="C11" s="2"/>
      <c r="D11" s="23" t="s">
        <v>89</v>
      </c>
      <c r="E11" s="26" t="s">
        <v>90</v>
      </c>
      <c r="F11" s="2"/>
      <c r="G11" s="233">
        <v>173.460183236061</v>
      </c>
      <c r="H11" s="229">
        <v>224.52004224971199</v>
      </c>
      <c r="I11" s="229">
        <v>264.92470888681299</v>
      </c>
      <c r="J11" s="229">
        <v>271.993717871699</v>
      </c>
      <c r="K11" s="229">
        <v>258.98111886354798</v>
      </c>
      <c r="L11" s="234">
        <v>245.69667455635201</v>
      </c>
      <c r="M11" s="229"/>
      <c r="N11" s="241">
        <v>251.54837764164199</v>
      </c>
      <c r="O11" s="249">
        <v>246.242663290796</v>
      </c>
      <c r="P11" s="242">
        <v>248.902386383389</v>
      </c>
      <c r="Q11" s="229"/>
      <c r="R11" s="247">
        <v>246.684487928034</v>
      </c>
      <c r="S11" s="208"/>
      <c r="T11" s="212">
        <v>-4.4746158563783798</v>
      </c>
      <c r="U11" s="207">
        <v>-5.3355628145203404</v>
      </c>
      <c r="V11" s="207">
        <v>0.57748625157747102</v>
      </c>
      <c r="W11" s="207">
        <v>9.3192495914936408</v>
      </c>
      <c r="X11" s="207">
        <v>15.6600841105806</v>
      </c>
      <c r="Y11" s="213">
        <v>4.6227857871779001</v>
      </c>
      <c r="Z11" s="207"/>
      <c r="AA11" s="220">
        <v>21.74927811349</v>
      </c>
      <c r="AB11" s="228">
        <v>16.901074484284901</v>
      </c>
      <c r="AC11" s="221">
        <v>19.288936723335201</v>
      </c>
      <c r="AD11" s="207"/>
      <c r="AE11" s="226">
        <v>8.6135660373829399</v>
      </c>
      <c r="AF11" s="29"/>
      <c r="AG11" s="233">
        <v>190.55666156374301</v>
      </c>
      <c r="AH11" s="229">
        <v>234.20645826825901</v>
      </c>
      <c r="AI11" s="229">
        <v>257.64610891613199</v>
      </c>
      <c r="AJ11" s="229">
        <v>249.464203410984</v>
      </c>
      <c r="AK11" s="229">
        <v>220.94575609253101</v>
      </c>
      <c r="AL11" s="234">
        <v>233.56091603652399</v>
      </c>
      <c r="AM11" s="229"/>
      <c r="AN11" s="241">
        <v>201.80234496167401</v>
      </c>
      <c r="AO11" s="249">
        <v>198.97775517544301</v>
      </c>
      <c r="AP11" s="242">
        <v>200.386996233899</v>
      </c>
      <c r="AQ11" s="229"/>
      <c r="AR11" s="247">
        <v>224.21968154544601</v>
      </c>
      <c r="AS11" s="208"/>
      <c r="AT11" s="212">
        <v>3.5241866849712702</v>
      </c>
      <c r="AU11" s="207">
        <v>2.4673745134755198</v>
      </c>
      <c r="AV11" s="207">
        <v>0.68801882739144304</v>
      </c>
      <c r="AW11" s="207">
        <v>1.42870277205227</v>
      </c>
      <c r="AX11" s="207">
        <v>1.89865090111822</v>
      </c>
      <c r="AY11" s="213">
        <v>1.71877872528301</v>
      </c>
      <c r="AZ11" s="207"/>
      <c r="BA11" s="220">
        <v>7.5593280962487803</v>
      </c>
      <c r="BB11" s="228">
        <v>6.40856129582414</v>
      </c>
      <c r="BC11" s="221">
        <v>6.9850107060753501</v>
      </c>
      <c r="BD11" s="207"/>
      <c r="BE11" s="226">
        <v>3.1042605509853698</v>
      </c>
    </row>
    <row r="12" spans="1:57" x14ac:dyDescent="0.25">
      <c r="A12" s="20" t="s">
        <v>95</v>
      </c>
      <c r="B12" s="2" t="str">
        <f t="shared" si="0"/>
        <v>Arlington, VA</v>
      </c>
      <c r="C12" s="2"/>
      <c r="D12" s="23" t="s">
        <v>89</v>
      </c>
      <c r="E12" s="26" t="s">
        <v>90</v>
      </c>
      <c r="F12" s="2"/>
      <c r="G12" s="233">
        <v>225.57686032353399</v>
      </c>
      <c r="H12" s="229">
        <v>275.62092965419203</v>
      </c>
      <c r="I12" s="229">
        <v>306.01810136323598</v>
      </c>
      <c r="J12" s="229">
        <v>314.93923009431802</v>
      </c>
      <c r="K12" s="229">
        <v>292.29374427182199</v>
      </c>
      <c r="L12" s="234">
        <v>287.62618319872303</v>
      </c>
      <c r="M12" s="229"/>
      <c r="N12" s="241">
        <v>258.57528240324001</v>
      </c>
      <c r="O12" s="249">
        <v>250.06509498741099</v>
      </c>
      <c r="P12" s="242">
        <v>254.35640020424299</v>
      </c>
      <c r="Q12" s="229"/>
      <c r="R12" s="247">
        <v>277.683606137673</v>
      </c>
      <c r="S12" s="208"/>
      <c r="T12" s="212">
        <v>10.1779489829723</v>
      </c>
      <c r="U12" s="207">
        <v>7.6532950562526496</v>
      </c>
      <c r="V12" s="207">
        <v>6.57445871723752</v>
      </c>
      <c r="W12" s="207">
        <v>12.271646932613701</v>
      </c>
      <c r="X12" s="207">
        <v>14.3449180943927</v>
      </c>
      <c r="Y12" s="213">
        <v>9.94536448260566</v>
      </c>
      <c r="Z12" s="207"/>
      <c r="AA12" s="220">
        <v>27.615465497560901</v>
      </c>
      <c r="AB12" s="228">
        <v>27.622998512325701</v>
      </c>
      <c r="AC12" s="221">
        <v>27.585638846076801</v>
      </c>
      <c r="AD12" s="207"/>
      <c r="AE12" s="226">
        <v>14.073498081496901</v>
      </c>
      <c r="AF12" s="29"/>
      <c r="AG12" s="233">
        <v>227.75526305164101</v>
      </c>
      <c r="AH12" s="229">
        <v>272.17133854120902</v>
      </c>
      <c r="AI12" s="229">
        <v>295.08756722573497</v>
      </c>
      <c r="AJ12" s="229">
        <v>286.418359998894</v>
      </c>
      <c r="AK12" s="229">
        <v>252.76276915916799</v>
      </c>
      <c r="AL12" s="234">
        <v>269.87163208843498</v>
      </c>
      <c r="AM12" s="229"/>
      <c r="AN12" s="241">
        <v>207.91920108752399</v>
      </c>
      <c r="AO12" s="249">
        <v>201.57655605670101</v>
      </c>
      <c r="AP12" s="242">
        <v>204.79005086092701</v>
      </c>
      <c r="AQ12" s="229"/>
      <c r="AR12" s="247">
        <v>253.147886685423</v>
      </c>
      <c r="AS12" s="208"/>
      <c r="AT12" s="212">
        <v>15.8274825378827</v>
      </c>
      <c r="AU12" s="207">
        <v>11.4090278577813</v>
      </c>
      <c r="AV12" s="207">
        <v>10.121010075476899</v>
      </c>
      <c r="AW12" s="207">
        <v>7.7100573325764996</v>
      </c>
      <c r="AX12" s="207">
        <v>8.0703812128322792</v>
      </c>
      <c r="AY12" s="213">
        <v>9.8657903667678397</v>
      </c>
      <c r="AZ12" s="207"/>
      <c r="BA12" s="220">
        <v>15.349546271151301</v>
      </c>
      <c r="BB12" s="228">
        <v>15.501138481293401</v>
      </c>
      <c r="BC12" s="221">
        <v>15.428189223315499</v>
      </c>
      <c r="BD12" s="207"/>
      <c r="BE12" s="226">
        <v>11.4894282462391</v>
      </c>
    </row>
    <row r="13" spans="1:57" x14ac:dyDescent="0.25">
      <c r="A13" s="20" t="s">
        <v>37</v>
      </c>
      <c r="B13" s="2" t="str">
        <f t="shared" si="0"/>
        <v>Suburban Virginia Area</v>
      </c>
      <c r="C13" s="2"/>
      <c r="D13" s="23" t="s">
        <v>89</v>
      </c>
      <c r="E13" s="26" t="s">
        <v>90</v>
      </c>
      <c r="F13" s="2"/>
      <c r="G13" s="233">
        <v>142.38383166210801</v>
      </c>
      <c r="H13" s="229">
        <v>167.55370707927</v>
      </c>
      <c r="I13" s="229">
        <v>181.82329670329599</v>
      </c>
      <c r="J13" s="229">
        <v>192.11354416575699</v>
      </c>
      <c r="K13" s="229">
        <v>188.015667048929</v>
      </c>
      <c r="L13" s="234">
        <v>177.33989507299199</v>
      </c>
      <c r="M13" s="229"/>
      <c r="N13" s="241">
        <v>211.91141364136399</v>
      </c>
      <c r="O13" s="249">
        <v>209.03802125320601</v>
      </c>
      <c r="P13" s="242">
        <v>210.47419079912001</v>
      </c>
      <c r="Q13" s="229"/>
      <c r="R13" s="247">
        <v>187.663142987665</v>
      </c>
      <c r="S13" s="208"/>
      <c r="T13" s="212">
        <v>-2.1799524130905299</v>
      </c>
      <c r="U13" s="207">
        <v>-0.77404705382594297</v>
      </c>
      <c r="V13" s="207">
        <v>0.53278701627368696</v>
      </c>
      <c r="W13" s="207">
        <v>12.5084116417025</v>
      </c>
      <c r="X13" s="207">
        <v>13.262733811859301</v>
      </c>
      <c r="Y13" s="213">
        <v>5.4937967995644197</v>
      </c>
      <c r="Z13" s="207"/>
      <c r="AA13" s="220">
        <v>19.685461937661199</v>
      </c>
      <c r="AB13" s="228">
        <v>17.480694360230501</v>
      </c>
      <c r="AC13" s="221">
        <v>18.580514423039201</v>
      </c>
      <c r="AD13" s="207"/>
      <c r="AE13" s="226">
        <v>9.7306068786421704</v>
      </c>
      <c r="AF13" s="29"/>
      <c r="AG13" s="233">
        <v>149.445427737226</v>
      </c>
      <c r="AH13" s="229">
        <v>171.269676081478</v>
      </c>
      <c r="AI13" s="229">
        <v>179.746828267404</v>
      </c>
      <c r="AJ13" s="229">
        <v>181.71886083186399</v>
      </c>
      <c r="AK13" s="229">
        <v>171.80844997324701</v>
      </c>
      <c r="AL13" s="234">
        <v>172.426738306347</v>
      </c>
      <c r="AM13" s="229"/>
      <c r="AN13" s="241">
        <v>192.52330868663199</v>
      </c>
      <c r="AO13" s="249">
        <v>192.96252551687999</v>
      </c>
      <c r="AP13" s="242">
        <v>192.74469000633101</v>
      </c>
      <c r="AQ13" s="229"/>
      <c r="AR13" s="247">
        <v>178.292709615501</v>
      </c>
      <c r="AS13" s="208"/>
      <c r="AT13" s="212">
        <v>6.4008220241636602</v>
      </c>
      <c r="AU13" s="207">
        <v>6.2351034477844198</v>
      </c>
      <c r="AV13" s="207">
        <v>3.5760219455060702</v>
      </c>
      <c r="AW13" s="207">
        <v>8.8748931864324696</v>
      </c>
      <c r="AX13" s="207">
        <v>7.6156391233994398</v>
      </c>
      <c r="AY13" s="213">
        <v>6.47372231806923</v>
      </c>
      <c r="AZ13" s="207"/>
      <c r="BA13" s="220">
        <v>10.9822065529761</v>
      </c>
      <c r="BB13" s="228">
        <v>10.535217672333401</v>
      </c>
      <c r="BC13" s="221">
        <v>10.7570571695932</v>
      </c>
      <c r="BD13" s="207"/>
      <c r="BE13" s="226">
        <v>7.6589219437394798</v>
      </c>
    </row>
    <row r="14" spans="1:57" x14ac:dyDescent="0.25">
      <c r="A14" s="20" t="s">
        <v>96</v>
      </c>
      <c r="B14" s="2" t="str">
        <f t="shared" si="0"/>
        <v>Alexandria, VA</v>
      </c>
      <c r="C14" s="2"/>
      <c r="D14" s="23" t="s">
        <v>89</v>
      </c>
      <c r="E14" s="26" t="s">
        <v>90</v>
      </c>
      <c r="F14" s="2"/>
      <c r="G14" s="233">
        <v>158.84124256444099</v>
      </c>
      <c r="H14" s="229">
        <v>193.51625135764101</v>
      </c>
      <c r="I14" s="229">
        <v>212.890202258344</v>
      </c>
      <c r="J14" s="229">
        <v>218.586896759426</v>
      </c>
      <c r="K14" s="229">
        <v>207.55091372499001</v>
      </c>
      <c r="L14" s="234">
        <v>202.52384501719101</v>
      </c>
      <c r="M14" s="229"/>
      <c r="N14" s="241">
        <v>191.31111422743399</v>
      </c>
      <c r="O14" s="249">
        <v>189.80226210243899</v>
      </c>
      <c r="P14" s="242">
        <v>190.55741019587799</v>
      </c>
      <c r="Q14" s="229"/>
      <c r="R14" s="247">
        <v>198.83656259830099</v>
      </c>
      <c r="S14" s="208"/>
      <c r="T14" s="212">
        <v>-0.10953635809402799</v>
      </c>
      <c r="U14" s="207">
        <v>-1.4291737162526601</v>
      </c>
      <c r="V14" s="207">
        <v>2.0171580666076898</v>
      </c>
      <c r="W14" s="207">
        <v>9.7508572628498307</v>
      </c>
      <c r="X14" s="207">
        <v>13.690845007476501</v>
      </c>
      <c r="Y14" s="213">
        <v>5.7560985223402596</v>
      </c>
      <c r="Z14" s="207"/>
      <c r="AA14" s="220">
        <v>15.344480781546901</v>
      </c>
      <c r="AB14" s="228">
        <v>20.9504772340775</v>
      </c>
      <c r="AC14" s="221">
        <v>18.096427562566099</v>
      </c>
      <c r="AD14" s="207"/>
      <c r="AE14" s="226">
        <v>8.9036982893547396</v>
      </c>
      <c r="AF14" s="29"/>
      <c r="AG14" s="233">
        <v>169.14749918608399</v>
      </c>
      <c r="AH14" s="229">
        <v>200.25503301025401</v>
      </c>
      <c r="AI14" s="229">
        <v>212.65642718385701</v>
      </c>
      <c r="AJ14" s="229">
        <v>206.496872057383</v>
      </c>
      <c r="AK14" s="229">
        <v>186.71209217109401</v>
      </c>
      <c r="AL14" s="234">
        <v>197.01465833345</v>
      </c>
      <c r="AM14" s="229"/>
      <c r="AN14" s="241">
        <v>168.83108021945401</v>
      </c>
      <c r="AO14" s="249">
        <v>168.508134062626</v>
      </c>
      <c r="AP14" s="242">
        <v>168.66881789844501</v>
      </c>
      <c r="AQ14" s="229"/>
      <c r="AR14" s="247">
        <v>189.179263889384</v>
      </c>
      <c r="AS14" s="208"/>
      <c r="AT14" s="212">
        <v>7.7545256396982198</v>
      </c>
      <c r="AU14" s="207">
        <v>5.8140373865075397</v>
      </c>
      <c r="AV14" s="207">
        <v>6.0036782348218196</v>
      </c>
      <c r="AW14" s="207">
        <v>7.6411058965502496</v>
      </c>
      <c r="AX14" s="207">
        <v>7.1441120754892298</v>
      </c>
      <c r="AY14" s="213">
        <v>6.7577392068531799</v>
      </c>
      <c r="AZ14" s="207"/>
      <c r="BA14" s="220">
        <v>8.0236150299832705</v>
      </c>
      <c r="BB14" s="228">
        <v>9.8697798285667204</v>
      </c>
      <c r="BC14" s="221">
        <v>8.9507990109708508</v>
      </c>
      <c r="BD14" s="207"/>
      <c r="BE14" s="226">
        <v>7.4021465590041098</v>
      </c>
    </row>
    <row r="15" spans="1:57" x14ac:dyDescent="0.25">
      <c r="A15" s="20" t="s">
        <v>36</v>
      </c>
      <c r="B15" s="2" t="str">
        <f t="shared" si="0"/>
        <v>Fairfax/Tysons Corner, VA</v>
      </c>
      <c r="C15" s="2"/>
      <c r="D15" s="23" t="s">
        <v>89</v>
      </c>
      <c r="E15" s="26" t="s">
        <v>90</v>
      </c>
      <c r="F15" s="2"/>
      <c r="G15" s="233">
        <v>160.13713378324701</v>
      </c>
      <c r="H15" s="229">
        <v>204.37352818371599</v>
      </c>
      <c r="I15" s="229">
        <v>240.734304497419</v>
      </c>
      <c r="J15" s="229">
        <v>235.17472749540701</v>
      </c>
      <c r="K15" s="229">
        <v>198.00316478439399</v>
      </c>
      <c r="L15" s="234">
        <v>211.942638911834</v>
      </c>
      <c r="M15" s="229"/>
      <c r="N15" s="241">
        <v>176.44223874651399</v>
      </c>
      <c r="O15" s="249">
        <v>175.17442570177599</v>
      </c>
      <c r="P15" s="242">
        <v>175.79859384192901</v>
      </c>
      <c r="Q15" s="229"/>
      <c r="R15" s="247">
        <v>201.230724595563</v>
      </c>
      <c r="S15" s="208"/>
      <c r="T15" s="212">
        <v>1.8711182752642199</v>
      </c>
      <c r="U15" s="207">
        <v>0.47531029980220602</v>
      </c>
      <c r="V15" s="207">
        <v>6.9196834862779504</v>
      </c>
      <c r="W15" s="207">
        <v>9.3070258724020292</v>
      </c>
      <c r="X15" s="207">
        <v>10.6506858624873</v>
      </c>
      <c r="Y15" s="213">
        <v>6.4061548109643498</v>
      </c>
      <c r="Z15" s="207"/>
      <c r="AA15" s="220">
        <v>11.758624293960899</v>
      </c>
      <c r="AB15" s="228">
        <v>12.6344668238088</v>
      </c>
      <c r="AC15" s="221">
        <v>12.1793779442994</v>
      </c>
      <c r="AD15" s="207"/>
      <c r="AE15" s="226">
        <v>7.6801257163538299</v>
      </c>
      <c r="AF15" s="29"/>
      <c r="AG15" s="233">
        <v>160.50193191321799</v>
      </c>
      <c r="AH15" s="229">
        <v>205.23393980048101</v>
      </c>
      <c r="AI15" s="229">
        <v>233.26759992528901</v>
      </c>
      <c r="AJ15" s="229">
        <v>226.449872270811</v>
      </c>
      <c r="AK15" s="229">
        <v>183.76683478823099</v>
      </c>
      <c r="AL15" s="234">
        <v>205.71625290483399</v>
      </c>
      <c r="AM15" s="229"/>
      <c r="AN15" s="241">
        <v>156.56260816852301</v>
      </c>
      <c r="AO15" s="249">
        <v>155.69524851918601</v>
      </c>
      <c r="AP15" s="242">
        <v>156.12255772281799</v>
      </c>
      <c r="AQ15" s="229"/>
      <c r="AR15" s="247">
        <v>192.071039960147</v>
      </c>
      <c r="AS15" s="208"/>
      <c r="AT15" s="212">
        <v>5.9832972488829004</v>
      </c>
      <c r="AU15" s="207">
        <v>6.7830843683710196</v>
      </c>
      <c r="AV15" s="207">
        <v>8.6078140424295793</v>
      </c>
      <c r="AW15" s="207">
        <v>8.8185776750176998</v>
      </c>
      <c r="AX15" s="207">
        <v>5.8572499551898796</v>
      </c>
      <c r="AY15" s="213">
        <v>7.5340002845968996</v>
      </c>
      <c r="AZ15" s="207"/>
      <c r="BA15" s="220">
        <v>4.4571739362100899</v>
      </c>
      <c r="BB15" s="228">
        <v>4.3269035594272101</v>
      </c>
      <c r="BC15" s="221">
        <v>4.38892987522072</v>
      </c>
      <c r="BD15" s="207"/>
      <c r="BE15" s="226">
        <v>6.9951245944238902</v>
      </c>
    </row>
    <row r="16" spans="1:57" x14ac:dyDescent="0.25">
      <c r="A16" s="20" t="s">
        <v>38</v>
      </c>
      <c r="B16" s="2" t="str">
        <f t="shared" si="0"/>
        <v>I-95 Fredericksburg, VA</v>
      </c>
      <c r="C16" s="2"/>
      <c r="D16" s="23" t="s">
        <v>89</v>
      </c>
      <c r="E16" s="26" t="s">
        <v>90</v>
      </c>
      <c r="F16" s="2"/>
      <c r="G16" s="233">
        <v>99.146140695617902</v>
      </c>
      <c r="H16" s="229">
        <v>107.759512122564</v>
      </c>
      <c r="I16" s="229">
        <v>113.125517290049</v>
      </c>
      <c r="J16" s="229">
        <v>116.209191472244</v>
      </c>
      <c r="K16" s="229">
        <v>115.382013869625</v>
      </c>
      <c r="L16" s="234">
        <v>111.101107403545</v>
      </c>
      <c r="M16" s="229"/>
      <c r="N16" s="241">
        <v>131.648116586067</v>
      </c>
      <c r="O16" s="249">
        <v>139.19401203610801</v>
      </c>
      <c r="P16" s="242">
        <v>135.49953157995699</v>
      </c>
      <c r="Q16" s="229"/>
      <c r="R16" s="247">
        <v>118.851842779313</v>
      </c>
      <c r="S16" s="208"/>
      <c r="T16" s="212">
        <v>0.14819026527687301</v>
      </c>
      <c r="U16" s="207">
        <v>2.0419863278083801</v>
      </c>
      <c r="V16" s="207">
        <v>1.39683910284618</v>
      </c>
      <c r="W16" s="207">
        <v>2.8187556048191702</v>
      </c>
      <c r="X16" s="207">
        <v>2.4369113857393598</v>
      </c>
      <c r="Y16" s="213">
        <v>1.89815925453352</v>
      </c>
      <c r="Z16" s="207"/>
      <c r="AA16" s="220">
        <v>1.35896063217059</v>
      </c>
      <c r="AB16" s="228">
        <v>-0.53437364593068704</v>
      </c>
      <c r="AC16" s="221">
        <v>0.31856309267085697</v>
      </c>
      <c r="AD16" s="207"/>
      <c r="AE16" s="226">
        <v>0.919169648208217</v>
      </c>
      <c r="AF16" s="29"/>
      <c r="AG16" s="233">
        <v>99.527036281509496</v>
      </c>
      <c r="AH16" s="229">
        <v>106.47288440849501</v>
      </c>
      <c r="AI16" s="229">
        <v>111.709526746704</v>
      </c>
      <c r="AJ16" s="229">
        <v>112.551187009279</v>
      </c>
      <c r="AK16" s="229">
        <v>114.017371801772</v>
      </c>
      <c r="AL16" s="234">
        <v>109.42435269000801</v>
      </c>
      <c r="AM16" s="229"/>
      <c r="AN16" s="241">
        <v>129.55291350225099</v>
      </c>
      <c r="AO16" s="249">
        <v>130.084334530528</v>
      </c>
      <c r="AP16" s="242">
        <v>129.816268370823</v>
      </c>
      <c r="AQ16" s="229"/>
      <c r="AR16" s="247">
        <v>115.829896167792</v>
      </c>
      <c r="AS16" s="208"/>
      <c r="AT16" s="212">
        <v>3.7196356524406902</v>
      </c>
      <c r="AU16" s="207">
        <v>5.0833106543519699</v>
      </c>
      <c r="AV16" s="207">
        <v>5.1809756971629399</v>
      </c>
      <c r="AW16" s="207">
        <v>4.2833579856518398</v>
      </c>
      <c r="AX16" s="207">
        <v>6.6618729844061901</v>
      </c>
      <c r="AY16" s="213">
        <v>5.0352596102723801</v>
      </c>
      <c r="AZ16" s="207"/>
      <c r="BA16" s="220">
        <v>6.1151496400314498</v>
      </c>
      <c r="BB16" s="228">
        <v>3.2745875353522198</v>
      </c>
      <c r="BC16" s="221">
        <v>4.6384327596398398</v>
      </c>
      <c r="BD16" s="207"/>
      <c r="BE16" s="226">
        <v>4.62640217572556</v>
      </c>
    </row>
    <row r="17" spans="1:57" x14ac:dyDescent="0.25">
      <c r="A17" s="20" t="s">
        <v>97</v>
      </c>
      <c r="B17" s="2" t="str">
        <f t="shared" si="0"/>
        <v>Dulles Airport Area, VA</v>
      </c>
      <c r="C17" s="2"/>
      <c r="D17" s="23" t="s">
        <v>89</v>
      </c>
      <c r="E17" s="26" t="s">
        <v>90</v>
      </c>
      <c r="F17" s="2"/>
      <c r="G17" s="233">
        <v>133.730883635851</v>
      </c>
      <c r="H17" s="229">
        <v>168.42787539266999</v>
      </c>
      <c r="I17" s="229">
        <v>198.206239075018</v>
      </c>
      <c r="J17" s="229">
        <v>196.97023554991799</v>
      </c>
      <c r="K17" s="229">
        <v>168.95393627954701</v>
      </c>
      <c r="L17" s="234">
        <v>176.551787493418</v>
      </c>
      <c r="M17" s="229"/>
      <c r="N17" s="241">
        <v>142.12508521327899</v>
      </c>
      <c r="O17" s="249">
        <v>138.926205486284</v>
      </c>
      <c r="P17" s="242">
        <v>140.53563392148999</v>
      </c>
      <c r="Q17" s="229"/>
      <c r="R17" s="247">
        <v>166.10493861238101</v>
      </c>
      <c r="S17" s="208"/>
      <c r="T17" s="212">
        <v>12.146432431481999</v>
      </c>
      <c r="U17" s="207">
        <v>7.00667879491884</v>
      </c>
      <c r="V17" s="207">
        <v>8.2362015008211191</v>
      </c>
      <c r="W17" s="207">
        <v>11.1379323165814</v>
      </c>
      <c r="X17" s="207">
        <v>11.1351498010804</v>
      </c>
      <c r="Y17" s="213">
        <v>9.4921946745489407</v>
      </c>
      <c r="Z17" s="207"/>
      <c r="AA17" s="220">
        <v>8.7701320087783508</v>
      </c>
      <c r="AB17" s="228">
        <v>9.8870271218475096</v>
      </c>
      <c r="AC17" s="221">
        <v>9.2777430877148799</v>
      </c>
      <c r="AD17" s="207"/>
      <c r="AE17" s="226">
        <v>9.5216755899042305</v>
      </c>
      <c r="AF17" s="29"/>
      <c r="AG17" s="233">
        <v>133.525692125284</v>
      </c>
      <c r="AH17" s="229">
        <v>167.310250335044</v>
      </c>
      <c r="AI17" s="229">
        <v>191.08461685562</v>
      </c>
      <c r="AJ17" s="229">
        <v>187.47060510724199</v>
      </c>
      <c r="AK17" s="229">
        <v>158.471324630157</v>
      </c>
      <c r="AL17" s="234">
        <v>170.07942007804601</v>
      </c>
      <c r="AM17" s="229"/>
      <c r="AN17" s="241">
        <v>134.230406967145</v>
      </c>
      <c r="AO17" s="249">
        <v>132.10387493349</v>
      </c>
      <c r="AP17" s="242">
        <v>133.17648221398699</v>
      </c>
      <c r="AQ17" s="229"/>
      <c r="AR17" s="247">
        <v>160.19917105145799</v>
      </c>
      <c r="AS17" s="208"/>
      <c r="AT17" s="212">
        <v>13.793322398274499</v>
      </c>
      <c r="AU17" s="207">
        <v>10.8255057335623</v>
      </c>
      <c r="AV17" s="207">
        <v>12.013190789001399</v>
      </c>
      <c r="AW17" s="207">
        <v>11.285182028367499</v>
      </c>
      <c r="AX17" s="207">
        <v>8.7196814396147495</v>
      </c>
      <c r="AY17" s="213">
        <v>10.8158494631036</v>
      </c>
      <c r="AZ17" s="207"/>
      <c r="BA17" s="220">
        <v>7.6013691203662601</v>
      </c>
      <c r="BB17" s="228">
        <v>10.3757456150775</v>
      </c>
      <c r="BC17" s="221">
        <v>8.9533897909727802</v>
      </c>
      <c r="BD17" s="207"/>
      <c r="BE17" s="226">
        <v>10.6789735725476</v>
      </c>
    </row>
    <row r="18" spans="1:57" x14ac:dyDescent="0.25">
      <c r="A18" s="20" t="s">
        <v>45</v>
      </c>
      <c r="B18" s="2" t="str">
        <f t="shared" si="0"/>
        <v>Williamsburg, VA</v>
      </c>
      <c r="C18" s="2"/>
      <c r="D18" s="23" t="s">
        <v>89</v>
      </c>
      <c r="E18" s="26" t="s">
        <v>90</v>
      </c>
      <c r="F18" s="2"/>
      <c r="G18" s="233">
        <v>111.079276989105</v>
      </c>
      <c r="H18" s="229">
        <v>115.293423883808</v>
      </c>
      <c r="I18" s="229">
        <v>116.209493133583</v>
      </c>
      <c r="J18" s="229">
        <v>125.856801307494</v>
      </c>
      <c r="K18" s="229">
        <v>161.722838283828</v>
      </c>
      <c r="L18" s="234">
        <v>128.93183988903201</v>
      </c>
      <c r="M18" s="229"/>
      <c r="N18" s="241">
        <v>213.68958365941401</v>
      </c>
      <c r="O18" s="249">
        <v>214.89410999506001</v>
      </c>
      <c r="P18" s="242">
        <v>214.27657518857299</v>
      </c>
      <c r="Q18" s="229"/>
      <c r="R18" s="247">
        <v>161.50860083312901</v>
      </c>
      <c r="S18" s="208"/>
      <c r="T18" s="212">
        <v>-5.8871095005940202</v>
      </c>
      <c r="U18" s="207">
        <v>-9.4911528026824499</v>
      </c>
      <c r="V18" s="207">
        <v>-9.3660763314645799</v>
      </c>
      <c r="W18" s="207">
        <v>-3.1906343498519001</v>
      </c>
      <c r="X18" s="207">
        <v>-0.34960493808698401</v>
      </c>
      <c r="Y18" s="213">
        <v>-4.95736912545535</v>
      </c>
      <c r="Z18" s="207"/>
      <c r="AA18" s="220">
        <v>10.9504905694779</v>
      </c>
      <c r="AB18" s="228">
        <v>20.9490899241666</v>
      </c>
      <c r="AC18" s="221">
        <v>15.4692166504538</v>
      </c>
      <c r="AD18" s="207"/>
      <c r="AE18" s="226">
        <v>4.9266586350969597</v>
      </c>
      <c r="AF18" s="29"/>
      <c r="AG18" s="233">
        <v>117.933937349397</v>
      </c>
      <c r="AH18" s="229">
        <v>116.64907081303799</v>
      </c>
      <c r="AI18" s="229">
        <v>117.997413502109</v>
      </c>
      <c r="AJ18" s="229">
        <v>123.59860620617999</v>
      </c>
      <c r="AK18" s="229">
        <v>136.76025198423699</v>
      </c>
      <c r="AL18" s="234">
        <v>123.519867367503</v>
      </c>
      <c r="AM18" s="229"/>
      <c r="AN18" s="241">
        <v>180.698639819004</v>
      </c>
      <c r="AO18" s="249">
        <v>185.630847750079</v>
      </c>
      <c r="AP18" s="242">
        <v>183.16044013326299</v>
      </c>
      <c r="AQ18" s="229"/>
      <c r="AR18" s="247">
        <v>145.90455073622601</v>
      </c>
      <c r="AS18" s="208"/>
      <c r="AT18" s="212">
        <v>-5.6020438241923998</v>
      </c>
      <c r="AU18" s="207">
        <v>-7.9754770809203404</v>
      </c>
      <c r="AV18" s="207">
        <v>-8.1113603112244803</v>
      </c>
      <c r="AW18" s="207">
        <v>-5.6316490597335198</v>
      </c>
      <c r="AX18" s="207">
        <v>-4.65443922724711</v>
      </c>
      <c r="AY18" s="213">
        <v>-6.2106621062851204</v>
      </c>
      <c r="AZ18" s="207"/>
      <c r="BA18" s="220">
        <v>4.5015673035849799</v>
      </c>
      <c r="BB18" s="228">
        <v>8.0915338182392595</v>
      </c>
      <c r="BC18" s="221">
        <v>6.2833510712957903</v>
      </c>
      <c r="BD18" s="207"/>
      <c r="BE18" s="226">
        <v>-0.244498709184649</v>
      </c>
    </row>
    <row r="19" spans="1:57" x14ac:dyDescent="0.25">
      <c r="A19" s="20" t="s">
        <v>98</v>
      </c>
      <c r="B19" s="2" t="str">
        <f t="shared" si="0"/>
        <v>Virginia Beach, VA</v>
      </c>
      <c r="C19" s="2"/>
      <c r="D19" s="23" t="s">
        <v>89</v>
      </c>
      <c r="E19" s="26" t="s">
        <v>90</v>
      </c>
      <c r="F19" s="2"/>
      <c r="G19" s="233">
        <v>126.530979747988</v>
      </c>
      <c r="H19" s="229">
        <v>129.33058633822901</v>
      </c>
      <c r="I19" s="229">
        <v>136.037418945518</v>
      </c>
      <c r="J19" s="229">
        <v>139.10193405484901</v>
      </c>
      <c r="K19" s="229">
        <v>144.562898317638</v>
      </c>
      <c r="L19" s="234">
        <v>135.93031121269399</v>
      </c>
      <c r="M19" s="229"/>
      <c r="N19" s="241">
        <v>210.54757053323999</v>
      </c>
      <c r="O19" s="249">
        <v>219.76826037527499</v>
      </c>
      <c r="P19" s="242">
        <v>215.202576318045</v>
      </c>
      <c r="Q19" s="229"/>
      <c r="R19" s="247">
        <v>164.333578531168</v>
      </c>
      <c r="S19" s="208"/>
      <c r="T19" s="212">
        <v>1.8038830931883201</v>
      </c>
      <c r="U19" s="207">
        <v>0.82229385706426095</v>
      </c>
      <c r="V19" s="207">
        <v>2.3502433814191801</v>
      </c>
      <c r="W19" s="207">
        <v>4.3910530914005497</v>
      </c>
      <c r="X19" s="207">
        <v>6.0590166516606496</v>
      </c>
      <c r="Y19" s="213">
        <v>3.4638702139730499</v>
      </c>
      <c r="Z19" s="207"/>
      <c r="AA19" s="220">
        <v>7.4281441047957903</v>
      </c>
      <c r="AB19" s="228">
        <v>8.5647271103852294</v>
      </c>
      <c r="AC19" s="221">
        <v>7.9880462232559797</v>
      </c>
      <c r="AD19" s="207"/>
      <c r="AE19" s="226">
        <v>5.2176513764896102</v>
      </c>
      <c r="AF19" s="29"/>
      <c r="AG19" s="233">
        <v>122.753689726516</v>
      </c>
      <c r="AH19" s="229">
        <v>125.79001606545999</v>
      </c>
      <c r="AI19" s="229">
        <v>129.44924746707099</v>
      </c>
      <c r="AJ19" s="229">
        <v>133.16924864437601</v>
      </c>
      <c r="AK19" s="229">
        <v>135.85971444725101</v>
      </c>
      <c r="AL19" s="234">
        <v>129.86036027336201</v>
      </c>
      <c r="AM19" s="229"/>
      <c r="AN19" s="241">
        <v>194.29138242897699</v>
      </c>
      <c r="AO19" s="249">
        <v>198.91572615096999</v>
      </c>
      <c r="AP19" s="242">
        <v>196.63308701459499</v>
      </c>
      <c r="AQ19" s="229"/>
      <c r="AR19" s="247">
        <v>153.849270624414</v>
      </c>
      <c r="AS19" s="208"/>
      <c r="AT19" s="212">
        <v>-4.1424748612792701</v>
      </c>
      <c r="AU19" s="207">
        <v>-4.8628267184324896</v>
      </c>
      <c r="AV19" s="207">
        <v>-5.9158313548215196</v>
      </c>
      <c r="AW19" s="207">
        <v>-1.4025191330287501</v>
      </c>
      <c r="AX19" s="207">
        <v>-6.7898370384266099E-3</v>
      </c>
      <c r="AY19" s="213">
        <v>-3.1008064959357999</v>
      </c>
      <c r="AZ19" s="207"/>
      <c r="BA19" s="220">
        <v>2.9743219386691702</v>
      </c>
      <c r="BB19" s="228">
        <v>1.1798667930025299</v>
      </c>
      <c r="BC19" s="221">
        <v>2.0050586072371002</v>
      </c>
      <c r="BD19" s="207"/>
      <c r="BE19" s="226">
        <v>-0.82125903435400605</v>
      </c>
    </row>
    <row r="20" spans="1:57" x14ac:dyDescent="0.25">
      <c r="A20" s="33" t="s">
        <v>99</v>
      </c>
      <c r="B20" s="2" t="str">
        <f t="shared" si="0"/>
        <v>Norfolk/Portsmouth, VA</v>
      </c>
      <c r="C20" s="2"/>
      <c r="D20" s="23" t="s">
        <v>89</v>
      </c>
      <c r="E20" s="26" t="s">
        <v>90</v>
      </c>
      <c r="F20" s="2"/>
      <c r="G20" s="233">
        <v>111.92584345437901</v>
      </c>
      <c r="H20" s="229">
        <v>130.721251791312</v>
      </c>
      <c r="I20" s="229">
        <v>140.31191278794401</v>
      </c>
      <c r="J20" s="229">
        <v>141.252798858988</v>
      </c>
      <c r="K20" s="229">
        <v>130.14632293149401</v>
      </c>
      <c r="L20" s="234">
        <v>132.081752659203</v>
      </c>
      <c r="M20" s="229"/>
      <c r="N20" s="241">
        <v>173.53644864599599</v>
      </c>
      <c r="O20" s="249">
        <v>160.66165362377001</v>
      </c>
      <c r="P20" s="242">
        <v>167.17251553041501</v>
      </c>
      <c r="Q20" s="229"/>
      <c r="R20" s="247">
        <v>143.26980611276301</v>
      </c>
      <c r="S20" s="208"/>
      <c r="T20" s="212">
        <v>3.1528899306432501</v>
      </c>
      <c r="U20" s="207">
        <v>13.3818259389068</v>
      </c>
      <c r="V20" s="207">
        <v>15.726316812542199</v>
      </c>
      <c r="W20" s="207">
        <v>20.259501085401901</v>
      </c>
      <c r="X20" s="207">
        <v>11.609015457162201</v>
      </c>
      <c r="Y20" s="213">
        <v>13.7554735307098</v>
      </c>
      <c r="Z20" s="207"/>
      <c r="AA20" s="220">
        <v>21.1266855578952</v>
      </c>
      <c r="AB20" s="228">
        <v>13.4229231170091</v>
      </c>
      <c r="AC20" s="221">
        <v>17.331310034088801</v>
      </c>
      <c r="AD20" s="207"/>
      <c r="AE20" s="226">
        <v>14.750872850693399</v>
      </c>
      <c r="AF20" s="29"/>
      <c r="AG20" s="233">
        <v>111.69716586469499</v>
      </c>
      <c r="AH20" s="229">
        <v>124.279555149522</v>
      </c>
      <c r="AI20" s="229">
        <v>130.121532307601</v>
      </c>
      <c r="AJ20" s="229">
        <v>132.41100203901701</v>
      </c>
      <c r="AK20" s="229">
        <v>125.726489255225</v>
      </c>
      <c r="AL20" s="234">
        <v>125.463594503721</v>
      </c>
      <c r="AM20" s="229"/>
      <c r="AN20" s="241">
        <v>151.21021563151501</v>
      </c>
      <c r="AO20" s="249">
        <v>146.50440570197199</v>
      </c>
      <c r="AP20" s="242">
        <v>148.86553692773501</v>
      </c>
      <c r="AQ20" s="229"/>
      <c r="AR20" s="247">
        <v>132.77481458243699</v>
      </c>
      <c r="AS20" s="208"/>
      <c r="AT20" s="212">
        <v>5.2754342454648997</v>
      </c>
      <c r="AU20" s="207">
        <v>9.5607066094286903</v>
      </c>
      <c r="AV20" s="207">
        <v>6.6573112818085898</v>
      </c>
      <c r="AW20" s="207">
        <v>5.4637623300472304</v>
      </c>
      <c r="AX20" s="207">
        <v>-0.18292107068160801</v>
      </c>
      <c r="AY20" s="213">
        <v>4.9633657790273897</v>
      </c>
      <c r="AZ20" s="207"/>
      <c r="BA20" s="220">
        <v>3.8346749515688301</v>
      </c>
      <c r="BB20" s="228">
        <v>1.18315150255316</v>
      </c>
      <c r="BC20" s="221">
        <v>2.5177260923289699</v>
      </c>
      <c r="BD20" s="207"/>
      <c r="BE20" s="226">
        <v>3.64556572891592</v>
      </c>
    </row>
    <row r="21" spans="1:57" x14ac:dyDescent="0.25">
      <c r="A21" s="34" t="s">
        <v>42</v>
      </c>
      <c r="B21" s="2" t="str">
        <f t="shared" si="0"/>
        <v>Newport News/Hampton, VA</v>
      </c>
      <c r="C21" s="2"/>
      <c r="D21" s="23" t="s">
        <v>89</v>
      </c>
      <c r="E21" s="26" t="s">
        <v>90</v>
      </c>
      <c r="F21" s="2"/>
      <c r="G21" s="233">
        <v>81.6715855743779</v>
      </c>
      <c r="H21" s="229">
        <v>90.5448506106396</v>
      </c>
      <c r="I21" s="229">
        <v>99.312031393266395</v>
      </c>
      <c r="J21" s="229">
        <v>100.098636975232</v>
      </c>
      <c r="K21" s="229">
        <v>98.648104553868905</v>
      </c>
      <c r="L21" s="234">
        <v>95.036950648528901</v>
      </c>
      <c r="M21" s="229"/>
      <c r="N21" s="241">
        <v>133.78580501455801</v>
      </c>
      <c r="O21" s="249">
        <v>121.941461648745</v>
      </c>
      <c r="P21" s="242">
        <v>128.022495673116</v>
      </c>
      <c r="Q21" s="229"/>
      <c r="R21" s="247">
        <v>105.676907455329</v>
      </c>
      <c r="S21" s="208"/>
      <c r="T21" s="212">
        <v>-8.8718621281049703</v>
      </c>
      <c r="U21" s="207">
        <v>9.5459285668578904</v>
      </c>
      <c r="V21" s="207">
        <v>15.137124463843399</v>
      </c>
      <c r="W21" s="207">
        <v>16.09380876833</v>
      </c>
      <c r="X21" s="207">
        <v>11.147194178339101</v>
      </c>
      <c r="Y21" s="213">
        <v>9.5690001933033209</v>
      </c>
      <c r="Z21" s="207"/>
      <c r="AA21" s="220">
        <v>14.749820678430099</v>
      </c>
      <c r="AB21" s="228">
        <v>11.0090132754792</v>
      </c>
      <c r="AC21" s="221">
        <v>12.954719363111099</v>
      </c>
      <c r="AD21" s="207"/>
      <c r="AE21" s="226">
        <v>10.3214618648796</v>
      </c>
      <c r="AF21" s="29"/>
      <c r="AG21" s="233">
        <v>81.7054922434139</v>
      </c>
      <c r="AH21" s="229">
        <v>88.993351146517298</v>
      </c>
      <c r="AI21" s="229">
        <v>93.5669879327546</v>
      </c>
      <c r="AJ21" s="229">
        <v>93.810802568671093</v>
      </c>
      <c r="AK21" s="229">
        <v>102.15229829330499</v>
      </c>
      <c r="AL21" s="234">
        <v>92.684689194839905</v>
      </c>
      <c r="AM21" s="229"/>
      <c r="AN21" s="241">
        <v>121.570293438804</v>
      </c>
      <c r="AO21" s="249">
        <v>114.689256042103</v>
      </c>
      <c r="AP21" s="242">
        <v>118.192041348068</v>
      </c>
      <c r="AQ21" s="229"/>
      <c r="AR21" s="247">
        <v>100.808173606964</v>
      </c>
      <c r="AS21" s="208"/>
      <c r="AT21" s="212">
        <v>0.68540469640837398</v>
      </c>
      <c r="AU21" s="207">
        <v>5.91624907155476</v>
      </c>
      <c r="AV21" s="207">
        <v>9.1703128183661704</v>
      </c>
      <c r="AW21" s="207">
        <v>8.1771179178683706</v>
      </c>
      <c r="AX21" s="207">
        <v>2.1359058480327202</v>
      </c>
      <c r="AY21" s="213">
        <v>5.2072245210881603</v>
      </c>
      <c r="AZ21" s="207"/>
      <c r="BA21" s="220">
        <v>-2.3065857002991899</v>
      </c>
      <c r="BB21" s="228">
        <v>-8.7462424780336807</v>
      </c>
      <c r="BC21" s="221">
        <v>-5.4962442462376702</v>
      </c>
      <c r="BD21" s="207"/>
      <c r="BE21" s="226">
        <v>-0.138821446531009</v>
      </c>
    </row>
    <row r="22" spans="1:57" x14ac:dyDescent="0.25">
      <c r="A22" s="35" t="s">
        <v>100</v>
      </c>
      <c r="B22" s="2" t="str">
        <f t="shared" si="0"/>
        <v>Chesapeake/Suffolk, VA</v>
      </c>
      <c r="C22" s="2"/>
      <c r="D22" s="24" t="s">
        <v>89</v>
      </c>
      <c r="E22" s="27" t="s">
        <v>90</v>
      </c>
      <c r="F22" s="2"/>
      <c r="G22" s="235">
        <v>95.124304342070403</v>
      </c>
      <c r="H22" s="236">
        <v>104.866647343716</v>
      </c>
      <c r="I22" s="236">
        <v>109.54164001655199</v>
      </c>
      <c r="J22" s="236">
        <v>108.137121182364</v>
      </c>
      <c r="K22" s="236">
        <v>104.052897242798</v>
      </c>
      <c r="L22" s="237">
        <v>104.78725256404699</v>
      </c>
      <c r="M22" s="229"/>
      <c r="N22" s="243">
        <v>129.92519105102801</v>
      </c>
      <c r="O22" s="244">
        <v>129.07680328494999</v>
      </c>
      <c r="P22" s="245">
        <v>129.501644298245</v>
      </c>
      <c r="Q22" s="229"/>
      <c r="R22" s="248">
        <v>112.493645919429</v>
      </c>
      <c r="S22" s="208"/>
      <c r="T22" s="214">
        <v>4.2102836070509397</v>
      </c>
      <c r="U22" s="215">
        <v>6.7329496584804103</v>
      </c>
      <c r="V22" s="215">
        <v>8.6729262014748194</v>
      </c>
      <c r="W22" s="215">
        <v>9.44921002241351</v>
      </c>
      <c r="X22" s="215">
        <v>7.5178128098712396</v>
      </c>
      <c r="Y22" s="216">
        <v>7.5549731876193897</v>
      </c>
      <c r="Z22" s="207"/>
      <c r="AA22" s="222">
        <v>11.800071264830599</v>
      </c>
      <c r="AB22" s="223">
        <v>11.2283431261926</v>
      </c>
      <c r="AC22" s="224">
        <v>11.5142292546387</v>
      </c>
      <c r="AD22" s="207"/>
      <c r="AE22" s="227">
        <v>8.7971595794854807</v>
      </c>
      <c r="AF22" s="30"/>
      <c r="AG22" s="235">
        <v>96.156581887043103</v>
      </c>
      <c r="AH22" s="236">
        <v>102.997163930743</v>
      </c>
      <c r="AI22" s="236">
        <v>106.099516233458</v>
      </c>
      <c r="AJ22" s="236">
        <v>105.013649742213</v>
      </c>
      <c r="AK22" s="236">
        <v>103.994119788455</v>
      </c>
      <c r="AL22" s="237">
        <v>103.14121594738501</v>
      </c>
      <c r="AM22" s="229"/>
      <c r="AN22" s="243">
        <v>122.673121567937</v>
      </c>
      <c r="AO22" s="244">
        <v>121.564335541006</v>
      </c>
      <c r="AP22" s="245">
        <v>122.12127716595</v>
      </c>
      <c r="AQ22" s="229"/>
      <c r="AR22" s="248">
        <v>108.935637783004</v>
      </c>
      <c r="AS22" s="208"/>
      <c r="AT22" s="214">
        <v>7.2657354884913303</v>
      </c>
      <c r="AU22" s="215">
        <v>7.9095007802191102</v>
      </c>
      <c r="AV22" s="215">
        <v>8.5119688122700197</v>
      </c>
      <c r="AW22" s="215">
        <v>7.80957457331857</v>
      </c>
      <c r="AX22" s="215">
        <v>6.7589403864588702</v>
      </c>
      <c r="AY22" s="216">
        <v>7.6314222042189002</v>
      </c>
      <c r="AZ22" s="207"/>
      <c r="BA22" s="222">
        <v>4.1778685253164998</v>
      </c>
      <c r="BB22" s="223">
        <v>2.6056965889661399</v>
      </c>
      <c r="BC22" s="224">
        <v>3.39178846376914</v>
      </c>
      <c r="BD22" s="207"/>
      <c r="BE22" s="227">
        <v>5.70798562361405</v>
      </c>
    </row>
    <row r="23" spans="1:57" ht="13" x14ac:dyDescent="0.3">
      <c r="A23" s="34" t="s">
        <v>58</v>
      </c>
      <c r="B23" s="2" t="s">
        <v>58</v>
      </c>
      <c r="C23" s="8"/>
      <c r="D23" s="22" t="s">
        <v>89</v>
      </c>
      <c r="E23" s="25" t="s">
        <v>90</v>
      </c>
      <c r="F23" s="2"/>
      <c r="G23" s="230">
        <v>193.550881763527</v>
      </c>
      <c r="H23" s="231">
        <v>176.105962765957</v>
      </c>
      <c r="I23" s="231">
        <v>180.46065177757501</v>
      </c>
      <c r="J23" s="231">
        <v>189.39241928350199</v>
      </c>
      <c r="K23" s="231">
        <v>186.65109702584101</v>
      </c>
      <c r="L23" s="232">
        <v>184.943155924314</v>
      </c>
      <c r="M23" s="229"/>
      <c r="N23" s="238">
        <v>205.31332869726401</v>
      </c>
      <c r="O23" s="239">
        <v>213.47706927175801</v>
      </c>
      <c r="P23" s="240">
        <v>209.48315037423399</v>
      </c>
      <c r="Q23" s="229"/>
      <c r="R23" s="246">
        <v>192.513603414497</v>
      </c>
      <c r="S23" s="208"/>
      <c r="T23" s="209">
        <v>4.47980674430638</v>
      </c>
      <c r="U23" s="210">
        <v>-4.6529366505919798</v>
      </c>
      <c r="V23" s="210">
        <v>-6.9812020811098003</v>
      </c>
      <c r="W23" s="210">
        <v>2.87194568431913</v>
      </c>
      <c r="X23" s="210">
        <v>2.5480387000786799</v>
      </c>
      <c r="Y23" s="211">
        <v>-0.689890049558605</v>
      </c>
      <c r="Z23" s="207"/>
      <c r="AA23" s="217">
        <v>-0.43274776101822399</v>
      </c>
      <c r="AB23" s="218">
        <v>2.6217559801969901</v>
      </c>
      <c r="AC23" s="219">
        <v>1.14610889000316</v>
      </c>
      <c r="AD23" s="207"/>
      <c r="AE23" s="225">
        <v>-0.42552168004874102</v>
      </c>
      <c r="AF23" s="28"/>
      <c r="AG23" s="230">
        <v>174.42678400546799</v>
      </c>
      <c r="AH23" s="231">
        <v>180.76067765342501</v>
      </c>
      <c r="AI23" s="231">
        <v>191.66909052851901</v>
      </c>
      <c r="AJ23" s="231">
        <v>192.20731946540201</v>
      </c>
      <c r="AK23" s="231">
        <v>197.314741532976</v>
      </c>
      <c r="AL23" s="232">
        <v>188.46442859877399</v>
      </c>
      <c r="AM23" s="229"/>
      <c r="AN23" s="238">
        <v>229.24408188206499</v>
      </c>
      <c r="AO23" s="239">
        <v>233.66749822748901</v>
      </c>
      <c r="AP23" s="240">
        <v>231.46185506804699</v>
      </c>
      <c r="AQ23" s="229"/>
      <c r="AR23" s="246">
        <v>202.23557754863</v>
      </c>
      <c r="AS23" s="208"/>
      <c r="AT23" s="209">
        <v>3.5602204788824698</v>
      </c>
      <c r="AU23" s="210">
        <v>-4.6732639327335103E-2</v>
      </c>
      <c r="AV23" s="210">
        <v>-1.4734218431954899E-2</v>
      </c>
      <c r="AW23" s="210">
        <v>0.65917692748916601</v>
      </c>
      <c r="AX23" s="210">
        <v>2.3910381603794701</v>
      </c>
      <c r="AY23" s="211">
        <v>0.83735826916312295</v>
      </c>
      <c r="AZ23" s="207"/>
      <c r="BA23" s="217">
        <v>4.3767852315390998</v>
      </c>
      <c r="BB23" s="218">
        <v>8.2471930449797703</v>
      </c>
      <c r="BC23" s="219">
        <v>6.2852418381789104</v>
      </c>
      <c r="BD23" s="207"/>
      <c r="BE23" s="225">
        <v>2.6013182898987699</v>
      </c>
    </row>
    <row r="24" spans="1:57" x14ac:dyDescent="0.25">
      <c r="A24" s="34" t="s">
        <v>101</v>
      </c>
      <c r="B24" s="2" t="str">
        <f t="shared" si="0"/>
        <v>Richmond North/Glen Allen, VA</v>
      </c>
      <c r="C24" s="9"/>
      <c r="D24" s="23" t="s">
        <v>89</v>
      </c>
      <c r="E24" s="26" t="s">
        <v>90</v>
      </c>
      <c r="F24" s="2"/>
      <c r="G24" s="233">
        <v>110.830520104895</v>
      </c>
      <c r="H24" s="229">
        <v>110.554700484764</v>
      </c>
      <c r="I24" s="229">
        <v>116.14867324561401</v>
      </c>
      <c r="J24" s="229">
        <v>115.681588976839</v>
      </c>
      <c r="K24" s="229">
        <v>108.648950981957</v>
      </c>
      <c r="L24" s="234">
        <v>112.56717480969699</v>
      </c>
      <c r="M24" s="229"/>
      <c r="N24" s="241">
        <v>127.60994213799999</v>
      </c>
      <c r="O24" s="249">
        <v>128.75246780224299</v>
      </c>
      <c r="P24" s="242">
        <v>128.19365360124499</v>
      </c>
      <c r="Q24" s="229"/>
      <c r="R24" s="247">
        <v>117.591964964167</v>
      </c>
      <c r="S24" s="208"/>
      <c r="T24" s="212">
        <v>2.4582660641284901</v>
      </c>
      <c r="U24" s="207">
        <v>0.77568282919100395</v>
      </c>
      <c r="V24" s="207">
        <v>1.7101259051954401</v>
      </c>
      <c r="W24" s="207">
        <v>3.9137008086270701</v>
      </c>
      <c r="X24" s="207">
        <v>3.51577790898205</v>
      </c>
      <c r="Y24" s="213">
        <v>2.4938928786409602</v>
      </c>
      <c r="Z24" s="207"/>
      <c r="AA24" s="220">
        <v>3.4308326601366899</v>
      </c>
      <c r="AB24" s="228">
        <v>0.33606103081477201</v>
      </c>
      <c r="AC24" s="221">
        <v>1.7935172094287599</v>
      </c>
      <c r="AD24" s="207"/>
      <c r="AE24" s="226">
        <v>2.0045912233124001</v>
      </c>
      <c r="AF24" s="29"/>
      <c r="AG24" s="233">
        <v>100.267873596819</v>
      </c>
      <c r="AH24" s="229">
        <v>109.754394765539</v>
      </c>
      <c r="AI24" s="229">
        <v>116.531266068585</v>
      </c>
      <c r="AJ24" s="229">
        <v>116.322078836586</v>
      </c>
      <c r="AK24" s="229">
        <v>111.942992286658</v>
      </c>
      <c r="AL24" s="234">
        <v>111.794416678836</v>
      </c>
      <c r="AM24" s="229"/>
      <c r="AN24" s="241">
        <v>131.41250572164199</v>
      </c>
      <c r="AO24" s="249">
        <v>134.21264510864</v>
      </c>
      <c r="AP24" s="242">
        <v>132.84783765882901</v>
      </c>
      <c r="AQ24" s="229"/>
      <c r="AR24" s="247">
        <v>118.74498705289299</v>
      </c>
      <c r="AS24" s="208"/>
      <c r="AT24" s="212">
        <v>3.1594331511857998</v>
      </c>
      <c r="AU24" s="207">
        <v>2.2611897383755499</v>
      </c>
      <c r="AV24" s="207">
        <v>3.6708734340182998</v>
      </c>
      <c r="AW24" s="207">
        <v>4.57933758842732</v>
      </c>
      <c r="AX24" s="207">
        <v>5.4653485200676704</v>
      </c>
      <c r="AY24" s="213">
        <v>3.8964110907780301</v>
      </c>
      <c r="AZ24" s="207"/>
      <c r="BA24" s="220">
        <v>5.6620731033344596</v>
      </c>
      <c r="BB24" s="228">
        <v>4.6657376569476599</v>
      </c>
      <c r="BC24" s="221">
        <v>5.1301482359801103</v>
      </c>
      <c r="BD24" s="207"/>
      <c r="BE24" s="226">
        <v>4.2691981778792298</v>
      </c>
    </row>
    <row r="25" spans="1:57" x14ac:dyDescent="0.25">
      <c r="A25" s="34" t="s">
        <v>61</v>
      </c>
      <c r="B25" s="2" t="str">
        <f t="shared" si="0"/>
        <v>Richmond West/Midlothian, VA</v>
      </c>
      <c r="C25" s="2"/>
      <c r="D25" s="23" t="s">
        <v>89</v>
      </c>
      <c r="E25" s="26" t="s">
        <v>90</v>
      </c>
      <c r="F25" s="2"/>
      <c r="G25" s="233">
        <v>85.232922337821194</v>
      </c>
      <c r="H25" s="229">
        <v>88.775534266802396</v>
      </c>
      <c r="I25" s="229">
        <v>90.119705519480505</v>
      </c>
      <c r="J25" s="229">
        <v>95.524857509795297</v>
      </c>
      <c r="K25" s="229">
        <v>97.268468977321305</v>
      </c>
      <c r="L25" s="234">
        <v>91.9003503273007</v>
      </c>
      <c r="M25" s="229"/>
      <c r="N25" s="241">
        <v>115.72016839552199</v>
      </c>
      <c r="O25" s="249">
        <v>116.881457219634</v>
      </c>
      <c r="P25" s="242">
        <v>116.31259338329301</v>
      </c>
      <c r="Q25" s="229"/>
      <c r="R25" s="247">
        <v>100.32202771927599</v>
      </c>
      <c r="S25" s="208"/>
      <c r="T25" s="212">
        <v>0.30933679088980098</v>
      </c>
      <c r="U25" s="207">
        <v>-4.4222983925342296</v>
      </c>
      <c r="V25" s="207">
        <v>-7.7362096719760798</v>
      </c>
      <c r="W25" s="207">
        <v>-1.5595206806291499</v>
      </c>
      <c r="X25" s="207">
        <v>2.4936448909751601</v>
      </c>
      <c r="Y25" s="213">
        <v>-2.1846523147777601</v>
      </c>
      <c r="Z25" s="207"/>
      <c r="AA25" s="220">
        <v>7.2603477311552602</v>
      </c>
      <c r="AB25" s="228">
        <v>4.4603660804234497</v>
      </c>
      <c r="AC25" s="221">
        <v>5.7824072310943997</v>
      </c>
      <c r="AD25" s="207"/>
      <c r="AE25" s="226">
        <v>1.1127865002563899</v>
      </c>
      <c r="AF25" s="29"/>
      <c r="AG25" s="233">
        <v>90.802894018716898</v>
      </c>
      <c r="AH25" s="229">
        <v>94.867767531437593</v>
      </c>
      <c r="AI25" s="229">
        <v>96.384280249071395</v>
      </c>
      <c r="AJ25" s="229">
        <v>97.948955067245507</v>
      </c>
      <c r="AK25" s="229">
        <v>99.395410685772703</v>
      </c>
      <c r="AL25" s="234">
        <v>96.152183635873996</v>
      </c>
      <c r="AM25" s="229"/>
      <c r="AN25" s="241">
        <v>112.42422664363001</v>
      </c>
      <c r="AO25" s="249">
        <v>111.252265975486</v>
      </c>
      <c r="AP25" s="242">
        <v>111.834359525024</v>
      </c>
      <c r="AQ25" s="229"/>
      <c r="AR25" s="247">
        <v>101.26502926382901</v>
      </c>
      <c r="AS25" s="208"/>
      <c r="AT25" s="212">
        <v>7.3539891122088701</v>
      </c>
      <c r="AU25" s="207">
        <v>6.5758805704653502</v>
      </c>
      <c r="AV25" s="207">
        <v>4.76238350694525</v>
      </c>
      <c r="AW25" s="207">
        <v>6.0398874357073904</v>
      </c>
      <c r="AX25" s="207">
        <v>7.1969194746326703</v>
      </c>
      <c r="AY25" s="213">
        <v>6.3009593349777404</v>
      </c>
      <c r="AZ25" s="207"/>
      <c r="BA25" s="220">
        <v>6.4670408066949303</v>
      </c>
      <c r="BB25" s="228">
        <v>4.1140226479288904</v>
      </c>
      <c r="BC25" s="221">
        <v>5.2750564557504296</v>
      </c>
      <c r="BD25" s="207"/>
      <c r="BE25" s="226">
        <v>5.8165973303218799</v>
      </c>
    </row>
    <row r="26" spans="1:57" x14ac:dyDescent="0.25">
      <c r="A26" s="34" t="s">
        <v>57</v>
      </c>
      <c r="B26" s="2" t="str">
        <f t="shared" si="0"/>
        <v>Petersburg/Chester, VA</v>
      </c>
      <c r="C26" s="2"/>
      <c r="D26" s="23" t="s">
        <v>89</v>
      </c>
      <c r="E26" s="26" t="s">
        <v>90</v>
      </c>
      <c r="F26" s="2"/>
      <c r="G26" s="233">
        <v>94.303486784140901</v>
      </c>
      <c r="H26" s="229">
        <v>99.156676866241995</v>
      </c>
      <c r="I26" s="229">
        <v>101.521112681963</v>
      </c>
      <c r="J26" s="229">
        <v>100.618877947752</v>
      </c>
      <c r="K26" s="229">
        <v>100.773110904872</v>
      </c>
      <c r="L26" s="234">
        <v>99.528948911995897</v>
      </c>
      <c r="M26" s="229"/>
      <c r="N26" s="241">
        <v>111.807671303231</v>
      </c>
      <c r="O26" s="249">
        <v>112.978859884081</v>
      </c>
      <c r="P26" s="242">
        <v>112.403000852272</v>
      </c>
      <c r="Q26" s="229"/>
      <c r="R26" s="247">
        <v>103.71646353057901</v>
      </c>
      <c r="S26" s="208"/>
      <c r="T26" s="212">
        <v>-3.5389652473541797E-2</v>
      </c>
      <c r="U26" s="207">
        <v>-0.81249848998640894</v>
      </c>
      <c r="V26" s="207">
        <v>-0.63280853729934805</v>
      </c>
      <c r="W26" s="207">
        <v>-1.04866068318567</v>
      </c>
      <c r="X26" s="207">
        <v>-0.52015749962831703</v>
      </c>
      <c r="Y26" s="213">
        <v>-0.58579326771768503</v>
      </c>
      <c r="Z26" s="207"/>
      <c r="AA26" s="220">
        <v>2.82728869227138</v>
      </c>
      <c r="AB26" s="228">
        <v>4.8109375743377001</v>
      </c>
      <c r="AC26" s="221">
        <v>3.8165470126347101</v>
      </c>
      <c r="AD26" s="207"/>
      <c r="AE26" s="226">
        <v>1.0691145937102999</v>
      </c>
      <c r="AF26" s="29"/>
      <c r="AG26" s="233">
        <v>95.058764456874997</v>
      </c>
      <c r="AH26" s="229">
        <v>100.091171781216</v>
      </c>
      <c r="AI26" s="229">
        <v>101.68006002636901</v>
      </c>
      <c r="AJ26" s="229">
        <v>101.635906792363</v>
      </c>
      <c r="AK26" s="229">
        <v>100.918382096334</v>
      </c>
      <c r="AL26" s="234">
        <v>100.085656322448</v>
      </c>
      <c r="AM26" s="229"/>
      <c r="AN26" s="241">
        <v>106.03962574959</v>
      </c>
      <c r="AO26" s="249">
        <v>106.46190711245799</v>
      </c>
      <c r="AP26" s="242">
        <v>106.251241403488</v>
      </c>
      <c r="AQ26" s="229"/>
      <c r="AR26" s="247">
        <v>101.946317843823</v>
      </c>
      <c r="AS26" s="208"/>
      <c r="AT26" s="212">
        <v>2.7558142157701901</v>
      </c>
      <c r="AU26" s="207">
        <v>1.30131092484594</v>
      </c>
      <c r="AV26" s="207">
        <v>1.58847549612843</v>
      </c>
      <c r="AW26" s="207">
        <v>2.1186202912679901</v>
      </c>
      <c r="AX26" s="207">
        <v>3.5414053323508798</v>
      </c>
      <c r="AY26" s="213">
        <v>2.2502964402719998</v>
      </c>
      <c r="AZ26" s="207"/>
      <c r="BA26" s="220">
        <v>4.7706480081626204</v>
      </c>
      <c r="BB26" s="228">
        <v>4.91241419707963</v>
      </c>
      <c r="BC26" s="221">
        <v>4.8432880117056998</v>
      </c>
      <c r="BD26" s="207"/>
      <c r="BE26" s="226">
        <v>3.07495324335058</v>
      </c>
    </row>
    <row r="27" spans="1:57" x14ac:dyDescent="0.25">
      <c r="A27" s="34" t="s">
        <v>102</v>
      </c>
      <c r="B27" s="2" t="s">
        <v>48</v>
      </c>
      <c r="C27" s="2"/>
      <c r="D27" s="23" t="s">
        <v>89</v>
      </c>
      <c r="E27" s="26" t="s">
        <v>90</v>
      </c>
      <c r="F27" s="2"/>
      <c r="G27" s="233">
        <v>107.878611111111</v>
      </c>
      <c r="H27" s="229">
        <v>111.815780616382</v>
      </c>
      <c r="I27" s="229">
        <v>118.177552434798</v>
      </c>
      <c r="J27" s="229">
        <v>131.08862700964599</v>
      </c>
      <c r="K27" s="229">
        <v>146.12582838386899</v>
      </c>
      <c r="L27" s="234">
        <v>125.360252284092</v>
      </c>
      <c r="M27" s="229"/>
      <c r="N27" s="241">
        <v>179.38345519203401</v>
      </c>
      <c r="O27" s="249">
        <v>167.41318504495899</v>
      </c>
      <c r="P27" s="242">
        <v>173.70767222679299</v>
      </c>
      <c r="Q27" s="229"/>
      <c r="R27" s="247">
        <v>141.53291547815601</v>
      </c>
      <c r="S27" s="208"/>
      <c r="T27" s="212">
        <v>5.6663697402806896</v>
      </c>
      <c r="U27" s="207">
        <v>4.8651456684848204</v>
      </c>
      <c r="V27" s="207">
        <v>9.5002543094685805</v>
      </c>
      <c r="W27" s="207">
        <v>14.628347212965499</v>
      </c>
      <c r="X27" s="207">
        <v>4.8162692461806902</v>
      </c>
      <c r="Y27" s="213">
        <v>8.2471412202824901</v>
      </c>
      <c r="Z27" s="207"/>
      <c r="AA27" s="220">
        <v>6.2284524463235096</v>
      </c>
      <c r="AB27" s="228">
        <v>7.2564852581652</v>
      </c>
      <c r="AC27" s="221">
        <v>6.8636017018585198</v>
      </c>
      <c r="AD27" s="207"/>
      <c r="AE27" s="226">
        <v>7.0915808709388601</v>
      </c>
      <c r="AF27" s="29"/>
      <c r="AG27" s="233">
        <v>104.706359364948</v>
      </c>
      <c r="AH27" s="229">
        <v>106.68394115218599</v>
      </c>
      <c r="AI27" s="229">
        <v>109.858838064721</v>
      </c>
      <c r="AJ27" s="229">
        <v>116.231050927637</v>
      </c>
      <c r="AK27" s="229">
        <v>125.986826379056</v>
      </c>
      <c r="AL27" s="234">
        <v>113.363325431397</v>
      </c>
      <c r="AM27" s="229"/>
      <c r="AN27" s="241">
        <v>157.45757484097399</v>
      </c>
      <c r="AO27" s="249">
        <v>150.54461220124</v>
      </c>
      <c r="AP27" s="242">
        <v>154.09201295388399</v>
      </c>
      <c r="AQ27" s="229"/>
      <c r="AR27" s="247">
        <v>126.506874178781</v>
      </c>
      <c r="AS27" s="208"/>
      <c r="AT27" s="212">
        <v>2.5497807004367998</v>
      </c>
      <c r="AU27" s="207">
        <v>0.17216879195620899</v>
      </c>
      <c r="AV27" s="207">
        <v>1.5958435002976199</v>
      </c>
      <c r="AW27" s="207">
        <v>1.46463744764127</v>
      </c>
      <c r="AX27" s="207">
        <v>2.7470304624511401</v>
      </c>
      <c r="AY27" s="213">
        <v>1.6892927088071701</v>
      </c>
      <c r="AZ27" s="207"/>
      <c r="BA27" s="220">
        <v>7.3340193275419896</v>
      </c>
      <c r="BB27" s="228">
        <v>6.0364009425466101</v>
      </c>
      <c r="BC27" s="221">
        <v>6.7367941940589002</v>
      </c>
      <c r="BD27" s="207"/>
      <c r="BE27" s="226">
        <v>3.6210080250602998</v>
      </c>
    </row>
    <row r="28" spans="1:57" x14ac:dyDescent="0.25">
      <c r="A28" s="34" t="s">
        <v>53</v>
      </c>
      <c r="B28" s="2" t="str">
        <f t="shared" si="0"/>
        <v>Roanoke, VA</v>
      </c>
      <c r="C28" s="2"/>
      <c r="D28" s="23" t="s">
        <v>89</v>
      </c>
      <c r="E28" s="26" t="s">
        <v>90</v>
      </c>
      <c r="F28" s="2"/>
      <c r="G28" s="233">
        <v>93.473053494728603</v>
      </c>
      <c r="H28" s="229">
        <v>103.734652872311</v>
      </c>
      <c r="I28" s="229">
        <v>113.57711951656201</v>
      </c>
      <c r="J28" s="229">
        <v>152.532614847838</v>
      </c>
      <c r="K28" s="229">
        <v>227.766574444848</v>
      </c>
      <c r="L28" s="234">
        <v>148.26175415593499</v>
      </c>
      <c r="M28" s="229"/>
      <c r="N28" s="241">
        <v>234.51691224862799</v>
      </c>
      <c r="O28" s="249">
        <v>171.722041777595</v>
      </c>
      <c r="P28" s="242">
        <v>204.89966579735301</v>
      </c>
      <c r="Q28" s="229"/>
      <c r="R28" s="247">
        <v>166.75463605399199</v>
      </c>
      <c r="S28" s="208"/>
      <c r="T28" s="212">
        <v>-5.37203744293471</v>
      </c>
      <c r="U28" s="207">
        <v>-6.4731996767050903</v>
      </c>
      <c r="V28" s="207">
        <v>-7.78400730835562</v>
      </c>
      <c r="W28" s="207">
        <v>2.2579649565303601</v>
      </c>
      <c r="X28" s="207">
        <v>18.442900818060401</v>
      </c>
      <c r="Y28" s="213">
        <v>3.7164058683563299</v>
      </c>
      <c r="Z28" s="207"/>
      <c r="AA28" s="220">
        <v>17.066553870256101</v>
      </c>
      <c r="AB28" s="228">
        <v>8.1865471891742896</v>
      </c>
      <c r="AC28" s="221">
        <v>13.182325520647399</v>
      </c>
      <c r="AD28" s="207"/>
      <c r="AE28" s="226">
        <v>7.2266681269130597</v>
      </c>
      <c r="AF28" s="29"/>
      <c r="AG28" s="233">
        <v>100.44114782450301</v>
      </c>
      <c r="AH28" s="229">
        <v>111.819614535233</v>
      </c>
      <c r="AI28" s="229">
        <v>116.640025894255</v>
      </c>
      <c r="AJ28" s="229">
        <v>125.31128892784101</v>
      </c>
      <c r="AK28" s="229">
        <v>145.97355735735701</v>
      </c>
      <c r="AL28" s="234">
        <v>121.70974652686699</v>
      </c>
      <c r="AM28" s="229"/>
      <c r="AN28" s="241">
        <v>154.516069022089</v>
      </c>
      <c r="AO28" s="249">
        <v>133.42401129592801</v>
      </c>
      <c r="AP28" s="242">
        <v>144.273589318544</v>
      </c>
      <c r="AQ28" s="229"/>
      <c r="AR28" s="247">
        <v>128.54800537089301</v>
      </c>
      <c r="AS28" s="208"/>
      <c r="AT28" s="212">
        <v>-0.48101010347135797</v>
      </c>
      <c r="AU28" s="207">
        <v>3.6619826334454202</v>
      </c>
      <c r="AV28" s="207">
        <v>-0.35120189808556601</v>
      </c>
      <c r="AW28" s="207">
        <v>-13.314269199467599</v>
      </c>
      <c r="AX28" s="207">
        <v>1.1596663960503599</v>
      </c>
      <c r="AY28" s="213">
        <v>-3.4519169717870599</v>
      </c>
      <c r="AZ28" s="207"/>
      <c r="BA28" s="220">
        <v>0.141509961655091</v>
      </c>
      <c r="BB28" s="228">
        <v>-0.50229405717676801</v>
      </c>
      <c r="BC28" s="221">
        <v>-0.26514093100076802</v>
      </c>
      <c r="BD28" s="207"/>
      <c r="BE28" s="226">
        <v>-2.4801097888367498</v>
      </c>
    </row>
    <row r="29" spans="1:57" x14ac:dyDescent="0.25">
      <c r="A29" s="34" t="s">
        <v>54</v>
      </c>
      <c r="B29" s="2" t="str">
        <f t="shared" si="0"/>
        <v>Charlottesville, VA</v>
      </c>
      <c r="C29" s="2"/>
      <c r="D29" s="23" t="s">
        <v>89</v>
      </c>
      <c r="E29" s="26" t="s">
        <v>90</v>
      </c>
      <c r="F29" s="2"/>
      <c r="G29" s="233">
        <v>142.543152218996</v>
      </c>
      <c r="H29" s="229">
        <v>141.12741478129701</v>
      </c>
      <c r="I29" s="229">
        <v>148.70010974304</v>
      </c>
      <c r="J29" s="229">
        <v>163.291694915254</v>
      </c>
      <c r="K29" s="229">
        <v>273.87908647990201</v>
      </c>
      <c r="L29" s="234">
        <v>179.0953576542</v>
      </c>
      <c r="M29" s="229"/>
      <c r="N29" s="241">
        <v>530.69162737799797</v>
      </c>
      <c r="O29" s="249">
        <v>536.66055975485096</v>
      </c>
      <c r="P29" s="242">
        <v>533.69418867536695</v>
      </c>
      <c r="Q29" s="229"/>
      <c r="R29" s="247">
        <v>305.99301963812798</v>
      </c>
      <c r="S29" s="208"/>
      <c r="T29" s="212">
        <v>1.8671752467160201</v>
      </c>
      <c r="U29" s="207">
        <v>-1.4764712353671201</v>
      </c>
      <c r="V29" s="207">
        <v>-1.83505593936619</v>
      </c>
      <c r="W29" s="207">
        <v>0.89380087598573699</v>
      </c>
      <c r="X29" s="207">
        <v>4.48886627277657</v>
      </c>
      <c r="Y29" s="213">
        <v>0.90082842187272705</v>
      </c>
      <c r="Z29" s="207"/>
      <c r="AA29" s="220">
        <v>6.0369985559808299</v>
      </c>
      <c r="AB29" s="228">
        <v>5.2132761103393603</v>
      </c>
      <c r="AC29" s="221">
        <v>5.61051538126378</v>
      </c>
      <c r="AD29" s="207"/>
      <c r="AE29" s="226">
        <v>8.8472944975066303E-2</v>
      </c>
      <c r="AF29" s="29"/>
      <c r="AG29" s="233">
        <v>150.445145258541</v>
      </c>
      <c r="AH29" s="229">
        <v>146.404180614175</v>
      </c>
      <c r="AI29" s="229">
        <v>149.14313851395599</v>
      </c>
      <c r="AJ29" s="229">
        <v>158.774252852297</v>
      </c>
      <c r="AK29" s="229">
        <v>197.57748542982</v>
      </c>
      <c r="AL29" s="234">
        <v>161.95468204909301</v>
      </c>
      <c r="AM29" s="229"/>
      <c r="AN29" s="241">
        <v>329.13191157048499</v>
      </c>
      <c r="AO29" s="249">
        <v>331.48822185683201</v>
      </c>
      <c r="AP29" s="242">
        <v>330.296863604691</v>
      </c>
      <c r="AQ29" s="229"/>
      <c r="AR29" s="247">
        <v>216.10413995013101</v>
      </c>
      <c r="AS29" s="208"/>
      <c r="AT29" s="212">
        <v>2.8468560509119798</v>
      </c>
      <c r="AU29" s="207">
        <v>-2.2752745965951502</v>
      </c>
      <c r="AV29" s="207">
        <v>-2.15887687526924</v>
      </c>
      <c r="AW29" s="207">
        <v>2.5210040576272301</v>
      </c>
      <c r="AX29" s="207">
        <v>2.5109204138390102</v>
      </c>
      <c r="AY29" s="213">
        <v>0.60823187273810397</v>
      </c>
      <c r="AZ29" s="207"/>
      <c r="BA29" s="220">
        <v>6.5837924743066196</v>
      </c>
      <c r="BB29" s="228">
        <v>4.92137501579424</v>
      </c>
      <c r="BC29" s="221">
        <v>5.75781603084938</v>
      </c>
      <c r="BD29" s="207"/>
      <c r="BE29" s="226">
        <v>0.479199179146927</v>
      </c>
    </row>
    <row r="30" spans="1:57" x14ac:dyDescent="0.25">
      <c r="A30" s="20" t="s">
        <v>103</v>
      </c>
      <c r="B30" t="s">
        <v>55</v>
      </c>
      <c r="C30" s="2"/>
      <c r="D30" s="23" t="s">
        <v>89</v>
      </c>
      <c r="E30" s="26" t="s">
        <v>90</v>
      </c>
      <c r="F30" s="2"/>
      <c r="G30" s="233">
        <v>99.201437182741103</v>
      </c>
      <c r="H30" s="229">
        <v>106.757451781257</v>
      </c>
      <c r="I30" s="229">
        <v>110.075624605013</v>
      </c>
      <c r="J30" s="229">
        <v>109.47259141830401</v>
      </c>
      <c r="K30" s="229">
        <v>106.726505948653</v>
      </c>
      <c r="L30" s="234">
        <v>106.969650448964</v>
      </c>
      <c r="M30" s="229"/>
      <c r="N30" s="241">
        <v>116.300026433509</v>
      </c>
      <c r="O30" s="249">
        <v>116.268044725905</v>
      </c>
      <c r="P30" s="242">
        <v>116.28381907531799</v>
      </c>
      <c r="Q30" s="229"/>
      <c r="R30" s="247">
        <v>109.890232082769</v>
      </c>
      <c r="S30" s="208"/>
      <c r="T30" s="212">
        <v>-4.6870800866917399</v>
      </c>
      <c r="U30" s="207">
        <v>-5.9704936931527399</v>
      </c>
      <c r="V30" s="207">
        <v>-5.1000118229257403</v>
      </c>
      <c r="W30" s="207">
        <v>-3.8099201109913201</v>
      </c>
      <c r="X30" s="207">
        <v>-6.6588574713286599</v>
      </c>
      <c r="Y30" s="213">
        <v>-5.2312026087286396</v>
      </c>
      <c r="Z30" s="207"/>
      <c r="AA30" s="220">
        <v>-6.9669342764499804</v>
      </c>
      <c r="AB30" s="228">
        <v>-7.9102974387831102</v>
      </c>
      <c r="AC30" s="221">
        <v>-7.4390059616151198</v>
      </c>
      <c r="AD30" s="207"/>
      <c r="AE30" s="226">
        <v>-6.1733486567120002</v>
      </c>
      <c r="AF30" s="29"/>
      <c r="AG30" s="233">
        <v>98.7934137184115</v>
      </c>
      <c r="AH30" s="229">
        <v>107.193163218913</v>
      </c>
      <c r="AI30" s="229">
        <v>110.105428525828</v>
      </c>
      <c r="AJ30" s="229">
        <v>110.05695099628601</v>
      </c>
      <c r="AK30" s="229">
        <v>108.4992305617</v>
      </c>
      <c r="AL30" s="234">
        <v>107.390771243614</v>
      </c>
      <c r="AM30" s="229"/>
      <c r="AN30" s="241">
        <v>120.12916158461</v>
      </c>
      <c r="AO30" s="249">
        <v>117.51538238792</v>
      </c>
      <c r="AP30" s="242">
        <v>118.849727650096</v>
      </c>
      <c r="AQ30" s="229"/>
      <c r="AR30" s="247">
        <v>110.94416749734999</v>
      </c>
      <c r="AS30" s="208"/>
      <c r="AT30" s="212">
        <v>-4.0225372358960696</v>
      </c>
      <c r="AU30" s="207">
        <v>-4.5272249299107798</v>
      </c>
      <c r="AV30" s="207">
        <v>-4.0871209576085104</v>
      </c>
      <c r="AW30" s="207">
        <v>-3.97931385463556</v>
      </c>
      <c r="AX30" s="207">
        <v>-3.6645222062925802</v>
      </c>
      <c r="AY30" s="213">
        <v>-4.0952224370380401</v>
      </c>
      <c r="AZ30" s="207"/>
      <c r="BA30" s="220">
        <v>-3.9908756914449599</v>
      </c>
      <c r="BB30" s="228">
        <v>-5.2209204636138997</v>
      </c>
      <c r="BC30" s="221">
        <v>-4.5892618733677502</v>
      </c>
      <c r="BD30" s="207"/>
      <c r="BE30" s="226">
        <v>-4.3258261043582298</v>
      </c>
    </row>
    <row r="31" spans="1:57" x14ac:dyDescent="0.25">
      <c r="A31" s="20" t="s">
        <v>51</v>
      </c>
      <c r="B31" s="2" t="str">
        <f t="shared" si="0"/>
        <v>Staunton &amp; Harrisonburg, VA</v>
      </c>
      <c r="C31" s="2"/>
      <c r="D31" s="23" t="s">
        <v>89</v>
      </c>
      <c r="E31" s="26" t="s">
        <v>90</v>
      </c>
      <c r="F31" s="2"/>
      <c r="G31" s="233">
        <v>96.738162006578904</v>
      </c>
      <c r="H31" s="229">
        <v>101.748144624167</v>
      </c>
      <c r="I31" s="229">
        <v>110.65242305540001</v>
      </c>
      <c r="J31" s="229">
        <v>157.21254443778699</v>
      </c>
      <c r="K31" s="229">
        <v>214.642709592145</v>
      </c>
      <c r="L31" s="234">
        <v>147.747501284554</v>
      </c>
      <c r="M31" s="229"/>
      <c r="N31" s="241">
        <v>221.57415367274001</v>
      </c>
      <c r="O31" s="249">
        <v>180.13084027612399</v>
      </c>
      <c r="P31" s="242">
        <v>203.293666526669</v>
      </c>
      <c r="Q31" s="229"/>
      <c r="R31" s="247">
        <v>165.99843890153801</v>
      </c>
      <c r="S31" s="208"/>
      <c r="T31" s="212">
        <v>5.5683895523531</v>
      </c>
      <c r="U31" s="207">
        <v>6.7627838756802401</v>
      </c>
      <c r="V31" s="207">
        <v>10.2392506191119</v>
      </c>
      <c r="W31" s="207">
        <v>41.519946535524802</v>
      </c>
      <c r="X31" s="207">
        <v>24.311765456728999</v>
      </c>
      <c r="Y31" s="213">
        <v>24.006645351489599</v>
      </c>
      <c r="Z31" s="207"/>
      <c r="AA31" s="220">
        <v>-2.5656992804577299</v>
      </c>
      <c r="AB31" s="228">
        <v>-10.959733730444899</v>
      </c>
      <c r="AC31" s="221">
        <v>-5.5225894217184202</v>
      </c>
      <c r="AD31" s="207"/>
      <c r="AE31" s="226">
        <v>8.0597392179113196</v>
      </c>
      <c r="AF31" s="29"/>
      <c r="AG31" s="233">
        <v>96.089119484576301</v>
      </c>
      <c r="AH31" s="229">
        <v>101.125376176768</v>
      </c>
      <c r="AI31" s="229">
        <v>103.428158487167</v>
      </c>
      <c r="AJ31" s="229">
        <v>121.18012191188799</v>
      </c>
      <c r="AK31" s="229">
        <v>142.027111959287</v>
      </c>
      <c r="AL31" s="234">
        <v>114.9174625255</v>
      </c>
      <c r="AM31" s="229"/>
      <c r="AN31" s="241">
        <v>156.611781131648</v>
      </c>
      <c r="AO31" s="249">
        <v>139.91815973500101</v>
      </c>
      <c r="AP31" s="242">
        <v>148.60603241843901</v>
      </c>
      <c r="AQ31" s="229"/>
      <c r="AR31" s="247">
        <v>126.184550517025</v>
      </c>
      <c r="AS31" s="208"/>
      <c r="AT31" s="212">
        <v>4.1049324251524597</v>
      </c>
      <c r="AU31" s="207">
        <v>5.8391713130180403</v>
      </c>
      <c r="AV31" s="207">
        <v>3.96408610404601</v>
      </c>
      <c r="AW31" s="207">
        <v>15.0549133886175</v>
      </c>
      <c r="AX31" s="207">
        <v>13.622350779182099</v>
      </c>
      <c r="AY31" s="213">
        <v>9.5143346176277408</v>
      </c>
      <c r="AZ31" s="207"/>
      <c r="BA31" s="220">
        <v>1.3584726571988901</v>
      </c>
      <c r="BB31" s="228">
        <v>-4.2600048988014896</v>
      </c>
      <c r="BC31" s="221">
        <v>-1.24273186476869</v>
      </c>
      <c r="BD31" s="207"/>
      <c r="BE31" s="226">
        <v>4.7270317635075898</v>
      </c>
    </row>
    <row r="32" spans="1:57" x14ac:dyDescent="0.25">
      <c r="A32" s="20" t="s">
        <v>50</v>
      </c>
      <c r="B32" s="2" t="str">
        <f t="shared" si="0"/>
        <v>Blacksburg &amp; Wytheville, VA</v>
      </c>
      <c r="C32" s="2"/>
      <c r="D32" s="23" t="s">
        <v>89</v>
      </c>
      <c r="E32" s="26" t="s">
        <v>90</v>
      </c>
      <c r="F32" s="2"/>
      <c r="G32" s="233">
        <v>92.585740365111505</v>
      </c>
      <c r="H32" s="229">
        <v>103.185873592444</v>
      </c>
      <c r="I32" s="229">
        <v>125.240570668243</v>
      </c>
      <c r="J32" s="229">
        <v>211.59590114827699</v>
      </c>
      <c r="K32" s="229">
        <v>334.182939603298</v>
      </c>
      <c r="L32" s="234">
        <v>195.02080903614399</v>
      </c>
      <c r="M32" s="229"/>
      <c r="N32" s="241">
        <v>337.488956483126</v>
      </c>
      <c r="O32" s="249">
        <v>276.69013137557903</v>
      </c>
      <c r="P32" s="242">
        <v>309.344305986167</v>
      </c>
      <c r="Q32" s="229"/>
      <c r="R32" s="247">
        <v>233.39097014327999</v>
      </c>
      <c r="S32" s="208"/>
      <c r="T32" s="212">
        <v>-7.9279457336736199</v>
      </c>
      <c r="U32" s="207">
        <v>-6.4393496322222896</v>
      </c>
      <c r="V32" s="207">
        <v>-5.9523087078468597</v>
      </c>
      <c r="W32" s="207">
        <v>4.6999302881413696</v>
      </c>
      <c r="X32" s="207">
        <v>5.1441994326280298</v>
      </c>
      <c r="Y32" s="213">
        <v>1.70966951272346</v>
      </c>
      <c r="Z32" s="207"/>
      <c r="AA32" s="220">
        <v>4.77806210123717</v>
      </c>
      <c r="AB32" s="228">
        <v>4.8381248030699604</v>
      </c>
      <c r="AC32" s="221">
        <v>4.8755987994928898</v>
      </c>
      <c r="AD32" s="207"/>
      <c r="AE32" s="226">
        <v>2.77045878714133</v>
      </c>
      <c r="AF32" s="29"/>
      <c r="AG32" s="233">
        <v>94.914274193548295</v>
      </c>
      <c r="AH32" s="229">
        <v>99.776397641600596</v>
      </c>
      <c r="AI32" s="229">
        <v>107.807485456282</v>
      </c>
      <c r="AJ32" s="229">
        <v>136.76887287449301</v>
      </c>
      <c r="AK32" s="229">
        <v>181.53121104711201</v>
      </c>
      <c r="AL32" s="234">
        <v>128.60254445891201</v>
      </c>
      <c r="AM32" s="229"/>
      <c r="AN32" s="241">
        <v>199.76234294718</v>
      </c>
      <c r="AO32" s="249">
        <v>172.89887466868601</v>
      </c>
      <c r="AP32" s="242">
        <v>187.003113445075</v>
      </c>
      <c r="AQ32" s="229"/>
      <c r="AR32" s="247">
        <v>147.96285709175399</v>
      </c>
      <c r="AS32" s="208"/>
      <c r="AT32" s="212">
        <v>-4.2573818979758702</v>
      </c>
      <c r="AU32" s="207">
        <v>-4.00279669852869</v>
      </c>
      <c r="AV32" s="207">
        <v>-9.0699865773944701</v>
      </c>
      <c r="AW32" s="207">
        <v>-15.3403632001612</v>
      </c>
      <c r="AX32" s="207">
        <v>0.64359860202170804</v>
      </c>
      <c r="AY32" s="213">
        <v>-6.3900557091564503</v>
      </c>
      <c r="AZ32" s="207"/>
      <c r="BA32" s="220">
        <v>2.7989029603833901</v>
      </c>
      <c r="BB32" s="228">
        <v>1.6233136290668</v>
      </c>
      <c r="BC32" s="221">
        <v>2.3757327716480101</v>
      </c>
      <c r="BD32" s="207"/>
      <c r="BE32" s="226">
        <v>-2.7696989864482102</v>
      </c>
    </row>
    <row r="33" spans="1:64" x14ac:dyDescent="0.25">
      <c r="A33" s="20" t="s">
        <v>49</v>
      </c>
      <c r="B33" s="2" t="str">
        <f t="shared" si="0"/>
        <v>Lynchburg, VA</v>
      </c>
      <c r="C33" s="2"/>
      <c r="D33" s="23" t="s">
        <v>89</v>
      </c>
      <c r="E33" s="26" t="s">
        <v>90</v>
      </c>
      <c r="F33" s="2"/>
      <c r="G33" s="233">
        <v>109.513935643564</v>
      </c>
      <c r="H33" s="229">
        <v>121.771805421103</v>
      </c>
      <c r="I33" s="229">
        <v>131.67005116279</v>
      </c>
      <c r="J33" s="229">
        <v>244.050196374622</v>
      </c>
      <c r="K33" s="229">
        <v>384.65444719180499</v>
      </c>
      <c r="L33" s="234">
        <v>216.324581380956</v>
      </c>
      <c r="M33" s="229"/>
      <c r="N33" s="241">
        <v>413.64622859140098</v>
      </c>
      <c r="O33" s="249">
        <v>272.06414458913298</v>
      </c>
      <c r="P33" s="242">
        <v>351.67624017295498</v>
      </c>
      <c r="Q33" s="229"/>
      <c r="R33" s="247">
        <v>258.319168851759</v>
      </c>
      <c r="S33" s="208"/>
      <c r="T33" s="212">
        <v>1.86942187819084</v>
      </c>
      <c r="U33" s="207">
        <v>4.0885867389747199</v>
      </c>
      <c r="V33" s="207">
        <v>7.8203417379606703</v>
      </c>
      <c r="W33" s="207">
        <v>89.402754886825207</v>
      </c>
      <c r="X33" s="207">
        <v>165.06883008900101</v>
      </c>
      <c r="Y33" s="213">
        <v>71.078995050443595</v>
      </c>
      <c r="Z33" s="207"/>
      <c r="AA33" s="220">
        <v>150.00853831397501</v>
      </c>
      <c r="AB33" s="228">
        <v>69.610055812273799</v>
      </c>
      <c r="AC33" s="221">
        <v>115.73981858664099</v>
      </c>
      <c r="AD33" s="207"/>
      <c r="AE33" s="226">
        <v>86.768771569288504</v>
      </c>
      <c r="AF33" s="29"/>
      <c r="AG33" s="233">
        <v>107.833649231831</v>
      </c>
      <c r="AH33" s="229">
        <v>115.686033400301</v>
      </c>
      <c r="AI33" s="229">
        <v>119.86364844027899</v>
      </c>
      <c r="AJ33" s="229">
        <v>159.05237009427699</v>
      </c>
      <c r="AK33" s="229">
        <v>206.96949059903801</v>
      </c>
      <c r="AL33" s="234">
        <v>145.850188837807</v>
      </c>
      <c r="AM33" s="229"/>
      <c r="AN33" s="241">
        <v>226.446869695456</v>
      </c>
      <c r="AO33" s="249">
        <v>177.82204299901699</v>
      </c>
      <c r="AP33" s="242">
        <v>203.21455730524499</v>
      </c>
      <c r="AQ33" s="229"/>
      <c r="AR33" s="247">
        <v>164.29766785163301</v>
      </c>
      <c r="AS33" s="208"/>
      <c r="AT33" s="212">
        <v>5.6582892296962797</v>
      </c>
      <c r="AU33" s="207">
        <v>4.0259485679638001</v>
      </c>
      <c r="AV33" s="207">
        <v>1.38363259365474</v>
      </c>
      <c r="AW33" s="207">
        <v>9.4807810116720006</v>
      </c>
      <c r="AX33" s="207">
        <v>6.2500914610276004</v>
      </c>
      <c r="AY33" s="213">
        <v>4.98166676318312</v>
      </c>
      <c r="AZ33" s="207"/>
      <c r="BA33" s="220">
        <v>5.61923953059868</v>
      </c>
      <c r="BB33" s="228">
        <v>2.1741300436622</v>
      </c>
      <c r="BC33" s="221">
        <v>4.0729138559338702</v>
      </c>
      <c r="BD33" s="207"/>
      <c r="BE33" s="226">
        <v>4.2138904760042504</v>
      </c>
    </row>
    <row r="34" spans="1:64" x14ac:dyDescent="0.25">
      <c r="A34" s="20" t="s">
        <v>23</v>
      </c>
      <c r="B34" s="2" t="str">
        <f t="shared" si="0"/>
        <v>Central Virginia</v>
      </c>
      <c r="C34" s="2"/>
      <c r="D34" s="23" t="s">
        <v>89</v>
      </c>
      <c r="E34" s="26" t="s">
        <v>90</v>
      </c>
      <c r="F34" s="2"/>
      <c r="G34" s="233">
        <v>116.038309785755</v>
      </c>
      <c r="H34" s="229">
        <v>117.95625575144599</v>
      </c>
      <c r="I34" s="229">
        <v>123.660150514257</v>
      </c>
      <c r="J34" s="229">
        <v>138.451542117977</v>
      </c>
      <c r="K34" s="229">
        <v>171.81698005922999</v>
      </c>
      <c r="L34" s="234">
        <v>135.42193253307599</v>
      </c>
      <c r="M34" s="229"/>
      <c r="N34" s="241">
        <v>230.07076291419401</v>
      </c>
      <c r="O34" s="249">
        <v>214.749169290911</v>
      </c>
      <c r="P34" s="242">
        <v>222.41232237520501</v>
      </c>
      <c r="Q34" s="229"/>
      <c r="R34" s="247">
        <v>163.80456213363499</v>
      </c>
      <c r="S34" s="208"/>
      <c r="T34" s="212">
        <v>3.4688147350501999</v>
      </c>
      <c r="U34" s="207">
        <v>0.28070877988896098</v>
      </c>
      <c r="V34" s="207">
        <v>0.328859257299353</v>
      </c>
      <c r="W34" s="207">
        <v>12.7822256033286</v>
      </c>
      <c r="X34" s="207">
        <v>22.4124268639383</v>
      </c>
      <c r="Y34" s="213">
        <v>9.1308761002891305</v>
      </c>
      <c r="Z34" s="207"/>
      <c r="AA34" s="220">
        <v>16.721446172452101</v>
      </c>
      <c r="AB34" s="228">
        <v>7.4766532816368798</v>
      </c>
      <c r="AC34" s="221">
        <v>12.0646444568688</v>
      </c>
      <c r="AD34" s="207"/>
      <c r="AE34" s="226">
        <v>9.7424596147000297</v>
      </c>
      <c r="AF34" s="29"/>
      <c r="AG34" s="233">
        <v>113.58286437348499</v>
      </c>
      <c r="AH34" s="229">
        <v>119.139180828227</v>
      </c>
      <c r="AI34" s="229">
        <v>124.358474374499</v>
      </c>
      <c r="AJ34" s="229">
        <v>129.58868819656999</v>
      </c>
      <c r="AK34" s="229">
        <v>140.303862411766</v>
      </c>
      <c r="AL34" s="234">
        <v>126.271336749054</v>
      </c>
      <c r="AM34" s="229"/>
      <c r="AN34" s="241">
        <v>175.195793963624</v>
      </c>
      <c r="AO34" s="249">
        <v>170.425005766471</v>
      </c>
      <c r="AP34" s="242">
        <v>172.80931460331601</v>
      </c>
      <c r="AQ34" s="229"/>
      <c r="AR34" s="247">
        <v>141.12560241928799</v>
      </c>
      <c r="AS34" s="208"/>
      <c r="AT34" s="212">
        <v>4.9524912716063803</v>
      </c>
      <c r="AU34" s="207">
        <v>1.8277969030319501</v>
      </c>
      <c r="AV34" s="207">
        <v>1.9387767201797801</v>
      </c>
      <c r="AW34" s="207">
        <v>4.3173046690115102</v>
      </c>
      <c r="AX34" s="207">
        <v>3.9117541019978002</v>
      </c>
      <c r="AY34" s="213">
        <v>3.2637939243824201</v>
      </c>
      <c r="AZ34" s="207"/>
      <c r="BA34" s="220">
        <v>4.0656711021055303</v>
      </c>
      <c r="BB34" s="228">
        <v>3.5577772594300399</v>
      </c>
      <c r="BC34" s="221">
        <v>3.81231495146459</v>
      </c>
      <c r="BD34" s="207"/>
      <c r="BE34" s="226">
        <v>3.1792274224421102</v>
      </c>
    </row>
    <row r="35" spans="1:64" x14ac:dyDescent="0.25">
      <c r="A35" s="20" t="s">
        <v>24</v>
      </c>
      <c r="B35" s="2" t="str">
        <f t="shared" si="0"/>
        <v>Chesapeake Bay</v>
      </c>
      <c r="C35" s="2"/>
      <c r="D35" s="23" t="s">
        <v>89</v>
      </c>
      <c r="E35" s="26" t="s">
        <v>90</v>
      </c>
      <c r="F35" s="2"/>
      <c r="G35" s="233">
        <v>111.336991596638</v>
      </c>
      <c r="H35" s="229">
        <v>107.70391566265</v>
      </c>
      <c r="I35" s="229">
        <v>116.425997322623</v>
      </c>
      <c r="J35" s="229">
        <v>126.34344569288299</v>
      </c>
      <c r="K35" s="229">
        <v>135.57947431302199</v>
      </c>
      <c r="L35" s="234">
        <v>120.58513995609199</v>
      </c>
      <c r="M35" s="229"/>
      <c r="N35" s="241">
        <v>180.65749506903299</v>
      </c>
      <c r="O35" s="249">
        <v>172.21672396359901</v>
      </c>
      <c r="P35" s="242">
        <v>176.48978532201599</v>
      </c>
      <c r="Q35" s="229"/>
      <c r="R35" s="247">
        <v>140.41460775633001</v>
      </c>
      <c r="S35" s="208"/>
      <c r="T35" s="212">
        <v>-1.0958730477624301</v>
      </c>
      <c r="U35" s="207">
        <v>-12.9453118348749</v>
      </c>
      <c r="V35" s="207">
        <v>-5.67037907840351</v>
      </c>
      <c r="W35" s="207">
        <v>0.80912013973369401</v>
      </c>
      <c r="X35" s="207">
        <v>0.42827025895189302</v>
      </c>
      <c r="Y35" s="213">
        <v>-3.6273956459898899</v>
      </c>
      <c r="Z35" s="207"/>
      <c r="AA35" s="220">
        <v>19.292405578160999</v>
      </c>
      <c r="AB35" s="228">
        <v>17.0066011940871</v>
      </c>
      <c r="AC35" s="221">
        <v>18.189555383466899</v>
      </c>
      <c r="AD35" s="207"/>
      <c r="AE35" s="226">
        <v>5.3237130431849602</v>
      </c>
      <c r="AF35" s="29"/>
      <c r="AG35" s="233">
        <v>108.155331764705</v>
      </c>
      <c r="AH35" s="229">
        <v>113.11883623693301</v>
      </c>
      <c r="AI35" s="229">
        <v>116.941098546042</v>
      </c>
      <c r="AJ35" s="229">
        <v>119.50148387096699</v>
      </c>
      <c r="AK35" s="229">
        <v>123.107708542713</v>
      </c>
      <c r="AL35" s="234">
        <v>116.708638447971</v>
      </c>
      <c r="AM35" s="229"/>
      <c r="AN35" s="241">
        <v>159.51689090908999</v>
      </c>
      <c r="AO35" s="249">
        <v>152.73721355728799</v>
      </c>
      <c r="AP35" s="242">
        <v>156.109678926741</v>
      </c>
      <c r="AQ35" s="229"/>
      <c r="AR35" s="247">
        <v>129.26986207890801</v>
      </c>
      <c r="AS35" s="208"/>
      <c r="AT35" s="212">
        <v>1.16864132675002</v>
      </c>
      <c r="AU35" s="207">
        <v>-1.87837554364174</v>
      </c>
      <c r="AV35" s="207">
        <v>0.61014477655352795</v>
      </c>
      <c r="AW35" s="207">
        <v>1.32063074011487</v>
      </c>
      <c r="AX35" s="207">
        <v>1.0088661938152701</v>
      </c>
      <c r="AY35" s="213">
        <v>0.39760339132057398</v>
      </c>
      <c r="AZ35" s="207"/>
      <c r="BA35" s="220">
        <v>8.11691675088964</v>
      </c>
      <c r="BB35" s="228">
        <v>3.7184980436022701</v>
      </c>
      <c r="BC35" s="221">
        <v>5.9094154732991102</v>
      </c>
      <c r="BD35" s="207"/>
      <c r="BE35" s="226">
        <v>2.42515042014093</v>
      </c>
    </row>
    <row r="36" spans="1:64" x14ac:dyDescent="0.25">
      <c r="A36" s="20" t="s">
        <v>25</v>
      </c>
      <c r="B36" s="2" t="str">
        <f t="shared" si="0"/>
        <v>Coastal Virginia - Eastern Shore</v>
      </c>
      <c r="C36" s="2"/>
      <c r="D36" s="23" t="s">
        <v>89</v>
      </c>
      <c r="E36" s="26" t="s">
        <v>90</v>
      </c>
      <c r="F36" s="2"/>
      <c r="G36" s="233">
        <v>106.817210144927</v>
      </c>
      <c r="H36" s="229">
        <v>111.83943373493901</v>
      </c>
      <c r="I36" s="229">
        <v>113.440576307363</v>
      </c>
      <c r="J36" s="229">
        <v>130.968693181818</v>
      </c>
      <c r="K36" s="229">
        <v>151.68603356890401</v>
      </c>
      <c r="L36" s="234">
        <v>126.047299755935</v>
      </c>
      <c r="M36" s="229"/>
      <c r="N36" s="241">
        <v>177.900940514469</v>
      </c>
      <c r="O36" s="249">
        <v>163.84195785776899</v>
      </c>
      <c r="P36" s="242">
        <v>171.18118338229101</v>
      </c>
      <c r="Q36" s="229"/>
      <c r="R36" s="247">
        <v>141.657465892597</v>
      </c>
      <c r="S36" s="208"/>
      <c r="T36" s="212">
        <v>-1.9718745356941101</v>
      </c>
      <c r="U36" s="207">
        <v>1.6829579937047201</v>
      </c>
      <c r="V36" s="207">
        <v>-0.53802419415208103</v>
      </c>
      <c r="W36" s="207">
        <v>9.0499386280064709</v>
      </c>
      <c r="X36" s="207">
        <v>9.1558039335995396</v>
      </c>
      <c r="Y36" s="213">
        <v>5.0732317696475402</v>
      </c>
      <c r="Z36" s="207"/>
      <c r="AA36" s="220">
        <v>7.1748279626206601</v>
      </c>
      <c r="AB36" s="228">
        <v>6.0275766954688796</v>
      </c>
      <c r="AC36" s="221">
        <v>6.7548351267674196</v>
      </c>
      <c r="AD36" s="207"/>
      <c r="AE36" s="226">
        <v>5.89506472075412</v>
      </c>
      <c r="AF36" s="29"/>
      <c r="AG36" s="233">
        <v>105.117376093294</v>
      </c>
      <c r="AH36" s="229">
        <v>107.78965974104101</v>
      </c>
      <c r="AI36" s="229">
        <v>109.694022171688</v>
      </c>
      <c r="AJ36" s="229">
        <v>115.032051781737</v>
      </c>
      <c r="AK36" s="229">
        <v>123.196967468175</v>
      </c>
      <c r="AL36" s="234">
        <v>112.724155923504</v>
      </c>
      <c r="AM36" s="229"/>
      <c r="AN36" s="241">
        <v>148.60171674876801</v>
      </c>
      <c r="AO36" s="249">
        <v>143.79389865036899</v>
      </c>
      <c r="AP36" s="242">
        <v>146.23783773632101</v>
      </c>
      <c r="AQ36" s="229"/>
      <c r="AR36" s="247">
        <v>123.71511332840601</v>
      </c>
      <c r="AS36" s="208"/>
      <c r="AT36" s="212">
        <v>-0.23956320446360499</v>
      </c>
      <c r="AU36" s="207">
        <v>-1.1203219678982499</v>
      </c>
      <c r="AV36" s="207">
        <v>-0.46875641403990598</v>
      </c>
      <c r="AW36" s="207">
        <v>-2.2494010828213198</v>
      </c>
      <c r="AX36" s="207">
        <v>-1.48413191418084E-2</v>
      </c>
      <c r="AY36" s="213">
        <v>-1.0155848901103199</v>
      </c>
      <c r="AZ36" s="207"/>
      <c r="BA36" s="220">
        <v>2.9057205943786002</v>
      </c>
      <c r="BB36" s="228">
        <v>2.5303452674922999</v>
      </c>
      <c r="BC36" s="221">
        <v>2.7309973472646498</v>
      </c>
      <c r="BD36" s="207"/>
      <c r="BE36" s="226">
        <v>0.31817795967043999</v>
      </c>
    </row>
    <row r="37" spans="1:64" x14ac:dyDescent="0.25">
      <c r="A37" s="20" t="s">
        <v>26</v>
      </c>
      <c r="B37" s="2" t="str">
        <f t="shared" si="0"/>
        <v>Coastal Virginia - Hampton Roads</v>
      </c>
      <c r="C37" s="2"/>
      <c r="D37" s="23" t="s">
        <v>89</v>
      </c>
      <c r="E37" s="26" t="s">
        <v>90</v>
      </c>
      <c r="F37" s="2"/>
      <c r="G37" s="233">
        <v>107.536394730422</v>
      </c>
      <c r="H37" s="229">
        <v>115.347234744365</v>
      </c>
      <c r="I37" s="229">
        <v>121.535315673448</v>
      </c>
      <c r="J37" s="229">
        <v>124.310014041576</v>
      </c>
      <c r="K37" s="229">
        <v>129.932910587355</v>
      </c>
      <c r="L37" s="234">
        <v>120.65384303582999</v>
      </c>
      <c r="M37" s="229"/>
      <c r="N37" s="241">
        <v>179.23297616976799</v>
      </c>
      <c r="O37" s="249">
        <v>178.98568519991699</v>
      </c>
      <c r="P37" s="242">
        <v>179.110333464848</v>
      </c>
      <c r="Q37" s="229"/>
      <c r="R37" s="247">
        <v>140.58912392172101</v>
      </c>
      <c r="S37" s="208"/>
      <c r="T37" s="212">
        <v>-0.28425164786371598</v>
      </c>
      <c r="U37" s="207">
        <v>2.8891594195447401</v>
      </c>
      <c r="V37" s="207">
        <v>5.1419810610942296</v>
      </c>
      <c r="W37" s="207">
        <v>7.6689264200047402</v>
      </c>
      <c r="X37" s="207">
        <v>5.0129608715233003</v>
      </c>
      <c r="Y37" s="213">
        <v>4.5487486873135401</v>
      </c>
      <c r="Z37" s="207"/>
      <c r="AA37" s="220">
        <v>11.3681842741696</v>
      </c>
      <c r="AB37" s="228">
        <v>12.2024343019584</v>
      </c>
      <c r="AC37" s="221">
        <v>11.7766440050973</v>
      </c>
      <c r="AD37" s="207"/>
      <c r="AE37" s="226">
        <v>7.3194397601735997</v>
      </c>
      <c r="AF37" s="29"/>
      <c r="AG37" s="233">
        <v>107.166814945097</v>
      </c>
      <c r="AH37" s="229">
        <v>112.324601943581</v>
      </c>
      <c r="AI37" s="229">
        <v>116.154106652545</v>
      </c>
      <c r="AJ37" s="229">
        <v>118.646243163053</v>
      </c>
      <c r="AK37" s="229">
        <v>121.954671048386</v>
      </c>
      <c r="AL37" s="234">
        <v>115.731142258031</v>
      </c>
      <c r="AM37" s="229"/>
      <c r="AN37" s="241">
        <v>160.65045957392499</v>
      </c>
      <c r="AO37" s="249">
        <v>161.67218905353499</v>
      </c>
      <c r="AP37" s="242">
        <v>161.16120612215499</v>
      </c>
      <c r="AQ37" s="229"/>
      <c r="AR37" s="247">
        <v>131.043091850439</v>
      </c>
      <c r="AS37" s="208"/>
      <c r="AT37" s="212">
        <v>-1.43122271109977</v>
      </c>
      <c r="AU37" s="207">
        <v>-0.449724920721843</v>
      </c>
      <c r="AV37" s="207">
        <v>-0.73437073358529004</v>
      </c>
      <c r="AW37" s="207">
        <v>1.0270180274433101</v>
      </c>
      <c r="AX37" s="207">
        <v>-0.37589299950742799</v>
      </c>
      <c r="AY37" s="213">
        <v>-0.33625912151853399</v>
      </c>
      <c r="AZ37" s="207"/>
      <c r="BA37" s="220">
        <v>2.8524625787739701</v>
      </c>
      <c r="BB37" s="228">
        <v>1.41164448294435</v>
      </c>
      <c r="BC37" s="221">
        <v>2.1147197666872102</v>
      </c>
      <c r="BD37" s="207"/>
      <c r="BE37" s="226">
        <v>0.34038940200185003</v>
      </c>
    </row>
    <row r="38" spans="1:64" x14ac:dyDescent="0.25">
      <c r="A38" s="19" t="s">
        <v>27</v>
      </c>
      <c r="B38" s="2" t="str">
        <f t="shared" si="0"/>
        <v>Northern Virginia</v>
      </c>
      <c r="C38" s="2"/>
      <c r="D38" s="23" t="s">
        <v>89</v>
      </c>
      <c r="E38" s="26" t="s">
        <v>90</v>
      </c>
      <c r="F38" s="2"/>
      <c r="G38" s="233">
        <v>153.56673544393499</v>
      </c>
      <c r="H38" s="229">
        <v>188.97783028678299</v>
      </c>
      <c r="I38" s="229">
        <v>212.95292417148801</v>
      </c>
      <c r="J38" s="229">
        <v>215.06432008515199</v>
      </c>
      <c r="K38" s="229">
        <v>196.529629312862</v>
      </c>
      <c r="L38" s="234">
        <v>196.831973612148</v>
      </c>
      <c r="M38" s="229"/>
      <c r="N38" s="241">
        <v>183.271437636119</v>
      </c>
      <c r="O38" s="249">
        <v>180.85903049338501</v>
      </c>
      <c r="P38" s="242">
        <v>182.06115582084499</v>
      </c>
      <c r="Q38" s="229"/>
      <c r="R38" s="247">
        <v>192.363465840391</v>
      </c>
      <c r="S38" s="208"/>
      <c r="T38" s="212">
        <v>4.3954522112548498</v>
      </c>
      <c r="U38" s="207">
        <v>2.1114253728623802</v>
      </c>
      <c r="V38" s="207">
        <v>4.1365012335052</v>
      </c>
      <c r="W38" s="207">
        <v>9.2435261054213207</v>
      </c>
      <c r="X38" s="207">
        <v>11.4025739318362</v>
      </c>
      <c r="Y38" s="213">
        <v>6.5184073628075696</v>
      </c>
      <c r="Z38" s="207"/>
      <c r="AA38" s="220">
        <v>15.390133741399699</v>
      </c>
      <c r="AB38" s="228">
        <v>15.6917310972179</v>
      </c>
      <c r="AC38" s="221">
        <v>15.532845656977701</v>
      </c>
      <c r="AD38" s="207"/>
      <c r="AE38" s="226">
        <v>8.9409633057300102</v>
      </c>
      <c r="AF38" s="29"/>
      <c r="AG38" s="233">
        <v>157.15330549387201</v>
      </c>
      <c r="AH38" s="229">
        <v>190.51079628841401</v>
      </c>
      <c r="AI38" s="229">
        <v>208.26763197243301</v>
      </c>
      <c r="AJ38" s="229">
        <v>203.493706440463</v>
      </c>
      <c r="AK38" s="229">
        <v>178.27210811211199</v>
      </c>
      <c r="AL38" s="234">
        <v>189.80746144747101</v>
      </c>
      <c r="AM38" s="229"/>
      <c r="AN38" s="241">
        <v>161.25468227544201</v>
      </c>
      <c r="AO38" s="249">
        <v>159.71118256505201</v>
      </c>
      <c r="AP38" s="242">
        <v>160.484157047324</v>
      </c>
      <c r="AQ38" s="229"/>
      <c r="AR38" s="247">
        <v>181.65017553409001</v>
      </c>
      <c r="AS38" s="208"/>
      <c r="AT38" s="212">
        <v>9.7106524765092992</v>
      </c>
      <c r="AU38" s="207">
        <v>7.9591990085255402</v>
      </c>
      <c r="AV38" s="207">
        <v>7.6069792131357898</v>
      </c>
      <c r="AW38" s="207">
        <v>7.5916551739711702</v>
      </c>
      <c r="AX38" s="207">
        <v>6.3845706091000496</v>
      </c>
      <c r="AY38" s="213">
        <v>7.5765598858643202</v>
      </c>
      <c r="AZ38" s="207"/>
      <c r="BA38" s="220">
        <v>8.4567738077977204</v>
      </c>
      <c r="BB38" s="228">
        <v>8.9336417619556894</v>
      </c>
      <c r="BC38" s="221">
        <v>8.69728332818943</v>
      </c>
      <c r="BD38" s="207"/>
      <c r="BE38" s="226">
        <v>8.0578177008151997</v>
      </c>
    </row>
    <row r="39" spans="1:64" x14ac:dyDescent="0.25">
      <c r="A39" s="21" t="s">
        <v>28</v>
      </c>
      <c r="B39" s="2" t="str">
        <f t="shared" si="0"/>
        <v>Shenandoah Valley</v>
      </c>
      <c r="C39" s="2"/>
      <c r="D39" s="24" t="s">
        <v>89</v>
      </c>
      <c r="E39" s="27" t="s">
        <v>90</v>
      </c>
      <c r="F39" s="2"/>
      <c r="G39" s="235">
        <v>96.528538610038595</v>
      </c>
      <c r="H39" s="236">
        <v>100.36222747415</v>
      </c>
      <c r="I39" s="236">
        <v>105.962990433757</v>
      </c>
      <c r="J39" s="236">
        <v>135.73121064653799</v>
      </c>
      <c r="K39" s="236">
        <v>175.38985939925101</v>
      </c>
      <c r="L39" s="237">
        <v>129.93612245400499</v>
      </c>
      <c r="M39" s="229"/>
      <c r="N39" s="243">
        <v>189.39795646379301</v>
      </c>
      <c r="O39" s="244">
        <v>163.09675773195801</v>
      </c>
      <c r="P39" s="245">
        <v>177.22321880219499</v>
      </c>
      <c r="Q39" s="229"/>
      <c r="R39" s="248">
        <v>146.033154585918</v>
      </c>
      <c r="S39" s="208"/>
      <c r="T39" s="214">
        <v>2.55663989382909</v>
      </c>
      <c r="U39" s="215">
        <v>2.6215344746922802</v>
      </c>
      <c r="V39" s="215">
        <v>4.1142494608476197</v>
      </c>
      <c r="W39" s="215">
        <v>21.146908729005101</v>
      </c>
      <c r="X39" s="215">
        <v>16.4703151198574</v>
      </c>
      <c r="Y39" s="216">
        <v>13.187976777926499</v>
      </c>
      <c r="Z39" s="207"/>
      <c r="AA39" s="222">
        <v>1.73256064448824</v>
      </c>
      <c r="AB39" s="223">
        <v>-4.2804536157595301</v>
      </c>
      <c r="AC39" s="224">
        <v>-0.74162036622448502</v>
      </c>
      <c r="AD39" s="207"/>
      <c r="AE39" s="227">
        <v>6.1097927691037501</v>
      </c>
      <c r="AF39" s="30"/>
      <c r="AG39" s="235">
        <v>96.060975303098303</v>
      </c>
      <c r="AH39" s="236">
        <v>99.607070192166603</v>
      </c>
      <c r="AI39" s="236">
        <v>101.764147816115</v>
      </c>
      <c r="AJ39" s="236">
        <v>112.633916461916</v>
      </c>
      <c r="AK39" s="236">
        <v>128.33117025393699</v>
      </c>
      <c r="AL39" s="237">
        <v>109.104899216435</v>
      </c>
      <c r="AM39" s="229"/>
      <c r="AN39" s="243">
        <v>147.49326764485301</v>
      </c>
      <c r="AO39" s="244">
        <v>137.855028184573</v>
      </c>
      <c r="AP39" s="245">
        <v>142.80979780044299</v>
      </c>
      <c r="AQ39" s="229"/>
      <c r="AR39" s="248">
        <v>120.38302129247</v>
      </c>
      <c r="AS39" s="208"/>
      <c r="AT39" s="214">
        <v>2.78107738974087</v>
      </c>
      <c r="AU39" s="215">
        <v>2.7735189835101499</v>
      </c>
      <c r="AV39" s="215">
        <v>1.64806367462323</v>
      </c>
      <c r="AW39" s="215">
        <v>6.3379006983677799</v>
      </c>
      <c r="AX39" s="215">
        <v>5.1130047352446901</v>
      </c>
      <c r="AY39" s="216">
        <v>3.9110882753179399</v>
      </c>
      <c r="AZ39" s="207"/>
      <c r="BA39" s="222">
        <v>0.56018166740766995</v>
      </c>
      <c r="BB39" s="223">
        <v>-1.7651872973239999</v>
      </c>
      <c r="BC39" s="224">
        <v>-0.54265745219125605</v>
      </c>
      <c r="BD39" s="207"/>
      <c r="BE39" s="227">
        <v>1.67228860211765</v>
      </c>
    </row>
    <row r="40" spans="1:64" ht="13" x14ac:dyDescent="0.3">
      <c r="A40" s="18" t="s">
        <v>29</v>
      </c>
      <c r="B40" s="2" t="str">
        <f t="shared" si="0"/>
        <v>Southern Virginia</v>
      </c>
      <c r="C40" s="8"/>
      <c r="D40" s="22" t="s">
        <v>89</v>
      </c>
      <c r="E40" s="25" t="s">
        <v>90</v>
      </c>
      <c r="F40" s="2"/>
      <c r="G40" s="230">
        <v>97.689678756476596</v>
      </c>
      <c r="H40" s="231">
        <v>108.687679104477</v>
      </c>
      <c r="I40" s="231">
        <v>114.53756449948401</v>
      </c>
      <c r="J40" s="231">
        <v>127.189191086691</v>
      </c>
      <c r="K40" s="231">
        <v>158.74159367396501</v>
      </c>
      <c r="L40" s="232">
        <v>124.380293303032</v>
      </c>
      <c r="M40" s="229"/>
      <c r="N40" s="238">
        <v>176.368063139931</v>
      </c>
      <c r="O40" s="239">
        <v>154.74397574983999</v>
      </c>
      <c r="P40" s="240">
        <v>166.177102255639</v>
      </c>
      <c r="Q40" s="229"/>
      <c r="R40" s="246">
        <v>137.78769186242801</v>
      </c>
      <c r="S40" s="208"/>
      <c r="T40" s="209">
        <v>1.8465241616091299</v>
      </c>
      <c r="U40" s="210">
        <v>0.43320054042537398</v>
      </c>
      <c r="V40" s="210">
        <v>3.2036843231843801</v>
      </c>
      <c r="W40" s="210">
        <v>8.9082650930747391</v>
      </c>
      <c r="X40" s="210">
        <v>21.8484878358414</v>
      </c>
      <c r="Y40" s="211">
        <v>9.08356362804866</v>
      </c>
      <c r="Z40" s="207"/>
      <c r="AA40" s="217">
        <v>16.776987465357902</v>
      </c>
      <c r="AB40" s="218">
        <v>4.6601815380674303</v>
      </c>
      <c r="AC40" s="219">
        <v>11.194826753689901</v>
      </c>
      <c r="AD40" s="207"/>
      <c r="AE40" s="225">
        <v>9.7076836045993709</v>
      </c>
      <c r="AF40" s="28"/>
      <c r="AG40" s="230">
        <v>97.840640111987696</v>
      </c>
      <c r="AH40" s="231">
        <v>108.784974930362</v>
      </c>
      <c r="AI40" s="231">
        <v>111.266830384649</v>
      </c>
      <c r="AJ40" s="231">
        <v>114.921521079258</v>
      </c>
      <c r="AK40" s="231">
        <v>121.80366634590099</v>
      </c>
      <c r="AL40" s="232">
        <v>111.85914677177099</v>
      </c>
      <c r="AM40" s="229"/>
      <c r="AN40" s="238">
        <v>137.03322713427099</v>
      </c>
      <c r="AO40" s="239">
        <v>130.177989605889</v>
      </c>
      <c r="AP40" s="240">
        <v>133.69270217795</v>
      </c>
      <c r="AQ40" s="229"/>
      <c r="AR40" s="246">
        <v>118.57952034506</v>
      </c>
      <c r="AS40" s="208"/>
      <c r="AT40" s="209">
        <v>0.238847648842272</v>
      </c>
      <c r="AU40" s="210">
        <v>-1.6543682454117401</v>
      </c>
      <c r="AV40" s="210">
        <v>-1.8705535635119099</v>
      </c>
      <c r="AW40" s="210">
        <v>-0.85269974219962397</v>
      </c>
      <c r="AX40" s="210">
        <v>2.0917872610681401</v>
      </c>
      <c r="AY40" s="211">
        <v>-0.41125783090697698</v>
      </c>
      <c r="AZ40" s="207"/>
      <c r="BA40" s="217">
        <v>3.7527105877268698</v>
      </c>
      <c r="BB40" s="218">
        <v>0.42132765911247599</v>
      </c>
      <c r="BC40" s="219">
        <v>2.1732098162016098</v>
      </c>
      <c r="BD40" s="207"/>
      <c r="BE40" s="225">
        <v>0.43347716096159999</v>
      </c>
      <c r="BF40" s="39"/>
      <c r="BG40" s="39"/>
      <c r="BH40" s="39"/>
      <c r="BI40" s="39"/>
      <c r="BJ40" s="39"/>
      <c r="BK40" s="39"/>
      <c r="BL40" s="39"/>
    </row>
    <row r="41" spans="1:64" x14ac:dyDescent="0.25">
      <c r="A41" s="19" t="s">
        <v>30</v>
      </c>
      <c r="B41" s="2" t="str">
        <f t="shared" si="0"/>
        <v>Southwest Virginia - Blue Ridge Highlands</v>
      </c>
      <c r="C41" s="9"/>
      <c r="D41" s="23" t="s">
        <v>89</v>
      </c>
      <c r="E41" s="26" t="s">
        <v>90</v>
      </c>
      <c r="F41" s="2"/>
      <c r="G41" s="233">
        <v>103.108507927519</v>
      </c>
      <c r="H41" s="229">
        <v>113.52167146974</v>
      </c>
      <c r="I41" s="229">
        <v>125.84993812975</v>
      </c>
      <c r="J41" s="229">
        <v>180.64577159544999</v>
      </c>
      <c r="K41" s="229">
        <v>258.108727647867</v>
      </c>
      <c r="L41" s="234">
        <v>168.182168349926</v>
      </c>
      <c r="M41" s="229"/>
      <c r="N41" s="241">
        <v>268.77796261175803</v>
      </c>
      <c r="O41" s="249">
        <v>228.05501995089</v>
      </c>
      <c r="P41" s="242">
        <v>249.68523744423601</v>
      </c>
      <c r="Q41" s="229"/>
      <c r="R41" s="247">
        <v>195.33227631168899</v>
      </c>
      <c r="S41" s="208"/>
      <c r="T41" s="212">
        <v>-0.48698865416857401</v>
      </c>
      <c r="U41" s="207">
        <v>-1.78616323262007</v>
      </c>
      <c r="V41" s="207">
        <v>-2.79229276729553</v>
      </c>
      <c r="W41" s="207">
        <v>9.2344951069350003</v>
      </c>
      <c r="X41" s="207">
        <v>5.0233479557581902</v>
      </c>
      <c r="Y41" s="213">
        <v>3.89094045496137</v>
      </c>
      <c r="Z41" s="207"/>
      <c r="AA41" s="220">
        <v>6.2372509626917498</v>
      </c>
      <c r="AB41" s="228">
        <v>6.3820861574427603</v>
      </c>
      <c r="AC41" s="221">
        <v>6.4443170975217701</v>
      </c>
      <c r="AD41" s="207"/>
      <c r="AE41" s="226">
        <v>4.5401379205693804</v>
      </c>
      <c r="AF41" s="29"/>
      <c r="AG41" s="233">
        <v>107.379335214595</v>
      </c>
      <c r="AH41" s="229">
        <v>111.245324233923</v>
      </c>
      <c r="AI41" s="229">
        <v>115.75823424317601</v>
      </c>
      <c r="AJ41" s="229">
        <v>133.01895787961601</v>
      </c>
      <c r="AK41" s="229">
        <v>161.31229929886001</v>
      </c>
      <c r="AL41" s="234">
        <v>127.969965522501</v>
      </c>
      <c r="AM41" s="229"/>
      <c r="AN41" s="241">
        <v>181.040776820231</v>
      </c>
      <c r="AO41" s="249">
        <v>163.885295352192</v>
      </c>
      <c r="AP41" s="242">
        <v>172.81565436136</v>
      </c>
      <c r="AQ41" s="229"/>
      <c r="AR41" s="247">
        <v>142.61971690360701</v>
      </c>
      <c r="AS41" s="208"/>
      <c r="AT41" s="212">
        <v>2.0514778118677199</v>
      </c>
      <c r="AU41" s="207">
        <v>1.0031766066011301</v>
      </c>
      <c r="AV41" s="207">
        <v>-3.88506299155791</v>
      </c>
      <c r="AW41" s="207">
        <v>-7.7596345434315896</v>
      </c>
      <c r="AX41" s="207">
        <v>2.6272910639860401</v>
      </c>
      <c r="AY41" s="213">
        <v>-1.5298344024242301</v>
      </c>
      <c r="AZ41" s="207"/>
      <c r="BA41" s="220">
        <v>2.81785203551396</v>
      </c>
      <c r="BB41" s="228">
        <v>1.3641737862688099</v>
      </c>
      <c r="BC41" s="221">
        <v>2.21114910676196</v>
      </c>
      <c r="BD41" s="207"/>
      <c r="BE41" s="226">
        <v>-5.4686737193738302E-2</v>
      </c>
      <c r="BF41" s="39"/>
      <c r="BG41" s="39"/>
      <c r="BH41" s="39"/>
      <c r="BI41" s="39"/>
      <c r="BJ41" s="39"/>
      <c r="BK41" s="39"/>
      <c r="BL41" s="39"/>
    </row>
    <row r="42" spans="1:64" x14ac:dyDescent="0.25">
      <c r="A42" s="20" t="s">
        <v>31</v>
      </c>
      <c r="B42" s="2" t="str">
        <f t="shared" si="0"/>
        <v>Southwest Virginia - Heart of Appalachia</v>
      </c>
      <c r="C42" s="2"/>
      <c r="D42" s="23" t="s">
        <v>89</v>
      </c>
      <c r="E42" s="26" t="s">
        <v>90</v>
      </c>
      <c r="F42" s="2"/>
      <c r="G42" s="233">
        <v>85.899348739495693</v>
      </c>
      <c r="H42" s="229">
        <v>94.052456140350799</v>
      </c>
      <c r="I42" s="229">
        <v>93.6303989703989</v>
      </c>
      <c r="J42" s="229">
        <v>102.634004914004</v>
      </c>
      <c r="K42" s="229">
        <v>115.37649367088601</v>
      </c>
      <c r="L42" s="234">
        <v>99.593984750070604</v>
      </c>
      <c r="M42" s="229"/>
      <c r="N42" s="241">
        <v>118.974172576832</v>
      </c>
      <c r="O42" s="249">
        <v>106.72444892473101</v>
      </c>
      <c r="P42" s="242">
        <v>113.242226415094</v>
      </c>
      <c r="Q42" s="229"/>
      <c r="R42" s="247">
        <v>103.823317092184</v>
      </c>
      <c r="S42" s="208"/>
      <c r="T42" s="212">
        <v>0.38086139034039201</v>
      </c>
      <c r="U42" s="207">
        <v>1.52074027761292</v>
      </c>
      <c r="V42" s="207">
        <v>1.79068255741533</v>
      </c>
      <c r="W42" s="207">
        <v>7.4514727027466803</v>
      </c>
      <c r="X42" s="207">
        <v>11.312788075354</v>
      </c>
      <c r="Y42" s="213">
        <v>5.2931688354640398</v>
      </c>
      <c r="Z42" s="207"/>
      <c r="AA42" s="220">
        <v>4.5124548802276196</v>
      </c>
      <c r="AB42" s="228">
        <v>0.68183743419329501</v>
      </c>
      <c r="AC42" s="221">
        <v>3.0688137409720602</v>
      </c>
      <c r="AD42" s="207"/>
      <c r="AE42" s="226">
        <v>4.1477174947188997</v>
      </c>
      <c r="AF42" s="29"/>
      <c r="AG42" s="233">
        <v>86.463181600383294</v>
      </c>
      <c r="AH42" s="229">
        <v>92.651582321187504</v>
      </c>
      <c r="AI42" s="229">
        <v>93.542223662884894</v>
      </c>
      <c r="AJ42" s="229">
        <v>95.320289242768894</v>
      </c>
      <c r="AK42" s="229">
        <v>97.519841050449202</v>
      </c>
      <c r="AL42" s="234">
        <v>93.511636776068599</v>
      </c>
      <c r="AM42" s="229"/>
      <c r="AN42" s="241">
        <v>106.385453680203</v>
      </c>
      <c r="AO42" s="249">
        <v>99.712837225514093</v>
      </c>
      <c r="AP42" s="242">
        <v>103.20595914299901</v>
      </c>
      <c r="AQ42" s="229"/>
      <c r="AR42" s="247">
        <v>96.411553060413297</v>
      </c>
      <c r="AS42" s="208"/>
      <c r="AT42" s="212">
        <v>1.42798908562411</v>
      </c>
      <c r="AU42" s="207">
        <v>2.3472012919937599</v>
      </c>
      <c r="AV42" s="207">
        <v>2.3923386947213099</v>
      </c>
      <c r="AW42" s="207">
        <v>1.4037482483315999</v>
      </c>
      <c r="AX42" s="207">
        <v>3.0771066759433898</v>
      </c>
      <c r="AY42" s="213">
        <v>2.1663510060624902</v>
      </c>
      <c r="AZ42" s="207"/>
      <c r="BA42" s="220">
        <v>2.1270596280422098</v>
      </c>
      <c r="BB42" s="228">
        <v>-0.18368767407928699</v>
      </c>
      <c r="BC42" s="221">
        <v>1.0624052703359801</v>
      </c>
      <c r="BD42" s="207"/>
      <c r="BE42" s="226">
        <v>1.7117014718333201</v>
      </c>
      <c r="BF42" s="39"/>
      <c r="BG42" s="39"/>
      <c r="BH42" s="39"/>
      <c r="BI42" s="39"/>
      <c r="BJ42" s="39"/>
      <c r="BK42" s="39"/>
      <c r="BL42" s="39"/>
    </row>
    <row r="43" spans="1:64" x14ac:dyDescent="0.25">
      <c r="A43" s="21" t="s">
        <v>32</v>
      </c>
      <c r="B43" s="2" t="str">
        <f t="shared" si="0"/>
        <v>Virginia Mountains</v>
      </c>
      <c r="C43" s="2"/>
      <c r="D43" s="24" t="s">
        <v>89</v>
      </c>
      <c r="E43" s="27" t="s">
        <v>90</v>
      </c>
      <c r="F43" s="2"/>
      <c r="G43" s="233">
        <v>105.14981654328901</v>
      </c>
      <c r="H43" s="229">
        <v>114.078280254777</v>
      </c>
      <c r="I43" s="229">
        <v>124.18268528864</v>
      </c>
      <c r="J43" s="229">
        <v>160.344491987179</v>
      </c>
      <c r="K43" s="229">
        <v>226.72487450260101</v>
      </c>
      <c r="L43" s="234">
        <v>155.06763286154299</v>
      </c>
      <c r="M43" s="229"/>
      <c r="N43" s="241">
        <v>242.657548901594</v>
      </c>
      <c r="O43" s="249">
        <v>191.72995762711801</v>
      </c>
      <c r="P43" s="242">
        <v>218.707860672724</v>
      </c>
      <c r="Q43" s="229"/>
      <c r="R43" s="247">
        <v>175.97278035241999</v>
      </c>
      <c r="S43" s="208"/>
      <c r="T43" s="212">
        <v>-0.55618507392768302</v>
      </c>
      <c r="U43" s="207">
        <v>-1.1659569712957101</v>
      </c>
      <c r="V43" s="207">
        <v>-1.1078700691621901</v>
      </c>
      <c r="W43" s="207">
        <v>6.08835126558344</v>
      </c>
      <c r="X43" s="207">
        <v>15.286546897407799</v>
      </c>
      <c r="Y43" s="213">
        <v>5.76367939041653</v>
      </c>
      <c r="Z43" s="207"/>
      <c r="AA43" s="220">
        <v>11.7668528940605</v>
      </c>
      <c r="AB43" s="228">
        <v>4.3423204971200002</v>
      </c>
      <c r="AC43" s="221">
        <v>8.4748551534009096</v>
      </c>
      <c r="AD43" s="207"/>
      <c r="AE43" s="226">
        <v>6.4639944311862996</v>
      </c>
      <c r="AF43" s="30"/>
      <c r="AG43" s="233">
        <v>108.520675828739</v>
      </c>
      <c r="AH43" s="229">
        <v>116.40280326768099</v>
      </c>
      <c r="AI43" s="229">
        <v>121.23481354392599</v>
      </c>
      <c r="AJ43" s="229">
        <v>131.81875596455299</v>
      </c>
      <c r="AK43" s="229">
        <v>153.681525858665</v>
      </c>
      <c r="AL43" s="234">
        <v>127.995035210499</v>
      </c>
      <c r="AM43" s="229"/>
      <c r="AN43" s="241">
        <v>173.92243074759699</v>
      </c>
      <c r="AO43" s="249">
        <v>156.11314052892001</v>
      </c>
      <c r="AP43" s="242">
        <v>165.30471261309199</v>
      </c>
      <c r="AQ43" s="229"/>
      <c r="AR43" s="247">
        <v>139.58505748767499</v>
      </c>
      <c r="AS43" s="208"/>
      <c r="AT43" s="212">
        <v>-0.85832770563937</v>
      </c>
      <c r="AU43" s="207">
        <v>0.90378110846089099</v>
      </c>
      <c r="AV43" s="207">
        <v>-1.6695960107607299</v>
      </c>
      <c r="AW43" s="207">
        <v>-11.8575435822173</v>
      </c>
      <c r="AX43" s="207">
        <v>0.10195882427240099</v>
      </c>
      <c r="AY43" s="213">
        <v>-3.8612691495006599</v>
      </c>
      <c r="AZ43" s="207"/>
      <c r="BA43" s="220">
        <v>1.2948637601755799</v>
      </c>
      <c r="BB43" s="228">
        <v>0.34631055886030898</v>
      </c>
      <c r="BC43" s="221">
        <v>0.79056078858279399</v>
      </c>
      <c r="BD43" s="207"/>
      <c r="BE43" s="226">
        <v>-2.3149915026945198</v>
      </c>
      <c r="BF43" s="39"/>
      <c r="BG43" s="39"/>
      <c r="BH43" s="39"/>
      <c r="BI43" s="39"/>
      <c r="BJ43" s="39"/>
      <c r="BK43" s="39"/>
      <c r="BL43" s="39"/>
    </row>
    <row r="44" spans="1:64" x14ac:dyDescent="0.25">
      <c r="A44" s="20" t="s">
        <v>104</v>
      </c>
      <c r="B44" s="2" t="s">
        <v>16</v>
      </c>
      <c r="D44" s="24" t="s">
        <v>89</v>
      </c>
      <c r="E44" s="27" t="s">
        <v>90</v>
      </c>
      <c r="G44" s="233">
        <v>313.90087059942903</v>
      </c>
      <c r="H44" s="229">
        <v>311.18941060256799</v>
      </c>
      <c r="I44" s="229">
        <v>327.318361996053</v>
      </c>
      <c r="J44" s="229">
        <v>331.71019062339002</v>
      </c>
      <c r="K44" s="229">
        <v>355.167089061566</v>
      </c>
      <c r="L44" s="234">
        <v>329.39475556114098</v>
      </c>
      <c r="M44" s="229"/>
      <c r="N44" s="241">
        <v>440.96223551302398</v>
      </c>
      <c r="O44" s="249">
        <v>444.994277012711</v>
      </c>
      <c r="P44" s="242">
        <v>442.98200053064397</v>
      </c>
      <c r="Q44" s="229"/>
      <c r="R44" s="247">
        <v>365.90424953095601</v>
      </c>
      <c r="S44" s="208"/>
      <c r="T44" s="212">
        <v>4.4670161176500196</v>
      </c>
      <c r="U44" s="207">
        <v>1.86949108413683</v>
      </c>
      <c r="V44" s="207">
        <v>1.5051479778552199</v>
      </c>
      <c r="W44" s="207">
        <v>5.5035908700420002</v>
      </c>
      <c r="X44" s="207">
        <v>4.0340676068196499</v>
      </c>
      <c r="Y44" s="213">
        <v>3.3566862125534498</v>
      </c>
      <c r="Z44" s="207"/>
      <c r="AA44" s="220">
        <v>7.1499364884981302</v>
      </c>
      <c r="AB44" s="228">
        <v>5.0082044172983702</v>
      </c>
      <c r="AC44" s="221">
        <v>6.0888519103390601</v>
      </c>
      <c r="AD44" s="207"/>
      <c r="AE44" s="226">
        <v>4.3675172891629002</v>
      </c>
      <c r="AG44" s="233">
        <v>301.76106219986201</v>
      </c>
      <c r="AH44" s="229">
        <v>310.92398747050601</v>
      </c>
      <c r="AI44" s="229">
        <v>325.10215939056502</v>
      </c>
      <c r="AJ44" s="229">
        <v>324.088501144958</v>
      </c>
      <c r="AK44" s="229">
        <v>329.53562566519599</v>
      </c>
      <c r="AL44" s="234">
        <v>319.72587576701801</v>
      </c>
      <c r="AM44" s="229"/>
      <c r="AN44" s="241">
        <v>399.81412729374301</v>
      </c>
      <c r="AO44" s="249">
        <v>400.42975497485997</v>
      </c>
      <c r="AP44" s="242">
        <v>400.12501233773202</v>
      </c>
      <c r="AQ44" s="229"/>
      <c r="AR44" s="247">
        <v>344.64580278661401</v>
      </c>
      <c r="AS44" s="208"/>
      <c r="AT44" s="212">
        <v>3.7722516766274299</v>
      </c>
      <c r="AU44" s="207">
        <v>3.0575140635235698</v>
      </c>
      <c r="AV44" s="207">
        <v>4.2062982916725096</v>
      </c>
      <c r="AW44" s="207">
        <v>5.65714071509404</v>
      </c>
      <c r="AX44" s="207">
        <v>4.7239602472636797</v>
      </c>
      <c r="AY44" s="213">
        <v>4.3413896519443096</v>
      </c>
      <c r="AZ44" s="207"/>
      <c r="BA44" s="220">
        <v>5.7452137278574096</v>
      </c>
      <c r="BB44" s="228">
        <v>4.3120165902712397</v>
      </c>
      <c r="BC44" s="221">
        <v>5.0136968553375603</v>
      </c>
      <c r="BD44" s="207"/>
      <c r="BE44" s="226">
        <v>4.4176224304903302</v>
      </c>
    </row>
    <row r="45" spans="1:64" x14ac:dyDescent="0.25">
      <c r="A45" s="20" t="s">
        <v>105</v>
      </c>
      <c r="B45" s="2" t="s">
        <v>17</v>
      </c>
      <c r="D45" s="24" t="s">
        <v>89</v>
      </c>
      <c r="E45" s="27" t="s">
        <v>90</v>
      </c>
      <c r="G45" s="233">
        <v>183.23861393831001</v>
      </c>
      <c r="H45" s="229">
        <v>217.82121843219301</v>
      </c>
      <c r="I45" s="229">
        <v>244.27312688757399</v>
      </c>
      <c r="J45" s="229">
        <v>250.74372127809801</v>
      </c>
      <c r="K45" s="229">
        <v>254.29384688416999</v>
      </c>
      <c r="L45" s="234">
        <v>235.23731554190201</v>
      </c>
      <c r="M45" s="229"/>
      <c r="N45" s="241">
        <v>271.05942213063003</v>
      </c>
      <c r="O45" s="249">
        <v>263.74717030530798</v>
      </c>
      <c r="P45" s="242">
        <v>267.41069198027702</v>
      </c>
      <c r="Q45" s="229"/>
      <c r="R45" s="247">
        <v>245.30725050782101</v>
      </c>
      <c r="S45" s="208"/>
      <c r="T45" s="212">
        <v>1.2800591663738901</v>
      </c>
      <c r="U45" s="207">
        <v>-0.66044409852149599</v>
      </c>
      <c r="V45" s="207">
        <v>2.32374299288474</v>
      </c>
      <c r="W45" s="207">
        <v>8.1416619409645907</v>
      </c>
      <c r="X45" s="207">
        <v>11.264711099018101</v>
      </c>
      <c r="Y45" s="213">
        <v>5.3279455587346503</v>
      </c>
      <c r="Z45" s="207"/>
      <c r="AA45" s="220">
        <v>16.856325433051499</v>
      </c>
      <c r="AB45" s="228">
        <v>16.064785943574002</v>
      </c>
      <c r="AC45" s="221">
        <v>16.453089101653699</v>
      </c>
      <c r="AD45" s="207"/>
      <c r="AE45" s="226">
        <v>8.8707169275233504</v>
      </c>
      <c r="AG45" s="233">
        <v>190.586080822366</v>
      </c>
      <c r="AH45" s="229">
        <v>223.498380593147</v>
      </c>
      <c r="AI45" s="229">
        <v>240.50251814081099</v>
      </c>
      <c r="AJ45" s="229">
        <v>236.85656226234701</v>
      </c>
      <c r="AK45" s="229">
        <v>218.851811862613</v>
      </c>
      <c r="AL45" s="234">
        <v>224.713380913859</v>
      </c>
      <c r="AM45" s="229"/>
      <c r="AN45" s="241">
        <v>223.292354740061</v>
      </c>
      <c r="AO45" s="249">
        <v>221.571615148782</v>
      </c>
      <c r="AP45" s="242">
        <v>222.42797872918601</v>
      </c>
      <c r="AQ45" s="229"/>
      <c r="AR45" s="247">
        <v>224.05356910581801</v>
      </c>
      <c r="AS45" s="208"/>
      <c r="AT45" s="212">
        <v>6.0699307832553897</v>
      </c>
      <c r="AU45" s="207">
        <v>5.5649258965983899</v>
      </c>
      <c r="AV45" s="207">
        <v>4.9798597253827701</v>
      </c>
      <c r="AW45" s="207">
        <v>4.5501271813028996</v>
      </c>
      <c r="AX45" s="207">
        <v>2.8730465736497699</v>
      </c>
      <c r="AY45" s="213">
        <v>4.5924621200753304</v>
      </c>
      <c r="AZ45" s="207"/>
      <c r="BA45" s="220">
        <v>5.6219358269934103</v>
      </c>
      <c r="BB45" s="228">
        <v>6.2127672056203096</v>
      </c>
      <c r="BC45" s="221">
        <v>5.9134688201285099</v>
      </c>
      <c r="BD45" s="207"/>
      <c r="BE45" s="226">
        <v>5.0003361003473703</v>
      </c>
    </row>
    <row r="46" spans="1:64" x14ac:dyDescent="0.25">
      <c r="A46" s="20" t="s">
        <v>106</v>
      </c>
      <c r="B46" s="2" t="s">
        <v>18</v>
      </c>
      <c r="D46" s="24" t="s">
        <v>89</v>
      </c>
      <c r="E46" s="27" t="s">
        <v>90</v>
      </c>
      <c r="G46" s="233">
        <v>148.4406113627</v>
      </c>
      <c r="H46" s="229">
        <v>165.07370172199401</v>
      </c>
      <c r="I46" s="229">
        <v>179.591097386857</v>
      </c>
      <c r="J46" s="229">
        <v>192.277819505835</v>
      </c>
      <c r="K46" s="229">
        <v>203.43554499738701</v>
      </c>
      <c r="L46" s="234">
        <v>180.594132340274</v>
      </c>
      <c r="M46" s="229"/>
      <c r="N46" s="241">
        <v>223.90684479088401</v>
      </c>
      <c r="O46" s="249">
        <v>212.05123928068599</v>
      </c>
      <c r="P46" s="242">
        <v>218.04395183239399</v>
      </c>
      <c r="Q46" s="229"/>
      <c r="R46" s="247">
        <v>192.347894564326</v>
      </c>
      <c r="S46" s="208"/>
      <c r="T46" s="212">
        <v>2.50963987160603</v>
      </c>
      <c r="U46" s="207">
        <v>1.80888062502058</v>
      </c>
      <c r="V46" s="207">
        <v>1.5049512772263101</v>
      </c>
      <c r="W46" s="207">
        <v>8.1852501266631599</v>
      </c>
      <c r="X46" s="207">
        <v>9.2998884083955993</v>
      </c>
      <c r="Y46" s="213">
        <v>5.2328070786760001</v>
      </c>
      <c r="Z46" s="207"/>
      <c r="AA46" s="220">
        <v>11.015197735249901</v>
      </c>
      <c r="AB46" s="228">
        <v>8.5476963088585798</v>
      </c>
      <c r="AC46" s="221">
        <v>9.8133974182490409</v>
      </c>
      <c r="AD46" s="207"/>
      <c r="AE46" s="226">
        <v>6.6957001466246897</v>
      </c>
      <c r="AG46" s="233">
        <v>147.37277849521601</v>
      </c>
      <c r="AH46" s="229">
        <v>163.91912871043399</v>
      </c>
      <c r="AI46" s="229">
        <v>175.342114737478</v>
      </c>
      <c r="AJ46" s="229">
        <v>176.46258376899601</v>
      </c>
      <c r="AK46" s="229">
        <v>171.229074140177</v>
      </c>
      <c r="AL46" s="234">
        <v>168.29172816017501</v>
      </c>
      <c r="AM46" s="229"/>
      <c r="AN46" s="241">
        <v>183.407570990545</v>
      </c>
      <c r="AO46" s="249">
        <v>178.44126109924599</v>
      </c>
      <c r="AP46" s="242">
        <v>180.943050014802</v>
      </c>
      <c r="AQ46" s="229"/>
      <c r="AR46" s="247">
        <v>172.135709048813</v>
      </c>
      <c r="AS46" s="208"/>
      <c r="AT46" s="212">
        <v>5.1204710019131001</v>
      </c>
      <c r="AU46" s="207">
        <v>4.0232784071110199</v>
      </c>
      <c r="AV46" s="207">
        <v>3.8152229666775899</v>
      </c>
      <c r="AW46" s="207">
        <v>3.0142347197265398</v>
      </c>
      <c r="AX46" s="207">
        <v>3.1744818441128202</v>
      </c>
      <c r="AY46" s="213">
        <v>3.5739747587935802</v>
      </c>
      <c r="AZ46" s="207"/>
      <c r="BA46" s="220">
        <v>4.1636160465361796</v>
      </c>
      <c r="BB46" s="228">
        <v>3.6035280951417299</v>
      </c>
      <c r="BC46" s="221">
        <v>3.89837154163168</v>
      </c>
      <c r="BD46" s="207"/>
      <c r="BE46" s="226">
        <v>3.5993118391577998</v>
      </c>
    </row>
    <row r="47" spans="1:64" x14ac:dyDescent="0.25">
      <c r="A47" s="20" t="s">
        <v>107</v>
      </c>
      <c r="B47" s="2" t="s">
        <v>19</v>
      </c>
      <c r="D47" s="24" t="s">
        <v>89</v>
      </c>
      <c r="E47" s="27" t="s">
        <v>90</v>
      </c>
      <c r="G47" s="233">
        <v>118.83642836635001</v>
      </c>
      <c r="H47" s="229">
        <v>126.889936088919</v>
      </c>
      <c r="I47" s="229">
        <v>136.08824229211999</v>
      </c>
      <c r="J47" s="229">
        <v>150.080969695222</v>
      </c>
      <c r="K47" s="229">
        <v>171.795791426335</v>
      </c>
      <c r="L47" s="234">
        <v>143.320195456351</v>
      </c>
      <c r="M47" s="229"/>
      <c r="N47" s="241">
        <v>203.23847718376101</v>
      </c>
      <c r="O47" s="249">
        <v>186.344034349217</v>
      </c>
      <c r="P47" s="242">
        <v>194.896253446961</v>
      </c>
      <c r="Q47" s="229"/>
      <c r="R47" s="247">
        <v>159.999871115194</v>
      </c>
      <c r="S47" s="208"/>
      <c r="T47" s="212">
        <v>3.8372422451136901</v>
      </c>
      <c r="U47" s="207">
        <v>2.0546641126795899</v>
      </c>
      <c r="V47" s="207">
        <v>2.8829071720267798</v>
      </c>
      <c r="W47" s="207">
        <v>7.6899572604786499</v>
      </c>
      <c r="X47" s="207">
        <v>11.896358167750799</v>
      </c>
      <c r="Y47" s="213">
        <v>6.4099062356939003</v>
      </c>
      <c r="Z47" s="207"/>
      <c r="AA47" s="220">
        <v>11.846618262728899</v>
      </c>
      <c r="AB47" s="228">
        <v>6.7404028514921297</v>
      </c>
      <c r="AC47" s="221">
        <v>9.3840227864361694</v>
      </c>
      <c r="AD47" s="207"/>
      <c r="AE47" s="226">
        <v>7.2373963657019402</v>
      </c>
      <c r="AG47" s="233">
        <v>117.911679305227</v>
      </c>
      <c r="AH47" s="229">
        <v>126.91595196043799</v>
      </c>
      <c r="AI47" s="229">
        <v>133.12968002392299</v>
      </c>
      <c r="AJ47" s="229">
        <v>136.70098408469201</v>
      </c>
      <c r="AK47" s="229">
        <v>140.314050907813</v>
      </c>
      <c r="AL47" s="234">
        <v>131.97685811474301</v>
      </c>
      <c r="AM47" s="229"/>
      <c r="AN47" s="241">
        <v>164.083321622992</v>
      </c>
      <c r="AO47" s="249">
        <v>158.183501364298</v>
      </c>
      <c r="AP47" s="242">
        <v>161.168132801697</v>
      </c>
      <c r="AQ47" s="229"/>
      <c r="AR47" s="247">
        <v>141.088892321598</v>
      </c>
      <c r="AS47" s="208"/>
      <c r="AT47" s="212">
        <v>4.87940294785865</v>
      </c>
      <c r="AU47" s="207">
        <v>5.0880168158711303</v>
      </c>
      <c r="AV47" s="207">
        <v>4.6901335940412396</v>
      </c>
      <c r="AW47" s="207">
        <v>2.9065207506748099</v>
      </c>
      <c r="AX47" s="207">
        <v>3.9886018213450698</v>
      </c>
      <c r="AY47" s="213">
        <v>4.09534266091657</v>
      </c>
      <c r="AZ47" s="207"/>
      <c r="BA47" s="220">
        <v>4.6332790463600499</v>
      </c>
      <c r="BB47" s="228">
        <v>3.1652294299894899</v>
      </c>
      <c r="BC47" s="221">
        <v>3.9254407235665898</v>
      </c>
      <c r="BD47" s="207"/>
      <c r="BE47" s="226">
        <v>3.76761788825385</v>
      </c>
    </row>
    <row r="48" spans="1:64" x14ac:dyDescent="0.25">
      <c r="A48" s="20" t="s">
        <v>108</v>
      </c>
      <c r="B48" s="2" t="s">
        <v>20</v>
      </c>
      <c r="D48" s="24" t="s">
        <v>89</v>
      </c>
      <c r="E48" s="27" t="s">
        <v>90</v>
      </c>
      <c r="G48" s="233">
        <v>86.777110565110505</v>
      </c>
      <c r="H48" s="229">
        <v>90.638266013871799</v>
      </c>
      <c r="I48" s="229">
        <v>96.954741033434601</v>
      </c>
      <c r="J48" s="229">
        <v>111.08148876555801</v>
      </c>
      <c r="K48" s="229">
        <v>133.30416770508799</v>
      </c>
      <c r="L48" s="234">
        <v>106.132659604606</v>
      </c>
      <c r="M48" s="229"/>
      <c r="N48" s="241">
        <v>146.985366863905</v>
      </c>
      <c r="O48" s="249">
        <v>129.74674596607301</v>
      </c>
      <c r="P48" s="242">
        <v>138.571443861066</v>
      </c>
      <c r="Q48" s="229"/>
      <c r="R48" s="247">
        <v>116.770774165776</v>
      </c>
      <c r="S48" s="208"/>
      <c r="T48" s="212">
        <v>2.7254489283629399</v>
      </c>
      <c r="U48" s="207">
        <v>1.9215380354590501</v>
      </c>
      <c r="V48" s="207">
        <v>3.3437279472416801</v>
      </c>
      <c r="W48" s="207">
        <v>11.402422682760101</v>
      </c>
      <c r="X48" s="207">
        <v>17.705184186740599</v>
      </c>
      <c r="Y48" s="213">
        <v>9.0464631053270601</v>
      </c>
      <c r="Z48" s="207"/>
      <c r="AA48" s="220">
        <v>14.198812185037401</v>
      </c>
      <c r="AB48" s="228">
        <v>9.9382757986777897</v>
      </c>
      <c r="AC48" s="221">
        <v>12.2569489965621</v>
      </c>
      <c r="AD48" s="207"/>
      <c r="AE48" s="226">
        <v>10.140899360225999</v>
      </c>
      <c r="AG48" s="233">
        <v>85.669340321595698</v>
      </c>
      <c r="AH48" s="229">
        <v>89.770971883270803</v>
      </c>
      <c r="AI48" s="229">
        <v>93.794620073010293</v>
      </c>
      <c r="AJ48" s="229">
        <v>98.309628316682705</v>
      </c>
      <c r="AK48" s="229">
        <v>104.39033086241101</v>
      </c>
      <c r="AL48" s="234">
        <v>95.004300743437597</v>
      </c>
      <c r="AM48" s="229"/>
      <c r="AN48" s="241">
        <v>118.794317595965</v>
      </c>
      <c r="AO48" s="249">
        <v>113.162286609465</v>
      </c>
      <c r="AP48" s="242">
        <v>116.014281670556</v>
      </c>
      <c r="AQ48" s="229"/>
      <c r="AR48" s="247">
        <v>101.704736952847</v>
      </c>
      <c r="AS48" s="208"/>
      <c r="AT48" s="212">
        <v>3.2128762873259902</v>
      </c>
      <c r="AU48" s="207">
        <v>3.4498763710339899</v>
      </c>
      <c r="AV48" s="207">
        <v>4.4450831095877996</v>
      </c>
      <c r="AW48" s="207">
        <v>3.24234594192869</v>
      </c>
      <c r="AX48" s="207">
        <v>5.7077238394323402</v>
      </c>
      <c r="AY48" s="213">
        <v>4.0530761537706796</v>
      </c>
      <c r="AZ48" s="207"/>
      <c r="BA48" s="220">
        <v>4.56327155904573</v>
      </c>
      <c r="BB48" s="228">
        <v>3.7319467981108301</v>
      </c>
      <c r="BC48" s="221">
        <v>4.1738393430779697</v>
      </c>
      <c r="BD48" s="207"/>
      <c r="BE48" s="226">
        <v>4.0086371726303804</v>
      </c>
    </row>
    <row r="49" spans="1:57" x14ac:dyDescent="0.25">
      <c r="A49" s="21" t="s">
        <v>109</v>
      </c>
      <c r="B49" s="2" t="s">
        <v>21</v>
      </c>
      <c r="D49" s="24" t="s">
        <v>89</v>
      </c>
      <c r="E49" s="27" t="s">
        <v>90</v>
      </c>
      <c r="G49" s="233">
        <v>64.088384986351201</v>
      </c>
      <c r="H49" s="229">
        <v>65.065132969996597</v>
      </c>
      <c r="I49" s="229">
        <v>66.616368748659596</v>
      </c>
      <c r="J49" s="229">
        <v>74.448346277188307</v>
      </c>
      <c r="K49" s="229">
        <v>86.990973635431899</v>
      </c>
      <c r="L49" s="234">
        <v>72.340742197019395</v>
      </c>
      <c r="M49" s="229"/>
      <c r="N49" s="241">
        <v>98.462635192997595</v>
      </c>
      <c r="O49" s="249">
        <v>89.370200960454298</v>
      </c>
      <c r="P49" s="242">
        <v>94.046968541877902</v>
      </c>
      <c r="Q49" s="229"/>
      <c r="R49" s="247">
        <v>79.705544070432296</v>
      </c>
      <c r="S49" s="208"/>
      <c r="T49" s="212">
        <v>1.75805684865288</v>
      </c>
      <c r="U49" s="207">
        <v>2.3227919470015199</v>
      </c>
      <c r="V49" s="207">
        <v>3.0779773609230401</v>
      </c>
      <c r="W49" s="207">
        <v>9.2278139860666801</v>
      </c>
      <c r="X49" s="207">
        <v>14.2351016234976</v>
      </c>
      <c r="Y49" s="213">
        <v>7.0770498417580399</v>
      </c>
      <c r="Z49" s="207"/>
      <c r="AA49" s="220">
        <v>9.3365088214299892</v>
      </c>
      <c r="AB49" s="228">
        <v>4.30885258780856</v>
      </c>
      <c r="AC49" s="221">
        <v>6.9895446931672804</v>
      </c>
      <c r="AD49" s="207"/>
      <c r="AE49" s="226">
        <v>7.0032133796711697</v>
      </c>
      <c r="AG49" s="233">
        <v>63.510241031272699</v>
      </c>
      <c r="AH49" s="229">
        <v>64.218165321925497</v>
      </c>
      <c r="AI49" s="229">
        <v>64.950675990417096</v>
      </c>
      <c r="AJ49" s="229">
        <v>67.283391794152195</v>
      </c>
      <c r="AK49" s="229">
        <v>70.951171688362294</v>
      </c>
      <c r="AL49" s="234">
        <v>66.327508044805199</v>
      </c>
      <c r="AM49" s="229"/>
      <c r="AN49" s="241">
        <v>80.2705525106701</v>
      </c>
      <c r="AO49" s="249">
        <v>77.557713571868703</v>
      </c>
      <c r="AP49" s="242">
        <v>78.923784274996805</v>
      </c>
      <c r="AQ49" s="229"/>
      <c r="AR49" s="247">
        <v>70.403232787708802</v>
      </c>
      <c r="AS49" s="208"/>
      <c r="AT49" s="212">
        <v>0.69499313920136396</v>
      </c>
      <c r="AU49" s="207">
        <v>1.1771407034763199</v>
      </c>
      <c r="AV49" s="207">
        <v>0.79176263119818302</v>
      </c>
      <c r="AW49" s="207">
        <v>-0.86219127009650298</v>
      </c>
      <c r="AX49" s="207">
        <v>2.1585296407621199</v>
      </c>
      <c r="AY49" s="213">
        <v>0.75913164600625604</v>
      </c>
      <c r="AZ49" s="207"/>
      <c r="BA49" s="220">
        <v>0.73947214108237203</v>
      </c>
      <c r="BB49" s="228">
        <v>-1.06047559947856</v>
      </c>
      <c r="BC49" s="221">
        <v>-0.144101678708074</v>
      </c>
      <c r="BD49" s="207"/>
      <c r="BE49" s="226">
        <v>0.32766035724005999</v>
      </c>
    </row>
    <row r="50" spans="1:57" x14ac:dyDescent="0.25">
      <c r="A50" s="33" t="s">
        <v>47</v>
      </c>
      <c r="B50" t="s">
        <v>47</v>
      </c>
      <c r="D50" s="24" t="s">
        <v>89</v>
      </c>
      <c r="E50" s="27" t="s">
        <v>90</v>
      </c>
      <c r="G50" s="233">
        <v>112.75367235079101</v>
      </c>
      <c r="H50" s="229">
        <v>128.417271952259</v>
      </c>
      <c r="I50" s="229">
        <v>133.377070113591</v>
      </c>
      <c r="J50" s="229">
        <v>147.477285464098</v>
      </c>
      <c r="K50" s="229">
        <v>182.71197222222199</v>
      </c>
      <c r="L50" s="234">
        <v>144.52413163897</v>
      </c>
      <c r="M50" s="229"/>
      <c r="N50" s="241">
        <v>204.43185088293001</v>
      </c>
      <c r="O50" s="249">
        <v>182.99883579825499</v>
      </c>
      <c r="P50" s="242">
        <v>194.50755575065801</v>
      </c>
      <c r="Q50" s="229"/>
      <c r="R50" s="247">
        <v>160.363851204718</v>
      </c>
      <c r="S50" s="208"/>
      <c r="T50" s="212">
        <v>7.0540101519527596</v>
      </c>
      <c r="U50" s="207">
        <v>0.66189698335686398</v>
      </c>
      <c r="V50" s="207">
        <v>2.8907033277663898</v>
      </c>
      <c r="W50" s="207">
        <v>19.3594261052903</v>
      </c>
      <c r="X50" s="207">
        <v>18.272479373544499</v>
      </c>
      <c r="Y50" s="213">
        <v>10.9275882417707</v>
      </c>
      <c r="Z50" s="207"/>
      <c r="AA50" s="220">
        <v>16.230010235590601</v>
      </c>
      <c r="AB50" s="228">
        <v>5.4822342459599698</v>
      </c>
      <c r="AC50" s="221">
        <v>11.329756224089101</v>
      </c>
      <c r="AD50" s="207"/>
      <c r="AE50" s="226">
        <v>10.689027680033201</v>
      </c>
      <c r="AG50" s="233">
        <v>119.23927973199299</v>
      </c>
      <c r="AH50" s="229">
        <v>127.56182613390899</v>
      </c>
      <c r="AI50" s="229">
        <v>128.791963976798</v>
      </c>
      <c r="AJ50" s="229">
        <v>132.22440180144801</v>
      </c>
      <c r="AK50" s="229">
        <v>143.78195487200199</v>
      </c>
      <c r="AL50" s="234">
        <v>131.17620576599401</v>
      </c>
      <c r="AM50" s="229"/>
      <c r="AN50" s="241">
        <v>162.995338164251</v>
      </c>
      <c r="AO50" s="249">
        <v>154.78773166221399</v>
      </c>
      <c r="AP50" s="242">
        <v>159.017403405696</v>
      </c>
      <c r="AQ50" s="229"/>
      <c r="AR50" s="247">
        <v>139.66960006075701</v>
      </c>
      <c r="AS50" s="208"/>
      <c r="AT50" s="212">
        <v>6.0562716519311204</v>
      </c>
      <c r="AU50" s="207">
        <v>0.76889857120497695</v>
      </c>
      <c r="AV50" s="207">
        <v>-1.66792084828737</v>
      </c>
      <c r="AW50" s="207">
        <v>1.25572663465173</v>
      </c>
      <c r="AX50" s="207">
        <v>2.6471579549253899</v>
      </c>
      <c r="AY50" s="213">
        <v>1.44331088209008</v>
      </c>
      <c r="AZ50" s="207"/>
      <c r="BA50" s="220">
        <v>3.2273822264716601</v>
      </c>
      <c r="BB50" s="228">
        <v>-1.6645561946030899E-2</v>
      </c>
      <c r="BC50" s="221">
        <v>1.6962352023685801</v>
      </c>
      <c r="BD50" s="207"/>
      <c r="BE50" s="226">
        <v>1.4118115200061701</v>
      </c>
    </row>
    <row r="51" spans="1:57" x14ac:dyDescent="0.25">
      <c r="A51" s="109" t="s">
        <v>52</v>
      </c>
      <c r="B51" t="s">
        <v>52</v>
      </c>
      <c r="D51" s="24" t="s">
        <v>89</v>
      </c>
      <c r="E51" s="27" t="s">
        <v>90</v>
      </c>
      <c r="G51" s="233">
        <v>96.343020378456998</v>
      </c>
      <c r="H51" s="229">
        <v>99.154100082941596</v>
      </c>
      <c r="I51" s="229">
        <v>101.831851121518</v>
      </c>
      <c r="J51" s="229">
        <v>114.48327736072601</v>
      </c>
      <c r="K51" s="229">
        <v>137.047333333333</v>
      </c>
      <c r="L51" s="234">
        <v>113.110357159752</v>
      </c>
      <c r="M51" s="229"/>
      <c r="N51" s="241">
        <v>160.52508091706</v>
      </c>
      <c r="O51" s="249">
        <v>150.08344971813</v>
      </c>
      <c r="P51" s="242">
        <v>155.50202694427401</v>
      </c>
      <c r="Q51" s="229"/>
      <c r="R51" s="247">
        <v>127.98844058949901</v>
      </c>
      <c r="S51" s="208"/>
      <c r="T51" s="212">
        <v>4.4512578883930301E-2</v>
      </c>
      <c r="U51" s="207">
        <v>-0.91019536721536298</v>
      </c>
      <c r="V51" s="207">
        <v>-1.13201672428462</v>
      </c>
      <c r="W51" s="207">
        <v>1.4272571844867601</v>
      </c>
      <c r="X51" s="207">
        <v>4.5919449781158601</v>
      </c>
      <c r="Y51" s="213">
        <v>1.9438161787032799</v>
      </c>
      <c r="Z51" s="207"/>
      <c r="AA51" s="220">
        <v>7.0168836349416397</v>
      </c>
      <c r="AB51" s="228">
        <v>6.0489359574386699</v>
      </c>
      <c r="AC51" s="221">
        <v>6.5557944649546398</v>
      </c>
      <c r="AD51" s="207"/>
      <c r="AE51" s="226">
        <v>3.67450630842557</v>
      </c>
      <c r="AG51" s="233">
        <v>96.037001496757</v>
      </c>
      <c r="AH51" s="229">
        <v>98.253286853971503</v>
      </c>
      <c r="AI51" s="229">
        <v>100.329176858862</v>
      </c>
      <c r="AJ51" s="229">
        <v>104.866324089816</v>
      </c>
      <c r="AK51" s="229">
        <v>115.776566679724</v>
      </c>
      <c r="AL51" s="234">
        <v>103.868331684457</v>
      </c>
      <c r="AM51" s="229"/>
      <c r="AN51" s="241">
        <v>139.28674467110901</v>
      </c>
      <c r="AO51" s="249">
        <v>136.08495447607999</v>
      </c>
      <c r="AP51" s="242">
        <v>137.71301567592701</v>
      </c>
      <c r="AQ51" s="229"/>
      <c r="AR51" s="247">
        <v>115.198349469162</v>
      </c>
      <c r="AS51" s="208"/>
      <c r="AT51" s="212">
        <v>1.5887033396972201</v>
      </c>
      <c r="AU51" s="207">
        <v>2.8707532984279902E-2</v>
      </c>
      <c r="AV51" s="207">
        <v>-0.37036770723159301</v>
      </c>
      <c r="AW51" s="207">
        <v>-1.5084277255748</v>
      </c>
      <c r="AX51" s="207">
        <v>-3.0548029068732001</v>
      </c>
      <c r="AY51" s="213">
        <v>-1.13271094614722</v>
      </c>
      <c r="AZ51" s="207"/>
      <c r="BA51" s="220">
        <v>-0.24952409979527099</v>
      </c>
      <c r="BB51" s="228">
        <v>0.60360429321206999</v>
      </c>
      <c r="BC51" s="221">
        <v>0.15732264127332801</v>
      </c>
      <c r="BD51" s="207"/>
      <c r="BE51" s="226">
        <v>-1.1153892581928999</v>
      </c>
    </row>
    <row r="52" spans="1:57" x14ac:dyDescent="0.25">
      <c r="A52" s="110" t="s">
        <v>59</v>
      </c>
      <c r="B52" t="s">
        <v>59</v>
      </c>
      <c r="D52" s="24" t="s">
        <v>89</v>
      </c>
      <c r="E52" s="27" t="s">
        <v>90</v>
      </c>
      <c r="G52" s="235">
        <v>102.10543889845</v>
      </c>
      <c r="H52" s="236">
        <v>109.60564333017901</v>
      </c>
      <c r="I52" s="236">
        <v>112.730355107409</v>
      </c>
      <c r="J52" s="236">
        <v>110.917803251354</v>
      </c>
      <c r="K52" s="236">
        <v>109.182192139737</v>
      </c>
      <c r="L52" s="237">
        <v>109.257696499492</v>
      </c>
      <c r="M52" s="229"/>
      <c r="N52" s="243">
        <v>109.00075455333899</v>
      </c>
      <c r="O52" s="244">
        <v>116.30504680851</v>
      </c>
      <c r="P52" s="245">
        <v>112.687414089347</v>
      </c>
      <c r="Q52" s="229"/>
      <c r="R52" s="248">
        <v>110.289070593554</v>
      </c>
      <c r="S52" s="208"/>
      <c r="T52" s="214">
        <v>6.0797850308306698</v>
      </c>
      <c r="U52" s="215">
        <v>6.2433517700248098</v>
      </c>
      <c r="V52" s="215">
        <v>5.8489093030682202</v>
      </c>
      <c r="W52" s="215">
        <v>6.8336780455014701</v>
      </c>
      <c r="X52" s="215">
        <v>6.9589119615133201</v>
      </c>
      <c r="Y52" s="216">
        <v>6.33591592668117</v>
      </c>
      <c r="Z52" s="207"/>
      <c r="AA52" s="222">
        <v>-8.1076577993167503E-2</v>
      </c>
      <c r="AB52" s="223">
        <v>6.9242847537394701</v>
      </c>
      <c r="AC52" s="224">
        <v>3.44561704628059</v>
      </c>
      <c r="AD52" s="207"/>
      <c r="AE52" s="227">
        <v>5.2698467024074702</v>
      </c>
      <c r="AG52" s="235">
        <v>102.633515283842</v>
      </c>
      <c r="AH52" s="236">
        <v>108.593737458193</v>
      </c>
      <c r="AI52" s="236">
        <v>111.550157594724</v>
      </c>
      <c r="AJ52" s="236">
        <v>110.852590633608</v>
      </c>
      <c r="AK52" s="236">
        <v>108.591992341479</v>
      </c>
      <c r="AL52" s="237">
        <v>108.735824217545</v>
      </c>
      <c r="AM52" s="229"/>
      <c r="AN52" s="243">
        <v>111.14113697888401</v>
      </c>
      <c r="AO52" s="244">
        <v>112.40293228996801</v>
      </c>
      <c r="AP52" s="245">
        <v>111.770871121718</v>
      </c>
      <c r="AQ52" s="229"/>
      <c r="AR52" s="248">
        <v>109.65947968768</v>
      </c>
      <c r="AS52" s="208"/>
      <c r="AT52" s="214">
        <v>7.7028641630419301</v>
      </c>
      <c r="AU52" s="215">
        <v>5.5103524026706898</v>
      </c>
      <c r="AV52" s="215">
        <v>5.3404509296858196</v>
      </c>
      <c r="AW52" s="215">
        <v>4.9789703864932697</v>
      </c>
      <c r="AX52" s="215">
        <v>5.3263748312859702</v>
      </c>
      <c r="AY52" s="216">
        <v>5.5569122011598804</v>
      </c>
      <c r="AZ52" s="207"/>
      <c r="BA52" s="222">
        <v>3.4325236655369702</v>
      </c>
      <c r="BB52" s="223">
        <v>4.4856501236029596</v>
      </c>
      <c r="BC52" s="224">
        <v>3.9585712306501799</v>
      </c>
      <c r="BD52" s="207"/>
      <c r="BE52" s="227">
        <v>5.0265903133806704</v>
      </c>
    </row>
  </sheetData>
  <sheetProtection formatCells="0" formatColumns="0" formatRows="0"/>
  <mergeCells count="47">
    <mergeCell ref="BE3:BE4"/>
    <mergeCell ref="AW3:AW4"/>
    <mergeCell ref="AX3:AX4"/>
    <mergeCell ref="AY3:AY4"/>
    <mergeCell ref="BA3:BA4"/>
    <mergeCell ref="BB3:BB4"/>
    <mergeCell ref="BC3:BC4"/>
    <mergeCell ref="AV3:AV4"/>
    <mergeCell ref="AH3:AH4"/>
    <mergeCell ref="AI3:AI4"/>
    <mergeCell ref="AJ3:AJ4"/>
    <mergeCell ref="AK3:AK4"/>
    <mergeCell ref="AL3:AL4"/>
    <mergeCell ref="AN3:AN4"/>
    <mergeCell ref="AO3:AO4"/>
    <mergeCell ref="AP3:AP4"/>
    <mergeCell ref="AR3:AR4"/>
    <mergeCell ref="AT3:AT4"/>
    <mergeCell ref="AU3:AU4"/>
    <mergeCell ref="AG3:AG4"/>
    <mergeCell ref="R3:R4"/>
    <mergeCell ref="T3:T4"/>
    <mergeCell ref="U3:U4"/>
    <mergeCell ref="V3:V4"/>
    <mergeCell ref="W3:W4"/>
    <mergeCell ref="X3:X4"/>
    <mergeCell ref="Y3:Y4"/>
    <mergeCell ref="AA3:AA4"/>
    <mergeCell ref="AB3:AB4"/>
    <mergeCell ref="AC3:AC4"/>
    <mergeCell ref="AE3:AE4"/>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85" zoomScaleNormal="85" workbookViewId="0">
      <pane xSplit="2" ySplit="5" topLeftCell="C6" activePane="bottomRight" state="frozen"/>
      <selection activeCell="S30" sqref="S30"/>
      <selection pane="topRight" activeCell="S30" sqref="S30"/>
      <selection pane="bottomLeft" activeCell="S30" sqref="S30"/>
      <selection pane="bottomRight" activeCell="S30" sqref="S30"/>
    </sheetView>
  </sheetViews>
  <sheetFormatPr defaultColWidth="9.1796875" defaultRowHeight="12.5" x14ac:dyDescent="0.25"/>
  <cols>
    <col min="1" max="1" width="20.54296875" customWidth="1"/>
    <col min="2" max="2" width="25.453125" customWidth="1"/>
    <col min="3" max="3" width="4.1796875" customWidth="1"/>
    <col min="4" max="4" width="5.7265625" customWidth="1"/>
    <col min="6" max="6" width="3.54296875" customWidth="1"/>
    <col min="13" max="13" width="5.453125" customWidth="1"/>
    <col min="17" max="17" width="5.453125" customWidth="1"/>
    <col min="19" max="19" width="4.54296875" customWidth="1"/>
    <col min="26" max="26" width="3.81640625" customWidth="1"/>
    <col min="30" max="30" width="3.81640625" customWidth="1"/>
    <col min="32" max="32" width="4.5429687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66" t="s">
        <v>77</v>
      </c>
      <c r="E2" s="267"/>
      <c r="G2" s="268" t="s">
        <v>114</v>
      </c>
      <c r="H2" s="269"/>
      <c r="I2" s="269"/>
      <c r="J2" s="269"/>
      <c r="K2" s="269"/>
      <c r="L2" s="269"/>
      <c r="M2" s="269"/>
      <c r="N2" s="269"/>
      <c r="O2" s="269"/>
      <c r="P2" s="269"/>
      <c r="Q2" s="269"/>
      <c r="R2" s="269"/>
      <c r="T2" s="268" t="s">
        <v>115</v>
      </c>
      <c r="U2" s="269"/>
      <c r="V2" s="269"/>
      <c r="W2" s="269"/>
      <c r="X2" s="269"/>
      <c r="Y2" s="269"/>
      <c r="Z2" s="269"/>
      <c r="AA2" s="269"/>
      <c r="AB2" s="269"/>
      <c r="AC2" s="269"/>
      <c r="AD2" s="269"/>
      <c r="AE2" s="269"/>
      <c r="AF2" s="3"/>
      <c r="AG2" s="268" t="s">
        <v>116</v>
      </c>
      <c r="AH2" s="269"/>
      <c r="AI2" s="269"/>
      <c r="AJ2" s="269"/>
      <c r="AK2" s="269"/>
      <c r="AL2" s="269"/>
      <c r="AM2" s="269"/>
      <c r="AN2" s="269"/>
      <c r="AO2" s="269"/>
      <c r="AP2" s="269"/>
      <c r="AQ2" s="269"/>
      <c r="AR2" s="269"/>
      <c r="AT2" s="268" t="s">
        <v>117</v>
      </c>
      <c r="AU2" s="269"/>
      <c r="AV2" s="269"/>
      <c r="AW2" s="269"/>
      <c r="AX2" s="269"/>
      <c r="AY2" s="269"/>
      <c r="AZ2" s="269"/>
      <c r="BA2" s="269"/>
      <c r="BB2" s="269"/>
      <c r="BC2" s="269"/>
      <c r="BD2" s="269"/>
      <c r="BE2" s="269"/>
    </row>
    <row r="3" spans="1:57" ht="13" x14ac:dyDescent="0.25">
      <c r="A3" s="31"/>
      <c r="B3" s="31"/>
      <c r="C3" s="2"/>
      <c r="D3" s="270" t="s">
        <v>82</v>
      </c>
      <c r="E3" s="272" t="s">
        <v>83</v>
      </c>
      <c r="F3" s="4"/>
      <c r="G3" s="274" t="s">
        <v>63</v>
      </c>
      <c r="H3" s="276" t="s">
        <v>64</v>
      </c>
      <c r="I3" s="276" t="s">
        <v>84</v>
      </c>
      <c r="J3" s="276" t="s">
        <v>66</v>
      </c>
      <c r="K3" s="276" t="s">
        <v>85</v>
      </c>
      <c r="L3" s="278" t="s">
        <v>86</v>
      </c>
      <c r="M3" s="4"/>
      <c r="N3" s="274" t="s">
        <v>68</v>
      </c>
      <c r="O3" s="276" t="s">
        <v>69</v>
      </c>
      <c r="P3" s="278" t="s">
        <v>87</v>
      </c>
      <c r="Q3" s="2"/>
      <c r="R3" s="280" t="s">
        <v>88</v>
      </c>
      <c r="S3" s="2"/>
      <c r="T3" s="274" t="s">
        <v>63</v>
      </c>
      <c r="U3" s="276" t="s">
        <v>64</v>
      </c>
      <c r="V3" s="276" t="s">
        <v>84</v>
      </c>
      <c r="W3" s="276" t="s">
        <v>66</v>
      </c>
      <c r="X3" s="276" t="s">
        <v>85</v>
      </c>
      <c r="Y3" s="278" t="s">
        <v>86</v>
      </c>
      <c r="Z3" s="2"/>
      <c r="AA3" s="274" t="s">
        <v>68</v>
      </c>
      <c r="AB3" s="276" t="s">
        <v>69</v>
      </c>
      <c r="AC3" s="278" t="s">
        <v>87</v>
      </c>
      <c r="AD3" s="1"/>
      <c r="AE3" s="282" t="s">
        <v>88</v>
      </c>
      <c r="AF3" s="36"/>
      <c r="AG3" s="274" t="s">
        <v>63</v>
      </c>
      <c r="AH3" s="276" t="s">
        <v>64</v>
      </c>
      <c r="AI3" s="276" t="s">
        <v>84</v>
      </c>
      <c r="AJ3" s="276" t="s">
        <v>66</v>
      </c>
      <c r="AK3" s="276" t="s">
        <v>85</v>
      </c>
      <c r="AL3" s="278" t="s">
        <v>86</v>
      </c>
      <c r="AM3" s="4"/>
      <c r="AN3" s="274" t="s">
        <v>68</v>
      </c>
      <c r="AO3" s="276" t="s">
        <v>69</v>
      </c>
      <c r="AP3" s="278" t="s">
        <v>87</v>
      </c>
      <c r="AQ3" s="2"/>
      <c r="AR3" s="280" t="s">
        <v>88</v>
      </c>
      <c r="AS3" s="2"/>
      <c r="AT3" s="274" t="s">
        <v>63</v>
      </c>
      <c r="AU3" s="276" t="s">
        <v>64</v>
      </c>
      <c r="AV3" s="276" t="s">
        <v>84</v>
      </c>
      <c r="AW3" s="276" t="s">
        <v>66</v>
      </c>
      <c r="AX3" s="276" t="s">
        <v>85</v>
      </c>
      <c r="AY3" s="278" t="s">
        <v>86</v>
      </c>
      <c r="AZ3" s="2"/>
      <c r="BA3" s="274" t="s">
        <v>68</v>
      </c>
      <c r="BB3" s="276" t="s">
        <v>69</v>
      </c>
      <c r="BC3" s="278" t="s">
        <v>87</v>
      </c>
      <c r="BD3" s="1"/>
      <c r="BE3" s="282" t="s">
        <v>88</v>
      </c>
    </row>
    <row r="4" spans="1:57" ht="13" x14ac:dyDescent="0.25">
      <c r="A4" s="31"/>
      <c r="B4" s="31"/>
      <c r="C4" s="2"/>
      <c r="D4" s="271"/>
      <c r="E4" s="273"/>
      <c r="F4" s="4"/>
      <c r="G4" s="284"/>
      <c r="H4" s="285"/>
      <c r="I4" s="285"/>
      <c r="J4" s="285"/>
      <c r="K4" s="285"/>
      <c r="L4" s="286"/>
      <c r="M4" s="4"/>
      <c r="N4" s="284"/>
      <c r="O4" s="285"/>
      <c r="P4" s="286"/>
      <c r="Q4" s="2"/>
      <c r="R4" s="287"/>
      <c r="S4" s="2"/>
      <c r="T4" s="284"/>
      <c r="U4" s="285"/>
      <c r="V4" s="285"/>
      <c r="W4" s="285"/>
      <c r="X4" s="285"/>
      <c r="Y4" s="286"/>
      <c r="Z4" s="2"/>
      <c r="AA4" s="284"/>
      <c r="AB4" s="285"/>
      <c r="AC4" s="286"/>
      <c r="AD4" s="1"/>
      <c r="AE4" s="288"/>
      <c r="AF4" s="37"/>
      <c r="AG4" s="284"/>
      <c r="AH4" s="285"/>
      <c r="AI4" s="285"/>
      <c r="AJ4" s="285"/>
      <c r="AK4" s="285"/>
      <c r="AL4" s="286"/>
      <c r="AM4" s="4"/>
      <c r="AN4" s="284"/>
      <c r="AO4" s="285"/>
      <c r="AP4" s="286"/>
      <c r="AQ4" s="2"/>
      <c r="AR4" s="287"/>
      <c r="AS4" s="2"/>
      <c r="AT4" s="284"/>
      <c r="AU4" s="285"/>
      <c r="AV4" s="285"/>
      <c r="AW4" s="285"/>
      <c r="AX4" s="285"/>
      <c r="AY4" s="286"/>
      <c r="AZ4" s="2"/>
      <c r="BA4" s="284"/>
      <c r="BB4" s="285"/>
      <c r="BC4" s="286"/>
      <c r="BD4" s="1"/>
      <c r="BE4" s="288"/>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30">
        <v>67.733615442158893</v>
      </c>
      <c r="H6" s="231">
        <v>101.345279176842</v>
      </c>
      <c r="I6" s="231">
        <v>120.19353114835501</v>
      </c>
      <c r="J6" s="231">
        <v>124.30916059604699</v>
      </c>
      <c r="K6" s="231">
        <v>116.967671761029</v>
      </c>
      <c r="L6" s="232">
        <v>106.10985882723899</v>
      </c>
      <c r="M6" s="229"/>
      <c r="N6" s="238">
        <v>144.52780637509099</v>
      </c>
      <c r="O6" s="239">
        <v>150.44597678768099</v>
      </c>
      <c r="P6" s="240">
        <v>147.48690455013499</v>
      </c>
      <c r="Q6" s="229"/>
      <c r="R6" s="246">
        <v>117.932414315554</v>
      </c>
      <c r="S6" s="208"/>
      <c r="T6" s="209">
        <v>4.0093734556734999</v>
      </c>
      <c r="U6" s="210">
        <v>6.9031980781439097</v>
      </c>
      <c r="V6" s="210">
        <v>6.9271758527799996</v>
      </c>
      <c r="W6" s="210">
        <v>8.1196102741863694</v>
      </c>
      <c r="X6" s="210">
        <v>5.4441973854793897</v>
      </c>
      <c r="Y6" s="211">
        <v>6.4857756914195503</v>
      </c>
      <c r="Z6" s="207"/>
      <c r="AA6" s="217">
        <v>4.1149557791412299</v>
      </c>
      <c r="AB6" s="218">
        <v>2.7854585687960798</v>
      </c>
      <c r="AC6" s="219">
        <v>3.4325978504094299</v>
      </c>
      <c r="AD6" s="207"/>
      <c r="AE6" s="225">
        <v>5.3747305500416296</v>
      </c>
      <c r="AG6" s="230">
        <v>77.545010455882505</v>
      </c>
      <c r="AH6" s="231">
        <v>103.015983710903</v>
      </c>
      <c r="AI6" s="231">
        <v>117.498236356815</v>
      </c>
      <c r="AJ6" s="231">
        <v>116.538650307884</v>
      </c>
      <c r="AK6" s="231">
        <v>109.172215537982</v>
      </c>
      <c r="AL6" s="232">
        <v>104.75416076969</v>
      </c>
      <c r="AM6" s="229"/>
      <c r="AN6" s="238">
        <v>131.895272154265</v>
      </c>
      <c r="AO6" s="239">
        <v>135.107685205346</v>
      </c>
      <c r="AP6" s="240">
        <v>133.50146193106701</v>
      </c>
      <c r="AQ6" s="229"/>
      <c r="AR6" s="246">
        <v>112.978218066683</v>
      </c>
      <c r="AS6" s="208"/>
      <c r="AT6" s="209">
        <v>8.1839070581318296</v>
      </c>
      <c r="AU6" s="210">
        <v>8.8136653184927596</v>
      </c>
      <c r="AV6" s="210">
        <v>7.7348958010447104</v>
      </c>
      <c r="AW6" s="210">
        <v>5.7503283497476998</v>
      </c>
      <c r="AX6" s="210">
        <v>2.2770834134237901</v>
      </c>
      <c r="AY6" s="211">
        <v>6.37722909695586</v>
      </c>
      <c r="AZ6" s="207"/>
      <c r="BA6" s="217">
        <v>2.3779812564881802</v>
      </c>
      <c r="BB6" s="218">
        <v>1.7175577785787199</v>
      </c>
      <c r="BC6" s="219">
        <v>2.0427137072205701</v>
      </c>
      <c r="BD6" s="207"/>
      <c r="BE6" s="225">
        <v>4.8734355439230601</v>
      </c>
    </row>
    <row r="7" spans="1:57" x14ac:dyDescent="0.25">
      <c r="A7" s="19" t="s">
        <v>91</v>
      </c>
      <c r="B7" s="2" t="str">
        <f>TRIM(A7)</f>
        <v>Virginia</v>
      </c>
      <c r="C7" s="9"/>
      <c r="D7" s="23" t="s">
        <v>89</v>
      </c>
      <c r="E7" s="26" t="s">
        <v>90</v>
      </c>
      <c r="F7" s="2"/>
      <c r="G7" s="233">
        <v>64.270237788235505</v>
      </c>
      <c r="H7" s="229">
        <v>97.587228939831505</v>
      </c>
      <c r="I7" s="229">
        <v>119.453072737564</v>
      </c>
      <c r="J7" s="229">
        <v>135.686535311612</v>
      </c>
      <c r="K7" s="229">
        <v>145.38945168718701</v>
      </c>
      <c r="L7" s="234">
        <v>112.477305292886</v>
      </c>
      <c r="M7" s="229"/>
      <c r="N7" s="241">
        <v>172.3234843239</v>
      </c>
      <c r="O7" s="249">
        <v>158.14547061588101</v>
      </c>
      <c r="P7" s="242">
        <v>165.234477469891</v>
      </c>
      <c r="Q7" s="229"/>
      <c r="R7" s="247">
        <v>127.55078305774499</v>
      </c>
      <c r="S7" s="208"/>
      <c r="T7" s="212">
        <v>5.1443598296523598</v>
      </c>
      <c r="U7" s="207">
        <v>6.3305474288860601</v>
      </c>
      <c r="V7" s="207">
        <v>8.7262456618436701</v>
      </c>
      <c r="W7" s="207">
        <v>18.923376083990899</v>
      </c>
      <c r="X7" s="207">
        <v>20.313828306328201</v>
      </c>
      <c r="Y7" s="213">
        <v>12.9956265285187</v>
      </c>
      <c r="Z7" s="207"/>
      <c r="AA7" s="220">
        <v>16.6694241082076</v>
      </c>
      <c r="AB7" s="228">
        <v>13.5775719167835</v>
      </c>
      <c r="AC7" s="221">
        <v>15.1690893601856</v>
      </c>
      <c r="AD7" s="207"/>
      <c r="AE7" s="226">
        <v>13.790451684677199</v>
      </c>
      <c r="AG7" s="233">
        <v>67.400370309067995</v>
      </c>
      <c r="AH7" s="229">
        <v>97.754221720915297</v>
      </c>
      <c r="AI7" s="229">
        <v>113.471936587586</v>
      </c>
      <c r="AJ7" s="229">
        <v>116.905415072954</v>
      </c>
      <c r="AK7" s="229">
        <v>109.934853351881</v>
      </c>
      <c r="AL7" s="234">
        <v>101.09335940848101</v>
      </c>
      <c r="AM7" s="229"/>
      <c r="AN7" s="241">
        <v>126.552736507185</v>
      </c>
      <c r="AO7" s="249">
        <v>122.039365439888</v>
      </c>
      <c r="AP7" s="242">
        <v>124.29605097353701</v>
      </c>
      <c r="AQ7" s="229"/>
      <c r="AR7" s="247">
        <v>107.723395503693</v>
      </c>
      <c r="AS7" s="208"/>
      <c r="AT7" s="212">
        <v>13.2323707595549</v>
      </c>
      <c r="AU7" s="207">
        <v>12.4538825697303</v>
      </c>
      <c r="AV7" s="207">
        <v>9.5982401466887293</v>
      </c>
      <c r="AW7" s="207">
        <v>7.9345109889019501</v>
      </c>
      <c r="AX7" s="207">
        <v>6.5799423804572799</v>
      </c>
      <c r="AY7" s="213">
        <v>9.5385008983735293</v>
      </c>
      <c r="AZ7" s="207"/>
      <c r="BA7" s="220">
        <v>5.2873334264226504</v>
      </c>
      <c r="BB7" s="228">
        <v>3.69741258681819</v>
      </c>
      <c r="BC7" s="221">
        <v>4.50075932635347</v>
      </c>
      <c r="BD7" s="207"/>
      <c r="BE7" s="226">
        <v>7.8222424288048904</v>
      </c>
    </row>
    <row r="8" spans="1:57" x14ac:dyDescent="0.25">
      <c r="A8" s="20" t="s">
        <v>40</v>
      </c>
      <c r="B8" s="2" t="str">
        <f t="shared" ref="B8:B43" si="0">TRIM(A8)</f>
        <v>Norfolk/Virginia Beach, VA</v>
      </c>
      <c r="C8" s="2"/>
      <c r="D8" s="23" t="s">
        <v>89</v>
      </c>
      <c r="E8" s="26" t="s">
        <v>90</v>
      </c>
      <c r="F8" s="2"/>
      <c r="G8" s="233">
        <v>57.053297888198699</v>
      </c>
      <c r="H8" s="229">
        <v>75.992091371635595</v>
      </c>
      <c r="I8" s="229">
        <v>87.013984345238001</v>
      </c>
      <c r="J8" s="229">
        <v>93.904317083333297</v>
      </c>
      <c r="K8" s="229">
        <v>98.939707590579701</v>
      </c>
      <c r="L8" s="234">
        <v>82.580679655797098</v>
      </c>
      <c r="M8" s="229"/>
      <c r="N8" s="241">
        <v>160.229838951863</v>
      </c>
      <c r="O8" s="249">
        <v>157.45443486542399</v>
      </c>
      <c r="P8" s="242">
        <v>158.842136908643</v>
      </c>
      <c r="Q8" s="229"/>
      <c r="R8" s="247">
        <v>104.369667442324</v>
      </c>
      <c r="S8" s="208"/>
      <c r="T8" s="212">
        <v>3.6941801940730001</v>
      </c>
      <c r="U8" s="207">
        <v>17.170333929224299</v>
      </c>
      <c r="V8" s="207">
        <v>22.620457836069999</v>
      </c>
      <c r="W8" s="207">
        <v>28.5331789819395</v>
      </c>
      <c r="X8" s="207">
        <v>18.446575696340801</v>
      </c>
      <c r="Y8" s="213">
        <v>18.845618846793698</v>
      </c>
      <c r="Z8" s="207"/>
      <c r="AA8" s="220">
        <v>22.0458475904687</v>
      </c>
      <c r="AB8" s="228">
        <v>24.7328940184644</v>
      </c>
      <c r="AC8" s="221">
        <v>23.363006879010801</v>
      </c>
      <c r="AD8" s="207"/>
      <c r="AE8" s="226">
        <v>20.768621739421999</v>
      </c>
      <c r="AG8" s="233">
        <v>56.7701824100672</v>
      </c>
      <c r="AH8" s="229">
        <v>69.271393029244294</v>
      </c>
      <c r="AI8" s="229">
        <v>76.663505307970993</v>
      </c>
      <c r="AJ8" s="229">
        <v>80.962703689182106</v>
      </c>
      <c r="AK8" s="229">
        <v>85.625982712215304</v>
      </c>
      <c r="AL8" s="234">
        <v>73.858753429735998</v>
      </c>
      <c r="AM8" s="229"/>
      <c r="AN8" s="241">
        <v>130.44820811723599</v>
      </c>
      <c r="AO8" s="249">
        <v>131.15696584303799</v>
      </c>
      <c r="AP8" s="242">
        <v>130.80258698013699</v>
      </c>
      <c r="AQ8" s="229"/>
      <c r="AR8" s="247">
        <v>90.128420158422003</v>
      </c>
      <c r="AS8" s="208"/>
      <c r="AT8" s="212">
        <v>3.3020927878692299</v>
      </c>
      <c r="AU8" s="207">
        <v>5.9933634855001401</v>
      </c>
      <c r="AV8" s="207">
        <v>4.5279909253220403</v>
      </c>
      <c r="AW8" s="207">
        <v>7.3122212850389099</v>
      </c>
      <c r="AX8" s="207">
        <v>3.7571565545629699</v>
      </c>
      <c r="AY8" s="213">
        <v>5.0253141990786796</v>
      </c>
      <c r="AZ8" s="207"/>
      <c r="BA8" s="220">
        <v>4.7475714463044199</v>
      </c>
      <c r="BB8" s="228">
        <v>1.21292048800223</v>
      </c>
      <c r="BC8" s="221">
        <v>2.9451289761319499</v>
      </c>
      <c r="BD8" s="207"/>
      <c r="BE8" s="226">
        <v>4.1488929274129296</v>
      </c>
    </row>
    <row r="9" spans="1:57" x14ac:dyDescent="0.25">
      <c r="A9" s="20" t="s">
        <v>92</v>
      </c>
      <c r="B9" s="2" t="s">
        <v>56</v>
      </c>
      <c r="C9" s="2"/>
      <c r="D9" s="23" t="s">
        <v>89</v>
      </c>
      <c r="E9" s="26" t="s">
        <v>90</v>
      </c>
      <c r="F9" s="2"/>
      <c r="G9" s="233">
        <v>58.672987761961998</v>
      </c>
      <c r="H9" s="229">
        <v>73.2412580819189</v>
      </c>
      <c r="I9" s="229">
        <v>83.011366344358194</v>
      </c>
      <c r="J9" s="229">
        <v>88.410925845540902</v>
      </c>
      <c r="K9" s="229">
        <v>81.958979126032204</v>
      </c>
      <c r="L9" s="234">
        <v>77.059103431962399</v>
      </c>
      <c r="M9" s="229"/>
      <c r="N9" s="241">
        <v>99.970594650786396</v>
      </c>
      <c r="O9" s="249">
        <v>106.06323646927</v>
      </c>
      <c r="P9" s="242">
        <v>103.016915560028</v>
      </c>
      <c r="Q9" s="229"/>
      <c r="R9" s="247">
        <v>84.475621182838395</v>
      </c>
      <c r="S9" s="208"/>
      <c r="T9" s="212">
        <v>3.1452650198508501</v>
      </c>
      <c r="U9" s="207">
        <v>-3.65785998912648</v>
      </c>
      <c r="V9" s="207">
        <v>-4.0039364150017001</v>
      </c>
      <c r="W9" s="207">
        <v>4.8732931988165502</v>
      </c>
      <c r="X9" s="207">
        <v>3.4607967701895301</v>
      </c>
      <c r="Y9" s="213">
        <v>0.62572080117286799</v>
      </c>
      <c r="Z9" s="207"/>
      <c r="AA9" s="220">
        <v>-3.3363543292950899</v>
      </c>
      <c r="AB9" s="228">
        <v>-1.5690019474489201</v>
      </c>
      <c r="AC9" s="221">
        <v>-2.4345472040587501</v>
      </c>
      <c r="AD9" s="207"/>
      <c r="AE9" s="226">
        <v>-0.46210896049801597</v>
      </c>
      <c r="AG9" s="233">
        <v>55.818497520953301</v>
      </c>
      <c r="AH9" s="229">
        <v>76.222202408335505</v>
      </c>
      <c r="AI9" s="229">
        <v>87.441883545119794</v>
      </c>
      <c r="AJ9" s="229">
        <v>87.999076322192806</v>
      </c>
      <c r="AK9" s="229">
        <v>84.3850801624274</v>
      </c>
      <c r="AL9" s="234">
        <v>78.373347991805801</v>
      </c>
      <c r="AM9" s="229"/>
      <c r="AN9" s="241">
        <v>103.521366662858</v>
      </c>
      <c r="AO9" s="249">
        <v>107.207512706046</v>
      </c>
      <c r="AP9" s="242">
        <v>105.36443968445199</v>
      </c>
      <c r="AQ9" s="229"/>
      <c r="AR9" s="247">
        <v>86.091444456506196</v>
      </c>
      <c r="AS9" s="208"/>
      <c r="AT9" s="212">
        <v>10.8545913162763</v>
      </c>
      <c r="AU9" s="207">
        <v>4.8667523179246004</v>
      </c>
      <c r="AV9" s="207">
        <v>4.5100871780982503</v>
      </c>
      <c r="AW9" s="207">
        <v>5.2861308495051098</v>
      </c>
      <c r="AX9" s="207">
        <v>6.0497489924099197</v>
      </c>
      <c r="AY9" s="213">
        <v>5.9485275585273403</v>
      </c>
      <c r="AZ9" s="207"/>
      <c r="BA9" s="220">
        <v>5.1640626711697397</v>
      </c>
      <c r="BB9" s="228">
        <v>6.06801590736608</v>
      </c>
      <c r="BC9" s="221">
        <v>5.6220116723651898</v>
      </c>
      <c r="BD9" s="207"/>
      <c r="BE9" s="226">
        <v>5.8350573273849804</v>
      </c>
    </row>
    <row r="10" spans="1:57" x14ac:dyDescent="0.25">
      <c r="A10" s="20" t="s">
        <v>93</v>
      </c>
      <c r="B10" s="2" t="str">
        <f t="shared" si="0"/>
        <v>Virginia Area</v>
      </c>
      <c r="C10" s="2"/>
      <c r="D10" s="23" t="s">
        <v>89</v>
      </c>
      <c r="E10" s="26" t="s">
        <v>90</v>
      </c>
      <c r="F10" s="2"/>
      <c r="G10" s="233">
        <v>44.465646351703697</v>
      </c>
      <c r="H10" s="229">
        <v>64.451775533654398</v>
      </c>
      <c r="I10" s="229">
        <v>78.816086091837107</v>
      </c>
      <c r="J10" s="229">
        <v>121.973045255668</v>
      </c>
      <c r="K10" s="229">
        <v>184.22532350731399</v>
      </c>
      <c r="L10" s="234">
        <v>98.786375348035506</v>
      </c>
      <c r="M10" s="229"/>
      <c r="N10" s="241">
        <v>233.584139081628</v>
      </c>
      <c r="O10" s="249">
        <v>182.775197109647</v>
      </c>
      <c r="P10" s="242">
        <v>208.179668095637</v>
      </c>
      <c r="Q10" s="229"/>
      <c r="R10" s="247">
        <v>130.04160184734999</v>
      </c>
      <c r="S10" s="208"/>
      <c r="T10" s="212">
        <v>5.1961030306888203</v>
      </c>
      <c r="U10" s="207">
        <v>5.4256320895572703</v>
      </c>
      <c r="V10" s="207">
        <v>8.3583282242165708</v>
      </c>
      <c r="W10" s="207">
        <v>29.758403482410099</v>
      </c>
      <c r="X10" s="207">
        <v>29.562153252629699</v>
      </c>
      <c r="Y10" s="213">
        <v>19.7900082145329</v>
      </c>
      <c r="Z10" s="207"/>
      <c r="AA10" s="220">
        <v>17.638271808667898</v>
      </c>
      <c r="AB10" s="228">
        <v>4.7853775281192599</v>
      </c>
      <c r="AC10" s="221">
        <v>11.627629176853199</v>
      </c>
      <c r="AD10" s="207"/>
      <c r="AE10" s="226">
        <v>15.913272619235901</v>
      </c>
      <c r="AG10" s="233">
        <v>48.020900835190503</v>
      </c>
      <c r="AH10" s="229">
        <v>64.646476273072594</v>
      </c>
      <c r="AI10" s="229">
        <v>71.8468639919531</v>
      </c>
      <c r="AJ10" s="229">
        <v>85.411505484411805</v>
      </c>
      <c r="AK10" s="229">
        <v>102.52218604287</v>
      </c>
      <c r="AL10" s="234">
        <v>74.489586525499703</v>
      </c>
      <c r="AM10" s="229"/>
      <c r="AN10" s="241">
        <v>136.075488551272</v>
      </c>
      <c r="AO10" s="249">
        <v>119.3413652614</v>
      </c>
      <c r="AP10" s="242">
        <v>127.708426906336</v>
      </c>
      <c r="AQ10" s="229"/>
      <c r="AR10" s="247">
        <v>89.706871840351496</v>
      </c>
      <c r="AS10" s="208"/>
      <c r="AT10" s="212">
        <v>5.2476478925963503</v>
      </c>
      <c r="AU10" s="207">
        <v>4.5392480629268199</v>
      </c>
      <c r="AV10" s="207">
        <v>0.62595232005966595</v>
      </c>
      <c r="AW10" s="207">
        <v>-2.3249685166687</v>
      </c>
      <c r="AX10" s="207">
        <v>4.2681463632593699</v>
      </c>
      <c r="AY10" s="213">
        <v>2.1300616134996702</v>
      </c>
      <c r="AZ10" s="207"/>
      <c r="BA10" s="220">
        <v>0.74659096087407595</v>
      </c>
      <c r="BB10" s="228">
        <v>-1.49096730344193</v>
      </c>
      <c r="BC10" s="221">
        <v>-0.31140792774549803</v>
      </c>
      <c r="BD10" s="207"/>
      <c r="BE10" s="226">
        <v>1.11840274681497</v>
      </c>
    </row>
    <row r="11" spans="1:57" x14ac:dyDescent="0.25">
      <c r="A11" s="33" t="s">
        <v>94</v>
      </c>
      <c r="B11" s="2" t="str">
        <f t="shared" si="0"/>
        <v>Washington, DC</v>
      </c>
      <c r="C11" s="2"/>
      <c r="D11" s="23" t="s">
        <v>89</v>
      </c>
      <c r="E11" s="26" t="s">
        <v>90</v>
      </c>
      <c r="F11" s="2"/>
      <c r="G11" s="233">
        <v>91.259612989012496</v>
      </c>
      <c r="H11" s="229">
        <v>174.32946593533401</v>
      </c>
      <c r="I11" s="229">
        <v>243.207061314111</v>
      </c>
      <c r="J11" s="229">
        <v>256.19340030642798</v>
      </c>
      <c r="K11" s="229">
        <v>234.438481887449</v>
      </c>
      <c r="L11" s="234">
        <v>199.88583924996601</v>
      </c>
      <c r="M11" s="229"/>
      <c r="N11" s="241">
        <v>228.453889496382</v>
      </c>
      <c r="O11" s="249">
        <v>222.48068679852599</v>
      </c>
      <c r="P11" s="242">
        <v>225.46728814745401</v>
      </c>
      <c r="Q11" s="229"/>
      <c r="R11" s="247">
        <v>207.19484291739599</v>
      </c>
      <c r="S11" s="208"/>
      <c r="T11" s="212">
        <v>-12.5029452915878</v>
      </c>
      <c r="U11" s="207">
        <v>-9.8202995230578995</v>
      </c>
      <c r="V11" s="207">
        <v>4.3669594117477697</v>
      </c>
      <c r="W11" s="207">
        <v>17.922863028290902</v>
      </c>
      <c r="X11" s="207">
        <v>30.3022047182995</v>
      </c>
      <c r="Y11" s="213">
        <v>7.7181845515599301</v>
      </c>
      <c r="Z11" s="207"/>
      <c r="AA11" s="220">
        <v>35.801243739060098</v>
      </c>
      <c r="AB11" s="228">
        <v>26.141186619658299</v>
      </c>
      <c r="AC11" s="221">
        <v>30.857014819425402</v>
      </c>
      <c r="AD11" s="207"/>
      <c r="AE11" s="226">
        <v>13.984731902110999</v>
      </c>
      <c r="AG11" s="233">
        <v>114.775095309679</v>
      </c>
      <c r="AH11" s="229">
        <v>188.409220610663</v>
      </c>
      <c r="AI11" s="229">
        <v>229.68692898985501</v>
      </c>
      <c r="AJ11" s="229">
        <v>220.71220559276301</v>
      </c>
      <c r="AK11" s="229">
        <v>177.93049446323499</v>
      </c>
      <c r="AL11" s="234">
        <v>186.302830708453</v>
      </c>
      <c r="AM11" s="229"/>
      <c r="AN11" s="241">
        <v>157.461747788868</v>
      </c>
      <c r="AO11" s="249">
        <v>155.93067435830099</v>
      </c>
      <c r="AP11" s="242">
        <v>156.69621107358401</v>
      </c>
      <c r="AQ11" s="229"/>
      <c r="AR11" s="247">
        <v>177.84655612683099</v>
      </c>
      <c r="AS11" s="208"/>
      <c r="AT11" s="212">
        <v>11.9013212351985</v>
      </c>
      <c r="AU11" s="207">
        <v>9.8220468044309204</v>
      </c>
      <c r="AV11" s="207">
        <v>6.0258637337454903</v>
      </c>
      <c r="AW11" s="207">
        <v>5.9019571265069102</v>
      </c>
      <c r="AX11" s="207">
        <v>5.7899418224205501</v>
      </c>
      <c r="AY11" s="213">
        <v>7.3961156785165496</v>
      </c>
      <c r="AZ11" s="207"/>
      <c r="BA11" s="220">
        <v>11.4575384531226</v>
      </c>
      <c r="BB11" s="228">
        <v>8.6113464537520805</v>
      </c>
      <c r="BC11" s="221">
        <v>10.0229890750223</v>
      </c>
      <c r="BD11" s="207"/>
      <c r="BE11" s="226">
        <v>8.0477065554955001</v>
      </c>
    </row>
    <row r="12" spans="1:57" x14ac:dyDescent="0.25">
      <c r="A12" s="20" t="s">
        <v>95</v>
      </c>
      <c r="B12" s="2" t="str">
        <f t="shared" si="0"/>
        <v>Arlington, VA</v>
      </c>
      <c r="C12" s="2"/>
      <c r="D12" s="23" t="s">
        <v>89</v>
      </c>
      <c r="E12" s="26" t="s">
        <v>90</v>
      </c>
      <c r="F12" s="2"/>
      <c r="G12" s="233">
        <v>139.760897726048</v>
      </c>
      <c r="H12" s="229">
        <v>250.81831339583999</v>
      </c>
      <c r="I12" s="229">
        <v>299.982826813234</v>
      </c>
      <c r="J12" s="229">
        <v>309.47471710313602</v>
      </c>
      <c r="K12" s="229">
        <v>281.835556633257</v>
      </c>
      <c r="L12" s="234">
        <v>256.37446233430302</v>
      </c>
      <c r="M12" s="229"/>
      <c r="N12" s="241">
        <v>247.679395408988</v>
      </c>
      <c r="O12" s="249">
        <v>235.485375579265</v>
      </c>
      <c r="P12" s="242">
        <v>241.58238549412599</v>
      </c>
      <c r="Q12" s="229"/>
      <c r="R12" s="247">
        <v>252.14815466568101</v>
      </c>
      <c r="S12" s="208"/>
      <c r="T12" s="212">
        <v>19.060860931975199</v>
      </c>
      <c r="U12" s="207">
        <v>12.412340556071699</v>
      </c>
      <c r="V12" s="207">
        <v>7.5530152005187503</v>
      </c>
      <c r="W12" s="207">
        <v>15.282396391466101</v>
      </c>
      <c r="X12" s="207">
        <v>21.629988028002501</v>
      </c>
      <c r="Y12" s="213">
        <v>14.4947405305416</v>
      </c>
      <c r="Z12" s="207"/>
      <c r="AA12" s="220">
        <v>35.166040491923503</v>
      </c>
      <c r="AB12" s="228">
        <v>39.477871505874504</v>
      </c>
      <c r="AC12" s="221">
        <v>37.2337331150298</v>
      </c>
      <c r="AD12" s="207"/>
      <c r="AE12" s="226">
        <v>19.934712578314802</v>
      </c>
      <c r="AG12" s="233">
        <v>150.189429682091</v>
      </c>
      <c r="AH12" s="229">
        <v>247.684759039352</v>
      </c>
      <c r="AI12" s="229">
        <v>285.75362958623901</v>
      </c>
      <c r="AJ12" s="229">
        <v>275.97832765322897</v>
      </c>
      <c r="AK12" s="229">
        <v>216.90569386016199</v>
      </c>
      <c r="AL12" s="234">
        <v>235.30236796421499</v>
      </c>
      <c r="AM12" s="229"/>
      <c r="AN12" s="241">
        <v>159.76093312263899</v>
      </c>
      <c r="AO12" s="249">
        <v>150.82204435278601</v>
      </c>
      <c r="AP12" s="242">
        <v>155.291488737713</v>
      </c>
      <c r="AQ12" s="229"/>
      <c r="AR12" s="247">
        <v>212.53836072756599</v>
      </c>
      <c r="AS12" s="208"/>
      <c r="AT12" s="212">
        <v>30.4064240536357</v>
      </c>
      <c r="AU12" s="207">
        <v>21.976256558905799</v>
      </c>
      <c r="AV12" s="207">
        <v>14.034585595322101</v>
      </c>
      <c r="AW12" s="207">
        <v>9.5650504367745803</v>
      </c>
      <c r="AX12" s="207">
        <v>6.0616071778063603</v>
      </c>
      <c r="AY12" s="213">
        <v>14.758169994236599</v>
      </c>
      <c r="AZ12" s="207"/>
      <c r="BA12" s="220">
        <v>12.305129691111</v>
      </c>
      <c r="BB12" s="228">
        <v>11.841343811496399</v>
      </c>
      <c r="BC12" s="221">
        <v>12.079431416730401</v>
      </c>
      <c r="BD12" s="207"/>
      <c r="BE12" s="226">
        <v>14.2399148801021</v>
      </c>
    </row>
    <row r="13" spans="1:57" x14ac:dyDescent="0.25">
      <c r="A13" s="20" t="s">
        <v>37</v>
      </c>
      <c r="B13" s="2" t="str">
        <f t="shared" si="0"/>
        <v>Suburban Virginia Area</v>
      </c>
      <c r="C13" s="2"/>
      <c r="D13" s="23" t="s">
        <v>89</v>
      </c>
      <c r="E13" s="26" t="s">
        <v>90</v>
      </c>
      <c r="F13" s="2"/>
      <c r="G13" s="233">
        <v>76.267120768229105</v>
      </c>
      <c r="H13" s="229">
        <v>128.66510253906199</v>
      </c>
      <c r="I13" s="229">
        <v>158.88822916666601</v>
      </c>
      <c r="J13" s="229">
        <v>172.0391796875</v>
      </c>
      <c r="K13" s="229">
        <v>160.10709147135401</v>
      </c>
      <c r="L13" s="234">
        <v>139.193344726562</v>
      </c>
      <c r="M13" s="229"/>
      <c r="N13" s="241">
        <v>188.11276855468699</v>
      </c>
      <c r="O13" s="249">
        <v>185.69816406250001</v>
      </c>
      <c r="P13" s="242">
        <v>186.90546630859299</v>
      </c>
      <c r="Q13" s="229"/>
      <c r="R13" s="247">
        <v>152.82537946428499</v>
      </c>
      <c r="S13" s="208"/>
      <c r="T13" s="212">
        <v>1.2628565437330099</v>
      </c>
      <c r="U13" s="207">
        <v>4.3445835046057599</v>
      </c>
      <c r="V13" s="207">
        <v>5.3357656062383398</v>
      </c>
      <c r="W13" s="207">
        <v>21.3754595142474</v>
      </c>
      <c r="X13" s="207">
        <v>17.819408701657601</v>
      </c>
      <c r="Y13" s="213">
        <v>10.982322223869399</v>
      </c>
      <c r="Z13" s="207"/>
      <c r="AA13" s="220">
        <v>26.1998758670481</v>
      </c>
      <c r="AB13" s="228">
        <v>24.352819522126499</v>
      </c>
      <c r="AC13" s="221">
        <v>25.275504934542401</v>
      </c>
      <c r="AD13" s="207"/>
      <c r="AE13" s="226">
        <v>15.5906566728501</v>
      </c>
      <c r="AG13" s="233">
        <v>83.363288273615595</v>
      </c>
      <c r="AH13" s="229">
        <v>132.83162825732799</v>
      </c>
      <c r="AI13" s="229">
        <v>153.37761726384301</v>
      </c>
      <c r="AJ13" s="229">
        <v>155.29711604234501</v>
      </c>
      <c r="AK13" s="229">
        <v>130.74511115635099</v>
      </c>
      <c r="AL13" s="234">
        <v>131.12295219869699</v>
      </c>
      <c r="AM13" s="229"/>
      <c r="AN13" s="241">
        <v>147.31543796808799</v>
      </c>
      <c r="AO13" s="249">
        <v>150.054910859654</v>
      </c>
      <c r="AP13" s="242">
        <v>148.68517441387101</v>
      </c>
      <c r="AQ13" s="229"/>
      <c r="AR13" s="247">
        <v>136.141897333891</v>
      </c>
      <c r="AS13" s="208"/>
      <c r="AT13" s="212">
        <v>17.9514950164527</v>
      </c>
      <c r="AU13" s="207">
        <v>18.515984689537301</v>
      </c>
      <c r="AV13" s="207">
        <v>12.8066555754449</v>
      </c>
      <c r="AW13" s="207">
        <v>17.957852343265799</v>
      </c>
      <c r="AX13" s="207">
        <v>11.4553795588917</v>
      </c>
      <c r="AY13" s="213">
        <v>15.4898091621814</v>
      </c>
      <c r="AZ13" s="207"/>
      <c r="BA13" s="220">
        <v>11.861616429990001</v>
      </c>
      <c r="BB13" s="228">
        <v>11.957203608423301</v>
      </c>
      <c r="BC13" s="221">
        <v>11.909829899635699</v>
      </c>
      <c r="BD13" s="207"/>
      <c r="BE13" s="226">
        <v>14.3493478117961</v>
      </c>
    </row>
    <row r="14" spans="1:57" x14ac:dyDescent="0.25">
      <c r="A14" s="20" t="s">
        <v>96</v>
      </c>
      <c r="B14" s="2" t="str">
        <f t="shared" si="0"/>
        <v>Alexandria, VA</v>
      </c>
      <c r="C14" s="2"/>
      <c r="D14" s="23" t="s">
        <v>89</v>
      </c>
      <c r="E14" s="26" t="s">
        <v>90</v>
      </c>
      <c r="F14" s="2"/>
      <c r="G14" s="233">
        <v>83.582239740319906</v>
      </c>
      <c r="H14" s="229">
        <v>144.587553906793</v>
      </c>
      <c r="I14" s="229">
        <v>198.896607929515</v>
      </c>
      <c r="J14" s="229">
        <v>210.35124391374899</v>
      </c>
      <c r="K14" s="229">
        <v>188.80732900533201</v>
      </c>
      <c r="L14" s="234">
        <v>165.244994899142</v>
      </c>
      <c r="M14" s="229"/>
      <c r="N14" s="241">
        <v>173.967584048226</v>
      </c>
      <c r="O14" s="249">
        <v>172.265466032923</v>
      </c>
      <c r="P14" s="242">
        <v>173.116525040575</v>
      </c>
      <c r="Q14" s="229"/>
      <c r="R14" s="247">
        <v>167.49400351098001</v>
      </c>
      <c r="S14" s="208"/>
      <c r="T14" s="212">
        <v>-9.2996352824716304</v>
      </c>
      <c r="U14" s="207">
        <v>-7.2171324391405198</v>
      </c>
      <c r="V14" s="207">
        <v>4.9767993428930701</v>
      </c>
      <c r="W14" s="207">
        <v>17.347854173021201</v>
      </c>
      <c r="X14" s="207">
        <v>23.3568904785255</v>
      </c>
      <c r="Y14" s="213">
        <v>7.3345903983294898</v>
      </c>
      <c r="Z14" s="207"/>
      <c r="AA14" s="220">
        <v>25.155333639202201</v>
      </c>
      <c r="AB14" s="228">
        <v>28.912857381828101</v>
      </c>
      <c r="AC14" s="221">
        <v>26.9970761941963</v>
      </c>
      <c r="AD14" s="207"/>
      <c r="AE14" s="226">
        <v>12.4771610097256</v>
      </c>
      <c r="AG14" s="233">
        <v>105.40344249942</v>
      </c>
      <c r="AH14" s="229">
        <v>165.26960120565701</v>
      </c>
      <c r="AI14" s="229">
        <v>196.70596249710101</v>
      </c>
      <c r="AJ14" s="229">
        <v>189.39851930210901</v>
      </c>
      <c r="AK14" s="229">
        <v>153.58400765128599</v>
      </c>
      <c r="AL14" s="234">
        <v>162.072306631115</v>
      </c>
      <c r="AM14" s="229"/>
      <c r="AN14" s="241">
        <v>131.99591989334499</v>
      </c>
      <c r="AO14" s="249">
        <v>133.037621145374</v>
      </c>
      <c r="AP14" s="242">
        <v>132.51677051935999</v>
      </c>
      <c r="AQ14" s="229"/>
      <c r="AR14" s="247">
        <v>153.62786774204201</v>
      </c>
      <c r="AS14" s="208"/>
      <c r="AT14" s="212">
        <v>21.596380762949</v>
      </c>
      <c r="AU14" s="207">
        <v>18.5087634380716</v>
      </c>
      <c r="AV14" s="207">
        <v>15.626007072303899</v>
      </c>
      <c r="AW14" s="207">
        <v>14.4974580434502</v>
      </c>
      <c r="AX14" s="207">
        <v>10.966545777776201</v>
      </c>
      <c r="AY14" s="213">
        <v>15.7515546065595</v>
      </c>
      <c r="AZ14" s="207"/>
      <c r="BA14" s="220">
        <v>14.465869802064599</v>
      </c>
      <c r="BB14" s="228">
        <v>14.557319435861</v>
      </c>
      <c r="BC14" s="221">
        <v>14.5117560802982</v>
      </c>
      <c r="BD14" s="207"/>
      <c r="BE14" s="226">
        <v>15.442018281474599</v>
      </c>
    </row>
    <row r="15" spans="1:57" x14ac:dyDescent="0.25">
      <c r="A15" s="20" t="s">
        <v>36</v>
      </c>
      <c r="B15" s="2" t="str">
        <f t="shared" si="0"/>
        <v>Fairfax/Tysons Corner, VA</v>
      </c>
      <c r="C15" s="2"/>
      <c r="D15" s="23" t="s">
        <v>89</v>
      </c>
      <c r="E15" s="26" t="s">
        <v>90</v>
      </c>
      <c r="F15" s="2"/>
      <c r="G15" s="233">
        <v>93.235973650756904</v>
      </c>
      <c r="H15" s="229">
        <v>169.701120998497</v>
      </c>
      <c r="I15" s="229">
        <v>226.406537617011</v>
      </c>
      <c r="J15" s="229">
        <v>221.91166647405501</v>
      </c>
      <c r="K15" s="229">
        <v>178.30124349936401</v>
      </c>
      <c r="L15" s="234">
        <v>177.91130844793699</v>
      </c>
      <c r="M15" s="229"/>
      <c r="N15" s="241">
        <v>153.56367733733899</v>
      </c>
      <c r="O15" s="249">
        <v>157.217680573211</v>
      </c>
      <c r="P15" s="242">
        <v>155.39067895527501</v>
      </c>
      <c r="Q15" s="229"/>
      <c r="R15" s="247">
        <v>171.476842878605</v>
      </c>
      <c r="S15" s="208"/>
      <c r="T15" s="212">
        <v>-1.68070998644039</v>
      </c>
      <c r="U15" s="207">
        <v>-6.7122853809682803E-2</v>
      </c>
      <c r="V15" s="207">
        <v>8.1287913770759204</v>
      </c>
      <c r="W15" s="207">
        <v>9.3070258724020292</v>
      </c>
      <c r="X15" s="207">
        <v>15.7768422506379</v>
      </c>
      <c r="Y15" s="213">
        <v>7.0398230181592503</v>
      </c>
      <c r="Z15" s="207"/>
      <c r="AA15" s="220">
        <v>13.277819590554399</v>
      </c>
      <c r="AB15" s="228">
        <v>19.8902507337855</v>
      </c>
      <c r="AC15" s="221">
        <v>16.529128372534799</v>
      </c>
      <c r="AD15" s="207"/>
      <c r="AE15" s="226">
        <v>9.3452495396250708</v>
      </c>
      <c r="AG15" s="233">
        <v>94.259874321044705</v>
      </c>
      <c r="AH15" s="229">
        <v>172.37231682653399</v>
      </c>
      <c r="AI15" s="229">
        <v>216.49972206171199</v>
      </c>
      <c r="AJ15" s="229">
        <v>207.960696868138</v>
      </c>
      <c r="AK15" s="229">
        <v>147.79606437073801</v>
      </c>
      <c r="AL15" s="234">
        <v>167.777734889633</v>
      </c>
      <c r="AM15" s="229"/>
      <c r="AN15" s="241">
        <v>119.389618629377</v>
      </c>
      <c r="AO15" s="249">
        <v>122.268362128741</v>
      </c>
      <c r="AP15" s="242">
        <v>120.82899037905899</v>
      </c>
      <c r="AQ15" s="229"/>
      <c r="AR15" s="247">
        <v>154.36380788661199</v>
      </c>
      <c r="AS15" s="208"/>
      <c r="AT15" s="212">
        <v>13.141246950162399</v>
      </c>
      <c r="AU15" s="207">
        <v>18.552713969926099</v>
      </c>
      <c r="AV15" s="207">
        <v>14.8236767582362</v>
      </c>
      <c r="AW15" s="207">
        <v>13.0140269874571</v>
      </c>
      <c r="AX15" s="207">
        <v>6.0973668539864896</v>
      </c>
      <c r="AY15" s="213">
        <v>13.275460378902499</v>
      </c>
      <c r="AZ15" s="207"/>
      <c r="BA15" s="220">
        <v>5.0341974502773104</v>
      </c>
      <c r="BB15" s="228">
        <v>7.0644704994635301</v>
      </c>
      <c r="BC15" s="221">
        <v>6.0517098334114001</v>
      </c>
      <c r="BD15" s="207"/>
      <c r="BE15" s="226">
        <v>11.5757593568168</v>
      </c>
    </row>
    <row r="16" spans="1:57" x14ac:dyDescent="0.25">
      <c r="A16" s="20" t="s">
        <v>38</v>
      </c>
      <c r="B16" s="2" t="str">
        <f t="shared" si="0"/>
        <v>I-95 Fredericksburg, VA</v>
      </c>
      <c r="C16" s="2"/>
      <c r="D16" s="23" t="s">
        <v>89</v>
      </c>
      <c r="E16" s="26" t="s">
        <v>90</v>
      </c>
      <c r="F16" s="2"/>
      <c r="G16" s="233">
        <v>57.329247812748498</v>
      </c>
      <c r="H16" s="229">
        <v>82.316464038177401</v>
      </c>
      <c r="I16" s="229">
        <v>91.068547892284897</v>
      </c>
      <c r="J16" s="229">
        <v>98.476099306896899</v>
      </c>
      <c r="K16" s="229">
        <v>94.523840472673498</v>
      </c>
      <c r="L16" s="234">
        <v>84.742839904556305</v>
      </c>
      <c r="M16" s="229"/>
      <c r="N16" s="241">
        <v>114.446056129985</v>
      </c>
      <c r="O16" s="249">
        <v>126.146056129985</v>
      </c>
      <c r="P16" s="242">
        <v>120.296056129985</v>
      </c>
      <c r="Q16" s="229"/>
      <c r="R16" s="247">
        <v>94.900901683250197</v>
      </c>
      <c r="S16" s="208"/>
      <c r="T16" s="212">
        <v>7.2055162924220104</v>
      </c>
      <c r="U16" s="207">
        <v>20.447925822502501</v>
      </c>
      <c r="V16" s="207">
        <v>13.8836601746341</v>
      </c>
      <c r="W16" s="207">
        <v>14.164134569710001</v>
      </c>
      <c r="X16" s="207">
        <v>9.0859267849464302</v>
      </c>
      <c r="Y16" s="213">
        <v>13.0828986567243</v>
      </c>
      <c r="Z16" s="207"/>
      <c r="AA16" s="220">
        <v>4.7975198087406898</v>
      </c>
      <c r="AB16" s="228">
        <v>0.72527773899835302</v>
      </c>
      <c r="AC16" s="221">
        <v>2.6221724788511098</v>
      </c>
      <c r="AD16" s="207"/>
      <c r="AE16" s="226">
        <v>9.0567823565986902</v>
      </c>
      <c r="AG16" s="233">
        <v>58.208219236450397</v>
      </c>
      <c r="AH16" s="229">
        <v>75.904726167480902</v>
      </c>
      <c r="AI16" s="229">
        <v>86.428598454720998</v>
      </c>
      <c r="AJ16" s="229">
        <v>89.583122940574896</v>
      </c>
      <c r="AK16" s="229">
        <v>90.254576184524396</v>
      </c>
      <c r="AL16" s="234">
        <v>80.075848596750305</v>
      </c>
      <c r="AM16" s="229"/>
      <c r="AN16" s="241">
        <v>109.51129417111601</v>
      </c>
      <c r="AO16" s="249">
        <v>108.027937734348</v>
      </c>
      <c r="AP16" s="242">
        <v>108.769615952732</v>
      </c>
      <c r="AQ16" s="229"/>
      <c r="AR16" s="247">
        <v>88.274067841316693</v>
      </c>
      <c r="AS16" s="208"/>
      <c r="AT16" s="212">
        <v>18.3389700919642</v>
      </c>
      <c r="AU16" s="207">
        <v>21.8420923722861</v>
      </c>
      <c r="AV16" s="207">
        <v>20.000405647167199</v>
      </c>
      <c r="AW16" s="207">
        <v>16.178547835229502</v>
      </c>
      <c r="AX16" s="207">
        <v>19.751335127241401</v>
      </c>
      <c r="AY16" s="213">
        <v>19.165673242370602</v>
      </c>
      <c r="AZ16" s="207"/>
      <c r="BA16" s="220">
        <v>16.0629517445463</v>
      </c>
      <c r="BB16" s="228">
        <v>6.6595949103678</v>
      </c>
      <c r="BC16" s="221">
        <v>11.1947801056514</v>
      </c>
      <c r="BD16" s="207"/>
      <c r="BE16" s="226">
        <v>16.232375745255101</v>
      </c>
    </row>
    <row r="17" spans="1:70" x14ac:dyDescent="0.25">
      <c r="A17" s="20" t="s">
        <v>97</v>
      </c>
      <c r="B17" s="2" t="str">
        <f t="shared" si="0"/>
        <v>Dulles Airport Area, VA</v>
      </c>
      <c r="C17" s="2"/>
      <c r="D17" s="23" t="s">
        <v>89</v>
      </c>
      <c r="E17" s="26" t="s">
        <v>90</v>
      </c>
      <c r="F17" s="2"/>
      <c r="G17" s="233">
        <v>84.071241928350204</v>
      </c>
      <c r="H17" s="229">
        <v>142.28095621406399</v>
      </c>
      <c r="I17" s="229">
        <v>192.578268907563</v>
      </c>
      <c r="J17" s="229">
        <v>192.31821848739401</v>
      </c>
      <c r="K17" s="229">
        <v>159.95700840336099</v>
      </c>
      <c r="L17" s="234">
        <v>154.241138788146</v>
      </c>
      <c r="M17" s="229"/>
      <c r="N17" s="241">
        <v>127.61713754975599</v>
      </c>
      <c r="O17" s="249">
        <v>123.196391862007</v>
      </c>
      <c r="P17" s="242">
        <v>125.406764705882</v>
      </c>
      <c r="Q17" s="229"/>
      <c r="R17" s="247">
        <v>146.00274619321399</v>
      </c>
      <c r="S17" s="208"/>
      <c r="T17" s="212">
        <v>19.8610985079888</v>
      </c>
      <c r="U17" s="207">
        <v>9.9773493641492905</v>
      </c>
      <c r="V17" s="207">
        <v>10.2731300793348</v>
      </c>
      <c r="W17" s="207">
        <v>13.664860945503399</v>
      </c>
      <c r="X17" s="207">
        <v>17.4741559945444</v>
      </c>
      <c r="Y17" s="213">
        <v>13.4940133652961</v>
      </c>
      <c r="Z17" s="207"/>
      <c r="AA17" s="220">
        <v>8.5735839972367902</v>
      </c>
      <c r="AB17" s="228">
        <v>14.434014952637799</v>
      </c>
      <c r="AC17" s="221">
        <v>11.3752088315391</v>
      </c>
      <c r="AD17" s="207"/>
      <c r="AE17" s="226">
        <v>12.9666082391348</v>
      </c>
      <c r="AG17" s="233">
        <v>89.655917514374096</v>
      </c>
      <c r="AH17" s="229">
        <v>146.320620743034</v>
      </c>
      <c r="AI17" s="229">
        <v>185.616605042016</v>
      </c>
      <c r="AJ17" s="229">
        <v>180.530627377266</v>
      </c>
      <c r="AK17" s="229">
        <v>139.05315546218401</v>
      </c>
      <c r="AL17" s="234">
        <v>148.235385227775</v>
      </c>
      <c r="AM17" s="229"/>
      <c r="AN17" s="241">
        <v>107.87707762052101</v>
      </c>
      <c r="AO17" s="249">
        <v>104.318825077399</v>
      </c>
      <c r="AP17" s="242">
        <v>106.09795134896</v>
      </c>
      <c r="AQ17" s="229"/>
      <c r="AR17" s="247">
        <v>136.19611840525599</v>
      </c>
      <c r="AS17" s="208"/>
      <c r="AT17" s="212">
        <v>32.754517972398702</v>
      </c>
      <c r="AU17" s="207">
        <v>21.135787662821802</v>
      </c>
      <c r="AV17" s="207">
        <v>20.1861325083262</v>
      </c>
      <c r="AW17" s="207">
        <v>15.6860001803873</v>
      </c>
      <c r="AX17" s="207">
        <v>12.249189135553401</v>
      </c>
      <c r="AY17" s="213">
        <v>19.026726675814999</v>
      </c>
      <c r="AZ17" s="207"/>
      <c r="BA17" s="220">
        <v>9.1431630459918694</v>
      </c>
      <c r="BB17" s="228">
        <v>11.388909768096701</v>
      </c>
      <c r="BC17" s="221">
        <v>10.235777862192</v>
      </c>
      <c r="BD17" s="207"/>
      <c r="BE17" s="226">
        <v>16.9509005472603</v>
      </c>
    </row>
    <row r="18" spans="1:70" x14ac:dyDescent="0.25">
      <c r="A18" s="20" t="s">
        <v>45</v>
      </c>
      <c r="B18" s="2" t="str">
        <f t="shared" si="0"/>
        <v>Williamsburg, VA</v>
      </c>
      <c r="C18" s="2"/>
      <c r="D18" s="23" t="s">
        <v>89</v>
      </c>
      <c r="E18" s="26" t="s">
        <v>90</v>
      </c>
      <c r="F18" s="2"/>
      <c r="G18" s="233">
        <v>46.153515775034201</v>
      </c>
      <c r="H18" s="229">
        <v>58.801227709190599</v>
      </c>
      <c r="I18" s="229">
        <v>63.843486968449902</v>
      </c>
      <c r="J18" s="229">
        <v>73.943028806584294</v>
      </c>
      <c r="K18" s="229">
        <v>114.270828532235</v>
      </c>
      <c r="L18" s="234">
        <v>71.402417558299007</v>
      </c>
      <c r="M18" s="229"/>
      <c r="N18" s="241">
        <v>187.27884087791401</v>
      </c>
      <c r="O18" s="249">
        <v>179.01946913580201</v>
      </c>
      <c r="P18" s="242">
        <v>183.149155006858</v>
      </c>
      <c r="Q18" s="229"/>
      <c r="R18" s="247">
        <v>103.33005682931601</v>
      </c>
      <c r="S18" s="208"/>
      <c r="T18" s="212">
        <v>3.2264763255094899</v>
      </c>
      <c r="U18" s="207">
        <v>-8.6307174716420807</v>
      </c>
      <c r="V18" s="207">
        <v>-3.0463774374775898</v>
      </c>
      <c r="W18" s="207">
        <v>5.0470777082920302</v>
      </c>
      <c r="X18" s="207">
        <v>5.7196073843008799</v>
      </c>
      <c r="Y18" s="213">
        <v>1.02353307901209</v>
      </c>
      <c r="Z18" s="207"/>
      <c r="AA18" s="220">
        <v>22.206112095476001</v>
      </c>
      <c r="AB18" s="228">
        <v>42.274598835833501</v>
      </c>
      <c r="AC18" s="221">
        <v>31.2544014839788</v>
      </c>
      <c r="AD18" s="207"/>
      <c r="AE18" s="226">
        <v>14.362792019432201</v>
      </c>
      <c r="AG18" s="233">
        <v>50.352452674897101</v>
      </c>
      <c r="AH18" s="229">
        <v>53.384151234567902</v>
      </c>
      <c r="AI18" s="229">
        <v>57.541948559670701</v>
      </c>
      <c r="AJ18" s="229">
        <v>65.291938614540399</v>
      </c>
      <c r="AK18" s="229">
        <v>84.499638545953303</v>
      </c>
      <c r="AL18" s="234">
        <v>62.214025925925903</v>
      </c>
      <c r="AM18" s="229"/>
      <c r="AN18" s="241">
        <v>136.94924348422401</v>
      </c>
      <c r="AO18" s="249">
        <v>140.197124828532</v>
      </c>
      <c r="AP18" s="242">
        <v>138.57318415637801</v>
      </c>
      <c r="AQ18" s="229"/>
      <c r="AR18" s="247">
        <v>84.030928277483795</v>
      </c>
      <c r="AS18" s="208"/>
      <c r="AT18" s="212">
        <v>-2.5092497940100298</v>
      </c>
      <c r="AU18" s="207">
        <v>-12.333786118351</v>
      </c>
      <c r="AV18" s="207">
        <v>-11.654736398255199</v>
      </c>
      <c r="AW18" s="207">
        <v>-6.6930572636521797</v>
      </c>
      <c r="AX18" s="207">
        <v>-3.9351650994690801</v>
      </c>
      <c r="AY18" s="213">
        <v>-7.3314241566876701</v>
      </c>
      <c r="AZ18" s="207"/>
      <c r="BA18" s="220">
        <v>10.2480196862074</v>
      </c>
      <c r="BB18" s="228">
        <v>16.520594761610798</v>
      </c>
      <c r="BC18" s="221">
        <v>13.3342933400715</v>
      </c>
      <c r="BD18" s="207"/>
      <c r="BE18" s="226">
        <v>1.33183842769466</v>
      </c>
    </row>
    <row r="19" spans="1:70" x14ac:dyDescent="0.25">
      <c r="A19" s="20" t="s">
        <v>98</v>
      </c>
      <c r="B19" s="2" t="str">
        <f t="shared" si="0"/>
        <v>Virginia Beach, VA</v>
      </c>
      <c r="C19" s="2"/>
      <c r="D19" s="23" t="s">
        <v>89</v>
      </c>
      <c r="E19" s="26" t="s">
        <v>90</v>
      </c>
      <c r="F19" s="2"/>
      <c r="G19" s="233">
        <v>65.400154080351498</v>
      </c>
      <c r="H19" s="229">
        <v>78.071264963904497</v>
      </c>
      <c r="I19" s="229">
        <v>91.107922999058303</v>
      </c>
      <c r="J19" s="229">
        <v>103.878931763967</v>
      </c>
      <c r="K19" s="229">
        <v>107.208408035153</v>
      </c>
      <c r="L19" s="234">
        <v>89.133336368487093</v>
      </c>
      <c r="M19" s="229"/>
      <c r="N19" s="241">
        <v>190.85416939736299</v>
      </c>
      <c r="O19" s="249">
        <v>203.10974346359001</v>
      </c>
      <c r="P19" s="242">
        <v>196.981956430477</v>
      </c>
      <c r="Q19" s="229"/>
      <c r="R19" s="247">
        <v>119.94722781476899</v>
      </c>
      <c r="S19" s="208"/>
      <c r="T19" s="212">
        <v>5.7083276423905804</v>
      </c>
      <c r="U19" s="207">
        <v>12.4663529540026</v>
      </c>
      <c r="V19" s="207">
        <v>17.3464658623251</v>
      </c>
      <c r="W19" s="207">
        <v>26.4689765756786</v>
      </c>
      <c r="X19" s="207">
        <v>22.5987836733444</v>
      </c>
      <c r="Y19" s="213">
        <v>17.742232075116899</v>
      </c>
      <c r="Z19" s="207"/>
      <c r="AA19" s="220">
        <v>20.211552530891499</v>
      </c>
      <c r="AB19" s="228">
        <v>18.312175200942601</v>
      </c>
      <c r="AC19" s="221">
        <v>19.224767369508101</v>
      </c>
      <c r="AD19" s="207"/>
      <c r="AE19" s="226">
        <v>18.433235722102999</v>
      </c>
      <c r="AG19" s="233">
        <v>60.755563241525401</v>
      </c>
      <c r="AH19" s="229">
        <v>71.623022918628294</v>
      </c>
      <c r="AI19" s="229">
        <v>80.2049009730069</v>
      </c>
      <c r="AJ19" s="229">
        <v>87.585636364171293</v>
      </c>
      <c r="AK19" s="229">
        <v>88.622238402385406</v>
      </c>
      <c r="AL19" s="234">
        <v>77.758272379943506</v>
      </c>
      <c r="AM19" s="229"/>
      <c r="AN19" s="241">
        <v>160.994742502354</v>
      </c>
      <c r="AO19" s="249">
        <v>169.091634520166</v>
      </c>
      <c r="AP19" s="242">
        <v>165.04318851126001</v>
      </c>
      <c r="AQ19" s="229"/>
      <c r="AR19" s="247">
        <v>102.69681984603299</v>
      </c>
      <c r="AS19" s="208"/>
      <c r="AT19" s="212">
        <v>-7.3966571710929596</v>
      </c>
      <c r="AU19" s="207">
        <v>-5.61277200207555</v>
      </c>
      <c r="AV19" s="207">
        <v>-7.3655768569501801</v>
      </c>
      <c r="AW19" s="207">
        <v>2.2002611859183898</v>
      </c>
      <c r="AX19" s="207">
        <v>3.2971097277833499</v>
      </c>
      <c r="AY19" s="213">
        <v>-2.6966402387427202</v>
      </c>
      <c r="AZ19" s="207"/>
      <c r="BA19" s="220">
        <v>5.5550110714569501</v>
      </c>
      <c r="BB19" s="228">
        <v>-0.376007457823268</v>
      </c>
      <c r="BC19" s="221">
        <v>2.4311486246972902</v>
      </c>
      <c r="BD19" s="207"/>
      <c r="BE19" s="226">
        <v>-0.407365702205292</v>
      </c>
    </row>
    <row r="20" spans="1:70" x14ac:dyDescent="0.25">
      <c r="A20" s="33" t="s">
        <v>99</v>
      </c>
      <c r="B20" s="2" t="str">
        <f t="shared" si="0"/>
        <v>Norfolk/Portsmouth, VA</v>
      </c>
      <c r="C20" s="2"/>
      <c r="D20" s="23" t="s">
        <v>89</v>
      </c>
      <c r="E20" s="26" t="s">
        <v>90</v>
      </c>
      <c r="F20" s="2"/>
      <c r="G20" s="233">
        <v>63.988309316120002</v>
      </c>
      <c r="H20" s="229">
        <v>101.84946100837401</v>
      </c>
      <c r="I20" s="229">
        <v>113.703565055826</v>
      </c>
      <c r="J20" s="229">
        <v>114.466024197487</v>
      </c>
      <c r="K20" s="229">
        <v>102.082670603628</v>
      </c>
      <c r="L20" s="234">
        <v>99.218006036287505</v>
      </c>
      <c r="M20" s="229"/>
      <c r="N20" s="241">
        <v>154.281532152826</v>
      </c>
      <c r="O20" s="249">
        <v>139.611949877878</v>
      </c>
      <c r="P20" s="242">
        <v>146.94674101535199</v>
      </c>
      <c r="Q20" s="229"/>
      <c r="R20" s="247">
        <v>112.854787458877</v>
      </c>
      <c r="S20" s="208"/>
      <c r="T20" s="212">
        <v>7.3377239677159096</v>
      </c>
      <c r="U20" s="207">
        <v>42.488309939851902</v>
      </c>
      <c r="V20" s="207">
        <v>40.883318731059802</v>
      </c>
      <c r="W20" s="207">
        <v>44.131250269648497</v>
      </c>
      <c r="X20" s="207">
        <v>22.3031087197845</v>
      </c>
      <c r="Y20" s="213">
        <v>32.401667037234098</v>
      </c>
      <c r="Z20" s="207"/>
      <c r="AA20" s="220">
        <v>31.220873521165402</v>
      </c>
      <c r="AB20" s="228">
        <v>26.3700928521116</v>
      </c>
      <c r="AC20" s="221">
        <v>28.870943232034499</v>
      </c>
      <c r="AD20" s="207"/>
      <c r="AE20" s="226">
        <v>31.0657792496404</v>
      </c>
      <c r="AG20" s="233">
        <v>64.593192698883399</v>
      </c>
      <c r="AH20" s="229">
        <v>85.734897234822</v>
      </c>
      <c r="AI20" s="229">
        <v>95.718325362002702</v>
      </c>
      <c r="AJ20" s="229">
        <v>98.280287539253294</v>
      </c>
      <c r="AK20" s="229">
        <v>93.137841067690104</v>
      </c>
      <c r="AL20" s="234">
        <v>87.4929087805303</v>
      </c>
      <c r="AM20" s="229"/>
      <c r="AN20" s="241">
        <v>120.20051422278399</v>
      </c>
      <c r="AO20" s="249">
        <v>115.648257100488</v>
      </c>
      <c r="AP20" s="242">
        <v>117.92438566163599</v>
      </c>
      <c r="AQ20" s="229"/>
      <c r="AR20" s="247">
        <v>96.1876164608463</v>
      </c>
      <c r="AS20" s="208"/>
      <c r="AT20" s="212">
        <v>16.7079002683904</v>
      </c>
      <c r="AU20" s="207">
        <v>26.647456639541399</v>
      </c>
      <c r="AV20" s="207">
        <v>16.758105546813798</v>
      </c>
      <c r="AW20" s="207">
        <v>10.3132309806069</v>
      </c>
      <c r="AX20" s="207">
        <v>0.81429396338509596</v>
      </c>
      <c r="AY20" s="213">
        <v>13.1863615081066</v>
      </c>
      <c r="AZ20" s="207"/>
      <c r="BA20" s="220">
        <v>1.6245526289846199</v>
      </c>
      <c r="BB20" s="228">
        <v>-1.21741200199424</v>
      </c>
      <c r="BC20" s="221">
        <v>0.210848642585059</v>
      </c>
      <c r="BD20" s="207"/>
      <c r="BE20" s="226">
        <v>8.2755138576477805</v>
      </c>
    </row>
    <row r="21" spans="1:70" x14ac:dyDescent="0.25">
      <c r="A21" s="34" t="s">
        <v>42</v>
      </c>
      <c r="B21" s="2" t="str">
        <f t="shared" si="0"/>
        <v>Newport News/Hampton, VA</v>
      </c>
      <c r="C21" s="2"/>
      <c r="D21" s="23" t="s">
        <v>89</v>
      </c>
      <c r="E21" s="26" t="s">
        <v>90</v>
      </c>
      <c r="F21" s="2"/>
      <c r="G21" s="233">
        <v>44.326282186467402</v>
      </c>
      <c r="H21" s="229">
        <v>62.838984815400003</v>
      </c>
      <c r="I21" s="229">
        <v>79.666482301393401</v>
      </c>
      <c r="J21" s="229">
        <v>81.864895891394895</v>
      </c>
      <c r="K21" s="229">
        <v>76.554670420916494</v>
      </c>
      <c r="L21" s="234">
        <v>69.050263123114405</v>
      </c>
      <c r="M21" s="229"/>
      <c r="N21" s="241">
        <v>118.81394147392599</v>
      </c>
      <c r="O21" s="249">
        <v>102.63683720729701</v>
      </c>
      <c r="P21" s="242">
        <v>110.725389340611</v>
      </c>
      <c r="Q21" s="229"/>
      <c r="R21" s="247">
        <v>80.957442042399407</v>
      </c>
      <c r="S21" s="208"/>
      <c r="T21" s="212">
        <v>-16.551880292831399</v>
      </c>
      <c r="U21" s="207">
        <v>27.104684489339199</v>
      </c>
      <c r="V21" s="207">
        <v>44.508469847213199</v>
      </c>
      <c r="W21" s="207">
        <v>45.0079490356392</v>
      </c>
      <c r="X21" s="207">
        <v>26.418303232497301</v>
      </c>
      <c r="Y21" s="213">
        <v>25.683725035575002</v>
      </c>
      <c r="Z21" s="207"/>
      <c r="AA21" s="220">
        <v>20.435463751462301</v>
      </c>
      <c r="AB21" s="228">
        <v>18.643710237987499</v>
      </c>
      <c r="AC21" s="221">
        <v>19.5983494143263</v>
      </c>
      <c r="AD21" s="207"/>
      <c r="AE21" s="226">
        <v>23.233459016023001</v>
      </c>
      <c r="AG21" s="233">
        <v>46.002621817985897</v>
      </c>
      <c r="AH21" s="229">
        <v>59.3779082603074</v>
      </c>
      <c r="AI21" s="229">
        <v>67.362585838959902</v>
      </c>
      <c r="AJ21" s="229">
        <v>68.073813600775694</v>
      </c>
      <c r="AK21" s="229">
        <v>77.601113830627696</v>
      </c>
      <c r="AL21" s="234">
        <v>63.683608669731299</v>
      </c>
      <c r="AM21" s="229"/>
      <c r="AN21" s="241">
        <v>99.351099956902701</v>
      </c>
      <c r="AO21" s="249">
        <v>90.395432161327307</v>
      </c>
      <c r="AP21" s="242">
        <v>94.873266059114997</v>
      </c>
      <c r="AQ21" s="229"/>
      <c r="AR21" s="247">
        <v>72.594939352412396</v>
      </c>
      <c r="AS21" s="208"/>
      <c r="AT21" s="212">
        <v>6.8535656595153798</v>
      </c>
      <c r="AU21" s="207">
        <v>18.884439599811699</v>
      </c>
      <c r="AV21" s="207">
        <v>24.9347671286571</v>
      </c>
      <c r="AW21" s="207">
        <v>22.6889581989509</v>
      </c>
      <c r="AX21" s="207">
        <v>8.5481038981212194</v>
      </c>
      <c r="AY21" s="213">
        <v>16.2789296893312</v>
      </c>
      <c r="AZ21" s="207"/>
      <c r="BA21" s="220">
        <v>-3.0776618801028599</v>
      </c>
      <c r="BB21" s="228">
        <v>-14.031426222767299</v>
      </c>
      <c r="BC21" s="221">
        <v>-8.6242662198592601</v>
      </c>
      <c r="BD21" s="207"/>
      <c r="BE21" s="226">
        <v>5.5765959079102201</v>
      </c>
    </row>
    <row r="22" spans="1:70" x14ac:dyDescent="0.25">
      <c r="A22" s="35" t="s">
        <v>100</v>
      </c>
      <c r="B22" s="2" t="str">
        <f t="shared" si="0"/>
        <v>Chesapeake/Suffolk, VA</v>
      </c>
      <c r="C22" s="2"/>
      <c r="D22" s="24" t="s">
        <v>89</v>
      </c>
      <c r="E22" s="27" t="s">
        <v>90</v>
      </c>
      <c r="F22" s="2"/>
      <c r="G22" s="235">
        <v>60.761795619820703</v>
      </c>
      <c r="H22" s="236">
        <v>83.123621867072501</v>
      </c>
      <c r="I22" s="236">
        <v>89.534034534077406</v>
      </c>
      <c r="J22" s="236">
        <v>91.257269524775893</v>
      </c>
      <c r="K22" s="236">
        <v>85.522929240656097</v>
      </c>
      <c r="L22" s="237">
        <v>82.039930157280494</v>
      </c>
      <c r="M22" s="229"/>
      <c r="N22" s="243">
        <v>115.401167495349</v>
      </c>
      <c r="O22" s="244">
        <v>114.298349737865</v>
      </c>
      <c r="P22" s="245">
        <v>114.84975861660701</v>
      </c>
      <c r="Q22" s="229"/>
      <c r="R22" s="248">
        <v>91.414166859945297</v>
      </c>
      <c r="S22" s="208"/>
      <c r="T22" s="214">
        <v>15.2928103454185</v>
      </c>
      <c r="U22" s="215">
        <v>22.812083134242702</v>
      </c>
      <c r="V22" s="215">
        <v>22.253253684341299</v>
      </c>
      <c r="W22" s="215">
        <v>28.578337109798699</v>
      </c>
      <c r="X22" s="215">
        <v>25.356400891657302</v>
      </c>
      <c r="Y22" s="216">
        <v>23.249643624198999</v>
      </c>
      <c r="Z22" s="207"/>
      <c r="AA22" s="222">
        <v>22.831981097405802</v>
      </c>
      <c r="AB22" s="223">
        <v>24.119585674185501</v>
      </c>
      <c r="AC22" s="224">
        <v>23.469335784471401</v>
      </c>
      <c r="AD22" s="207"/>
      <c r="AE22" s="227">
        <v>23.3284147647292</v>
      </c>
      <c r="AG22" s="235">
        <v>61.185377870793097</v>
      </c>
      <c r="AH22" s="236">
        <v>79.477475008455897</v>
      </c>
      <c r="AI22" s="236">
        <v>85.083270945374494</v>
      </c>
      <c r="AJ22" s="236">
        <v>84.394531299678604</v>
      </c>
      <c r="AK22" s="236">
        <v>82.722195573313002</v>
      </c>
      <c r="AL22" s="237">
        <v>78.572570139522995</v>
      </c>
      <c r="AM22" s="229"/>
      <c r="AN22" s="243">
        <v>103.140440364451</v>
      </c>
      <c r="AO22" s="244">
        <v>101.272774712497</v>
      </c>
      <c r="AP22" s="245">
        <v>102.206607538474</v>
      </c>
      <c r="AQ22" s="229"/>
      <c r="AR22" s="248">
        <v>85.325152253509202</v>
      </c>
      <c r="AS22" s="208"/>
      <c r="AT22" s="214">
        <v>20.846228882837998</v>
      </c>
      <c r="AU22" s="215">
        <v>21.971275590680602</v>
      </c>
      <c r="AV22" s="215">
        <v>19.217866959039899</v>
      </c>
      <c r="AW22" s="215">
        <v>17.376044000031101</v>
      </c>
      <c r="AX22" s="215">
        <v>15.2747000970925</v>
      </c>
      <c r="AY22" s="216">
        <v>18.753765655886198</v>
      </c>
      <c r="AZ22" s="207"/>
      <c r="BA22" s="222">
        <v>5.69571416328181</v>
      </c>
      <c r="BB22" s="223">
        <v>3.3148969394532899</v>
      </c>
      <c r="BC22" s="224">
        <v>4.5026218828894597</v>
      </c>
      <c r="BD22" s="207"/>
      <c r="BE22" s="227">
        <v>13.4584338724021</v>
      </c>
    </row>
    <row r="23" spans="1:70" ht="13" x14ac:dyDescent="0.3">
      <c r="A23" s="34" t="s">
        <v>58</v>
      </c>
      <c r="B23" s="2" t="s">
        <v>58</v>
      </c>
      <c r="C23" s="8"/>
      <c r="D23" s="22" t="s">
        <v>89</v>
      </c>
      <c r="E23" s="25" t="s">
        <v>90</v>
      </c>
      <c r="F23" s="2"/>
      <c r="G23" s="230">
        <v>98.085873392010797</v>
      </c>
      <c r="H23" s="231">
        <v>112.07827014218</v>
      </c>
      <c r="I23" s="231">
        <v>134.032048070412</v>
      </c>
      <c r="J23" s="231">
        <v>144.96149627623501</v>
      </c>
      <c r="K23" s="231">
        <v>129.59424509140101</v>
      </c>
      <c r="L23" s="232">
        <v>123.750386594448</v>
      </c>
      <c r="M23" s="229"/>
      <c r="N23" s="238">
        <v>149.91904197698</v>
      </c>
      <c r="O23" s="239">
        <v>162.745551794177</v>
      </c>
      <c r="P23" s="240">
        <v>156.33229688557799</v>
      </c>
      <c r="Q23" s="229"/>
      <c r="R23" s="246">
        <v>133.05950382048499</v>
      </c>
      <c r="S23" s="208"/>
      <c r="T23" s="209">
        <v>16.547146569468399</v>
      </c>
      <c r="U23" s="210">
        <v>-8.5446535219963895</v>
      </c>
      <c r="V23" s="210">
        <v>-10.8806800724693</v>
      </c>
      <c r="W23" s="210">
        <v>7.0872325931148996</v>
      </c>
      <c r="X23" s="210">
        <v>-0.31941830622683398</v>
      </c>
      <c r="Y23" s="211">
        <v>-0.59937040305729095</v>
      </c>
      <c r="Z23" s="207"/>
      <c r="AA23" s="217">
        <v>-16.172301686384099</v>
      </c>
      <c r="AB23" s="218">
        <v>-8.7986604311745609</v>
      </c>
      <c r="AC23" s="219">
        <v>-12.489561598111401</v>
      </c>
      <c r="AD23" s="207"/>
      <c r="AE23" s="225">
        <v>-4.9353076720946296</v>
      </c>
      <c r="AF23" s="38"/>
      <c r="AG23" s="230">
        <v>86.386724779959295</v>
      </c>
      <c r="AH23" s="231">
        <v>124.38770057549</v>
      </c>
      <c r="AI23" s="231">
        <v>154.99307379823901</v>
      </c>
      <c r="AJ23" s="231">
        <v>150.92243652674301</v>
      </c>
      <c r="AK23" s="231">
        <v>149.88973595125199</v>
      </c>
      <c r="AL23" s="232">
        <v>133.31593432633699</v>
      </c>
      <c r="AM23" s="229"/>
      <c r="AN23" s="238">
        <v>190.49996953283599</v>
      </c>
      <c r="AO23" s="239">
        <v>195.24367044685101</v>
      </c>
      <c r="AP23" s="240">
        <v>192.871819989844</v>
      </c>
      <c r="AQ23" s="229"/>
      <c r="AR23" s="246">
        <v>150.33190165876701</v>
      </c>
      <c r="AS23" s="208"/>
      <c r="AT23" s="209">
        <v>27.344906543899999</v>
      </c>
      <c r="AU23" s="210">
        <v>5.4521885181820897</v>
      </c>
      <c r="AV23" s="210">
        <v>2.9703831152061499</v>
      </c>
      <c r="AW23" s="210">
        <v>2.92217803981094</v>
      </c>
      <c r="AX23" s="210">
        <v>0.148409995376066</v>
      </c>
      <c r="AY23" s="211">
        <v>5.3680429249872503</v>
      </c>
      <c r="AZ23" s="207"/>
      <c r="BA23" s="217">
        <v>2.3238472632270799</v>
      </c>
      <c r="BB23" s="218">
        <v>9.7140475241849096</v>
      </c>
      <c r="BC23" s="219">
        <v>5.9355662437322998</v>
      </c>
      <c r="BD23" s="207"/>
      <c r="BE23" s="225">
        <v>5.5753690878319802</v>
      </c>
      <c r="BF23" s="38"/>
      <c r="BG23" s="39"/>
      <c r="BH23" s="39"/>
      <c r="BI23" s="39"/>
      <c r="BJ23" s="39"/>
      <c r="BK23" s="39"/>
      <c r="BL23" s="39"/>
      <c r="BM23" s="39"/>
      <c r="BN23" s="39"/>
      <c r="BO23" s="39"/>
      <c r="BP23" s="39"/>
      <c r="BQ23" s="39"/>
      <c r="BR23" s="39"/>
    </row>
    <row r="24" spans="1:70" x14ac:dyDescent="0.25">
      <c r="A24" s="34" t="s">
        <v>101</v>
      </c>
      <c r="B24" s="2" t="str">
        <f t="shared" si="0"/>
        <v>Richmond North/Glen Allen, VA</v>
      </c>
      <c r="C24" s="9"/>
      <c r="D24" s="23" t="s">
        <v>89</v>
      </c>
      <c r="E24" s="26" t="s">
        <v>90</v>
      </c>
      <c r="F24" s="2"/>
      <c r="G24" s="233">
        <v>56.811970426795099</v>
      </c>
      <c r="H24" s="229">
        <v>71.531751988349896</v>
      </c>
      <c r="I24" s="229">
        <v>83.061849445502403</v>
      </c>
      <c r="J24" s="229">
        <v>88.403696650610499</v>
      </c>
      <c r="K24" s="229">
        <v>76.225874313879203</v>
      </c>
      <c r="L24" s="234">
        <v>75.2070285650274</v>
      </c>
      <c r="M24" s="229"/>
      <c r="N24" s="241">
        <v>98.820155707404496</v>
      </c>
      <c r="O24" s="249">
        <v>104.147145737649</v>
      </c>
      <c r="P24" s="242">
        <v>101.483650722527</v>
      </c>
      <c r="Q24" s="229"/>
      <c r="R24" s="247">
        <v>82.714634895741597</v>
      </c>
      <c r="S24" s="208"/>
      <c r="T24" s="212">
        <v>4.8119532279508901</v>
      </c>
      <c r="U24" s="207">
        <v>0.16502463434481801</v>
      </c>
      <c r="V24" s="207">
        <v>1.8519532988712699</v>
      </c>
      <c r="W24" s="207">
        <v>11.484829764197601</v>
      </c>
      <c r="X24" s="207">
        <v>8.0187764006820199</v>
      </c>
      <c r="Y24" s="213">
        <v>5.3222290138587303</v>
      </c>
      <c r="Z24" s="207"/>
      <c r="AA24" s="220">
        <v>-0.257978053345925</v>
      </c>
      <c r="AB24" s="228">
        <v>-5.7143140317286703</v>
      </c>
      <c r="AC24" s="221">
        <v>-3.1343589189715999</v>
      </c>
      <c r="AD24" s="207"/>
      <c r="AE24" s="226">
        <v>2.19471314866699</v>
      </c>
      <c r="AF24" s="38"/>
      <c r="AG24" s="233">
        <v>48.328403032181697</v>
      </c>
      <c r="AH24" s="229">
        <v>70.904567998647295</v>
      </c>
      <c r="AI24" s="229">
        <v>84.556263596911407</v>
      </c>
      <c r="AJ24" s="229">
        <v>85.653382178887398</v>
      </c>
      <c r="AK24" s="229">
        <v>77.296374344811994</v>
      </c>
      <c r="AL24" s="234">
        <v>73.347798230288006</v>
      </c>
      <c r="AM24" s="229"/>
      <c r="AN24" s="241">
        <v>103.23396100795</v>
      </c>
      <c r="AO24" s="249">
        <v>110.881806893839</v>
      </c>
      <c r="AP24" s="242">
        <v>107.057883950894</v>
      </c>
      <c r="AQ24" s="229"/>
      <c r="AR24" s="247">
        <v>83.000751456013901</v>
      </c>
      <c r="AS24" s="208"/>
      <c r="AT24" s="212">
        <v>7.9627053286856802</v>
      </c>
      <c r="AU24" s="207">
        <v>5.10085125799643</v>
      </c>
      <c r="AV24" s="207">
        <v>7.1981796915158798</v>
      </c>
      <c r="AW24" s="207">
        <v>9.6568694684428298</v>
      </c>
      <c r="AX24" s="207">
        <v>11.539624498296</v>
      </c>
      <c r="AY24" s="213">
        <v>8.3373867134648592</v>
      </c>
      <c r="AZ24" s="207"/>
      <c r="BA24" s="220">
        <v>8.5133161044031294</v>
      </c>
      <c r="BB24" s="228">
        <v>5.6819433453413701</v>
      </c>
      <c r="BC24" s="221">
        <v>7.0283830773652403</v>
      </c>
      <c r="BD24" s="207"/>
      <c r="BE24" s="226">
        <v>7.8790945205697502</v>
      </c>
      <c r="BF24" s="38"/>
      <c r="BG24" s="39"/>
      <c r="BH24" s="39"/>
      <c r="BI24" s="39"/>
      <c r="BJ24" s="39"/>
      <c r="BK24" s="39"/>
      <c r="BL24" s="39"/>
      <c r="BM24" s="39"/>
      <c r="BN24" s="39"/>
      <c r="BO24" s="39"/>
      <c r="BP24" s="39"/>
      <c r="BQ24" s="39"/>
      <c r="BR24" s="39"/>
    </row>
    <row r="25" spans="1:70" x14ac:dyDescent="0.25">
      <c r="A25" s="34" t="s">
        <v>61</v>
      </c>
      <c r="B25" s="2" t="str">
        <f t="shared" si="0"/>
        <v>Richmond West/Midlothian, VA</v>
      </c>
      <c r="C25" s="2"/>
      <c r="D25" s="23" t="s">
        <v>89</v>
      </c>
      <c r="E25" s="26" t="s">
        <v>90</v>
      </c>
      <c r="F25" s="2"/>
      <c r="G25" s="233">
        <v>39.7688735294117</v>
      </c>
      <c r="H25" s="229">
        <v>49.787307053112499</v>
      </c>
      <c r="I25" s="229">
        <v>55.482034580239798</v>
      </c>
      <c r="J25" s="229">
        <v>62.655796030839497</v>
      </c>
      <c r="K25" s="229">
        <v>64.910454597372905</v>
      </c>
      <c r="L25" s="234">
        <v>54.5208931581953</v>
      </c>
      <c r="M25" s="229"/>
      <c r="N25" s="241">
        <v>88.557981524842901</v>
      </c>
      <c r="O25" s="249">
        <v>93.151384094802907</v>
      </c>
      <c r="P25" s="242">
        <v>90.854682809822904</v>
      </c>
      <c r="Q25" s="229"/>
      <c r="R25" s="247">
        <v>64.901975915803206</v>
      </c>
      <c r="S25" s="208"/>
      <c r="T25" s="212">
        <v>-8.1218373643984894</v>
      </c>
      <c r="U25" s="207">
        <v>-11.885558272849799</v>
      </c>
      <c r="V25" s="207">
        <v>-12.9482113733366</v>
      </c>
      <c r="W25" s="207">
        <v>-6.9029222763371001</v>
      </c>
      <c r="X25" s="207">
        <v>-1.26006895875925</v>
      </c>
      <c r="Y25" s="213">
        <v>-8.0785033265468797</v>
      </c>
      <c r="Z25" s="207"/>
      <c r="AA25" s="220">
        <v>9.6535549018874498</v>
      </c>
      <c r="AB25" s="228">
        <v>4.1542062687696104</v>
      </c>
      <c r="AC25" s="221">
        <v>6.7637387561909703</v>
      </c>
      <c r="AD25" s="207"/>
      <c r="AE25" s="226">
        <v>-2.66648184788543</v>
      </c>
      <c r="AF25" s="38"/>
      <c r="AG25" s="233">
        <v>47.793385037121602</v>
      </c>
      <c r="AH25" s="229">
        <v>59.779967447173</v>
      </c>
      <c r="AI25" s="229">
        <v>62.985558352369999</v>
      </c>
      <c r="AJ25" s="229">
        <v>66.028839427470004</v>
      </c>
      <c r="AK25" s="229">
        <v>69.324183495145604</v>
      </c>
      <c r="AL25" s="234">
        <v>61.182386751856001</v>
      </c>
      <c r="AM25" s="229"/>
      <c r="AN25" s="241">
        <v>85.939364570245502</v>
      </c>
      <c r="AO25" s="249">
        <v>86.179207460022795</v>
      </c>
      <c r="AP25" s="242">
        <v>86.059286015134205</v>
      </c>
      <c r="AQ25" s="229"/>
      <c r="AR25" s="247">
        <v>68.290072255649804</v>
      </c>
      <c r="AS25" s="208"/>
      <c r="AT25" s="212">
        <v>15.662504630572</v>
      </c>
      <c r="AU25" s="207">
        <v>16.1915397085723</v>
      </c>
      <c r="AV25" s="207">
        <v>9.8121324141992705</v>
      </c>
      <c r="AW25" s="207">
        <v>11.044712864245099</v>
      </c>
      <c r="AX25" s="207">
        <v>13.180256128892299</v>
      </c>
      <c r="AY25" s="213">
        <v>12.9497041961818</v>
      </c>
      <c r="AZ25" s="207"/>
      <c r="BA25" s="220">
        <v>9.9661021308120805</v>
      </c>
      <c r="BB25" s="228">
        <v>7.2985262442352896</v>
      </c>
      <c r="BC25" s="221">
        <v>8.6140796464831109</v>
      </c>
      <c r="BD25" s="207"/>
      <c r="BE25" s="226">
        <v>11.351433610522999</v>
      </c>
      <c r="BF25" s="38"/>
      <c r="BG25" s="39"/>
      <c r="BH25" s="39"/>
      <c r="BI25" s="39"/>
      <c r="BJ25" s="39"/>
      <c r="BK25" s="39"/>
      <c r="BL25" s="39"/>
      <c r="BM25" s="39"/>
      <c r="BN25" s="39"/>
      <c r="BO25" s="39"/>
      <c r="BP25" s="39"/>
      <c r="BQ25" s="39"/>
      <c r="BR25" s="39"/>
    </row>
    <row r="26" spans="1:70" x14ac:dyDescent="0.25">
      <c r="A26" s="20" t="s">
        <v>57</v>
      </c>
      <c r="B26" s="2" t="str">
        <f t="shared" si="0"/>
        <v>Petersburg/Chester, VA</v>
      </c>
      <c r="C26" s="2"/>
      <c r="D26" s="23" t="s">
        <v>89</v>
      </c>
      <c r="E26" s="26" t="s">
        <v>90</v>
      </c>
      <c r="F26" s="2"/>
      <c r="G26" s="233">
        <v>51.796833909436501</v>
      </c>
      <c r="H26" s="229">
        <v>67.264078240580702</v>
      </c>
      <c r="I26" s="229">
        <v>71.113907656411996</v>
      </c>
      <c r="J26" s="229">
        <v>73.890358174904904</v>
      </c>
      <c r="K26" s="229">
        <v>75.066040096785301</v>
      </c>
      <c r="L26" s="234">
        <v>67.826243615623895</v>
      </c>
      <c r="M26" s="229"/>
      <c r="N26" s="241">
        <v>90.300250259246397</v>
      </c>
      <c r="O26" s="249">
        <v>94.331294866920103</v>
      </c>
      <c r="P26" s="242">
        <v>92.3157725630833</v>
      </c>
      <c r="Q26" s="229"/>
      <c r="R26" s="247">
        <v>74.823251886326602</v>
      </c>
      <c r="S26" s="208"/>
      <c r="T26" s="212">
        <v>-10.6650480294551</v>
      </c>
      <c r="U26" s="207">
        <v>-6.9556837145491901</v>
      </c>
      <c r="V26" s="207">
        <v>-7.4624155299014703</v>
      </c>
      <c r="W26" s="207">
        <v>-6.2319552112960501</v>
      </c>
      <c r="X26" s="207">
        <v>-2.1740638812756701</v>
      </c>
      <c r="Y26" s="213">
        <v>-6.4871075539084604</v>
      </c>
      <c r="Z26" s="207"/>
      <c r="AA26" s="220">
        <v>1.85233689879886</v>
      </c>
      <c r="AB26" s="228">
        <v>10.8353031641303</v>
      </c>
      <c r="AC26" s="221">
        <v>6.2520976342260601</v>
      </c>
      <c r="AD26" s="207"/>
      <c r="AE26" s="226">
        <v>-2.36041583664479</v>
      </c>
      <c r="AF26" s="38"/>
      <c r="AG26" s="233">
        <v>54.335136320428603</v>
      </c>
      <c r="AH26" s="229">
        <v>69.026753923263001</v>
      </c>
      <c r="AI26" s="229">
        <v>73.307703145523604</v>
      </c>
      <c r="AJ26" s="229">
        <v>73.833585417386701</v>
      </c>
      <c r="AK26" s="229">
        <v>71.969318030590998</v>
      </c>
      <c r="AL26" s="234">
        <v>68.494499367438607</v>
      </c>
      <c r="AM26" s="229"/>
      <c r="AN26" s="241">
        <v>78.237670640338706</v>
      </c>
      <c r="AO26" s="249">
        <v>78.903434700138206</v>
      </c>
      <c r="AP26" s="242">
        <v>78.570552670238499</v>
      </c>
      <c r="AQ26" s="229"/>
      <c r="AR26" s="247">
        <v>71.373371739667107</v>
      </c>
      <c r="AS26" s="208"/>
      <c r="AT26" s="212">
        <v>-3.5359885838011902</v>
      </c>
      <c r="AU26" s="207">
        <v>-3.7287734604547902</v>
      </c>
      <c r="AV26" s="207">
        <v>-2.4318278365672201</v>
      </c>
      <c r="AW26" s="207">
        <v>-2.8528438546085901</v>
      </c>
      <c r="AX26" s="207">
        <v>-0.25877876685847701</v>
      </c>
      <c r="AY26" s="213">
        <v>-2.52133438754062</v>
      </c>
      <c r="AZ26" s="207"/>
      <c r="BA26" s="220">
        <v>2.32647021076796</v>
      </c>
      <c r="BB26" s="228">
        <v>4.7327057282869696</v>
      </c>
      <c r="BC26" s="221">
        <v>3.5207033780019099</v>
      </c>
      <c r="BD26" s="207"/>
      <c r="BE26" s="226">
        <v>-0.70570972807119203</v>
      </c>
      <c r="BF26" s="38"/>
      <c r="BG26" s="39"/>
      <c r="BH26" s="39"/>
      <c r="BI26" s="39"/>
      <c r="BJ26" s="39"/>
      <c r="BK26" s="39"/>
      <c r="BL26" s="39"/>
      <c r="BM26" s="39"/>
      <c r="BN26" s="39"/>
      <c r="BO26" s="39"/>
      <c r="BP26" s="39"/>
      <c r="BQ26" s="39"/>
      <c r="BR26" s="39"/>
    </row>
    <row r="27" spans="1:70" x14ac:dyDescent="0.25">
      <c r="A27" s="20" t="s">
        <v>102</v>
      </c>
      <c r="B27" s="41" t="s">
        <v>48</v>
      </c>
      <c r="C27" s="2"/>
      <c r="D27" s="23" t="s">
        <v>89</v>
      </c>
      <c r="E27" s="26" t="s">
        <v>90</v>
      </c>
      <c r="F27" s="2"/>
      <c r="G27" s="233">
        <v>40.008259105098801</v>
      </c>
      <c r="H27" s="229">
        <v>57.385580645161198</v>
      </c>
      <c r="I27" s="229">
        <v>67.426380853277806</v>
      </c>
      <c r="J27" s="229">
        <v>84.846124869927095</v>
      </c>
      <c r="K27" s="229">
        <v>97.285437044744995</v>
      </c>
      <c r="L27" s="234">
        <v>69.390356503641996</v>
      </c>
      <c r="M27" s="229"/>
      <c r="N27" s="241">
        <v>131.22431737773101</v>
      </c>
      <c r="O27" s="249">
        <v>110.42998751300701</v>
      </c>
      <c r="P27" s="242">
        <v>120.82715244536899</v>
      </c>
      <c r="Q27" s="229"/>
      <c r="R27" s="247">
        <v>84.086583915564105</v>
      </c>
      <c r="S27" s="208"/>
      <c r="T27" s="212">
        <v>1.0985138990877601</v>
      </c>
      <c r="U27" s="207">
        <v>6.6558942772751504</v>
      </c>
      <c r="V27" s="207">
        <v>14.6549886677285</v>
      </c>
      <c r="W27" s="207">
        <v>22.7700420609441</v>
      </c>
      <c r="X27" s="207">
        <v>8.9177339782966207</v>
      </c>
      <c r="Y27" s="213">
        <v>11.698003103113299</v>
      </c>
      <c r="Z27" s="207"/>
      <c r="AA27" s="220">
        <v>6.4542102691727203</v>
      </c>
      <c r="AB27" s="228">
        <v>-0.79132737072663695</v>
      </c>
      <c r="AC27" s="221">
        <v>3.0161094417277199</v>
      </c>
      <c r="AD27" s="207"/>
      <c r="AE27" s="226">
        <v>7.9624755905359601</v>
      </c>
      <c r="AF27" s="38"/>
      <c r="AG27" s="233">
        <v>41.358656914835002</v>
      </c>
      <c r="AH27" s="229">
        <v>55.815297508345402</v>
      </c>
      <c r="AI27" s="229">
        <v>60.371194756661303</v>
      </c>
      <c r="AJ27" s="229">
        <v>66.435835344959798</v>
      </c>
      <c r="AK27" s="229">
        <v>71.865494436888298</v>
      </c>
      <c r="AL27" s="234">
        <v>59.169295792337998</v>
      </c>
      <c r="AM27" s="229"/>
      <c r="AN27" s="241">
        <v>100.416121889428</v>
      </c>
      <c r="AO27" s="249">
        <v>91.086167849153995</v>
      </c>
      <c r="AP27" s="242">
        <v>95.751144869291295</v>
      </c>
      <c r="AQ27" s="229"/>
      <c r="AR27" s="247">
        <v>69.625335041876497</v>
      </c>
      <c r="AS27" s="208"/>
      <c r="AT27" s="212">
        <v>-2.91601600443293</v>
      </c>
      <c r="AU27" s="207">
        <v>-1.9250663153816601</v>
      </c>
      <c r="AV27" s="207">
        <v>-3.08950369060187</v>
      </c>
      <c r="AW27" s="207">
        <v>-5.6972040921457898</v>
      </c>
      <c r="AX27" s="207">
        <v>-1.2830702771781599</v>
      </c>
      <c r="AY27" s="213">
        <v>-3.01839401539445</v>
      </c>
      <c r="AZ27" s="207"/>
      <c r="BA27" s="220">
        <v>3.77216506293871</v>
      </c>
      <c r="BB27" s="228">
        <v>-0.253321086139499</v>
      </c>
      <c r="BC27" s="221">
        <v>1.8177277179709299</v>
      </c>
      <c r="BD27" s="207"/>
      <c r="BE27" s="226">
        <v>-1.1665319391264699</v>
      </c>
      <c r="BF27" s="38"/>
      <c r="BG27" s="39"/>
      <c r="BH27" s="39"/>
      <c r="BI27" s="39"/>
      <c r="BJ27" s="39"/>
      <c r="BK27" s="39"/>
      <c r="BL27" s="39"/>
      <c r="BM27" s="39"/>
      <c r="BN27" s="39"/>
      <c r="BO27" s="39"/>
      <c r="BP27" s="39"/>
      <c r="BQ27" s="39"/>
      <c r="BR27" s="39"/>
    </row>
    <row r="28" spans="1:70" x14ac:dyDescent="0.25">
      <c r="A28" s="20" t="s">
        <v>53</v>
      </c>
      <c r="B28" s="2" t="str">
        <f t="shared" si="0"/>
        <v>Roanoke, VA</v>
      </c>
      <c r="C28" s="2"/>
      <c r="D28" s="23" t="s">
        <v>89</v>
      </c>
      <c r="E28" s="26" t="s">
        <v>90</v>
      </c>
      <c r="F28" s="2"/>
      <c r="G28" s="233">
        <v>41.180885945295003</v>
      </c>
      <c r="H28" s="229">
        <v>65.545738861173206</v>
      </c>
      <c r="I28" s="229">
        <v>87.2978788921383</v>
      </c>
      <c r="J28" s="229">
        <v>135.37171168071501</v>
      </c>
      <c r="K28" s="229">
        <v>215.267428178221</v>
      </c>
      <c r="L28" s="234">
        <v>108.93272871150801</v>
      </c>
      <c r="M28" s="229"/>
      <c r="N28" s="241">
        <v>220.679083089626</v>
      </c>
      <c r="O28" s="249">
        <v>144.248878376053</v>
      </c>
      <c r="P28" s="242">
        <v>182.46398073284001</v>
      </c>
      <c r="Q28" s="229"/>
      <c r="R28" s="247">
        <v>129.94165786046</v>
      </c>
      <c r="S28" s="208"/>
      <c r="T28" s="212">
        <v>0.21527732718975601</v>
      </c>
      <c r="U28" s="207">
        <v>1.3764684136896499</v>
      </c>
      <c r="V28" s="207">
        <v>3.6167811463372699</v>
      </c>
      <c r="W28" s="207">
        <v>9.8274502333217395</v>
      </c>
      <c r="X28" s="207">
        <v>21.561030586565401</v>
      </c>
      <c r="Y28" s="213">
        <v>11.0780146461684</v>
      </c>
      <c r="Z28" s="207"/>
      <c r="AA28" s="220">
        <v>21.614976938970699</v>
      </c>
      <c r="AB28" s="228">
        <v>16.0055137553131</v>
      </c>
      <c r="AC28" s="221">
        <v>19.334044951317601</v>
      </c>
      <c r="AD28" s="207"/>
      <c r="AE28" s="226">
        <v>14.249193654334199</v>
      </c>
      <c r="AF28" s="38"/>
      <c r="AG28" s="233">
        <v>47.455980130741402</v>
      </c>
      <c r="AH28" s="229">
        <v>71.861366764149295</v>
      </c>
      <c r="AI28" s="229">
        <v>83.301405040426602</v>
      </c>
      <c r="AJ28" s="229">
        <v>92.237343454326506</v>
      </c>
      <c r="AK28" s="229">
        <v>104.526910803371</v>
      </c>
      <c r="AL28" s="234">
        <v>79.876601238603101</v>
      </c>
      <c r="AM28" s="229"/>
      <c r="AN28" s="241">
        <v>113.41500731119901</v>
      </c>
      <c r="AO28" s="249">
        <v>92.453452176156802</v>
      </c>
      <c r="AP28" s="242">
        <v>102.93422974367699</v>
      </c>
      <c r="AQ28" s="229"/>
      <c r="AR28" s="247">
        <v>86.464495097195893</v>
      </c>
      <c r="AS28" s="208"/>
      <c r="AT28" s="212">
        <v>3.2742395957433699</v>
      </c>
      <c r="AU28" s="207">
        <v>14.2558265033519</v>
      </c>
      <c r="AV28" s="207">
        <v>4.9899626760184299</v>
      </c>
      <c r="AW28" s="207">
        <v>-18.886701190075801</v>
      </c>
      <c r="AX28" s="207">
        <v>-2.9119243339789298</v>
      </c>
      <c r="AY28" s="213">
        <v>-2.48604400491454</v>
      </c>
      <c r="AZ28" s="207"/>
      <c r="BA28" s="220">
        <v>-3.4561466650766799</v>
      </c>
      <c r="BB28" s="228">
        <v>-0.81223621588818795</v>
      </c>
      <c r="BC28" s="221">
        <v>-2.2864404598167098</v>
      </c>
      <c r="BD28" s="207"/>
      <c r="BE28" s="226">
        <v>-2.4182430181558501</v>
      </c>
      <c r="BF28" s="38"/>
      <c r="BG28" s="39"/>
      <c r="BH28" s="39"/>
      <c r="BI28" s="39"/>
      <c r="BJ28" s="39"/>
      <c r="BK28" s="39"/>
      <c r="BL28" s="39"/>
      <c r="BM28" s="39"/>
      <c r="BN28" s="39"/>
      <c r="BO28" s="39"/>
      <c r="BP28" s="39"/>
      <c r="BQ28" s="39"/>
      <c r="BR28" s="39"/>
    </row>
    <row r="29" spans="1:70" x14ac:dyDescent="0.25">
      <c r="A29" s="20" t="s">
        <v>54</v>
      </c>
      <c r="B29" s="2" t="str">
        <f t="shared" si="0"/>
        <v>Charlottesville, VA</v>
      </c>
      <c r="C29" s="2"/>
      <c r="D29" s="23" t="s">
        <v>89</v>
      </c>
      <c r="E29" s="26" t="s">
        <v>90</v>
      </c>
      <c r="F29" s="2"/>
      <c r="G29" s="233">
        <v>64.261694091248998</v>
      </c>
      <c r="H29" s="229">
        <v>87.478941660433804</v>
      </c>
      <c r="I29" s="229">
        <v>103.878760284218</v>
      </c>
      <c r="J29" s="229">
        <v>118.896383694839</v>
      </c>
      <c r="K29" s="229">
        <v>210.223195587135</v>
      </c>
      <c r="L29" s="234">
        <v>116.947795063575</v>
      </c>
      <c r="M29" s="229"/>
      <c r="N29" s="241">
        <v>479.88494951383598</v>
      </c>
      <c r="O29" s="249">
        <v>491.202961854899</v>
      </c>
      <c r="P29" s="242">
        <v>485.54395568436701</v>
      </c>
      <c r="Q29" s="229"/>
      <c r="R29" s="247">
        <v>222.26098381237301</v>
      </c>
      <c r="S29" s="208"/>
      <c r="T29" s="212">
        <v>12.6368274854325</v>
      </c>
      <c r="U29" s="207">
        <v>12.272726812406299</v>
      </c>
      <c r="V29" s="207">
        <v>14.950423984016499</v>
      </c>
      <c r="W29" s="207">
        <v>17.719855075822899</v>
      </c>
      <c r="X29" s="207">
        <v>14.566452757314501</v>
      </c>
      <c r="Y29" s="213">
        <v>14.6927347228161</v>
      </c>
      <c r="Z29" s="207"/>
      <c r="AA29" s="220">
        <v>5.4410203806017297</v>
      </c>
      <c r="AB29" s="228">
        <v>2.9205622379503899</v>
      </c>
      <c r="AC29" s="221">
        <v>4.1508631461798702</v>
      </c>
      <c r="AD29" s="207"/>
      <c r="AE29" s="226">
        <v>7.8774678429765697</v>
      </c>
      <c r="AF29" s="38"/>
      <c r="AG29" s="233">
        <v>76.980766641735201</v>
      </c>
      <c r="AH29" s="229">
        <v>94.048534498877999</v>
      </c>
      <c r="AI29" s="229">
        <v>106.40531881077</v>
      </c>
      <c r="AJ29" s="229">
        <v>120.349874252056</v>
      </c>
      <c r="AK29" s="229">
        <v>152.13614154824199</v>
      </c>
      <c r="AL29" s="234">
        <v>109.98412715033599</v>
      </c>
      <c r="AM29" s="229"/>
      <c r="AN29" s="241">
        <v>267.942793567688</v>
      </c>
      <c r="AO29" s="249">
        <v>263.87962462602798</v>
      </c>
      <c r="AP29" s="242">
        <v>265.91120909685799</v>
      </c>
      <c r="AQ29" s="229"/>
      <c r="AR29" s="247">
        <v>154.53472199219999</v>
      </c>
      <c r="AS29" s="208"/>
      <c r="AT29" s="212">
        <v>12.3425491541197</v>
      </c>
      <c r="AU29" s="207">
        <v>5.6854328021468996</v>
      </c>
      <c r="AV29" s="207">
        <v>7.6271387058687301</v>
      </c>
      <c r="AW29" s="207">
        <v>18.496654733812498</v>
      </c>
      <c r="AX29" s="207">
        <v>9.2227463519144806</v>
      </c>
      <c r="AY29" s="213">
        <v>10.5566051348965</v>
      </c>
      <c r="AZ29" s="207"/>
      <c r="BA29" s="220">
        <v>-0.24988680419440201</v>
      </c>
      <c r="BB29" s="228">
        <v>-0.921689539546099</v>
      </c>
      <c r="BC29" s="221">
        <v>-0.58435676529261604</v>
      </c>
      <c r="BD29" s="207"/>
      <c r="BE29" s="226">
        <v>4.6956795292965898</v>
      </c>
      <c r="BF29" s="38"/>
      <c r="BG29" s="39"/>
      <c r="BH29" s="39"/>
      <c r="BI29" s="39"/>
      <c r="BJ29" s="39"/>
      <c r="BK29" s="39"/>
      <c r="BL29" s="39"/>
      <c r="BM29" s="39"/>
      <c r="BN29" s="39"/>
      <c r="BO29" s="39"/>
      <c r="BP29" s="39"/>
      <c r="BQ29" s="39"/>
      <c r="BR29" s="39"/>
    </row>
    <row r="30" spans="1:70" x14ac:dyDescent="0.25">
      <c r="A30" s="20" t="s">
        <v>103</v>
      </c>
      <c r="B30" t="s">
        <v>55</v>
      </c>
      <c r="C30" s="2"/>
      <c r="D30" s="23" t="s">
        <v>89</v>
      </c>
      <c r="E30" s="26" t="s">
        <v>90</v>
      </c>
      <c r="F30" s="2"/>
      <c r="G30" s="233">
        <v>43.1227320369604</v>
      </c>
      <c r="H30" s="229">
        <v>64.884855881947303</v>
      </c>
      <c r="I30" s="229">
        <v>72.063024410426095</v>
      </c>
      <c r="J30" s="229">
        <v>71.426676320507497</v>
      </c>
      <c r="K30" s="229">
        <v>70.518092676872101</v>
      </c>
      <c r="L30" s="234">
        <v>64.403076265342705</v>
      </c>
      <c r="M30" s="229"/>
      <c r="N30" s="241">
        <v>78.880641290856403</v>
      </c>
      <c r="O30" s="249">
        <v>81.023642256240507</v>
      </c>
      <c r="P30" s="242">
        <v>79.952141773548405</v>
      </c>
      <c r="Q30" s="229"/>
      <c r="R30" s="247">
        <v>68.845666410544297</v>
      </c>
      <c r="S30" s="208"/>
      <c r="T30" s="212">
        <v>-11.4969790970458</v>
      </c>
      <c r="U30" s="207">
        <v>-8.6521526599315504</v>
      </c>
      <c r="V30" s="207">
        <v>-7.1600305187405198</v>
      </c>
      <c r="W30" s="207">
        <v>-6.3116450595353699</v>
      </c>
      <c r="X30" s="207">
        <v>-8.81568037715979</v>
      </c>
      <c r="Y30" s="213">
        <v>-8.2446959339848203</v>
      </c>
      <c r="Z30" s="207"/>
      <c r="AA30" s="220">
        <v>-19.037558912963998</v>
      </c>
      <c r="AB30" s="228">
        <v>-16.8940282969013</v>
      </c>
      <c r="AC30" s="221">
        <v>-17.965432448173399</v>
      </c>
      <c r="AD30" s="207"/>
      <c r="AE30" s="226">
        <v>-11.7158236842054</v>
      </c>
      <c r="AF30" s="38"/>
      <c r="AG30" s="233">
        <v>47.175864708315999</v>
      </c>
      <c r="AH30" s="229">
        <v>65.0314060129637</v>
      </c>
      <c r="AI30" s="229">
        <v>71.3574589711763</v>
      </c>
      <c r="AJ30" s="229">
        <v>72.555473727761594</v>
      </c>
      <c r="AK30" s="229">
        <v>69.328928423665701</v>
      </c>
      <c r="AL30" s="234">
        <v>65.089826368776698</v>
      </c>
      <c r="AM30" s="229"/>
      <c r="AN30" s="241">
        <v>83.536238449868904</v>
      </c>
      <c r="AO30" s="249">
        <v>78.355743345745395</v>
      </c>
      <c r="AP30" s="242">
        <v>80.945990897807107</v>
      </c>
      <c r="AQ30" s="229"/>
      <c r="AR30" s="247">
        <v>69.620159091356797</v>
      </c>
      <c r="AS30" s="208"/>
      <c r="AT30" s="212">
        <v>-3.1179642674120802</v>
      </c>
      <c r="AU30" s="207">
        <v>-7.1126197982097201</v>
      </c>
      <c r="AV30" s="207">
        <v>-7.2478704751565601</v>
      </c>
      <c r="AW30" s="207">
        <v>-5.58221615698268</v>
      </c>
      <c r="AX30" s="207">
        <v>-6.3518444853260299</v>
      </c>
      <c r="AY30" s="213">
        <v>-6.0852397961163502</v>
      </c>
      <c r="AZ30" s="207"/>
      <c r="BA30" s="220">
        <v>-8.2037885319462909</v>
      </c>
      <c r="BB30" s="228">
        <v>-9.7621666709250299</v>
      </c>
      <c r="BC30" s="221">
        <v>-8.9647093512707503</v>
      </c>
      <c r="BD30" s="207"/>
      <c r="BE30" s="226">
        <v>-7.0791839120021303</v>
      </c>
      <c r="BF30" s="38"/>
      <c r="BG30" s="39"/>
      <c r="BH30" s="39"/>
      <c r="BI30" s="39"/>
      <c r="BJ30" s="39"/>
      <c r="BK30" s="39"/>
      <c r="BL30" s="39"/>
      <c r="BM30" s="39"/>
      <c r="BN30" s="39"/>
      <c r="BO30" s="39"/>
      <c r="BP30" s="39"/>
      <c r="BQ30" s="39"/>
      <c r="BR30" s="39"/>
    </row>
    <row r="31" spans="1:70" x14ac:dyDescent="0.25">
      <c r="A31" s="20" t="s">
        <v>51</v>
      </c>
      <c r="B31" s="2" t="str">
        <f t="shared" si="0"/>
        <v>Staunton &amp; Harrisonburg, VA</v>
      </c>
      <c r="C31" s="2"/>
      <c r="D31" s="23" t="s">
        <v>89</v>
      </c>
      <c r="E31" s="26" t="s">
        <v>90</v>
      </c>
      <c r="F31" s="2"/>
      <c r="G31" s="233">
        <v>39.627288192689903</v>
      </c>
      <c r="H31" s="229">
        <v>54.036028297119699</v>
      </c>
      <c r="I31" s="229">
        <v>66.611379484588099</v>
      </c>
      <c r="J31" s="229">
        <v>132.58602155970999</v>
      </c>
      <c r="K31" s="229">
        <v>191.46838302172799</v>
      </c>
      <c r="L31" s="234">
        <v>96.865820111167196</v>
      </c>
      <c r="M31" s="229"/>
      <c r="N31" s="241">
        <v>198.65912413676901</v>
      </c>
      <c r="O31" s="249">
        <v>127.45993936331401</v>
      </c>
      <c r="P31" s="242">
        <v>163.059531750042</v>
      </c>
      <c r="Q31" s="229"/>
      <c r="R31" s="247">
        <v>115.778309150845</v>
      </c>
      <c r="S31" s="208"/>
      <c r="T31" s="212">
        <v>4.2013126213438001</v>
      </c>
      <c r="U31" s="207">
        <v>1.9091362600336399</v>
      </c>
      <c r="V31" s="207">
        <v>8.4282897528797793</v>
      </c>
      <c r="W31" s="207">
        <v>72.263121860064999</v>
      </c>
      <c r="X31" s="207">
        <v>42.147838640216499</v>
      </c>
      <c r="Y31" s="213">
        <v>33.002392297696602</v>
      </c>
      <c r="Z31" s="207"/>
      <c r="AA31" s="220">
        <v>-0.46535400241651997</v>
      </c>
      <c r="AB31" s="228">
        <v>-24.4419816483557</v>
      </c>
      <c r="AC31" s="221">
        <v>-11.447920126566601</v>
      </c>
      <c r="AD31" s="207"/>
      <c r="AE31" s="226">
        <v>10.651952341707601</v>
      </c>
      <c r="AF31" s="38"/>
      <c r="AG31" s="233">
        <v>41.730411226047103</v>
      </c>
      <c r="AH31" s="229">
        <v>55.102783618789204</v>
      </c>
      <c r="AI31" s="229">
        <v>58.431560115312799</v>
      </c>
      <c r="AJ31" s="229">
        <v>79.644540868237996</v>
      </c>
      <c r="AK31" s="229">
        <v>94.652628455146598</v>
      </c>
      <c r="AL31" s="234">
        <v>65.912384856706794</v>
      </c>
      <c r="AM31" s="229"/>
      <c r="AN31" s="241">
        <v>117.061814263985</v>
      </c>
      <c r="AO31" s="249">
        <v>96.372563799222505</v>
      </c>
      <c r="AP31" s="242">
        <v>106.717189031603</v>
      </c>
      <c r="AQ31" s="229"/>
      <c r="AR31" s="247">
        <v>77.599116205619595</v>
      </c>
      <c r="AS31" s="208"/>
      <c r="AT31" s="212">
        <v>1.86869181006538</v>
      </c>
      <c r="AU31" s="207">
        <v>2.2092823112067901</v>
      </c>
      <c r="AV31" s="207">
        <v>-3.28367922179079</v>
      </c>
      <c r="AW31" s="207">
        <v>12.776746787164599</v>
      </c>
      <c r="AX31" s="207">
        <v>9.4874598863794102</v>
      </c>
      <c r="AY31" s="213">
        <v>5.4625459732583401</v>
      </c>
      <c r="AZ31" s="207"/>
      <c r="BA31" s="220">
        <v>-4.8531648478129599</v>
      </c>
      <c r="BB31" s="228">
        <v>-11.1227003056102</v>
      </c>
      <c r="BC31" s="221">
        <v>-7.7902097461066502</v>
      </c>
      <c r="BD31" s="207"/>
      <c r="BE31" s="226">
        <v>-0.19990382759404299</v>
      </c>
      <c r="BF31" s="38"/>
      <c r="BG31" s="39"/>
      <c r="BH31" s="39"/>
      <c r="BI31" s="39"/>
      <c r="BJ31" s="39"/>
      <c r="BK31" s="39"/>
      <c r="BL31" s="39"/>
      <c r="BM31" s="39"/>
      <c r="BN31" s="39"/>
      <c r="BO31" s="39"/>
      <c r="BP31" s="39"/>
      <c r="BQ31" s="39"/>
      <c r="BR31" s="39"/>
    </row>
    <row r="32" spans="1:70" x14ac:dyDescent="0.25">
      <c r="A32" s="20" t="s">
        <v>50</v>
      </c>
      <c r="B32" s="2" t="str">
        <f t="shared" si="0"/>
        <v>Blacksburg &amp; Wytheville, VA</v>
      </c>
      <c r="C32" s="2"/>
      <c r="D32" s="23" t="s">
        <v>89</v>
      </c>
      <c r="E32" s="26" t="s">
        <v>90</v>
      </c>
      <c r="F32" s="2"/>
      <c r="G32" s="233">
        <v>36.305245575661097</v>
      </c>
      <c r="H32" s="229">
        <v>56.486520182938897</v>
      </c>
      <c r="I32" s="229">
        <v>84.224221515211696</v>
      </c>
      <c r="J32" s="229">
        <v>168.55302843507599</v>
      </c>
      <c r="K32" s="229">
        <v>298.166404851859</v>
      </c>
      <c r="L32" s="234">
        <v>128.747084112149</v>
      </c>
      <c r="M32" s="229"/>
      <c r="N32" s="241">
        <v>302.25696162258799</v>
      </c>
      <c r="O32" s="249">
        <v>213.58343408232199</v>
      </c>
      <c r="P32" s="242">
        <v>257.92019785245498</v>
      </c>
      <c r="Q32" s="229"/>
      <c r="R32" s="247">
        <v>165.65368803795101</v>
      </c>
      <c r="S32" s="208"/>
      <c r="T32" s="212">
        <v>-11.032445292114399</v>
      </c>
      <c r="U32" s="207">
        <v>-5.1061163225611699</v>
      </c>
      <c r="V32" s="207">
        <v>3.4571933782679301</v>
      </c>
      <c r="W32" s="207">
        <v>12.1525329924318</v>
      </c>
      <c r="X32" s="207">
        <v>8.4451737076336801</v>
      </c>
      <c r="Y32" s="213">
        <v>6.0556714727315102</v>
      </c>
      <c r="Z32" s="207"/>
      <c r="AA32" s="220">
        <v>6.6371224786813698</v>
      </c>
      <c r="AB32" s="228">
        <v>5.2007832915809002</v>
      </c>
      <c r="AC32" s="221">
        <v>6.0376759459041196</v>
      </c>
      <c r="AD32" s="207"/>
      <c r="AE32" s="226">
        <v>6.0476653604538999</v>
      </c>
      <c r="AF32" s="38"/>
      <c r="AG32" s="233">
        <v>39.200029329886597</v>
      </c>
      <c r="AH32" s="229">
        <v>51.3166936766752</v>
      </c>
      <c r="AI32" s="229">
        <v>61.722947405050697</v>
      </c>
      <c r="AJ32" s="229">
        <v>83.967765957446801</v>
      </c>
      <c r="AK32" s="229">
        <v>122.205988268045</v>
      </c>
      <c r="AL32" s="234">
        <v>71.682684927420894</v>
      </c>
      <c r="AM32" s="229"/>
      <c r="AN32" s="241">
        <v>144.95580234638999</v>
      </c>
      <c r="AO32" s="249">
        <v>113.49819248359501</v>
      </c>
      <c r="AP32" s="242">
        <v>129.22699741499301</v>
      </c>
      <c r="AQ32" s="229"/>
      <c r="AR32" s="247">
        <v>88.123917066727202</v>
      </c>
      <c r="AS32" s="208"/>
      <c r="AT32" s="212">
        <v>-7.3939267396339803</v>
      </c>
      <c r="AU32" s="207">
        <v>-4.0897127963497297</v>
      </c>
      <c r="AV32" s="207">
        <v>-9.9780862771484191</v>
      </c>
      <c r="AW32" s="207">
        <v>-25.172871336762199</v>
      </c>
      <c r="AX32" s="207">
        <v>5.40153735350696</v>
      </c>
      <c r="AY32" s="213">
        <v>-8.7013219837871603</v>
      </c>
      <c r="AZ32" s="207"/>
      <c r="BA32" s="220">
        <v>3.86106259711404</v>
      </c>
      <c r="BB32" s="228">
        <v>-0.21454970100639401</v>
      </c>
      <c r="BC32" s="221">
        <v>2.0310101972093602</v>
      </c>
      <c r="BD32" s="207"/>
      <c r="BE32" s="226">
        <v>-4.4934245102541901</v>
      </c>
      <c r="BF32" s="38"/>
      <c r="BG32" s="39"/>
      <c r="BH32" s="39"/>
      <c r="BI32" s="39"/>
      <c r="BJ32" s="39"/>
      <c r="BK32" s="39"/>
      <c r="BL32" s="39"/>
      <c r="BM32" s="39"/>
      <c r="BN32" s="39"/>
      <c r="BO32" s="39"/>
      <c r="BP32" s="39"/>
      <c r="BQ32" s="39"/>
      <c r="BR32" s="39"/>
    </row>
    <row r="33" spans="1:70" x14ac:dyDescent="0.25">
      <c r="A33" s="20" t="s">
        <v>49</v>
      </c>
      <c r="B33" s="2" t="str">
        <f t="shared" si="0"/>
        <v>Lynchburg, VA</v>
      </c>
      <c r="C33" s="2"/>
      <c r="D33" s="23" t="s">
        <v>89</v>
      </c>
      <c r="E33" s="26" t="s">
        <v>90</v>
      </c>
      <c r="F33" s="2"/>
      <c r="G33" s="233">
        <v>54.706188562596502</v>
      </c>
      <c r="H33" s="229">
        <v>77.768330757341502</v>
      </c>
      <c r="I33" s="229">
        <v>87.508689335394095</v>
      </c>
      <c r="J33" s="229">
        <v>199.76659041731</v>
      </c>
      <c r="K33" s="229">
        <v>336.617230293663</v>
      </c>
      <c r="L33" s="234">
        <v>151.273405873261</v>
      </c>
      <c r="M33" s="229"/>
      <c r="N33" s="241">
        <v>365.824377125193</v>
      </c>
      <c r="O33" s="249">
        <v>187.29114374034</v>
      </c>
      <c r="P33" s="242">
        <v>276.55776043276597</v>
      </c>
      <c r="Q33" s="229"/>
      <c r="R33" s="247">
        <v>187.06893574740499</v>
      </c>
      <c r="S33" s="208"/>
      <c r="T33" s="212">
        <v>30.515125345851601</v>
      </c>
      <c r="U33" s="207">
        <v>19.0502458702132</v>
      </c>
      <c r="V33" s="207">
        <v>9.9821054017256508</v>
      </c>
      <c r="W33" s="207">
        <v>109.88779109943199</v>
      </c>
      <c r="X33" s="207">
        <v>215.84820454923999</v>
      </c>
      <c r="Y33" s="213">
        <v>94.659362504934094</v>
      </c>
      <c r="Z33" s="207"/>
      <c r="AA33" s="220">
        <v>190.414333610574</v>
      </c>
      <c r="AB33" s="228">
        <v>63.425749369622999</v>
      </c>
      <c r="AC33" s="221">
        <v>129.91915674177201</v>
      </c>
      <c r="AD33" s="207"/>
      <c r="AE33" s="226">
        <v>108.14218625321701</v>
      </c>
      <c r="AF33" s="38"/>
      <c r="AG33" s="233">
        <v>48.275141421947403</v>
      </c>
      <c r="AH33" s="229">
        <v>71.199657650695499</v>
      </c>
      <c r="AI33" s="229">
        <v>78.096632148377097</v>
      </c>
      <c r="AJ33" s="229">
        <v>112.123316846986</v>
      </c>
      <c r="AK33" s="229">
        <v>146.31815301391001</v>
      </c>
      <c r="AL33" s="234">
        <v>91.202580216383296</v>
      </c>
      <c r="AM33" s="229"/>
      <c r="AN33" s="241">
        <v>175.26007727975201</v>
      </c>
      <c r="AO33" s="249">
        <v>125.918344667697</v>
      </c>
      <c r="AP33" s="242">
        <v>150.58921097372399</v>
      </c>
      <c r="AQ33" s="229"/>
      <c r="AR33" s="247">
        <v>108.170189004195</v>
      </c>
      <c r="AS33" s="208"/>
      <c r="AT33" s="212">
        <v>21.932169779984701</v>
      </c>
      <c r="AU33" s="207">
        <v>15.835996290518599</v>
      </c>
      <c r="AV33" s="207">
        <v>5.7536715759763997</v>
      </c>
      <c r="AW33" s="207">
        <v>13.475899976191799</v>
      </c>
      <c r="AX33" s="207">
        <v>9.7456886020330504</v>
      </c>
      <c r="AY33" s="213">
        <v>12.031972351700199</v>
      </c>
      <c r="AZ33" s="207"/>
      <c r="BA33" s="220">
        <v>6.5646869612331997</v>
      </c>
      <c r="BB33" s="228">
        <v>4.5992379041614004</v>
      </c>
      <c r="BC33" s="221">
        <v>5.7340461303375303</v>
      </c>
      <c r="BD33" s="207"/>
      <c r="BE33" s="226">
        <v>9.4391448023950097</v>
      </c>
      <c r="BF33" s="38"/>
      <c r="BG33" s="39"/>
      <c r="BH33" s="39"/>
      <c r="BI33" s="39"/>
      <c r="BJ33" s="39"/>
      <c r="BK33" s="39"/>
      <c r="BL33" s="39"/>
      <c r="BM33" s="39"/>
      <c r="BN33" s="39"/>
      <c r="BO33" s="39"/>
      <c r="BP33" s="39"/>
      <c r="BQ33" s="39"/>
      <c r="BR33" s="39"/>
    </row>
    <row r="34" spans="1:70" x14ac:dyDescent="0.25">
      <c r="A34" s="20" t="s">
        <v>23</v>
      </c>
      <c r="B34" s="2" t="str">
        <f t="shared" si="0"/>
        <v>Central Virginia</v>
      </c>
      <c r="C34" s="2"/>
      <c r="D34" s="23" t="s">
        <v>89</v>
      </c>
      <c r="E34" s="26" t="s">
        <v>90</v>
      </c>
      <c r="F34" s="2"/>
      <c r="G34" s="233">
        <v>58.8074540012325</v>
      </c>
      <c r="H34" s="229">
        <v>75.982562138685907</v>
      </c>
      <c r="I34" s="229">
        <v>86.794714323443898</v>
      </c>
      <c r="J34" s="229">
        <v>104.27846582738999</v>
      </c>
      <c r="K34" s="229">
        <v>127.689204448748</v>
      </c>
      <c r="L34" s="234">
        <v>90.710480147900299</v>
      </c>
      <c r="M34" s="229"/>
      <c r="N34" s="241">
        <v>186.638382780174</v>
      </c>
      <c r="O34" s="249">
        <v>174.10204243331199</v>
      </c>
      <c r="P34" s="242">
        <v>180.370212606743</v>
      </c>
      <c r="Q34" s="229"/>
      <c r="R34" s="247">
        <v>116.32754656471199</v>
      </c>
      <c r="S34" s="208"/>
      <c r="T34" s="212">
        <v>7.3361423141783799</v>
      </c>
      <c r="U34" s="207">
        <v>2.1095613383220901</v>
      </c>
      <c r="V34" s="207">
        <v>1.77694031831348</v>
      </c>
      <c r="W34" s="207">
        <v>19.7167619102907</v>
      </c>
      <c r="X34" s="207">
        <v>29.273824448320099</v>
      </c>
      <c r="Y34" s="213">
        <v>13.2864880539535</v>
      </c>
      <c r="Z34" s="207"/>
      <c r="AA34" s="220">
        <v>15.369989704739099</v>
      </c>
      <c r="AB34" s="228">
        <v>5.0141440095155696</v>
      </c>
      <c r="AC34" s="221">
        <v>10.1285943074272</v>
      </c>
      <c r="AD34" s="207"/>
      <c r="AE34" s="226">
        <v>11.865443901235301</v>
      </c>
      <c r="AF34" s="38"/>
      <c r="AG34" s="233">
        <v>58.210320753053203</v>
      </c>
      <c r="AH34" s="229">
        <v>78.305519230486595</v>
      </c>
      <c r="AI34" s="229">
        <v>89.0447104037152</v>
      </c>
      <c r="AJ34" s="229">
        <v>95.181780197815996</v>
      </c>
      <c r="AK34" s="229">
        <v>101.219907264523</v>
      </c>
      <c r="AL34" s="234">
        <v>84.392447569919</v>
      </c>
      <c r="AM34" s="229"/>
      <c r="AN34" s="241">
        <v>137.064785788233</v>
      </c>
      <c r="AO34" s="249">
        <v>133.45372724802999</v>
      </c>
      <c r="AP34" s="242">
        <v>135.259256518131</v>
      </c>
      <c r="AQ34" s="229"/>
      <c r="AR34" s="247">
        <v>98.934286940715097</v>
      </c>
      <c r="AS34" s="208"/>
      <c r="AT34" s="212">
        <v>12.1280785982329</v>
      </c>
      <c r="AU34" s="207">
        <v>6.4309521309522699</v>
      </c>
      <c r="AV34" s="207">
        <v>5.65442298837403</v>
      </c>
      <c r="AW34" s="207">
        <v>9.0161663273746004</v>
      </c>
      <c r="AX34" s="207">
        <v>7.5617108855160797</v>
      </c>
      <c r="AY34" s="213">
        <v>7.86182917472048</v>
      </c>
      <c r="AZ34" s="207"/>
      <c r="BA34" s="220">
        <v>4.2117066451954699</v>
      </c>
      <c r="BB34" s="228">
        <v>4.0869246744321304</v>
      </c>
      <c r="BC34" s="221">
        <v>4.1501111264466104</v>
      </c>
      <c r="BD34" s="207"/>
      <c r="BE34" s="226">
        <v>6.3746421918517999</v>
      </c>
      <c r="BF34" s="38"/>
      <c r="BG34" s="39"/>
      <c r="BH34" s="39"/>
      <c r="BI34" s="39"/>
      <c r="BJ34" s="39"/>
      <c r="BK34" s="39"/>
      <c r="BL34" s="39"/>
      <c r="BM34" s="39"/>
      <c r="BN34" s="39"/>
      <c r="BO34" s="39"/>
      <c r="BP34" s="39"/>
      <c r="BQ34" s="39"/>
      <c r="BR34" s="39"/>
    </row>
    <row r="35" spans="1:70" x14ac:dyDescent="0.25">
      <c r="A35" s="20" t="s">
        <v>24</v>
      </c>
      <c r="B35" s="2" t="str">
        <f t="shared" si="0"/>
        <v>Chesapeake Bay</v>
      </c>
      <c r="C35" s="2"/>
      <c r="D35" s="23" t="s">
        <v>89</v>
      </c>
      <c r="E35" s="26" t="s">
        <v>90</v>
      </c>
      <c r="F35" s="2"/>
      <c r="G35" s="233">
        <v>51.7947693510555</v>
      </c>
      <c r="H35" s="229">
        <v>55.915089913995303</v>
      </c>
      <c r="I35" s="229">
        <v>67.998608287724707</v>
      </c>
      <c r="J35" s="229">
        <v>79.125175918686395</v>
      </c>
      <c r="K35" s="229">
        <v>88.725582486317407</v>
      </c>
      <c r="L35" s="234">
        <v>68.711845191555895</v>
      </c>
      <c r="M35" s="229"/>
      <c r="N35" s="241">
        <v>143.226505082095</v>
      </c>
      <c r="O35" s="249">
        <v>133.16836591086701</v>
      </c>
      <c r="P35" s="242">
        <v>138.19743549648101</v>
      </c>
      <c r="Q35" s="229"/>
      <c r="R35" s="247">
        <v>88.564870992963193</v>
      </c>
      <c r="S35" s="208"/>
      <c r="T35" s="212">
        <v>7.7801383453870798</v>
      </c>
      <c r="U35" s="207">
        <v>-26.1758455406857</v>
      </c>
      <c r="V35" s="207">
        <v>-14.588815965536201</v>
      </c>
      <c r="W35" s="207">
        <v>-12.2303204000796</v>
      </c>
      <c r="X35" s="207">
        <v>-9.4197605530789392</v>
      </c>
      <c r="Y35" s="213">
        <v>-12.2484332168883</v>
      </c>
      <c r="Z35" s="207"/>
      <c r="AA35" s="220">
        <v>17.325411499762598</v>
      </c>
      <c r="AB35" s="228">
        <v>13.785180512244001</v>
      </c>
      <c r="AC35" s="221">
        <v>15.592616910685599</v>
      </c>
      <c r="AD35" s="207"/>
      <c r="AE35" s="226">
        <v>-1.6920648669643801</v>
      </c>
      <c r="AF35" s="38"/>
      <c r="AG35" s="233">
        <v>44.923784206411199</v>
      </c>
      <c r="AH35" s="229">
        <v>63.457986708365901</v>
      </c>
      <c r="AI35" s="229">
        <v>70.745250195465204</v>
      </c>
      <c r="AJ35" s="229">
        <v>72.410985144644201</v>
      </c>
      <c r="AK35" s="229">
        <v>71.828872165754404</v>
      </c>
      <c r="AL35" s="234">
        <v>64.673375684128203</v>
      </c>
      <c r="AM35" s="229"/>
      <c r="AN35" s="241">
        <v>102.894007036747</v>
      </c>
      <c r="AO35" s="249">
        <v>99.535940187646503</v>
      </c>
      <c r="AP35" s="242">
        <v>101.214973612197</v>
      </c>
      <c r="AQ35" s="229"/>
      <c r="AR35" s="247">
        <v>75.113832235005006</v>
      </c>
      <c r="AS35" s="208"/>
      <c r="AT35" s="212">
        <v>-5.9565341997621104</v>
      </c>
      <c r="AU35" s="207">
        <v>-8.3602140612599403</v>
      </c>
      <c r="AV35" s="207">
        <v>-8.0907915928473493</v>
      </c>
      <c r="AW35" s="207">
        <v>-9.5090880742275594</v>
      </c>
      <c r="AX35" s="207">
        <v>-8.0477384603419893</v>
      </c>
      <c r="AY35" s="213">
        <v>-8.1669982530832304</v>
      </c>
      <c r="AZ35" s="207"/>
      <c r="BA35" s="220">
        <v>-0.67209763977287296</v>
      </c>
      <c r="BB35" s="228">
        <v>-6.38942271863292</v>
      </c>
      <c r="BC35" s="221">
        <v>-3.5680672179705701</v>
      </c>
      <c r="BD35" s="207"/>
      <c r="BE35" s="226">
        <v>-6.4493282231175497</v>
      </c>
      <c r="BF35" s="38"/>
      <c r="BG35" s="39"/>
      <c r="BH35" s="39"/>
      <c r="BI35" s="39"/>
      <c r="BJ35" s="39"/>
      <c r="BK35" s="39"/>
      <c r="BL35" s="39"/>
      <c r="BM35" s="39"/>
      <c r="BN35" s="39"/>
      <c r="BO35" s="39"/>
      <c r="BP35" s="39"/>
      <c r="BQ35" s="39"/>
      <c r="BR35" s="39"/>
    </row>
    <row r="36" spans="1:70" x14ac:dyDescent="0.25">
      <c r="A36" s="20" t="s">
        <v>25</v>
      </c>
      <c r="B36" s="2" t="str">
        <f t="shared" si="0"/>
        <v>Coastal Virginia - Eastern Shore</v>
      </c>
      <c r="C36" s="2"/>
      <c r="D36" s="23" t="s">
        <v>89</v>
      </c>
      <c r="E36" s="26" t="s">
        <v>90</v>
      </c>
      <c r="F36" s="2"/>
      <c r="G36" s="233">
        <v>38.817050691244198</v>
      </c>
      <c r="H36" s="229">
        <v>61.110421329822202</v>
      </c>
      <c r="I36" s="229">
        <v>69.976181698485803</v>
      </c>
      <c r="J36" s="229">
        <v>91.048676761026897</v>
      </c>
      <c r="K36" s="229">
        <v>113.040546412113</v>
      </c>
      <c r="L36" s="234">
        <v>74.798575378538501</v>
      </c>
      <c r="M36" s="229"/>
      <c r="N36" s="241">
        <v>145.69372613561501</v>
      </c>
      <c r="O36" s="249">
        <v>122.854502962475</v>
      </c>
      <c r="P36" s="242">
        <v>134.27411454904501</v>
      </c>
      <c r="Q36" s="229"/>
      <c r="R36" s="247">
        <v>91.791586570111903</v>
      </c>
      <c r="S36" s="208"/>
      <c r="T36" s="212">
        <v>-19.2365294682136</v>
      </c>
      <c r="U36" s="207">
        <v>-2.7686000751440898</v>
      </c>
      <c r="V36" s="207">
        <v>-0.53802419415208103</v>
      </c>
      <c r="W36" s="207">
        <v>10.727629991514201</v>
      </c>
      <c r="X36" s="207">
        <v>9.64007990491098</v>
      </c>
      <c r="Y36" s="213">
        <v>2.0174613498064402</v>
      </c>
      <c r="Z36" s="207"/>
      <c r="AA36" s="220">
        <v>8.8371314167347705</v>
      </c>
      <c r="AB36" s="228">
        <v>1.74002515260241</v>
      </c>
      <c r="AC36" s="221">
        <v>5.4712985518601798</v>
      </c>
      <c r="AD36" s="207"/>
      <c r="AE36" s="226">
        <v>3.4330870323215099</v>
      </c>
      <c r="AF36" s="38"/>
      <c r="AG36" s="233">
        <v>41.827447795823602</v>
      </c>
      <c r="AH36" s="229">
        <v>59.3253994033808</v>
      </c>
      <c r="AI36" s="229">
        <v>63.954850845210402</v>
      </c>
      <c r="AJ36" s="229">
        <v>68.477814053695695</v>
      </c>
      <c r="AK36" s="229">
        <v>72.174557507457706</v>
      </c>
      <c r="AL36" s="234">
        <v>61.1520139211136</v>
      </c>
      <c r="AM36" s="229"/>
      <c r="AN36" s="241">
        <v>99.640457473162598</v>
      </c>
      <c r="AO36" s="249">
        <v>93.258239471511104</v>
      </c>
      <c r="AP36" s="242">
        <v>96.449348472336894</v>
      </c>
      <c r="AQ36" s="229"/>
      <c r="AR36" s="247">
        <v>71.262012062440803</v>
      </c>
      <c r="AS36" s="208"/>
      <c r="AT36" s="212">
        <v>-3.8825005031770101</v>
      </c>
      <c r="AU36" s="207">
        <v>-1.1500870726640799</v>
      </c>
      <c r="AV36" s="207">
        <v>-3.9893296036721599</v>
      </c>
      <c r="AW36" s="207">
        <v>-10.928424325087301</v>
      </c>
      <c r="AX36" s="207">
        <v>-7.5156110118486197</v>
      </c>
      <c r="AY36" s="213">
        <v>-5.9516425020011496</v>
      </c>
      <c r="AZ36" s="207"/>
      <c r="BA36" s="220">
        <v>-3.4664450986189599</v>
      </c>
      <c r="BB36" s="228">
        <v>-4.7239314090292703</v>
      </c>
      <c r="BC36" s="221">
        <v>-4.0785041135605704</v>
      </c>
      <c r="BD36" s="207"/>
      <c r="BE36" s="226">
        <v>-5.2278849803896899</v>
      </c>
      <c r="BF36" s="38"/>
      <c r="BG36" s="39"/>
      <c r="BH36" s="39"/>
      <c r="BI36" s="39"/>
      <c r="BJ36" s="39"/>
      <c r="BK36" s="39"/>
      <c r="BL36" s="39"/>
      <c r="BM36" s="39"/>
      <c r="BN36" s="39"/>
      <c r="BO36" s="39"/>
      <c r="BP36" s="39"/>
      <c r="BQ36" s="39"/>
      <c r="BR36" s="39"/>
    </row>
    <row r="37" spans="1:70" x14ac:dyDescent="0.25">
      <c r="A37" s="20" t="s">
        <v>26</v>
      </c>
      <c r="B37" s="2" t="str">
        <f t="shared" si="0"/>
        <v>Coastal Virginia - Hampton Roads</v>
      </c>
      <c r="C37" s="2"/>
      <c r="D37" s="23" t="s">
        <v>89</v>
      </c>
      <c r="E37" s="26" t="s">
        <v>90</v>
      </c>
      <c r="F37" s="2"/>
      <c r="G37" s="233">
        <v>56.895433564808798</v>
      </c>
      <c r="H37" s="229">
        <v>75.830154116219603</v>
      </c>
      <c r="I37" s="229">
        <v>86.8163182487027</v>
      </c>
      <c r="J37" s="229">
        <v>93.701838035986199</v>
      </c>
      <c r="K37" s="229">
        <v>98.624502930015197</v>
      </c>
      <c r="L37" s="234">
        <v>82.373649379146499</v>
      </c>
      <c r="M37" s="229"/>
      <c r="N37" s="241">
        <v>159.60095722435901</v>
      </c>
      <c r="O37" s="249">
        <v>156.816355680615</v>
      </c>
      <c r="P37" s="242">
        <v>158.20865645248699</v>
      </c>
      <c r="Q37" s="229"/>
      <c r="R37" s="247">
        <v>104.04079425724299</v>
      </c>
      <c r="S37" s="208"/>
      <c r="T37" s="212">
        <v>3.7467122134338502</v>
      </c>
      <c r="U37" s="207">
        <v>17.3469564161758</v>
      </c>
      <c r="V37" s="207">
        <v>22.773236844091301</v>
      </c>
      <c r="W37" s="207">
        <v>28.758843498732499</v>
      </c>
      <c r="X37" s="207">
        <v>18.548837827694499</v>
      </c>
      <c r="Y37" s="213">
        <v>18.9888550814781</v>
      </c>
      <c r="Z37" s="207"/>
      <c r="AA37" s="220">
        <v>22.130974882836998</v>
      </c>
      <c r="AB37" s="228">
        <v>24.7699538987839</v>
      </c>
      <c r="AC37" s="221">
        <v>23.424751514642299</v>
      </c>
      <c r="AD37" s="207"/>
      <c r="AE37" s="226">
        <v>20.8763200744031</v>
      </c>
      <c r="AF37" s="38"/>
      <c r="AG37" s="233">
        <v>56.625891524898599</v>
      </c>
      <c r="AH37" s="229">
        <v>69.075991106693806</v>
      </c>
      <c r="AI37" s="229">
        <v>76.444556754524001</v>
      </c>
      <c r="AJ37" s="229">
        <v>80.777732723236099</v>
      </c>
      <c r="AK37" s="229">
        <v>85.381964723649205</v>
      </c>
      <c r="AL37" s="234">
        <v>73.6612273666004</v>
      </c>
      <c r="AM37" s="229"/>
      <c r="AN37" s="241">
        <v>129.99117555567</v>
      </c>
      <c r="AO37" s="249">
        <v>130.75739641686201</v>
      </c>
      <c r="AP37" s="242">
        <v>130.37428598626599</v>
      </c>
      <c r="AQ37" s="229"/>
      <c r="AR37" s="247">
        <v>89.864958400790599</v>
      </c>
      <c r="AS37" s="208"/>
      <c r="AT37" s="212">
        <v>3.3474645051891398</v>
      </c>
      <c r="AU37" s="207">
        <v>6.0504551332793701</v>
      </c>
      <c r="AV37" s="207">
        <v>4.6180631028722203</v>
      </c>
      <c r="AW37" s="207">
        <v>7.4275897010315903</v>
      </c>
      <c r="AX37" s="207">
        <v>3.8627990563422001</v>
      </c>
      <c r="AY37" s="213">
        <v>5.1114374741481301</v>
      </c>
      <c r="AZ37" s="207"/>
      <c r="BA37" s="220">
        <v>4.75527938270079</v>
      </c>
      <c r="BB37" s="228">
        <v>1.3015280890128</v>
      </c>
      <c r="BC37" s="221">
        <v>2.9943864726955498</v>
      </c>
      <c r="BD37" s="207"/>
      <c r="BE37" s="226">
        <v>4.21969342907399</v>
      </c>
      <c r="BF37" s="38"/>
      <c r="BG37" s="39"/>
      <c r="BH37" s="39"/>
      <c r="BI37" s="39"/>
      <c r="BJ37" s="39"/>
      <c r="BK37" s="39"/>
      <c r="BL37" s="39"/>
      <c r="BM37" s="39"/>
      <c r="BN37" s="39"/>
      <c r="BO37" s="39"/>
      <c r="BP37" s="39"/>
      <c r="BQ37" s="39"/>
      <c r="BR37" s="39"/>
    </row>
    <row r="38" spans="1:70" x14ac:dyDescent="0.25">
      <c r="A38" s="19" t="s">
        <v>27</v>
      </c>
      <c r="B38" s="2" t="str">
        <f t="shared" si="0"/>
        <v>Northern Virginia</v>
      </c>
      <c r="C38" s="2"/>
      <c r="D38" s="23" t="s">
        <v>89</v>
      </c>
      <c r="E38" s="26" t="s">
        <v>90</v>
      </c>
      <c r="F38" s="2"/>
      <c r="G38" s="233">
        <v>89.401895645645595</v>
      </c>
      <c r="H38" s="229">
        <v>153.48419012762699</v>
      </c>
      <c r="I38" s="229">
        <v>195.49861824324299</v>
      </c>
      <c r="J38" s="229">
        <v>200.98907075825801</v>
      </c>
      <c r="K38" s="229">
        <v>176.82502571321299</v>
      </c>
      <c r="L38" s="234">
        <v>163.23976009759701</v>
      </c>
      <c r="M38" s="229"/>
      <c r="N38" s="241">
        <v>164.256338025525</v>
      </c>
      <c r="O38" s="249">
        <v>163.19404560810801</v>
      </c>
      <c r="P38" s="242">
        <v>163.72519181681599</v>
      </c>
      <c r="Q38" s="229"/>
      <c r="R38" s="247">
        <v>163.37845487451699</v>
      </c>
      <c r="S38" s="208"/>
      <c r="T38" s="212">
        <v>7.04346202372788</v>
      </c>
      <c r="U38" s="207">
        <v>5.7401633568651702</v>
      </c>
      <c r="V38" s="207">
        <v>7.7150097940805002</v>
      </c>
      <c r="W38" s="207">
        <v>14.3686616453934</v>
      </c>
      <c r="X38" s="207">
        <v>18.204819075340399</v>
      </c>
      <c r="Y38" s="213">
        <v>10.972329010828</v>
      </c>
      <c r="Z38" s="207"/>
      <c r="AA38" s="220">
        <v>19.635130614644801</v>
      </c>
      <c r="AB38" s="228">
        <v>21.901313802066099</v>
      </c>
      <c r="AC38" s="221">
        <v>20.753915665193801</v>
      </c>
      <c r="AD38" s="207"/>
      <c r="AE38" s="226">
        <v>13.607245116051001</v>
      </c>
      <c r="AF38" s="38"/>
      <c r="AG38" s="233">
        <v>97.102765680462198</v>
      </c>
      <c r="AH38" s="229">
        <v>157.197769379899</v>
      </c>
      <c r="AI38" s="229">
        <v>188.501585794161</v>
      </c>
      <c r="AJ38" s="229">
        <v>183.898672651325</v>
      </c>
      <c r="AK38" s="229">
        <v>146.51311562848201</v>
      </c>
      <c r="AL38" s="234">
        <v>154.64278182686601</v>
      </c>
      <c r="AM38" s="229"/>
      <c r="AN38" s="241">
        <v>126.910404813132</v>
      </c>
      <c r="AO38" s="249">
        <v>125.29736173025201</v>
      </c>
      <c r="AP38" s="242">
        <v>126.103883271692</v>
      </c>
      <c r="AQ38" s="229"/>
      <c r="AR38" s="247">
        <v>146.49462184052899</v>
      </c>
      <c r="AS38" s="208"/>
      <c r="AT38" s="212">
        <v>23.526083367148701</v>
      </c>
      <c r="AU38" s="207">
        <v>20.107996352424902</v>
      </c>
      <c r="AV38" s="207">
        <v>15.877784305978899</v>
      </c>
      <c r="AW38" s="207">
        <v>13.465196554369401</v>
      </c>
      <c r="AX38" s="207">
        <v>9.8184214579463909</v>
      </c>
      <c r="AY38" s="213">
        <v>15.8110623740862</v>
      </c>
      <c r="AZ38" s="207"/>
      <c r="BA38" s="220">
        <v>11.173051757322</v>
      </c>
      <c r="BB38" s="228">
        <v>10.458525696129399</v>
      </c>
      <c r="BC38" s="221">
        <v>10.816921901029</v>
      </c>
      <c r="BD38" s="207"/>
      <c r="BE38" s="226">
        <v>14.545783139607799</v>
      </c>
      <c r="BF38" s="38"/>
      <c r="BG38" s="39"/>
      <c r="BH38" s="39"/>
      <c r="BI38" s="39"/>
      <c r="BJ38" s="39"/>
      <c r="BK38" s="39"/>
      <c r="BL38" s="39"/>
      <c r="BM38" s="39"/>
      <c r="BN38" s="39"/>
      <c r="BO38" s="39"/>
      <c r="BP38" s="39"/>
      <c r="BQ38" s="39"/>
      <c r="BR38" s="39"/>
    </row>
    <row r="39" spans="1:70" x14ac:dyDescent="0.25">
      <c r="A39" s="21" t="s">
        <v>28</v>
      </c>
      <c r="B39" s="2" t="str">
        <f t="shared" si="0"/>
        <v>Shenandoah Valley</v>
      </c>
      <c r="C39" s="2"/>
      <c r="D39" s="24" t="s">
        <v>89</v>
      </c>
      <c r="E39" s="27" t="s">
        <v>90</v>
      </c>
      <c r="F39" s="2"/>
      <c r="G39" s="235">
        <v>39.633626347495202</v>
      </c>
      <c r="H39" s="236">
        <v>53.856395053899803</v>
      </c>
      <c r="I39" s="236">
        <v>64.093498731769103</v>
      </c>
      <c r="J39" s="236">
        <v>108.328912492073</v>
      </c>
      <c r="K39" s="236">
        <v>152.270539790741</v>
      </c>
      <c r="L39" s="237">
        <v>83.636594483195907</v>
      </c>
      <c r="M39" s="229"/>
      <c r="N39" s="243">
        <v>168.96591629676601</v>
      </c>
      <c r="O39" s="244">
        <v>125.39937777425401</v>
      </c>
      <c r="P39" s="245">
        <v>147.18264703551</v>
      </c>
      <c r="Q39" s="229"/>
      <c r="R39" s="248">
        <v>101.792609498142</v>
      </c>
      <c r="S39" s="208"/>
      <c r="T39" s="214">
        <v>1.9108326791981001</v>
      </c>
      <c r="U39" s="215">
        <v>1.3403763536055899</v>
      </c>
      <c r="V39" s="215">
        <v>3.1264797679314702</v>
      </c>
      <c r="W39" s="215">
        <v>40.325964746245702</v>
      </c>
      <c r="X39" s="215">
        <v>30.9768036933784</v>
      </c>
      <c r="Y39" s="216">
        <v>20.291742643863302</v>
      </c>
      <c r="Z39" s="207"/>
      <c r="AA39" s="222">
        <v>3.9472419668361298</v>
      </c>
      <c r="AB39" s="223">
        <v>-9.8273426285830006</v>
      </c>
      <c r="AC39" s="224">
        <v>-2.4038047303206902</v>
      </c>
      <c r="AD39" s="207"/>
      <c r="AE39" s="227">
        <v>9.7484007047494803</v>
      </c>
      <c r="AF39" s="38"/>
      <c r="AG39" s="235">
        <v>42.691636799042101</v>
      </c>
      <c r="AH39" s="236">
        <v>54.202466373977202</v>
      </c>
      <c r="AI39" s="236">
        <v>58.444829574935099</v>
      </c>
      <c r="AJ39" s="236">
        <v>73.186196767112307</v>
      </c>
      <c r="AK39" s="236">
        <v>86.026189183795594</v>
      </c>
      <c r="AL39" s="237">
        <v>62.910263739772503</v>
      </c>
      <c r="AM39" s="229"/>
      <c r="AN39" s="243">
        <v>109.542795553522</v>
      </c>
      <c r="AO39" s="244">
        <v>96.7784131087557</v>
      </c>
      <c r="AP39" s="245">
        <v>103.160604331139</v>
      </c>
      <c r="AQ39" s="229"/>
      <c r="AR39" s="248">
        <v>74.439346783472502</v>
      </c>
      <c r="AS39" s="208"/>
      <c r="AT39" s="214">
        <v>6.5185278336018699</v>
      </c>
      <c r="AU39" s="215">
        <v>4.1329322613972597</v>
      </c>
      <c r="AV39" s="215">
        <v>2.1876064282010801E-2</v>
      </c>
      <c r="AW39" s="215">
        <v>6.6367410721389897</v>
      </c>
      <c r="AX39" s="215">
        <v>4.8249083669425703</v>
      </c>
      <c r="AY39" s="216">
        <v>4.3781500407112901</v>
      </c>
      <c r="AZ39" s="207"/>
      <c r="BA39" s="222">
        <v>-4.4908270483316803</v>
      </c>
      <c r="BB39" s="223">
        <v>-6.8245287610096703</v>
      </c>
      <c r="BC39" s="224">
        <v>-5.5998765540092199</v>
      </c>
      <c r="BD39" s="207"/>
      <c r="BE39" s="227">
        <v>0.17461497881763099</v>
      </c>
      <c r="BF39" s="38"/>
      <c r="BG39" s="39"/>
      <c r="BH39" s="39"/>
      <c r="BI39" s="39"/>
      <c r="BJ39" s="39"/>
      <c r="BK39" s="39"/>
      <c r="BL39" s="39"/>
      <c r="BM39" s="39"/>
      <c r="BN39" s="39"/>
      <c r="BO39" s="39"/>
      <c r="BP39" s="39"/>
      <c r="BQ39" s="39"/>
      <c r="BR39" s="39"/>
    </row>
    <row r="40" spans="1:70" ht="13" x14ac:dyDescent="0.3">
      <c r="A40" s="18" t="s">
        <v>29</v>
      </c>
      <c r="B40" s="2" t="str">
        <f t="shared" si="0"/>
        <v>Southern Virginia</v>
      </c>
      <c r="C40" s="8"/>
      <c r="D40" s="22" t="s">
        <v>89</v>
      </c>
      <c r="E40" s="25" t="s">
        <v>90</v>
      </c>
      <c r="F40" s="2"/>
      <c r="G40" s="230">
        <v>42.473773372381103</v>
      </c>
      <c r="H40" s="231">
        <v>65.619053840955104</v>
      </c>
      <c r="I40" s="231">
        <v>75.008042351881002</v>
      </c>
      <c r="J40" s="231">
        <v>93.866138769993199</v>
      </c>
      <c r="K40" s="231">
        <v>117.58106780806401</v>
      </c>
      <c r="L40" s="232">
        <v>78.909615228655099</v>
      </c>
      <c r="M40" s="229"/>
      <c r="N40" s="238">
        <v>139.69590223023201</v>
      </c>
      <c r="O40" s="239">
        <v>109.251547645866</v>
      </c>
      <c r="P40" s="240">
        <v>124.473724938049</v>
      </c>
      <c r="Q40" s="229"/>
      <c r="R40" s="246">
        <v>91.927932288481898</v>
      </c>
      <c r="S40" s="208"/>
      <c r="T40" s="209">
        <v>4.5413791545786202</v>
      </c>
      <c r="U40" s="210">
        <v>5.8177168075816503</v>
      </c>
      <c r="V40" s="210">
        <v>9.3240351221918694</v>
      </c>
      <c r="W40" s="210">
        <v>20.946680027210999</v>
      </c>
      <c r="X40" s="210">
        <v>32.905913509302003</v>
      </c>
      <c r="Y40" s="211">
        <v>16.962133724530599</v>
      </c>
      <c r="Z40" s="207"/>
      <c r="AA40" s="217">
        <v>28.472570025495099</v>
      </c>
      <c r="AB40" s="218">
        <v>3.2840983321823201</v>
      </c>
      <c r="AC40" s="219">
        <v>16.052016205850201</v>
      </c>
      <c r="AD40" s="207"/>
      <c r="AE40" s="225">
        <v>16.608351027658198</v>
      </c>
      <c r="AF40" s="38"/>
      <c r="AG40" s="230">
        <v>43.299828227078102</v>
      </c>
      <c r="AH40" s="231">
        <v>65.9841281820229</v>
      </c>
      <c r="AI40" s="231">
        <v>71.192974769092103</v>
      </c>
      <c r="AJ40" s="231">
        <v>76.761052038747394</v>
      </c>
      <c r="AK40" s="231">
        <v>78.415054629420993</v>
      </c>
      <c r="AL40" s="232">
        <v>67.1306075692723</v>
      </c>
      <c r="AM40" s="229"/>
      <c r="AN40" s="238">
        <v>93.745359878350897</v>
      </c>
      <c r="AO40" s="239">
        <v>84.642086618607706</v>
      </c>
      <c r="AP40" s="240">
        <v>89.193723248479301</v>
      </c>
      <c r="AQ40" s="229"/>
      <c r="AR40" s="246">
        <v>73.434354906188602</v>
      </c>
      <c r="AS40" s="208"/>
      <c r="AT40" s="209">
        <v>-2.3144715041475701</v>
      </c>
      <c r="AU40" s="210">
        <v>-3.4648025827968998</v>
      </c>
      <c r="AV40" s="210">
        <v>-5.9207681368206702</v>
      </c>
      <c r="AW40" s="210">
        <v>-3.66311931429198</v>
      </c>
      <c r="AX40" s="210">
        <v>0.77016065347584395</v>
      </c>
      <c r="AY40" s="211">
        <v>-2.94757133168758</v>
      </c>
      <c r="AZ40" s="207"/>
      <c r="BA40" s="217">
        <v>2.9791048010661099</v>
      </c>
      <c r="BB40" s="218">
        <v>-6.0718892691255197</v>
      </c>
      <c r="BC40" s="219">
        <v>-1.5234161279732401</v>
      </c>
      <c r="BD40" s="207"/>
      <c r="BE40" s="225">
        <v>-2.4580373990548101</v>
      </c>
      <c r="BF40" s="38"/>
    </row>
    <row r="41" spans="1:70" x14ac:dyDescent="0.25">
      <c r="A41" s="19" t="s">
        <v>30</v>
      </c>
      <c r="B41" s="2" t="str">
        <f t="shared" si="0"/>
        <v>Southwest Virginia - Blue Ridge Highlands</v>
      </c>
      <c r="C41" s="9"/>
      <c r="D41" s="23" t="s">
        <v>89</v>
      </c>
      <c r="E41" s="26" t="s">
        <v>90</v>
      </c>
      <c r="F41" s="2"/>
      <c r="G41" s="233">
        <v>41.294846354461903</v>
      </c>
      <c r="H41" s="229">
        <v>62.5341059076992</v>
      </c>
      <c r="I41" s="229">
        <v>80.727191291529607</v>
      </c>
      <c r="J41" s="229">
        <v>133.26696791019299</v>
      </c>
      <c r="K41" s="229">
        <v>212.77360811883401</v>
      </c>
      <c r="L41" s="234">
        <v>106.119343916543</v>
      </c>
      <c r="M41" s="229"/>
      <c r="N41" s="241">
        <v>224.98230184828199</v>
      </c>
      <c r="O41" s="249">
        <v>168.50056809162001</v>
      </c>
      <c r="P41" s="242">
        <v>196.741434969951</v>
      </c>
      <c r="Q41" s="229"/>
      <c r="R41" s="247">
        <v>132.01136993180299</v>
      </c>
      <c r="S41" s="208"/>
      <c r="T41" s="212">
        <v>-6.6254666826692699</v>
      </c>
      <c r="U41" s="207">
        <v>-2.50574901376342</v>
      </c>
      <c r="V41" s="207">
        <v>2.4478200514854498</v>
      </c>
      <c r="W41" s="207">
        <v>14.392681696502301</v>
      </c>
      <c r="X41" s="207">
        <v>7.0546900262227101</v>
      </c>
      <c r="Y41" s="213">
        <v>5.60894804931959</v>
      </c>
      <c r="Z41" s="207"/>
      <c r="AA41" s="220">
        <v>4.7452915717296804</v>
      </c>
      <c r="AB41" s="228">
        <v>1.45736175404879</v>
      </c>
      <c r="AC41" s="221">
        <v>3.31157438049161</v>
      </c>
      <c r="AD41" s="207"/>
      <c r="AE41" s="226">
        <v>4.6183285127932399</v>
      </c>
      <c r="AF41" s="38"/>
      <c r="AG41" s="233">
        <v>46.384122632951502</v>
      </c>
      <c r="AH41" s="229">
        <v>58.454567694749898</v>
      </c>
      <c r="AI41" s="229">
        <v>66.122247987300099</v>
      </c>
      <c r="AJ41" s="229">
        <v>81.377767604036706</v>
      </c>
      <c r="AK41" s="229">
        <v>104.352723381335</v>
      </c>
      <c r="AL41" s="234">
        <v>71.338285860074805</v>
      </c>
      <c r="AM41" s="229"/>
      <c r="AN41" s="241">
        <v>127.440882469667</v>
      </c>
      <c r="AO41" s="249">
        <v>106.254127168613</v>
      </c>
      <c r="AP41" s="242">
        <v>116.84750481914</v>
      </c>
      <c r="AQ41" s="229"/>
      <c r="AR41" s="247">
        <v>84.340919848379301</v>
      </c>
      <c r="AS41" s="208"/>
      <c r="AT41" s="212">
        <v>-1.90044876852478</v>
      </c>
      <c r="AU41" s="207">
        <v>-1.15715490975006</v>
      </c>
      <c r="AV41" s="207">
        <v>-6.8107498089024601</v>
      </c>
      <c r="AW41" s="207">
        <v>-16.280875201716899</v>
      </c>
      <c r="AX41" s="207">
        <v>1.7847934909001799</v>
      </c>
      <c r="AY41" s="213">
        <v>-5.4140357582902201</v>
      </c>
      <c r="AZ41" s="207"/>
      <c r="BA41" s="220">
        <v>0.540411998083279</v>
      </c>
      <c r="BB41" s="228">
        <v>-3.5535899690428501</v>
      </c>
      <c r="BC41" s="221">
        <v>-1.36328123636522</v>
      </c>
      <c r="BD41" s="207"/>
      <c r="BE41" s="226">
        <v>-3.85170947163299</v>
      </c>
      <c r="BF41" s="38"/>
    </row>
    <row r="42" spans="1:70" x14ac:dyDescent="0.25">
      <c r="A42" s="20" t="s">
        <v>31</v>
      </c>
      <c r="B42" s="2" t="str">
        <f t="shared" si="0"/>
        <v>Southwest Virginia - Heart of Appalachia</v>
      </c>
      <c r="C42" s="2"/>
      <c r="D42" s="23" t="s">
        <v>89</v>
      </c>
      <c r="E42" s="26" t="s">
        <v>90</v>
      </c>
      <c r="F42" s="2"/>
      <c r="G42" s="233">
        <v>29.672053701015901</v>
      </c>
      <c r="H42" s="229">
        <v>46.684963715529697</v>
      </c>
      <c r="I42" s="229">
        <v>52.794499274310503</v>
      </c>
      <c r="J42" s="229">
        <v>60.627053701015903</v>
      </c>
      <c r="K42" s="229">
        <v>66.1447242380261</v>
      </c>
      <c r="L42" s="234">
        <v>51.184658925979598</v>
      </c>
      <c r="M42" s="229"/>
      <c r="N42" s="241">
        <v>73.042198838896894</v>
      </c>
      <c r="O42" s="249">
        <v>57.621908563134902</v>
      </c>
      <c r="P42" s="242">
        <v>65.332053701015894</v>
      </c>
      <c r="Q42" s="229"/>
      <c r="R42" s="247">
        <v>55.226771718847097</v>
      </c>
      <c r="S42" s="208"/>
      <c r="T42" s="212">
        <v>-12.4335375116116</v>
      </c>
      <c r="U42" s="207">
        <v>-7.55054092801696</v>
      </c>
      <c r="V42" s="207">
        <v>-2.6297774946340899</v>
      </c>
      <c r="W42" s="207">
        <v>2.3800414639863399</v>
      </c>
      <c r="X42" s="207">
        <v>3.5109832313355702</v>
      </c>
      <c r="Y42" s="213">
        <v>-2.2156687363406098</v>
      </c>
      <c r="Z42" s="207"/>
      <c r="AA42" s="220">
        <v>-6.25733364879438</v>
      </c>
      <c r="AB42" s="228">
        <v>-22.54319147903</v>
      </c>
      <c r="AC42" s="221">
        <v>-14.2117812284132</v>
      </c>
      <c r="AD42" s="207"/>
      <c r="AE42" s="226">
        <v>-6.6286795182664697</v>
      </c>
      <c r="AF42" s="38"/>
      <c r="AG42" s="233">
        <v>32.737420174165401</v>
      </c>
      <c r="AH42" s="229">
        <v>49.822077285921601</v>
      </c>
      <c r="AI42" s="229">
        <v>52.354455732946199</v>
      </c>
      <c r="AJ42" s="229">
        <v>53.211271770682103</v>
      </c>
      <c r="AK42" s="229">
        <v>51.201455007256797</v>
      </c>
      <c r="AL42" s="234">
        <v>47.865335994194403</v>
      </c>
      <c r="AM42" s="229"/>
      <c r="AN42" s="241">
        <v>60.835803701015898</v>
      </c>
      <c r="AO42" s="249">
        <v>51.9006041364296</v>
      </c>
      <c r="AP42" s="242">
        <v>56.368203918722699</v>
      </c>
      <c r="AQ42" s="229"/>
      <c r="AR42" s="247">
        <v>50.2947268297739</v>
      </c>
      <c r="AS42" s="208"/>
      <c r="AT42" s="212">
        <v>-9.7098792868088299</v>
      </c>
      <c r="AU42" s="207">
        <v>-3.9429799240086298</v>
      </c>
      <c r="AV42" s="207">
        <v>-4.8518093350174301</v>
      </c>
      <c r="AW42" s="207">
        <v>-9.4221313864535308</v>
      </c>
      <c r="AX42" s="207">
        <v>-8.1320278961762291</v>
      </c>
      <c r="AY42" s="213">
        <v>-7.0967647575723296</v>
      </c>
      <c r="AZ42" s="207"/>
      <c r="BA42" s="220">
        <v>-10.720284060889799</v>
      </c>
      <c r="BB42" s="228">
        <v>-13.751425538822399</v>
      </c>
      <c r="BC42" s="221">
        <v>-12.141777678434901</v>
      </c>
      <c r="BD42" s="207"/>
      <c r="BE42" s="226">
        <v>-8.7571508120796899</v>
      </c>
      <c r="BF42" s="38"/>
    </row>
    <row r="43" spans="1:70" x14ac:dyDescent="0.25">
      <c r="A43" s="21" t="s">
        <v>32</v>
      </c>
      <c r="B43" s="2" t="str">
        <f t="shared" si="0"/>
        <v>Virginia Mountains</v>
      </c>
      <c r="C43" s="2"/>
      <c r="D43" s="24" t="s">
        <v>89</v>
      </c>
      <c r="E43" s="27" t="s">
        <v>90</v>
      </c>
      <c r="F43" s="2"/>
      <c r="G43" s="233">
        <v>43.729150046847799</v>
      </c>
      <c r="H43" s="229">
        <v>67.124631240797697</v>
      </c>
      <c r="I43" s="229">
        <v>89.259941105608306</v>
      </c>
      <c r="J43" s="229">
        <v>133.924458573149</v>
      </c>
      <c r="K43" s="229">
        <v>198.28942979520801</v>
      </c>
      <c r="L43" s="234">
        <v>106.465522152322</v>
      </c>
      <c r="M43" s="229"/>
      <c r="N43" s="241">
        <v>215.86160754919001</v>
      </c>
      <c r="O43" s="249">
        <v>151.41303038415199</v>
      </c>
      <c r="P43" s="242">
        <v>183.63731896667099</v>
      </c>
      <c r="Q43" s="229"/>
      <c r="R43" s="247">
        <v>128.51460695642101</v>
      </c>
      <c r="S43" s="208"/>
      <c r="T43" s="212">
        <v>7.1893323562705804</v>
      </c>
      <c r="U43" s="207">
        <v>9.0700279466853608</v>
      </c>
      <c r="V43" s="207">
        <v>14.110847895610799</v>
      </c>
      <c r="W43" s="207">
        <v>18.327321005354602</v>
      </c>
      <c r="X43" s="207">
        <v>19.788901351879801</v>
      </c>
      <c r="Y43" s="213">
        <v>15.9061368342958</v>
      </c>
      <c r="Z43" s="207"/>
      <c r="AA43" s="220">
        <v>15.297467952696699</v>
      </c>
      <c r="AB43" s="228">
        <v>10.239705031364799</v>
      </c>
      <c r="AC43" s="221">
        <v>13.1571671976692</v>
      </c>
      <c r="AD43" s="207"/>
      <c r="AE43" s="226">
        <v>14.7678582624811</v>
      </c>
      <c r="AF43" s="38"/>
      <c r="AG43" s="233">
        <v>48.0905939633248</v>
      </c>
      <c r="AH43" s="229">
        <v>69.614204925712698</v>
      </c>
      <c r="AI43" s="229">
        <v>80.394535537411301</v>
      </c>
      <c r="AJ43" s="229">
        <v>90.593414870833797</v>
      </c>
      <c r="AK43" s="229">
        <v>104.20969214295199</v>
      </c>
      <c r="AL43" s="234">
        <v>78.580488288047107</v>
      </c>
      <c r="AM43" s="229"/>
      <c r="AN43" s="241">
        <v>124.167951412126</v>
      </c>
      <c r="AO43" s="249">
        <v>104.49508599919599</v>
      </c>
      <c r="AP43" s="242">
        <v>114.331518705661</v>
      </c>
      <c r="AQ43" s="229"/>
      <c r="AR43" s="247">
        <v>88.795068407365605</v>
      </c>
      <c r="AS43" s="208"/>
      <c r="AT43" s="212">
        <v>3.6947628757330602</v>
      </c>
      <c r="AU43" s="207">
        <v>9.8847741970716196</v>
      </c>
      <c r="AV43" s="207">
        <v>3.6612326699116502</v>
      </c>
      <c r="AW43" s="207">
        <v>-16.340541183445598</v>
      </c>
      <c r="AX43" s="207">
        <v>-1.82662682570505</v>
      </c>
      <c r="AY43" s="213">
        <v>-2.1952143658918701</v>
      </c>
      <c r="AZ43" s="207"/>
      <c r="BA43" s="220">
        <v>-0.83688876911106103</v>
      </c>
      <c r="BB43" s="228">
        <v>0.99576682161502295</v>
      </c>
      <c r="BC43" s="221">
        <v>-7.7178437202564702E-3</v>
      </c>
      <c r="BD43" s="207"/>
      <c r="BE43" s="226">
        <v>-1.40169151597756</v>
      </c>
      <c r="BF43" s="38"/>
    </row>
    <row r="44" spans="1:70" x14ac:dyDescent="0.25">
      <c r="A44" s="20" t="s">
        <v>104</v>
      </c>
      <c r="B44" s="2" t="s">
        <v>16</v>
      </c>
      <c r="D44" s="24" t="s">
        <v>89</v>
      </c>
      <c r="E44" s="27" t="s">
        <v>90</v>
      </c>
      <c r="G44" s="233">
        <v>144.349076788448</v>
      </c>
      <c r="H44" s="229">
        <v>206.756123386567</v>
      </c>
      <c r="I44" s="229">
        <v>253.99217457886601</v>
      </c>
      <c r="J44" s="229">
        <v>281.710557864799</v>
      </c>
      <c r="K44" s="229">
        <v>259.98448479544902</v>
      </c>
      <c r="L44" s="234">
        <v>229.35848348282599</v>
      </c>
      <c r="M44" s="229"/>
      <c r="N44" s="241">
        <v>362.91838328593298</v>
      </c>
      <c r="O44" s="249">
        <v>367.59973528768302</v>
      </c>
      <c r="P44" s="242">
        <v>365.259059286808</v>
      </c>
      <c r="Q44" s="229"/>
      <c r="R44" s="247">
        <v>268.187219426821</v>
      </c>
      <c r="S44" s="208"/>
      <c r="T44" s="212">
        <v>8.7268395037400293</v>
      </c>
      <c r="U44" s="207">
        <v>1.9620182966683399</v>
      </c>
      <c r="V44" s="207">
        <v>4.8993729249906597</v>
      </c>
      <c r="W44" s="207">
        <v>24.4069461213487</v>
      </c>
      <c r="X44" s="207">
        <v>1.17009453321288</v>
      </c>
      <c r="Y44" s="213">
        <v>8.0767880979228508</v>
      </c>
      <c r="Z44" s="207"/>
      <c r="AA44" s="220">
        <v>9.4888917383216498</v>
      </c>
      <c r="AB44" s="228">
        <v>11.160465294603499</v>
      </c>
      <c r="AC44" s="221">
        <v>10.3237027395796</v>
      </c>
      <c r="AD44" s="207"/>
      <c r="AE44" s="226">
        <v>8.9401654451689101</v>
      </c>
      <c r="AF44" s="38"/>
      <c r="AG44" s="233">
        <v>144.47132964746999</v>
      </c>
      <c r="AH44" s="229">
        <v>209.19458780380899</v>
      </c>
      <c r="AI44" s="229">
        <v>242.954602583753</v>
      </c>
      <c r="AJ44" s="229">
        <v>255.66232701992499</v>
      </c>
      <c r="AK44" s="229">
        <v>237.284410991898</v>
      </c>
      <c r="AL44" s="234">
        <v>217.91345160937101</v>
      </c>
      <c r="AM44" s="229"/>
      <c r="AN44" s="241">
        <v>302.81391715911502</v>
      </c>
      <c r="AO44" s="249">
        <v>309.393115014226</v>
      </c>
      <c r="AP44" s="242">
        <v>306.10351608667099</v>
      </c>
      <c r="AQ44" s="229"/>
      <c r="AR44" s="247">
        <v>243.11849365089199</v>
      </c>
      <c r="AS44" s="208"/>
      <c r="AT44" s="212">
        <v>10.627214299967299</v>
      </c>
      <c r="AU44" s="207">
        <v>8.4688665184807608</v>
      </c>
      <c r="AV44" s="207">
        <v>4.6108509275153704</v>
      </c>
      <c r="AW44" s="207">
        <v>16.02632356406</v>
      </c>
      <c r="AX44" s="207">
        <v>9.53756081201022</v>
      </c>
      <c r="AY44" s="213">
        <v>9.7609693636208608</v>
      </c>
      <c r="AZ44" s="207"/>
      <c r="BA44" s="220">
        <v>7.9648595462387899</v>
      </c>
      <c r="BB44" s="228">
        <v>5.8810717803291803</v>
      </c>
      <c r="BC44" s="221">
        <v>6.9016184207362299</v>
      </c>
      <c r="BD44" s="207"/>
      <c r="BE44" s="226">
        <v>8.7184047572685301</v>
      </c>
    </row>
    <row r="45" spans="1:70" x14ac:dyDescent="0.25">
      <c r="A45" s="20" t="s">
        <v>105</v>
      </c>
      <c r="B45" s="2" t="s">
        <v>17</v>
      </c>
      <c r="D45" s="24" t="s">
        <v>89</v>
      </c>
      <c r="E45" s="27" t="s">
        <v>90</v>
      </c>
      <c r="G45" s="233">
        <v>89.332381349191294</v>
      </c>
      <c r="H45" s="229">
        <v>169.555844854361</v>
      </c>
      <c r="I45" s="229">
        <v>217.51512972993399</v>
      </c>
      <c r="J45" s="229">
        <v>228.57653649482901</v>
      </c>
      <c r="K45" s="229">
        <v>223.192190447331</v>
      </c>
      <c r="L45" s="234">
        <v>185.63441657512899</v>
      </c>
      <c r="M45" s="229"/>
      <c r="N45" s="241">
        <v>244.11877883413501</v>
      </c>
      <c r="O45" s="249">
        <v>236.5742487027</v>
      </c>
      <c r="P45" s="242">
        <v>240.346513768417</v>
      </c>
      <c r="Q45" s="229"/>
      <c r="R45" s="247">
        <v>201.26644434464001</v>
      </c>
      <c r="S45" s="208"/>
      <c r="T45" s="212">
        <v>-2.2138646436854601</v>
      </c>
      <c r="U45" s="207">
        <v>2.07945325843649</v>
      </c>
      <c r="V45" s="207">
        <v>6.6085508773873798</v>
      </c>
      <c r="W45" s="207">
        <v>16.714385407222299</v>
      </c>
      <c r="X45" s="207">
        <v>22.769505461254202</v>
      </c>
      <c r="Y45" s="213">
        <v>10.6114131485678</v>
      </c>
      <c r="Z45" s="207"/>
      <c r="AA45" s="220">
        <v>20.345109987735199</v>
      </c>
      <c r="AB45" s="228">
        <v>22.019870132935299</v>
      </c>
      <c r="AC45" s="221">
        <v>21.1635629814308</v>
      </c>
      <c r="AD45" s="207"/>
      <c r="AE45" s="226">
        <v>13.998822541996001</v>
      </c>
      <c r="AF45" s="38"/>
      <c r="AG45" s="233">
        <v>104.828672611706</v>
      </c>
      <c r="AH45" s="229">
        <v>175.94269158523801</v>
      </c>
      <c r="AI45" s="229">
        <v>209.408994592543</v>
      </c>
      <c r="AJ45" s="229">
        <v>206.82761720899299</v>
      </c>
      <c r="AK45" s="229">
        <v>172.63984308888999</v>
      </c>
      <c r="AL45" s="234">
        <v>173.92956381747399</v>
      </c>
      <c r="AM45" s="229"/>
      <c r="AN45" s="241">
        <v>174.39774801671899</v>
      </c>
      <c r="AO45" s="249">
        <v>174.672951462936</v>
      </c>
      <c r="AP45" s="242">
        <v>174.53534973982701</v>
      </c>
      <c r="AQ45" s="229"/>
      <c r="AR45" s="247">
        <v>174.10275924581001</v>
      </c>
      <c r="AS45" s="208"/>
      <c r="AT45" s="212">
        <v>14.411364541627099</v>
      </c>
      <c r="AU45" s="207">
        <v>12.6778318275333</v>
      </c>
      <c r="AV45" s="207">
        <v>8.6946215706700691</v>
      </c>
      <c r="AW45" s="207">
        <v>7.5857724951571601</v>
      </c>
      <c r="AX45" s="207">
        <v>2.4697168500765398</v>
      </c>
      <c r="AY45" s="213">
        <v>8.5487203531246099</v>
      </c>
      <c r="AZ45" s="207"/>
      <c r="BA45" s="220">
        <v>2.1198724003399798</v>
      </c>
      <c r="BB45" s="228">
        <v>3.6544140569515302</v>
      </c>
      <c r="BC45" s="221">
        <v>2.8820262590124499</v>
      </c>
      <c r="BD45" s="207"/>
      <c r="BE45" s="226">
        <v>6.86210748971647</v>
      </c>
    </row>
    <row r="46" spans="1:70" x14ac:dyDescent="0.25">
      <c r="A46" s="20" t="s">
        <v>106</v>
      </c>
      <c r="B46" s="2" t="s">
        <v>18</v>
      </c>
      <c r="D46" s="24" t="s">
        <v>89</v>
      </c>
      <c r="E46" s="27" t="s">
        <v>90</v>
      </c>
      <c r="G46" s="233">
        <v>82.338946106416898</v>
      </c>
      <c r="H46" s="229">
        <v>125.053978362639</v>
      </c>
      <c r="I46" s="229">
        <v>154.39441310801499</v>
      </c>
      <c r="J46" s="229">
        <v>172.60106730988801</v>
      </c>
      <c r="K46" s="229">
        <v>177.837694964603</v>
      </c>
      <c r="L46" s="234">
        <v>142.445219970312</v>
      </c>
      <c r="M46" s="229"/>
      <c r="N46" s="241">
        <v>204.16990894039699</v>
      </c>
      <c r="O46" s="249">
        <v>189.170624857273</v>
      </c>
      <c r="P46" s="242">
        <v>196.670266898835</v>
      </c>
      <c r="Q46" s="229"/>
      <c r="R46" s="247">
        <v>157.938090521319</v>
      </c>
      <c r="S46" s="208"/>
      <c r="T46" s="212">
        <v>7.1009071136741797</v>
      </c>
      <c r="U46" s="207">
        <v>6.1516516861609203</v>
      </c>
      <c r="V46" s="207">
        <v>7.0176326740200698</v>
      </c>
      <c r="W46" s="207">
        <v>17.1939183994077</v>
      </c>
      <c r="X46" s="207">
        <v>18.375108562220799</v>
      </c>
      <c r="Y46" s="213">
        <v>11.903019046261299</v>
      </c>
      <c r="Z46" s="207"/>
      <c r="AA46" s="220">
        <v>13.871146401128801</v>
      </c>
      <c r="AB46" s="228">
        <v>11.4985453194549</v>
      </c>
      <c r="AC46" s="221">
        <v>12.717607407004399</v>
      </c>
      <c r="AD46" s="207"/>
      <c r="AE46" s="226">
        <v>12.191482038053</v>
      </c>
      <c r="AF46" s="38"/>
      <c r="AG46" s="233">
        <v>84.015735136448697</v>
      </c>
      <c r="AH46" s="229">
        <v>123.781168141466</v>
      </c>
      <c r="AI46" s="229">
        <v>147.111866324532</v>
      </c>
      <c r="AJ46" s="229">
        <v>150.30460966648999</v>
      </c>
      <c r="AK46" s="229">
        <v>137.146281002959</v>
      </c>
      <c r="AL46" s="234">
        <v>128.47193205437901</v>
      </c>
      <c r="AM46" s="229"/>
      <c r="AN46" s="241">
        <v>153.794774277409</v>
      </c>
      <c r="AO46" s="249">
        <v>147.401349121892</v>
      </c>
      <c r="AP46" s="242">
        <v>150.59806169965</v>
      </c>
      <c r="AQ46" s="229"/>
      <c r="AR46" s="247">
        <v>134.79726515061799</v>
      </c>
      <c r="AS46" s="208"/>
      <c r="AT46" s="212">
        <v>17.176390504052002</v>
      </c>
      <c r="AU46" s="207">
        <v>13.517830230335599</v>
      </c>
      <c r="AV46" s="207">
        <v>10.311784327425499</v>
      </c>
      <c r="AW46" s="207">
        <v>9.4833081991352799</v>
      </c>
      <c r="AX46" s="207">
        <v>7.7537570337777302</v>
      </c>
      <c r="AY46" s="213">
        <v>11.007295981478199</v>
      </c>
      <c r="AZ46" s="207"/>
      <c r="BA46" s="220">
        <v>6.9809082663928299</v>
      </c>
      <c r="BB46" s="228">
        <v>4.6357847975267497</v>
      </c>
      <c r="BC46" s="221">
        <v>5.8202447872562697</v>
      </c>
      <c r="BD46" s="207"/>
      <c r="BE46" s="226">
        <v>9.3000185106248701</v>
      </c>
    </row>
    <row r="47" spans="1:70" x14ac:dyDescent="0.25">
      <c r="A47" s="20" t="s">
        <v>107</v>
      </c>
      <c r="B47" s="2" t="s">
        <v>19</v>
      </c>
      <c r="D47" s="24" t="s">
        <v>89</v>
      </c>
      <c r="E47" s="27" t="s">
        <v>90</v>
      </c>
      <c r="G47" s="233">
        <v>61.523155130555402</v>
      </c>
      <c r="H47" s="229">
        <v>90.500947827379406</v>
      </c>
      <c r="I47" s="229">
        <v>108.254309567457</v>
      </c>
      <c r="J47" s="229">
        <v>128.94411410593</v>
      </c>
      <c r="K47" s="229">
        <v>146.834628152405</v>
      </c>
      <c r="L47" s="234">
        <v>107.21143095674501</v>
      </c>
      <c r="M47" s="229"/>
      <c r="N47" s="241">
        <v>183.92966382599201</v>
      </c>
      <c r="O47" s="249">
        <v>164.49941336768501</v>
      </c>
      <c r="P47" s="242">
        <v>174.214538596838</v>
      </c>
      <c r="Q47" s="229"/>
      <c r="R47" s="247">
        <v>126.355175996772</v>
      </c>
      <c r="S47" s="208"/>
      <c r="T47" s="212">
        <v>7.9329022616836697</v>
      </c>
      <c r="U47" s="207">
        <v>10.740661050038399</v>
      </c>
      <c r="V47" s="207">
        <v>12.1998592518199</v>
      </c>
      <c r="W47" s="207">
        <v>19.394508665006299</v>
      </c>
      <c r="X47" s="207">
        <v>19.9829878192904</v>
      </c>
      <c r="Y47" s="213">
        <v>15.136016000530599</v>
      </c>
      <c r="Z47" s="207"/>
      <c r="AA47" s="220">
        <v>15.870932621511701</v>
      </c>
      <c r="AB47" s="228">
        <v>9.80898230975499</v>
      </c>
      <c r="AC47" s="221">
        <v>12.927697602194501</v>
      </c>
      <c r="AD47" s="207"/>
      <c r="AE47" s="226">
        <v>14.255853242291799</v>
      </c>
      <c r="AF47" s="38"/>
      <c r="AG47" s="233">
        <v>62.809129186070898</v>
      </c>
      <c r="AH47" s="229">
        <v>88.767324249873298</v>
      </c>
      <c r="AI47" s="229">
        <v>101.73723672995401</v>
      </c>
      <c r="AJ47" s="229">
        <v>107.109990611836</v>
      </c>
      <c r="AK47" s="229">
        <v>108.543065853025</v>
      </c>
      <c r="AL47" s="234">
        <v>93.793349326152196</v>
      </c>
      <c r="AM47" s="229"/>
      <c r="AN47" s="241">
        <v>134.03613736586499</v>
      </c>
      <c r="AO47" s="249">
        <v>126.21025085815</v>
      </c>
      <c r="AP47" s="242">
        <v>130.12319411200701</v>
      </c>
      <c r="AQ47" s="229"/>
      <c r="AR47" s="247">
        <v>104.16318065142499</v>
      </c>
      <c r="AS47" s="208"/>
      <c r="AT47" s="212">
        <v>13.6340694884922</v>
      </c>
      <c r="AU47" s="207">
        <v>13.8649899643179</v>
      </c>
      <c r="AV47" s="207">
        <v>11.3151959943295</v>
      </c>
      <c r="AW47" s="207">
        <v>6.6089774504017402</v>
      </c>
      <c r="AX47" s="207">
        <v>7.7450895272662104</v>
      </c>
      <c r="AY47" s="213">
        <v>10.1250487150352</v>
      </c>
      <c r="AZ47" s="207"/>
      <c r="BA47" s="220">
        <v>5.6117230972268199</v>
      </c>
      <c r="BB47" s="228">
        <v>2.4860159803820299</v>
      </c>
      <c r="BC47" s="221">
        <v>4.0724021873331804</v>
      </c>
      <c r="BD47" s="207"/>
      <c r="BE47" s="226">
        <v>7.8699193413974804</v>
      </c>
    </row>
    <row r="48" spans="1:70" x14ac:dyDescent="0.25">
      <c r="A48" s="20" t="s">
        <v>108</v>
      </c>
      <c r="B48" s="2" t="s">
        <v>20</v>
      </c>
      <c r="D48" s="24" t="s">
        <v>89</v>
      </c>
      <c r="E48" s="27" t="s">
        <v>90</v>
      </c>
      <c r="G48" s="233">
        <v>45.033514110846603</v>
      </c>
      <c r="H48" s="229">
        <v>56.652768616116902</v>
      </c>
      <c r="I48" s="229">
        <v>67.787550578034597</v>
      </c>
      <c r="J48" s="229">
        <v>87.621614671880295</v>
      </c>
      <c r="K48" s="229">
        <v>109.12267383543001</v>
      </c>
      <c r="L48" s="234">
        <v>73.243624362461702</v>
      </c>
      <c r="M48" s="229"/>
      <c r="N48" s="241">
        <v>126.694289357361</v>
      </c>
      <c r="O48" s="249">
        <v>106.62967868072</v>
      </c>
      <c r="P48" s="242">
        <v>116.661984019041</v>
      </c>
      <c r="Q48" s="229"/>
      <c r="R48" s="247">
        <v>85.648869978627204</v>
      </c>
      <c r="S48" s="208"/>
      <c r="T48" s="212">
        <v>5.8303279960407499</v>
      </c>
      <c r="U48" s="207">
        <v>7.7714135558363804</v>
      </c>
      <c r="V48" s="207">
        <v>10.802369514540599</v>
      </c>
      <c r="W48" s="207">
        <v>23.492333424551202</v>
      </c>
      <c r="X48" s="207">
        <v>27.530550040159401</v>
      </c>
      <c r="Y48" s="213">
        <v>17.070716777686201</v>
      </c>
      <c r="Z48" s="207"/>
      <c r="AA48" s="220">
        <v>21.0260962167592</v>
      </c>
      <c r="AB48" s="228">
        <v>14.349925228667299</v>
      </c>
      <c r="AC48" s="221">
        <v>17.880857596163001</v>
      </c>
      <c r="AD48" s="207"/>
      <c r="AE48" s="226">
        <v>17.384672422740699</v>
      </c>
      <c r="AF48" s="38"/>
      <c r="AG48" s="233">
        <v>44.818812586519002</v>
      </c>
      <c r="AH48" s="229">
        <v>55.621486210201198</v>
      </c>
      <c r="AI48" s="229">
        <v>62.106600575018597</v>
      </c>
      <c r="AJ48" s="229">
        <v>68.215848258971306</v>
      </c>
      <c r="AK48" s="229">
        <v>73.779097433713105</v>
      </c>
      <c r="AL48" s="234">
        <v>60.908369012884599</v>
      </c>
      <c r="AM48" s="229"/>
      <c r="AN48" s="241">
        <v>90.197300209549894</v>
      </c>
      <c r="AO48" s="249">
        <v>83.753164416929906</v>
      </c>
      <c r="AP48" s="242">
        <v>86.9752323132399</v>
      </c>
      <c r="AQ48" s="229"/>
      <c r="AR48" s="247">
        <v>68.361763882890301</v>
      </c>
      <c r="AS48" s="208"/>
      <c r="AT48" s="212">
        <v>7.30721063390998</v>
      </c>
      <c r="AU48" s="207">
        <v>8.6209076242412799</v>
      </c>
      <c r="AV48" s="207">
        <v>8.8179653208998197</v>
      </c>
      <c r="AW48" s="207">
        <v>4.6381537536737003</v>
      </c>
      <c r="AX48" s="207">
        <v>9.0361609093029802</v>
      </c>
      <c r="AY48" s="213">
        <v>7.6361365150804499</v>
      </c>
      <c r="AZ48" s="207"/>
      <c r="BA48" s="220">
        <v>6.8800969260110802</v>
      </c>
      <c r="BB48" s="228">
        <v>4.7844269980392502</v>
      </c>
      <c r="BC48" s="221">
        <v>5.8607157807062098</v>
      </c>
      <c r="BD48" s="207"/>
      <c r="BE48" s="226">
        <v>6.97304538081241</v>
      </c>
    </row>
    <row r="49" spans="1:57" x14ac:dyDescent="0.25">
      <c r="A49" s="21" t="s">
        <v>109</v>
      </c>
      <c r="B49" s="2" t="s">
        <v>21</v>
      </c>
      <c r="D49" s="24" t="s">
        <v>89</v>
      </c>
      <c r="E49" s="27" t="s">
        <v>90</v>
      </c>
      <c r="G49" s="233">
        <v>31.527813384064402</v>
      </c>
      <c r="H49" s="229">
        <v>34.5577211757684</v>
      </c>
      <c r="I49" s="229">
        <v>37.079334822440998</v>
      </c>
      <c r="J49" s="229">
        <v>45.862047514174797</v>
      </c>
      <c r="K49" s="229">
        <v>58.261367391823299</v>
      </c>
      <c r="L49" s="234">
        <v>41.457656857654399</v>
      </c>
      <c r="M49" s="229"/>
      <c r="N49" s="241">
        <v>74.524255935541603</v>
      </c>
      <c r="O49" s="249">
        <v>63.865956502536498</v>
      </c>
      <c r="P49" s="242">
        <v>69.195106219039005</v>
      </c>
      <c r="Q49" s="229"/>
      <c r="R49" s="247">
        <v>49.382642389478598</v>
      </c>
      <c r="S49" s="208"/>
      <c r="T49" s="212">
        <v>3.7245485454837399</v>
      </c>
      <c r="U49" s="207">
        <v>4.5834576063800503</v>
      </c>
      <c r="V49" s="207">
        <v>5.4495310856125903</v>
      </c>
      <c r="W49" s="207">
        <v>14.505172749652401</v>
      </c>
      <c r="X49" s="207">
        <v>19.1488547432376</v>
      </c>
      <c r="Y49" s="213">
        <v>10.522883024149801</v>
      </c>
      <c r="Z49" s="207"/>
      <c r="AA49" s="220">
        <v>13.5231793938623</v>
      </c>
      <c r="AB49" s="228">
        <v>5.7156772869494699</v>
      </c>
      <c r="AC49" s="221">
        <v>9.7815054428692694</v>
      </c>
      <c r="AD49" s="207"/>
      <c r="AE49" s="226">
        <v>10.2248784658553</v>
      </c>
      <c r="AG49" s="233">
        <v>31.5039982555157</v>
      </c>
      <c r="AH49" s="229">
        <v>34.316282658262899</v>
      </c>
      <c r="AI49" s="229">
        <v>35.465569430129896</v>
      </c>
      <c r="AJ49" s="229">
        <v>38.3988184279115</v>
      </c>
      <c r="AK49" s="229">
        <v>41.9069252653509</v>
      </c>
      <c r="AL49" s="234">
        <v>36.318318807434203</v>
      </c>
      <c r="AM49" s="229"/>
      <c r="AN49" s="241">
        <v>52.9352075397506</v>
      </c>
      <c r="AO49" s="249">
        <v>50.423507529248702</v>
      </c>
      <c r="AP49" s="242">
        <v>51.679357534499601</v>
      </c>
      <c r="AQ49" s="229"/>
      <c r="AR49" s="247">
        <v>40.7071870151672</v>
      </c>
      <c r="AS49" s="208"/>
      <c r="AT49" s="212">
        <v>2.6763212588073202</v>
      </c>
      <c r="AU49" s="207">
        <v>3.8568295939489401</v>
      </c>
      <c r="AV49" s="207">
        <v>1.9639062302614601</v>
      </c>
      <c r="AW49" s="207">
        <v>-1.5384367421493199</v>
      </c>
      <c r="AX49" s="207">
        <v>1.9571112424474899</v>
      </c>
      <c r="AY49" s="213">
        <v>1.6719373871324399</v>
      </c>
      <c r="AZ49" s="207"/>
      <c r="BA49" s="220">
        <v>-0.49517497987403503</v>
      </c>
      <c r="BB49" s="228">
        <v>-2.9030139401236701</v>
      </c>
      <c r="BC49" s="221">
        <v>-1.6845786752965599</v>
      </c>
      <c r="BD49" s="207"/>
      <c r="BE49" s="226">
        <v>0.42853217558774198</v>
      </c>
    </row>
    <row r="50" spans="1:57" x14ac:dyDescent="0.25">
      <c r="A50" s="33" t="s">
        <v>47</v>
      </c>
      <c r="B50" t="s">
        <v>47</v>
      </c>
      <c r="D50" s="24" t="s">
        <v>89</v>
      </c>
      <c r="E50" s="27" t="s">
        <v>90</v>
      </c>
      <c r="G50" s="233">
        <v>51.385381626422401</v>
      </c>
      <c r="H50" s="229">
        <v>83.615575908964701</v>
      </c>
      <c r="I50" s="229">
        <v>94.507815709131194</v>
      </c>
      <c r="J50" s="229">
        <v>116.86029697474299</v>
      </c>
      <c r="K50" s="229">
        <v>146.04787121842901</v>
      </c>
      <c r="L50" s="234">
        <v>98.483388287538105</v>
      </c>
      <c r="M50" s="229"/>
      <c r="N50" s="241">
        <v>173.50890924229799</v>
      </c>
      <c r="O50" s="249">
        <v>133.935034693311</v>
      </c>
      <c r="P50" s="242">
        <v>153.721971967804</v>
      </c>
      <c r="Q50" s="229"/>
      <c r="R50" s="247">
        <v>114.26584076761399</v>
      </c>
      <c r="S50" s="208"/>
      <c r="T50" s="212">
        <v>16.2480338412803</v>
      </c>
      <c r="U50" s="207">
        <v>8.3127063619688801</v>
      </c>
      <c r="V50" s="207">
        <v>11.062262216878899</v>
      </c>
      <c r="W50" s="207">
        <v>39.115383207543303</v>
      </c>
      <c r="X50" s="207">
        <v>33.576664374181597</v>
      </c>
      <c r="Y50" s="213">
        <v>23.155107244945299</v>
      </c>
      <c r="Z50" s="207"/>
      <c r="AA50" s="220">
        <v>28.637942874207202</v>
      </c>
      <c r="AB50" s="228">
        <v>5.1839771547029398</v>
      </c>
      <c r="AC50" s="221">
        <v>17.248505629394099</v>
      </c>
      <c r="AD50" s="207"/>
      <c r="AE50" s="226">
        <v>20.8157032193585</v>
      </c>
      <c r="AG50" s="233">
        <v>54.332802525673003</v>
      </c>
      <c r="AH50" s="229">
        <v>81.961040105467603</v>
      </c>
      <c r="AI50" s="229">
        <v>87.818389536497307</v>
      </c>
      <c r="AJ50" s="229">
        <v>93.709411601443193</v>
      </c>
      <c r="AK50" s="229">
        <v>98.598186233694094</v>
      </c>
      <c r="AL50" s="234">
        <v>83.283966000554997</v>
      </c>
      <c r="AM50" s="229"/>
      <c r="AN50" s="241">
        <v>117.05535317790699</v>
      </c>
      <c r="AO50" s="249">
        <v>104.545086039411</v>
      </c>
      <c r="AP50" s="242">
        <v>110.80021960865901</v>
      </c>
      <c r="AQ50" s="229"/>
      <c r="AR50" s="247">
        <v>91.145752745727705</v>
      </c>
      <c r="AS50" s="208"/>
      <c r="AT50" s="212">
        <v>9.0256969230099102</v>
      </c>
      <c r="AU50" s="207">
        <v>2.2028468920739401</v>
      </c>
      <c r="AV50" s="207">
        <v>-2.84372019230381</v>
      </c>
      <c r="AW50" s="207">
        <v>2.53473586680968</v>
      </c>
      <c r="AX50" s="207">
        <v>5.7694674723638304</v>
      </c>
      <c r="AY50" s="213">
        <v>2.81187437254105</v>
      </c>
      <c r="AZ50" s="207"/>
      <c r="BA50" s="220">
        <v>4.2614343173053904</v>
      </c>
      <c r="BB50" s="228">
        <v>-3.9518142981255999</v>
      </c>
      <c r="BC50" s="221">
        <v>0.218410306460813</v>
      </c>
      <c r="BD50" s="207"/>
      <c r="BE50" s="226">
        <v>1.8960207020608399</v>
      </c>
    </row>
    <row r="51" spans="1:57" x14ac:dyDescent="0.25">
      <c r="A51" s="109" t="s">
        <v>52</v>
      </c>
      <c r="B51" t="s">
        <v>52</v>
      </c>
      <c r="D51" s="24" t="s">
        <v>89</v>
      </c>
      <c r="E51" s="27" t="s">
        <v>90</v>
      </c>
      <c r="G51" s="233">
        <v>39.639260368318602</v>
      </c>
      <c r="H51" s="229">
        <v>53.696718071567503</v>
      </c>
      <c r="I51" s="229">
        <v>61.855340619853202</v>
      </c>
      <c r="J51" s="229">
        <v>86.766634226680594</v>
      </c>
      <c r="K51" s="229">
        <v>116.035734391375</v>
      </c>
      <c r="L51" s="234">
        <v>71.598737535559195</v>
      </c>
      <c r="M51" s="229"/>
      <c r="N51" s="241">
        <v>142.57145979937101</v>
      </c>
      <c r="O51" s="249">
        <v>123.567733193591</v>
      </c>
      <c r="P51" s="242">
        <v>133.06959649648101</v>
      </c>
      <c r="Q51" s="229"/>
      <c r="R51" s="247">
        <v>89.161840095822697</v>
      </c>
      <c r="S51" s="208"/>
      <c r="T51" s="212">
        <v>2.15769105800545E-3</v>
      </c>
      <c r="U51" s="207">
        <v>0.84156288905415</v>
      </c>
      <c r="V51" s="207">
        <v>-1.4619795112395899</v>
      </c>
      <c r="W51" s="207">
        <v>12.103568655266599</v>
      </c>
      <c r="X51" s="207">
        <v>15.758477394193299</v>
      </c>
      <c r="Y51" s="213">
        <v>7.4094197915884203</v>
      </c>
      <c r="Z51" s="207"/>
      <c r="AA51" s="220">
        <v>9.3555185061857795</v>
      </c>
      <c r="AB51" s="228">
        <v>9.0337230501379597</v>
      </c>
      <c r="AC51" s="221">
        <v>9.2058738172048695</v>
      </c>
      <c r="AD51" s="207"/>
      <c r="AE51" s="226">
        <v>8.1681744706150496</v>
      </c>
      <c r="AG51" s="233">
        <v>43.546526657114804</v>
      </c>
      <c r="AH51" s="229">
        <v>53.401746851670303</v>
      </c>
      <c r="AI51" s="229">
        <v>58.456631098710503</v>
      </c>
      <c r="AJ51" s="229">
        <v>67.442307895332107</v>
      </c>
      <c r="AK51" s="229">
        <v>78.003599653118101</v>
      </c>
      <c r="AL51" s="234">
        <v>60.170162431189198</v>
      </c>
      <c r="AM51" s="229"/>
      <c r="AN51" s="241">
        <v>102.857340245689</v>
      </c>
      <c r="AO51" s="249">
        <v>97.139269694578999</v>
      </c>
      <c r="AP51" s="242">
        <v>99.9983049701341</v>
      </c>
      <c r="AQ51" s="229"/>
      <c r="AR51" s="247">
        <v>71.579328268262202</v>
      </c>
      <c r="AS51" s="208"/>
      <c r="AT51" s="212">
        <v>10.771512643396999</v>
      </c>
      <c r="AU51" s="207">
        <v>5.8713712665072899</v>
      </c>
      <c r="AV51" s="207">
        <v>3.0714864865873599</v>
      </c>
      <c r="AW51" s="207">
        <v>0.79845827114822499</v>
      </c>
      <c r="AX51" s="207">
        <v>-0.33294002030120101</v>
      </c>
      <c r="AY51" s="213">
        <v>3.1324946400499099</v>
      </c>
      <c r="AZ51" s="207"/>
      <c r="BA51" s="220">
        <v>-4.2837621697049899</v>
      </c>
      <c r="BB51" s="228">
        <v>-2.76964032388224</v>
      </c>
      <c r="BC51" s="221">
        <v>-3.5542809959691</v>
      </c>
      <c r="BD51" s="207"/>
      <c r="BE51" s="226">
        <v>0.35726966916077402</v>
      </c>
    </row>
    <row r="52" spans="1:57" x14ac:dyDescent="0.25">
      <c r="A52" s="110" t="s">
        <v>59</v>
      </c>
      <c r="B52" t="s">
        <v>59</v>
      </c>
      <c r="D52" s="24" t="s">
        <v>89</v>
      </c>
      <c r="E52" s="27" t="s">
        <v>90</v>
      </c>
      <c r="G52" s="235">
        <v>60.782028688524498</v>
      </c>
      <c r="H52" s="236">
        <v>79.134675546447994</v>
      </c>
      <c r="I52" s="236">
        <v>87.820334699453497</v>
      </c>
      <c r="J52" s="236">
        <v>90.878350409836003</v>
      </c>
      <c r="K52" s="236">
        <v>85.391810109289594</v>
      </c>
      <c r="L52" s="237">
        <v>80.801439890710299</v>
      </c>
      <c r="M52" s="229"/>
      <c r="N52" s="243">
        <v>85.845539617486295</v>
      </c>
      <c r="O52" s="244">
        <v>93.345922131147503</v>
      </c>
      <c r="P52" s="245">
        <v>89.595730874316899</v>
      </c>
      <c r="Q52" s="229"/>
      <c r="R52" s="248">
        <v>83.314094457455099</v>
      </c>
      <c r="S52" s="208"/>
      <c r="T52" s="214">
        <v>18.582090414973301</v>
      </c>
      <c r="U52" s="215">
        <v>8.9353193754181905</v>
      </c>
      <c r="V52" s="215">
        <v>8.7074851886709492</v>
      </c>
      <c r="W52" s="215">
        <v>17.327511620498001</v>
      </c>
      <c r="X52" s="215">
        <v>15.4843950974696</v>
      </c>
      <c r="Y52" s="216">
        <v>13.457677613359699</v>
      </c>
      <c r="Z52" s="207"/>
      <c r="AA52" s="222">
        <v>-7.9434260022522398</v>
      </c>
      <c r="AB52" s="223">
        <v>3.9198743763807098</v>
      </c>
      <c r="AC52" s="224">
        <v>-2.12284568961738</v>
      </c>
      <c r="AD52" s="207"/>
      <c r="AE52" s="227">
        <v>8.1671743715552605</v>
      </c>
      <c r="AG52" s="235">
        <v>60.202548668032698</v>
      </c>
      <c r="AH52" s="236">
        <v>77.625236509562797</v>
      </c>
      <c r="AI52" s="236">
        <v>85.215100751366094</v>
      </c>
      <c r="AJ52" s="236">
        <v>85.893720969945306</v>
      </c>
      <c r="AK52" s="236">
        <v>82.324820696721304</v>
      </c>
      <c r="AL52" s="237">
        <v>78.252285519125607</v>
      </c>
      <c r="AM52" s="229"/>
      <c r="AN52" s="243">
        <v>87.635621584699393</v>
      </c>
      <c r="AO52" s="244">
        <v>88.304250341529993</v>
      </c>
      <c r="AP52" s="245">
        <v>87.969935963114693</v>
      </c>
      <c r="AQ52" s="229"/>
      <c r="AR52" s="248">
        <v>81.028757074551095</v>
      </c>
      <c r="AS52" s="208"/>
      <c r="AT52" s="214">
        <v>21.700681825346098</v>
      </c>
      <c r="AU52" s="215">
        <v>11.6545085278246</v>
      </c>
      <c r="AV52" s="215">
        <v>11.1062662497406</v>
      </c>
      <c r="AW52" s="215">
        <v>9.7610352051372509</v>
      </c>
      <c r="AX52" s="215">
        <v>10.880047405815301</v>
      </c>
      <c r="AY52" s="216">
        <v>12.370318575168399</v>
      </c>
      <c r="AZ52" s="207"/>
      <c r="BA52" s="222">
        <v>6.5502212675043898</v>
      </c>
      <c r="BB52" s="223">
        <v>8.1736996520505603</v>
      </c>
      <c r="BC52" s="224">
        <v>7.3589078709953899</v>
      </c>
      <c r="BD52" s="207"/>
      <c r="BE52" s="227">
        <v>10.766492138282899</v>
      </c>
    </row>
  </sheetData>
  <sheetProtection formatCells="0" formatColumns="0" formatRows="0"/>
  <mergeCells count="47">
    <mergeCell ref="BE3:BE4"/>
    <mergeCell ref="AW3:AW4"/>
    <mergeCell ref="AX3:AX4"/>
    <mergeCell ref="AY3:AY4"/>
    <mergeCell ref="BA3:BA4"/>
    <mergeCell ref="BB3:BB4"/>
    <mergeCell ref="BC3:BC4"/>
    <mergeCell ref="AV3:AV4"/>
    <mergeCell ref="AH3:AH4"/>
    <mergeCell ref="AI3:AI4"/>
    <mergeCell ref="AJ3:AJ4"/>
    <mergeCell ref="AK3:AK4"/>
    <mergeCell ref="AL3:AL4"/>
    <mergeCell ref="AN3:AN4"/>
    <mergeCell ref="AO3:AO4"/>
    <mergeCell ref="AP3:AP4"/>
    <mergeCell ref="AR3:AR4"/>
    <mergeCell ref="AT3:AT4"/>
    <mergeCell ref="AU3:AU4"/>
    <mergeCell ref="AG3:AG4"/>
    <mergeCell ref="R3:R4"/>
    <mergeCell ref="T3:T4"/>
    <mergeCell ref="U3:U4"/>
    <mergeCell ref="V3:V4"/>
    <mergeCell ref="W3:W4"/>
    <mergeCell ref="X3:X4"/>
    <mergeCell ref="Y3:Y4"/>
    <mergeCell ref="AA3:AA4"/>
    <mergeCell ref="AB3:AB4"/>
    <mergeCell ref="AC3:AC4"/>
    <mergeCell ref="AE3:AE4"/>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T12" sqref="T12:V12"/>
    </sheetView>
  </sheetViews>
  <sheetFormatPr defaultRowHeight="12.5" x14ac:dyDescent="0.25"/>
  <cols>
    <col min="1" max="1" width="1.7265625" customWidth="1"/>
    <col min="2" max="3" width="8.7265625" customWidth="1"/>
    <col min="4" max="4" width="5.7265625" customWidth="1"/>
    <col min="5" max="5" width="6" customWidth="1"/>
    <col min="6" max="6" width="5.453125" customWidth="1"/>
    <col min="7" max="7" width="6.1796875" customWidth="1"/>
    <col min="8" max="8" width="5.54296875" customWidth="1"/>
    <col min="9" max="9" width="4.1796875" customWidth="1"/>
    <col min="10" max="10" width="4.81640625" customWidth="1"/>
    <col min="11" max="12" width="4.7265625" customWidth="1"/>
    <col min="13" max="13" width="6.7265625" customWidth="1"/>
    <col min="14" max="14" width="4.7265625" customWidth="1"/>
    <col min="16" max="16" width="5.7265625" customWidth="1"/>
    <col min="17" max="17" width="6" customWidth="1"/>
    <col min="18" max="18" width="5.453125" customWidth="1"/>
    <col min="19" max="19" width="6.1796875" customWidth="1"/>
    <col min="20" max="20" width="5.54296875" customWidth="1"/>
    <col min="21" max="21" width="4.1796875" customWidth="1"/>
    <col min="22" max="22" width="4.81640625" customWidth="1"/>
    <col min="23" max="23" width="8.7265625" customWidth="1"/>
    <col min="24" max="24" width="4.7265625" customWidth="1"/>
    <col min="257" max="257" width="1.7265625" customWidth="1"/>
    <col min="258" max="259" width="8.7265625" customWidth="1"/>
    <col min="260" max="260" width="5.7265625" customWidth="1"/>
    <col min="261" max="261" width="6" customWidth="1"/>
    <col min="262" max="262" width="5.453125" customWidth="1"/>
    <col min="263" max="263" width="6.1796875" customWidth="1"/>
    <col min="264" max="264" width="5.54296875" customWidth="1"/>
    <col min="265" max="265" width="4.1796875" customWidth="1"/>
    <col min="266" max="266" width="4.81640625" customWidth="1"/>
    <col min="267" max="268" width="4.7265625" customWidth="1"/>
    <col min="269" max="269" width="6.7265625" customWidth="1"/>
    <col min="270" max="270" width="4.7265625" customWidth="1"/>
    <col min="272" max="272" width="5.7265625" customWidth="1"/>
    <col min="273" max="273" width="6" customWidth="1"/>
    <col min="274" max="274" width="5.453125" customWidth="1"/>
    <col min="275" max="275" width="6.1796875" customWidth="1"/>
    <col min="276" max="276" width="5.54296875" customWidth="1"/>
    <col min="277" max="277" width="4.1796875" customWidth="1"/>
    <col min="278" max="278" width="4.81640625" customWidth="1"/>
    <col min="279" max="279" width="8.7265625" customWidth="1"/>
    <col min="280" max="280" width="4.7265625" customWidth="1"/>
    <col min="513" max="513" width="1.7265625" customWidth="1"/>
    <col min="514" max="515" width="8.7265625" customWidth="1"/>
    <col min="516" max="516" width="5.7265625" customWidth="1"/>
    <col min="517" max="517" width="6" customWidth="1"/>
    <col min="518" max="518" width="5.453125" customWidth="1"/>
    <col min="519" max="519" width="6.1796875" customWidth="1"/>
    <col min="520" max="520" width="5.54296875" customWidth="1"/>
    <col min="521" max="521" width="4.1796875" customWidth="1"/>
    <col min="522" max="522" width="4.81640625" customWidth="1"/>
    <col min="523" max="524" width="4.7265625" customWidth="1"/>
    <col min="525" max="525" width="6.7265625" customWidth="1"/>
    <col min="526" max="526" width="4.7265625" customWidth="1"/>
    <col min="528" max="528" width="5.7265625" customWidth="1"/>
    <col min="529" max="529" width="6" customWidth="1"/>
    <col min="530" max="530" width="5.453125" customWidth="1"/>
    <col min="531" max="531" width="6.1796875" customWidth="1"/>
    <col min="532" max="532" width="5.54296875" customWidth="1"/>
    <col min="533" max="533" width="4.1796875" customWidth="1"/>
    <col min="534" max="534" width="4.81640625" customWidth="1"/>
    <col min="535" max="535" width="8.7265625" customWidth="1"/>
    <col min="536" max="536" width="4.7265625" customWidth="1"/>
    <col min="769" max="769" width="1.7265625" customWidth="1"/>
    <col min="770" max="771" width="8.7265625" customWidth="1"/>
    <col min="772" max="772" width="5.7265625" customWidth="1"/>
    <col min="773" max="773" width="6" customWidth="1"/>
    <col min="774" max="774" width="5.453125" customWidth="1"/>
    <col min="775" max="775" width="6.1796875" customWidth="1"/>
    <col min="776" max="776" width="5.54296875" customWidth="1"/>
    <col min="777" max="777" width="4.1796875" customWidth="1"/>
    <col min="778" max="778" width="4.81640625" customWidth="1"/>
    <col min="779" max="780" width="4.7265625" customWidth="1"/>
    <col min="781" max="781" width="6.7265625" customWidth="1"/>
    <col min="782" max="782" width="4.7265625" customWidth="1"/>
    <col min="784" max="784" width="5.7265625" customWidth="1"/>
    <col min="785" max="785" width="6" customWidth="1"/>
    <col min="786" max="786" width="5.453125" customWidth="1"/>
    <col min="787" max="787" width="6.1796875" customWidth="1"/>
    <col min="788" max="788" width="5.54296875" customWidth="1"/>
    <col min="789" max="789" width="4.1796875" customWidth="1"/>
    <col min="790" max="790" width="4.81640625" customWidth="1"/>
    <col min="791" max="791" width="8.7265625" customWidth="1"/>
    <col min="792" max="792" width="4.7265625" customWidth="1"/>
    <col min="1025" max="1025" width="1.7265625" customWidth="1"/>
    <col min="1026" max="1027" width="8.7265625" customWidth="1"/>
    <col min="1028" max="1028" width="5.7265625" customWidth="1"/>
    <col min="1029" max="1029" width="6" customWidth="1"/>
    <col min="1030" max="1030" width="5.453125" customWidth="1"/>
    <col min="1031" max="1031" width="6.1796875" customWidth="1"/>
    <col min="1032" max="1032" width="5.54296875" customWidth="1"/>
    <col min="1033" max="1033" width="4.1796875" customWidth="1"/>
    <col min="1034" max="1034" width="4.81640625" customWidth="1"/>
    <col min="1035" max="1036" width="4.7265625" customWidth="1"/>
    <col min="1037" max="1037" width="6.7265625" customWidth="1"/>
    <col min="1038" max="1038" width="4.7265625" customWidth="1"/>
    <col min="1040" max="1040" width="5.7265625" customWidth="1"/>
    <col min="1041" max="1041" width="6" customWidth="1"/>
    <col min="1042" max="1042" width="5.453125" customWidth="1"/>
    <col min="1043" max="1043" width="6.1796875" customWidth="1"/>
    <col min="1044" max="1044" width="5.54296875" customWidth="1"/>
    <col min="1045" max="1045" width="4.1796875" customWidth="1"/>
    <col min="1046" max="1046" width="4.81640625" customWidth="1"/>
    <col min="1047" max="1047" width="8.7265625" customWidth="1"/>
    <col min="1048" max="1048" width="4.7265625" customWidth="1"/>
    <col min="1281" max="1281" width="1.7265625" customWidth="1"/>
    <col min="1282" max="1283" width="8.7265625" customWidth="1"/>
    <col min="1284" max="1284" width="5.7265625" customWidth="1"/>
    <col min="1285" max="1285" width="6" customWidth="1"/>
    <col min="1286" max="1286" width="5.453125" customWidth="1"/>
    <col min="1287" max="1287" width="6.1796875" customWidth="1"/>
    <col min="1288" max="1288" width="5.54296875" customWidth="1"/>
    <col min="1289" max="1289" width="4.1796875" customWidth="1"/>
    <col min="1290" max="1290" width="4.81640625" customWidth="1"/>
    <col min="1291" max="1292" width="4.7265625" customWidth="1"/>
    <col min="1293" max="1293" width="6.7265625" customWidth="1"/>
    <col min="1294" max="1294" width="4.7265625" customWidth="1"/>
    <col min="1296" max="1296" width="5.7265625" customWidth="1"/>
    <col min="1297" max="1297" width="6" customWidth="1"/>
    <col min="1298" max="1298" width="5.453125" customWidth="1"/>
    <col min="1299" max="1299" width="6.1796875" customWidth="1"/>
    <col min="1300" max="1300" width="5.54296875" customWidth="1"/>
    <col min="1301" max="1301" width="4.1796875" customWidth="1"/>
    <col min="1302" max="1302" width="4.81640625" customWidth="1"/>
    <col min="1303" max="1303" width="8.7265625" customWidth="1"/>
    <col min="1304" max="1304" width="4.7265625" customWidth="1"/>
    <col min="1537" max="1537" width="1.7265625" customWidth="1"/>
    <col min="1538" max="1539" width="8.7265625" customWidth="1"/>
    <col min="1540" max="1540" width="5.7265625" customWidth="1"/>
    <col min="1541" max="1541" width="6" customWidth="1"/>
    <col min="1542" max="1542" width="5.453125" customWidth="1"/>
    <col min="1543" max="1543" width="6.1796875" customWidth="1"/>
    <col min="1544" max="1544" width="5.54296875" customWidth="1"/>
    <col min="1545" max="1545" width="4.1796875" customWidth="1"/>
    <col min="1546" max="1546" width="4.81640625" customWidth="1"/>
    <col min="1547" max="1548" width="4.7265625" customWidth="1"/>
    <col min="1549" max="1549" width="6.7265625" customWidth="1"/>
    <col min="1550" max="1550" width="4.7265625" customWidth="1"/>
    <col min="1552" max="1552" width="5.7265625" customWidth="1"/>
    <col min="1553" max="1553" width="6" customWidth="1"/>
    <col min="1554" max="1554" width="5.453125" customWidth="1"/>
    <col min="1555" max="1555" width="6.1796875" customWidth="1"/>
    <col min="1556" max="1556" width="5.54296875" customWidth="1"/>
    <col min="1557" max="1557" width="4.1796875" customWidth="1"/>
    <col min="1558" max="1558" width="4.81640625" customWidth="1"/>
    <col min="1559" max="1559" width="8.7265625" customWidth="1"/>
    <col min="1560" max="1560" width="4.7265625" customWidth="1"/>
    <col min="1793" max="1793" width="1.7265625" customWidth="1"/>
    <col min="1794" max="1795" width="8.7265625" customWidth="1"/>
    <col min="1796" max="1796" width="5.7265625" customWidth="1"/>
    <col min="1797" max="1797" width="6" customWidth="1"/>
    <col min="1798" max="1798" width="5.453125" customWidth="1"/>
    <col min="1799" max="1799" width="6.1796875" customWidth="1"/>
    <col min="1800" max="1800" width="5.54296875" customWidth="1"/>
    <col min="1801" max="1801" width="4.1796875" customWidth="1"/>
    <col min="1802" max="1802" width="4.81640625" customWidth="1"/>
    <col min="1803" max="1804" width="4.7265625" customWidth="1"/>
    <col min="1805" max="1805" width="6.7265625" customWidth="1"/>
    <col min="1806" max="1806" width="4.7265625" customWidth="1"/>
    <col min="1808" max="1808" width="5.7265625" customWidth="1"/>
    <col min="1809" max="1809" width="6" customWidth="1"/>
    <col min="1810" max="1810" width="5.453125" customWidth="1"/>
    <col min="1811" max="1811" width="6.1796875" customWidth="1"/>
    <col min="1812" max="1812" width="5.54296875" customWidth="1"/>
    <col min="1813" max="1813" width="4.1796875" customWidth="1"/>
    <col min="1814" max="1814" width="4.81640625" customWidth="1"/>
    <col min="1815" max="1815" width="8.7265625" customWidth="1"/>
    <col min="1816" max="1816" width="4.7265625" customWidth="1"/>
    <col min="2049" max="2049" width="1.7265625" customWidth="1"/>
    <col min="2050" max="2051" width="8.7265625" customWidth="1"/>
    <col min="2052" max="2052" width="5.7265625" customWidth="1"/>
    <col min="2053" max="2053" width="6" customWidth="1"/>
    <col min="2054" max="2054" width="5.453125" customWidth="1"/>
    <col min="2055" max="2055" width="6.1796875" customWidth="1"/>
    <col min="2056" max="2056" width="5.54296875" customWidth="1"/>
    <col min="2057" max="2057" width="4.1796875" customWidth="1"/>
    <col min="2058" max="2058" width="4.81640625" customWidth="1"/>
    <col min="2059" max="2060" width="4.7265625" customWidth="1"/>
    <col min="2061" max="2061" width="6.7265625" customWidth="1"/>
    <col min="2062" max="2062" width="4.7265625" customWidth="1"/>
    <col min="2064" max="2064" width="5.7265625" customWidth="1"/>
    <col min="2065" max="2065" width="6" customWidth="1"/>
    <col min="2066" max="2066" width="5.453125" customWidth="1"/>
    <col min="2067" max="2067" width="6.1796875" customWidth="1"/>
    <col min="2068" max="2068" width="5.54296875" customWidth="1"/>
    <col min="2069" max="2069" width="4.1796875" customWidth="1"/>
    <col min="2070" max="2070" width="4.81640625" customWidth="1"/>
    <col min="2071" max="2071" width="8.7265625" customWidth="1"/>
    <col min="2072" max="2072" width="4.7265625" customWidth="1"/>
    <col min="2305" max="2305" width="1.7265625" customWidth="1"/>
    <col min="2306" max="2307" width="8.7265625" customWidth="1"/>
    <col min="2308" max="2308" width="5.7265625" customWidth="1"/>
    <col min="2309" max="2309" width="6" customWidth="1"/>
    <col min="2310" max="2310" width="5.453125" customWidth="1"/>
    <col min="2311" max="2311" width="6.1796875" customWidth="1"/>
    <col min="2312" max="2312" width="5.54296875" customWidth="1"/>
    <col min="2313" max="2313" width="4.1796875" customWidth="1"/>
    <col min="2314" max="2314" width="4.81640625" customWidth="1"/>
    <col min="2315" max="2316" width="4.7265625" customWidth="1"/>
    <col min="2317" max="2317" width="6.7265625" customWidth="1"/>
    <col min="2318" max="2318" width="4.7265625" customWidth="1"/>
    <col min="2320" max="2320" width="5.7265625" customWidth="1"/>
    <col min="2321" max="2321" width="6" customWidth="1"/>
    <col min="2322" max="2322" width="5.453125" customWidth="1"/>
    <col min="2323" max="2323" width="6.1796875" customWidth="1"/>
    <col min="2324" max="2324" width="5.54296875" customWidth="1"/>
    <col min="2325" max="2325" width="4.1796875" customWidth="1"/>
    <col min="2326" max="2326" width="4.81640625" customWidth="1"/>
    <col min="2327" max="2327" width="8.7265625" customWidth="1"/>
    <col min="2328" max="2328" width="4.7265625" customWidth="1"/>
    <col min="2561" max="2561" width="1.7265625" customWidth="1"/>
    <col min="2562" max="2563" width="8.7265625" customWidth="1"/>
    <col min="2564" max="2564" width="5.7265625" customWidth="1"/>
    <col min="2565" max="2565" width="6" customWidth="1"/>
    <col min="2566" max="2566" width="5.453125" customWidth="1"/>
    <col min="2567" max="2567" width="6.1796875" customWidth="1"/>
    <col min="2568" max="2568" width="5.54296875" customWidth="1"/>
    <col min="2569" max="2569" width="4.1796875" customWidth="1"/>
    <col min="2570" max="2570" width="4.81640625" customWidth="1"/>
    <col min="2571" max="2572" width="4.7265625" customWidth="1"/>
    <col min="2573" max="2573" width="6.7265625" customWidth="1"/>
    <col min="2574" max="2574" width="4.7265625" customWidth="1"/>
    <col min="2576" max="2576" width="5.7265625" customWidth="1"/>
    <col min="2577" max="2577" width="6" customWidth="1"/>
    <col min="2578" max="2578" width="5.453125" customWidth="1"/>
    <col min="2579" max="2579" width="6.1796875" customWidth="1"/>
    <col min="2580" max="2580" width="5.54296875" customWidth="1"/>
    <col min="2581" max="2581" width="4.1796875" customWidth="1"/>
    <col min="2582" max="2582" width="4.81640625" customWidth="1"/>
    <col min="2583" max="2583" width="8.7265625" customWidth="1"/>
    <col min="2584" max="2584" width="4.7265625" customWidth="1"/>
    <col min="2817" max="2817" width="1.7265625" customWidth="1"/>
    <col min="2818" max="2819" width="8.7265625" customWidth="1"/>
    <col min="2820" max="2820" width="5.7265625" customWidth="1"/>
    <col min="2821" max="2821" width="6" customWidth="1"/>
    <col min="2822" max="2822" width="5.453125" customWidth="1"/>
    <col min="2823" max="2823" width="6.1796875" customWidth="1"/>
    <col min="2824" max="2824" width="5.54296875" customWidth="1"/>
    <col min="2825" max="2825" width="4.1796875" customWidth="1"/>
    <col min="2826" max="2826" width="4.81640625" customWidth="1"/>
    <col min="2827" max="2828" width="4.7265625" customWidth="1"/>
    <col min="2829" max="2829" width="6.7265625" customWidth="1"/>
    <col min="2830" max="2830" width="4.7265625" customWidth="1"/>
    <col min="2832" max="2832" width="5.7265625" customWidth="1"/>
    <col min="2833" max="2833" width="6" customWidth="1"/>
    <col min="2834" max="2834" width="5.453125" customWidth="1"/>
    <col min="2835" max="2835" width="6.1796875" customWidth="1"/>
    <col min="2836" max="2836" width="5.54296875" customWidth="1"/>
    <col min="2837" max="2837" width="4.1796875" customWidth="1"/>
    <col min="2838" max="2838" width="4.81640625" customWidth="1"/>
    <col min="2839" max="2839" width="8.7265625" customWidth="1"/>
    <col min="2840" max="2840" width="4.7265625" customWidth="1"/>
    <col min="3073" max="3073" width="1.7265625" customWidth="1"/>
    <col min="3074" max="3075" width="8.7265625" customWidth="1"/>
    <col min="3076" max="3076" width="5.7265625" customWidth="1"/>
    <col min="3077" max="3077" width="6" customWidth="1"/>
    <col min="3078" max="3078" width="5.453125" customWidth="1"/>
    <col min="3079" max="3079" width="6.1796875" customWidth="1"/>
    <col min="3080" max="3080" width="5.54296875" customWidth="1"/>
    <col min="3081" max="3081" width="4.1796875" customWidth="1"/>
    <col min="3082" max="3082" width="4.81640625" customWidth="1"/>
    <col min="3083" max="3084" width="4.7265625" customWidth="1"/>
    <col min="3085" max="3085" width="6.7265625" customWidth="1"/>
    <col min="3086" max="3086" width="4.7265625" customWidth="1"/>
    <col min="3088" max="3088" width="5.7265625" customWidth="1"/>
    <col min="3089" max="3089" width="6" customWidth="1"/>
    <col min="3090" max="3090" width="5.453125" customWidth="1"/>
    <col min="3091" max="3091" width="6.1796875" customWidth="1"/>
    <col min="3092" max="3092" width="5.54296875" customWidth="1"/>
    <col min="3093" max="3093" width="4.1796875" customWidth="1"/>
    <col min="3094" max="3094" width="4.81640625" customWidth="1"/>
    <col min="3095" max="3095" width="8.7265625" customWidth="1"/>
    <col min="3096" max="3096" width="4.7265625" customWidth="1"/>
    <col min="3329" max="3329" width="1.7265625" customWidth="1"/>
    <col min="3330" max="3331" width="8.7265625" customWidth="1"/>
    <col min="3332" max="3332" width="5.7265625" customWidth="1"/>
    <col min="3333" max="3333" width="6" customWidth="1"/>
    <col min="3334" max="3334" width="5.453125" customWidth="1"/>
    <col min="3335" max="3335" width="6.1796875" customWidth="1"/>
    <col min="3336" max="3336" width="5.54296875" customWidth="1"/>
    <col min="3337" max="3337" width="4.1796875" customWidth="1"/>
    <col min="3338" max="3338" width="4.81640625" customWidth="1"/>
    <col min="3339" max="3340" width="4.7265625" customWidth="1"/>
    <col min="3341" max="3341" width="6.7265625" customWidth="1"/>
    <col min="3342" max="3342" width="4.7265625" customWidth="1"/>
    <col min="3344" max="3344" width="5.7265625" customWidth="1"/>
    <col min="3345" max="3345" width="6" customWidth="1"/>
    <col min="3346" max="3346" width="5.453125" customWidth="1"/>
    <col min="3347" max="3347" width="6.1796875" customWidth="1"/>
    <col min="3348" max="3348" width="5.54296875" customWidth="1"/>
    <col min="3349" max="3349" width="4.1796875" customWidth="1"/>
    <col min="3350" max="3350" width="4.81640625" customWidth="1"/>
    <col min="3351" max="3351" width="8.7265625" customWidth="1"/>
    <col min="3352" max="3352" width="4.7265625" customWidth="1"/>
    <col min="3585" max="3585" width="1.7265625" customWidth="1"/>
    <col min="3586" max="3587" width="8.7265625" customWidth="1"/>
    <col min="3588" max="3588" width="5.7265625" customWidth="1"/>
    <col min="3589" max="3589" width="6" customWidth="1"/>
    <col min="3590" max="3590" width="5.453125" customWidth="1"/>
    <col min="3591" max="3591" width="6.1796875" customWidth="1"/>
    <col min="3592" max="3592" width="5.54296875" customWidth="1"/>
    <col min="3593" max="3593" width="4.1796875" customWidth="1"/>
    <col min="3594" max="3594" width="4.81640625" customWidth="1"/>
    <col min="3595" max="3596" width="4.7265625" customWidth="1"/>
    <col min="3597" max="3597" width="6.7265625" customWidth="1"/>
    <col min="3598" max="3598" width="4.7265625" customWidth="1"/>
    <col min="3600" max="3600" width="5.7265625" customWidth="1"/>
    <col min="3601" max="3601" width="6" customWidth="1"/>
    <col min="3602" max="3602" width="5.453125" customWidth="1"/>
    <col min="3603" max="3603" width="6.1796875" customWidth="1"/>
    <col min="3604" max="3604" width="5.54296875" customWidth="1"/>
    <col min="3605" max="3605" width="4.1796875" customWidth="1"/>
    <col min="3606" max="3606" width="4.81640625" customWidth="1"/>
    <col min="3607" max="3607" width="8.7265625" customWidth="1"/>
    <col min="3608" max="3608" width="4.7265625" customWidth="1"/>
    <col min="3841" max="3841" width="1.7265625" customWidth="1"/>
    <col min="3842" max="3843" width="8.7265625" customWidth="1"/>
    <col min="3844" max="3844" width="5.7265625" customWidth="1"/>
    <col min="3845" max="3845" width="6" customWidth="1"/>
    <col min="3846" max="3846" width="5.453125" customWidth="1"/>
    <col min="3847" max="3847" width="6.1796875" customWidth="1"/>
    <col min="3848" max="3848" width="5.54296875" customWidth="1"/>
    <col min="3849" max="3849" width="4.1796875" customWidth="1"/>
    <col min="3850" max="3850" width="4.81640625" customWidth="1"/>
    <col min="3851" max="3852" width="4.7265625" customWidth="1"/>
    <col min="3853" max="3853" width="6.7265625" customWidth="1"/>
    <col min="3854" max="3854" width="4.7265625" customWidth="1"/>
    <col min="3856" max="3856" width="5.7265625" customWidth="1"/>
    <col min="3857" max="3857" width="6" customWidth="1"/>
    <col min="3858" max="3858" width="5.453125" customWidth="1"/>
    <col min="3859" max="3859" width="6.1796875" customWidth="1"/>
    <col min="3860" max="3860" width="5.54296875" customWidth="1"/>
    <col min="3861" max="3861" width="4.1796875" customWidth="1"/>
    <col min="3862" max="3862" width="4.81640625" customWidth="1"/>
    <col min="3863" max="3863" width="8.7265625" customWidth="1"/>
    <col min="3864" max="3864" width="4.7265625" customWidth="1"/>
    <col min="4097" max="4097" width="1.7265625" customWidth="1"/>
    <col min="4098" max="4099" width="8.7265625" customWidth="1"/>
    <col min="4100" max="4100" width="5.7265625" customWidth="1"/>
    <col min="4101" max="4101" width="6" customWidth="1"/>
    <col min="4102" max="4102" width="5.453125" customWidth="1"/>
    <col min="4103" max="4103" width="6.1796875" customWidth="1"/>
    <col min="4104" max="4104" width="5.54296875" customWidth="1"/>
    <col min="4105" max="4105" width="4.1796875" customWidth="1"/>
    <col min="4106" max="4106" width="4.81640625" customWidth="1"/>
    <col min="4107" max="4108" width="4.7265625" customWidth="1"/>
    <col min="4109" max="4109" width="6.7265625" customWidth="1"/>
    <col min="4110" max="4110" width="4.7265625" customWidth="1"/>
    <col min="4112" max="4112" width="5.7265625" customWidth="1"/>
    <col min="4113" max="4113" width="6" customWidth="1"/>
    <col min="4114" max="4114" width="5.453125" customWidth="1"/>
    <col min="4115" max="4115" width="6.1796875" customWidth="1"/>
    <col min="4116" max="4116" width="5.54296875" customWidth="1"/>
    <col min="4117" max="4117" width="4.1796875" customWidth="1"/>
    <col min="4118" max="4118" width="4.81640625" customWidth="1"/>
    <col min="4119" max="4119" width="8.7265625" customWidth="1"/>
    <col min="4120" max="4120" width="4.7265625" customWidth="1"/>
    <col min="4353" max="4353" width="1.7265625" customWidth="1"/>
    <col min="4354" max="4355" width="8.7265625" customWidth="1"/>
    <col min="4356" max="4356" width="5.7265625" customWidth="1"/>
    <col min="4357" max="4357" width="6" customWidth="1"/>
    <col min="4358" max="4358" width="5.453125" customWidth="1"/>
    <col min="4359" max="4359" width="6.1796875" customWidth="1"/>
    <col min="4360" max="4360" width="5.54296875" customWidth="1"/>
    <col min="4361" max="4361" width="4.1796875" customWidth="1"/>
    <col min="4362" max="4362" width="4.81640625" customWidth="1"/>
    <col min="4363" max="4364" width="4.7265625" customWidth="1"/>
    <col min="4365" max="4365" width="6.7265625" customWidth="1"/>
    <col min="4366" max="4366" width="4.7265625" customWidth="1"/>
    <col min="4368" max="4368" width="5.7265625" customWidth="1"/>
    <col min="4369" max="4369" width="6" customWidth="1"/>
    <col min="4370" max="4370" width="5.453125" customWidth="1"/>
    <col min="4371" max="4371" width="6.1796875" customWidth="1"/>
    <col min="4372" max="4372" width="5.54296875" customWidth="1"/>
    <col min="4373" max="4373" width="4.1796875" customWidth="1"/>
    <col min="4374" max="4374" width="4.81640625" customWidth="1"/>
    <col min="4375" max="4375" width="8.7265625" customWidth="1"/>
    <col min="4376" max="4376" width="4.7265625" customWidth="1"/>
    <col min="4609" max="4609" width="1.7265625" customWidth="1"/>
    <col min="4610" max="4611" width="8.7265625" customWidth="1"/>
    <col min="4612" max="4612" width="5.7265625" customWidth="1"/>
    <col min="4613" max="4613" width="6" customWidth="1"/>
    <col min="4614" max="4614" width="5.453125" customWidth="1"/>
    <col min="4615" max="4615" width="6.1796875" customWidth="1"/>
    <col min="4616" max="4616" width="5.54296875" customWidth="1"/>
    <col min="4617" max="4617" width="4.1796875" customWidth="1"/>
    <col min="4618" max="4618" width="4.81640625" customWidth="1"/>
    <col min="4619" max="4620" width="4.7265625" customWidth="1"/>
    <col min="4621" max="4621" width="6.7265625" customWidth="1"/>
    <col min="4622" max="4622" width="4.7265625" customWidth="1"/>
    <col min="4624" max="4624" width="5.7265625" customWidth="1"/>
    <col min="4625" max="4625" width="6" customWidth="1"/>
    <col min="4626" max="4626" width="5.453125" customWidth="1"/>
    <col min="4627" max="4627" width="6.1796875" customWidth="1"/>
    <col min="4628" max="4628" width="5.54296875" customWidth="1"/>
    <col min="4629" max="4629" width="4.1796875" customWidth="1"/>
    <col min="4630" max="4630" width="4.81640625" customWidth="1"/>
    <col min="4631" max="4631" width="8.7265625" customWidth="1"/>
    <col min="4632" max="4632" width="4.7265625" customWidth="1"/>
    <col min="4865" max="4865" width="1.7265625" customWidth="1"/>
    <col min="4866" max="4867" width="8.7265625" customWidth="1"/>
    <col min="4868" max="4868" width="5.7265625" customWidth="1"/>
    <col min="4869" max="4869" width="6" customWidth="1"/>
    <col min="4870" max="4870" width="5.453125" customWidth="1"/>
    <col min="4871" max="4871" width="6.1796875" customWidth="1"/>
    <col min="4872" max="4872" width="5.54296875" customWidth="1"/>
    <col min="4873" max="4873" width="4.1796875" customWidth="1"/>
    <col min="4874" max="4874" width="4.81640625" customWidth="1"/>
    <col min="4875" max="4876" width="4.7265625" customWidth="1"/>
    <col min="4877" max="4877" width="6.7265625" customWidth="1"/>
    <col min="4878" max="4878" width="4.7265625" customWidth="1"/>
    <col min="4880" max="4880" width="5.7265625" customWidth="1"/>
    <col min="4881" max="4881" width="6" customWidth="1"/>
    <col min="4882" max="4882" width="5.453125" customWidth="1"/>
    <col min="4883" max="4883" width="6.1796875" customWidth="1"/>
    <col min="4884" max="4884" width="5.54296875" customWidth="1"/>
    <col min="4885" max="4885" width="4.1796875" customWidth="1"/>
    <col min="4886" max="4886" width="4.81640625" customWidth="1"/>
    <col min="4887" max="4887" width="8.7265625" customWidth="1"/>
    <col min="4888" max="4888" width="4.7265625" customWidth="1"/>
    <col min="5121" max="5121" width="1.7265625" customWidth="1"/>
    <col min="5122" max="5123" width="8.7265625" customWidth="1"/>
    <col min="5124" max="5124" width="5.7265625" customWidth="1"/>
    <col min="5125" max="5125" width="6" customWidth="1"/>
    <col min="5126" max="5126" width="5.453125" customWidth="1"/>
    <col min="5127" max="5127" width="6.1796875" customWidth="1"/>
    <col min="5128" max="5128" width="5.54296875" customWidth="1"/>
    <col min="5129" max="5129" width="4.1796875" customWidth="1"/>
    <col min="5130" max="5130" width="4.81640625" customWidth="1"/>
    <col min="5131" max="5132" width="4.7265625" customWidth="1"/>
    <col min="5133" max="5133" width="6.7265625" customWidth="1"/>
    <col min="5134" max="5134" width="4.7265625" customWidth="1"/>
    <col min="5136" max="5136" width="5.7265625" customWidth="1"/>
    <col min="5137" max="5137" width="6" customWidth="1"/>
    <col min="5138" max="5138" width="5.453125" customWidth="1"/>
    <col min="5139" max="5139" width="6.1796875" customWidth="1"/>
    <col min="5140" max="5140" width="5.54296875" customWidth="1"/>
    <col min="5141" max="5141" width="4.1796875" customWidth="1"/>
    <col min="5142" max="5142" width="4.81640625" customWidth="1"/>
    <col min="5143" max="5143" width="8.7265625" customWidth="1"/>
    <col min="5144" max="5144" width="4.7265625" customWidth="1"/>
    <col min="5377" max="5377" width="1.7265625" customWidth="1"/>
    <col min="5378" max="5379" width="8.7265625" customWidth="1"/>
    <col min="5380" max="5380" width="5.7265625" customWidth="1"/>
    <col min="5381" max="5381" width="6" customWidth="1"/>
    <col min="5382" max="5382" width="5.453125" customWidth="1"/>
    <col min="5383" max="5383" width="6.1796875" customWidth="1"/>
    <col min="5384" max="5384" width="5.54296875" customWidth="1"/>
    <col min="5385" max="5385" width="4.1796875" customWidth="1"/>
    <col min="5386" max="5386" width="4.81640625" customWidth="1"/>
    <col min="5387" max="5388" width="4.7265625" customWidth="1"/>
    <col min="5389" max="5389" width="6.7265625" customWidth="1"/>
    <col min="5390" max="5390" width="4.7265625" customWidth="1"/>
    <col min="5392" max="5392" width="5.7265625" customWidth="1"/>
    <col min="5393" max="5393" width="6" customWidth="1"/>
    <col min="5394" max="5394" width="5.453125" customWidth="1"/>
    <col min="5395" max="5395" width="6.1796875" customWidth="1"/>
    <col min="5396" max="5396" width="5.54296875" customWidth="1"/>
    <col min="5397" max="5397" width="4.1796875" customWidth="1"/>
    <col min="5398" max="5398" width="4.81640625" customWidth="1"/>
    <col min="5399" max="5399" width="8.7265625" customWidth="1"/>
    <col min="5400" max="5400" width="4.7265625" customWidth="1"/>
    <col min="5633" max="5633" width="1.7265625" customWidth="1"/>
    <col min="5634" max="5635" width="8.7265625" customWidth="1"/>
    <col min="5636" max="5636" width="5.7265625" customWidth="1"/>
    <col min="5637" max="5637" width="6" customWidth="1"/>
    <col min="5638" max="5638" width="5.453125" customWidth="1"/>
    <col min="5639" max="5639" width="6.1796875" customWidth="1"/>
    <col min="5640" max="5640" width="5.54296875" customWidth="1"/>
    <col min="5641" max="5641" width="4.1796875" customWidth="1"/>
    <col min="5642" max="5642" width="4.81640625" customWidth="1"/>
    <col min="5643" max="5644" width="4.7265625" customWidth="1"/>
    <col min="5645" max="5645" width="6.7265625" customWidth="1"/>
    <col min="5646" max="5646" width="4.7265625" customWidth="1"/>
    <col min="5648" max="5648" width="5.7265625" customWidth="1"/>
    <col min="5649" max="5649" width="6" customWidth="1"/>
    <col min="5650" max="5650" width="5.453125" customWidth="1"/>
    <col min="5651" max="5651" width="6.1796875" customWidth="1"/>
    <col min="5652" max="5652" width="5.54296875" customWidth="1"/>
    <col min="5653" max="5653" width="4.1796875" customWidth="1"/>
    <col min="5654" max="5654" width="4.81640625" customWidth="1"/>
    <col min="5655" max="5655" width="8.7265625" customWidth="1"/>
    <col min="5656" max="5656" width="4.7265625" customWidth="1"/>
    <col min="5889" max="5889" width="1.7265625" customWidth="1"/>
    <col min="5890" max="5891" width="8.7265625" customWidth="1"/>
    <col min="5892" max="5892" width="5.7265625" customWidth="1"/>
    <col min="5893" max="5893" width="6" customWidth="1"/>
    <col min="5894" max="5894" width="5.453125" customWidth="1"/>
    <col min="5895" max="5895" width="6.1796875" customWidth="1"/>
    <col min="5896" max="5896" width="5.54296875" customWidth="1"/>
    <col min="5897" max="5897" width="4.1796875" customWidth="1"/>
    <col min="5898" max="5898" width="4.81640625" customWidth="1"/>
    <col min="5899" max="5900" width="4.7265625" customWidth="1"/>
    <col min="5901" max="5901" width="6.7265625" customWidth="1"/>
    <col min="5902" max="5902" width="4.7265625" customWidth="1"/>
    <col min="5904" max="5904" width="5.7265625" customWidth="1"/>
    <col min="5905" max="5905" width="6" customWidth="1"/>
    <col min="5906" max="5906" width="5.453125" customWidth="1"/>
    <col min="5907" max="5907" width="6.1796875" customWidth="1"/>
    <col min="5908" max="5908" width="5.54296875" customWidth="1"/>
    <col min="5909" max="5909" width="4.1796875" customWidth="1"/>
    <col min="5910" max="5910" width="4.81640625" customWidth="1"/>
    <col min="5911" max="5911" width="8.7265625" customWidth="1"/>
    <col min="5912" max="5912" width="4.7265625" customWidth="1"/>
    <col min="6145" max="6145" width="1.7265625" customWidth="1"/>
    <col min="6146" max="6147" width="8.7265625" customWidth="1"/>
    <col min="6148" max="6148" width="5.7265625" customWidth="1"/>
    <col min="6149" max="6149" width="6" customWidth="1"/>
    <col min="6150" max="6150" width="5.453125" customWidth="1"/>
    <col min="6151" max="6151" width="6.1796875" customWidth="1"/>
    <col min="6152" max="6152" width="5.54296875" customWidth="1"/>
    <col min="6153" max="6153" width="4.1796875" customWidth="1"/>
    <col min="6154" max="6154" width="4.81640625" customWidth="1"/>
    <col min="6155" max="6156" width="4.7265625" customWidth="1"/>
    <col min="6157" max="6157" width="6.7265625" customWidth="1"/>
    <col min="6158" max="6158" width="4.7265625" customWidth="1"/>
    <col min="6160" max="6160" width="5.7265625" customWidth="1"/>
    <col min="6161" max="6161" width="6" customWidth="1"/>
    <col min="6162" max="6162" width="5.453125" customWidth="1"/>
    <col min="6163" max="6163" width="6.1796875" customWidth="1"/>
    <col min="6164" max="6164" width="5.54296875" customWidth="1"/>
    <col min="6165" max="6165" width="4.1796875" customWidth="1"/>
    <col min="6166" max="6166" width="4.81640625" customWidth="1"/>
    <col min="6167" max="6167" width="8.7265625" customWidth="1"/>
    <col min="6168" max="6168" width="4.7265625" customWidth="1"/>
    <col min="6401" max="6401" width="1.7265625" customWidth="1"/>
    <col min="6402" max="6403" width="8.7265625" customWidth="1"/>
    <col min="6404" max="6404" width="5.7265625" customWidth="1"/>
    <col min="6405" max="6405" width="6" customWidth="1"/>
    <col min="6406" max="6406" width="5.453125" customWidth="1"/>
    <col min="6407" max="6407" width="6.1796875" customWidth="1"/>
    <col min="6408" max="6408" width="5.54296875" customWidth="1"/>
    <col min="6409" max="6409" width="4.1796875" customWidth="1"/>
    <col min="6410" max="6410" width="4.81640625" customWidth="1"/>
    <col min="6411" max="6412" width="4.7265625" customWidth="1"/>
    <col min="6413" max="6413" width="6.7265625" customWidth="1"/>
    <col min="6414" max="6414" width="4.7265625" customWidth="1"/>
    <col min="6416" max="6416" width="5.7265625" customWidth="1"/>
    <col min="6417" max="6417" width="6" customWidth="1"/>
    <col min="6418" max="6418" width="5.453125" customWidth="1"/>
    <col min="6419" max="6419" width="6.1796875" customWidth="1"/>
    <col min="6420" max="6420" width="5.54296875" customWidth="1"/>
    <col min="6421" max="6421" width="4.1796875" customWidth="1"/>
    <col min="6422" max="6422" width="4.81640625" customWidth="1"/>
    <col min="6423" max="6423" width="8.7265625" customWidth="1"/>
    <col min="6424" max="6424" width="4.7265625" customWidth="1"/>
    <col min="6657" max="6657" width="1.7265625" customWidth="1"/>
    <col min="6658" max="6659" width="8.7265625" customWidth="1"/>
    <col min="6660" max="6660" width="5.7265625" customWidth="1"/>
    <col min="6661" max="6661" width="6" customWidth="1"/>
    <col min="6662" max="6662" width="5.453125" customWidth="1"/>
    <col min="6663" max="6663" width="6.1796875" customWidth="1"/>
    <col min="6664" max="6664" width="5.54296875" customWidth="1"/>
    <col min="6665" max="6665" width="4.1796875" customWidth="1"/>
    <col min="6666" max="6666" width="4.81640625" customWidth="1"/>
    <col min="6667" max="6668" width="4.7265625" customWidth="1"/>
    <col min="6669" max="6669" width="6.7265625" customWidth="1"/>
    <col min="6670" max="6670" width="4.7265625" customWidth="1"/>
    <col min="6672" max="6672" width="5.7265625" customWidth="1"/>
    <col min="6673" max="6673" width="6" customWidth="1"/>
    <col min="6674" max="6674" width="5.453125" customWidth="1"/>
    <col min="6675" max="6675" width="6.1796875" customWidth="1"/>
    <col min="6676" max="6676" width="5.54296875" customWidth="1"/>
    <col min="6677" max="6677" width="4.1796875" customWidth="1"/>
    <col min="6678" max="6678" width="4.81640625" customWidth="1"/>
    <col min="6679" max="6679" width="8.7265625" customWidth="1"/>
    <col min="6680" max="6680" width="4.7265625" customWidth="1"/>
    <col min="6913" max="6913" width="1.7265625" customWidth="1"/>
    <col min="6914" max="6915" width="8.7265625" customWidth="1"/>
    <col min="6916" max="6916" width="5.7265625" customWidth="1"/>
    <col min="6917" max="6917" width="6" customWidth="1"/>
    <col min="6918" max="6918" width="5.453125" customWidth="1"/>
    <col min="6919" max="6919" width="6.1796875" customWidth="1"/>
    <col min="6920" max="6920" width="5.54296875" customWidth="1"/>
    <col min="6921" max="6921" width="4.1796875" customWidth="1"/>
    <col min="6922" max="6922" width="4.81640625" customWidth="1"/>
    <col min="6923" max="6924" width="4.7265625" customWidth="1"/>
    <col min="6925" max="6925" width="6.7265625" customWidth="1"/>
    <col min="6926" max="6926" width="4.7265625" customWidth="1"/>
    <col min="6928" max="6928" width="5.7265625" customWidth="1"/>
    <col min="6929" max="6929" width="6" customWidth="1"/>
    <col min="6930" max="6930" width="5.453125" customWidth="1"/>
    <col min="6931" max="6931" width="6.1796875" customWidth="1"/>
    <col min="6932" max="6932" width="5.54296875" customWidth="1"/>
    <col min="6933" max="6933" width="4.1796875" customWidth="1"/>
    <col min="6934" max="6934" width="4.81640625" customWidth="1"/>
    <col min="6935" max="6935" width="8.7265625" customWidth="1"/>
    <col min="6936" max="6936" width="4.7265625" customWidth="1"/>
    <col min="7169" max="7169" width="1.7265625" customWidth="1"/>
    <col min="7170" max="7171" width="8.7265625" customWidth="1"/>
    <col min="7172" max="7172" width="5.7265625" customWidth="1"/>
    <col min="7173" max="7173" width="6" customWidth="1"/>
    <col min="7174" max="7174" width="5.453125" customWidth="1"/>
    <col min="7175" max="7175" width="6.1796875" customWidth="1"/>
    <col min="7176" max="7176" width="5.54296875" customWidth="1"/>
    <col min="7177" max="7177" width="4.1796875" customWidth="1"/>
    <col min="7178" max="7178" width="4.81640625" customWidth="1"/>
    <col min="7179" max="7180" width="4.7265625" customWidth="1"/>
    <col min="7181" max="7181" width="6.7265625" customWidth="1"/>
    <col min="7182" max="7182" width="4.7265625" customWidth="1"/>
    <col min="7184" max="7184" width="5.7265625" customWidth="1"/>
    <col min="7185" max="7185" width="6" customWidth="1"/>
    <col min="7186" max="7186" width="5.453125" customWidth="1"/>
    <col min="7187" max="7187" width="6.1796875" customWidth="1"/>
    <col min="7188" max="7188" width="5.54296875" customWidth="1"/>
    <col min="7189" max="7189" width="4.1796875" customWidth="1"/>
    <col min="7190" max="7190" width="4.81640625" customWidth="1"/>
    <col min="7191" max="7191" width="8.7265625" customWidth="1"/>
    <col min="7192" max="7192" width="4.7265625" customWidth="1"/>
    <col min="7425" max="7425" width="1.7265625" customWidth="1"/>
    <col min="7426" max="7427" width="8.7265625" customWidth="1"/>
    <col min="7428" max="7428" width="5.7265625" customWidth="1"/>
    <col min="7429" max="7429" width="6" customWidth="1"/>
    <col min="7430" max="7430" width="5.453125" customWidth="1"/>
    <col min="7431" max="7431" width="6.1796875" customWidth="1"/>
    <col min="7432" max="7432" width="5.54296875" customWidth="1"/>
    <col min="7433" max="7433" width="4.1796875" customWidth="1"/>
    <col min="7434" max="7434" width="4.81640625" customWidth="1"/>
    <col min="7435" max="7436" width="4.7265625" customWidth="1"/>
    <col min="7437" max="7437" width="6.7265625" customWidth="1"/>
    <col min="7438" max="7438" width="4.7265625" customWidth="1"/>
    <col min="7440" max="7440" width="5.7265625" customWidth="1"/>
    <col min="7441" max="7441" width="6" customWidth="1"/>
    <col min="7442" max="7442" width="5.453125" customWidth="1"/>
    <col min="7443" max="7443" width="6.1796875" customWidth="1"/>
    <col min="7444" max="7444" width="5.54296875" customWidth="1"/>
    <col min="7445" max="7445" width="4.1796875" customWidth="1"/>
    <col min="7446" max="7446" width="4.81640625" customWidth="1"/>
    <col min="7447" max="7447" width="8.7265625" customWidth="1"/>
    <col min="7448" max="7448" width="4.7265625" customWidth="1"/>
    <col min="7681" max="7681" width="1.7265625" customWidth="1"/>
    <col min="7682" max="7683" width="8.7265625" customWidth="1"/>
    <col min="7684" max="7684" width="5.7265625" customWidth="1"/>
    <col min="7685" max="7685" width="6" customWidth="1"/>
    <col min="7686" max="7686" width="5.453125" customWidth="1"/>
    <col min="7687" max="7687" width="6.1796875" customWidth="1"/>
    <col min="7688" max="7688" width="5.54296875" customWidth="1"/>
    <col min="7689" max="7689" width="4.1796875" customWidth="1"/>
    <col min="7690" max="7690" width="4.81640625" customWidth="1"/>
    <col min="7691" max="7692" width="4.7265625" customWidth="1"/>
    <col min="7693" max="7693" width="6.7265625" customWidth="1"/>
    <col min="7694" max="7694" width="4.7265625" customWidth="1"/>
    <col min="7696" max="7696" width="5.7265625" customWidth="1"/>
    <col min="7697" max="7697" width="6" customWidth="1"/>
    <col min="7698" max="7698" width="5.453125" customWidth="1"/>
    <col min="7699" max="7699" width="6.1796875" customWidth="1"/>
    <col min="7700" max="7700" width="5.54296875" customWidth="1"/>
    <col min="7701" max="7701" width="4.1796875" customWidth="1"/>
    <col min="7702" max="7702" width="4.81640625" customWidth="1"/>
    <col min="7703" max="7703" width="8.7265625" customWidth="1"/>
    <col min="7704" max="7704" width="4.7265625" customWidth="1"/>
    <col min="7937" max="7937" width="1.7265625" customWidth="1"/>
    <col min="7938" max="7939" width="8.7265625" customWidth="1"/>
    <col min="7940" max="7940" width="5.7265625" customWidth="1"/>
    <col min="7941" max="7941" width="6" customWidth="1"/>
    <col min="7942" max="7942" width="5.453125" customWidth="1"/>
    <col min="7943" max="7943" width="6.1796875" customWidth="1"/>
    <col min="7944" max="7944" width="5.54296875" customWidth="1"/>
    <col min="7945" max="7945" width="4.1796875" customWidth="1"/>
    <col min="7946" max="7946" width="4.81640625" customWidth="1"/>
    <col min="7947" max="7948" width="4.7265625" customWidth="1"/>
    <col min="7949" max="7949" width="6.7265625" customWidth="1"/>
    <col min="7950" max="7950" width="4.7265625" customWidth="1"/>
    <col min="7952" max="7952" width="5.7265625" customWidth="1"/>
    <col min="7953" max="7953" width="6" customWidth="1"/>
    <col min="7954" max="7954" width="5.453125" customWidth="1"/>
    <col min="7955" max="7955" width="6.1796875" customWidth="1"/>
    <col min="7956" max="7956" width="5.54296875" customWidth="1"/>
    <col min="7957" max="7957" width="4.1796875" customWidth="1"/>
    <col min="7958" max="7958" width="4.81640625" customWidth="1"/>
    <col min="7959" max="7959" width="8.7265625" customWidth="1"/>
    <col min="7960" max="7960" width="4.7265625" customWidth="1"/>
    <col min="8193" max="8193" width="1.7265625" customWidth="1"/>
    <col min="8194" max="8195" width="8.7265625" customWidth="1"/>
    <col min="8196" max="8196" width="5.7265625" customWidth="1"/>
    <col min="8197" max="8197" width="6" customWidth="1"/>
    <col min="8198" max="8198" width="5.453125" customWidth="1"/>
    <col min="8199" max="8199" width="6.1796875" customWidth="1"/>
    <col min="8200" max="8200" width="5.54296875" customWidth="1"/>
    <col min="8201" max="8201" width="4.1796875" customWidth="1"/>
    <col min="8202" max="8202" width="4.81640625" customWidth="1"/>
    <col min="8203" max="8204" width="4.7265625" customWidth="1"/>
    <col min="8205" max="8205" width="6.7265625" customWidth="1"/>
    <col min="8206" max="8206" width="4.7265625" customWidth="1"/>
    <col min="8208" max="8208" width="5.7265625" customWidth="1"/>
    <col min="8209" max="8209" width="6" customWidth="1"/>
    <col min="8210" max="8210" width="5.453125" customWidth="1"/>
    <col min="8211" max="8211" width="6.1796875" customWidth="1"/>
    <col min="8212" max="8212" width="5.54296875" customWidth="1"/>
    <col min="8213" max="8213" width="4.1796875" customWidth="1"/>
    <col min="8214" max="8214" width="4.81640625" customWidth="1"/>
    <col min="8215" max="8215" width="8.7265625" customWidth="1"/>
    <col min="8216" max="8216" width="4.7265625" customWidth="1"/>
    <col min="8449" max="8449" width="1.7265625" customWidth="1"/>
    <col min="8450" max="8451" width="8.7265625" customWidth="1"/>
    <col min="8452" max="8452" width="5.7265625" customWidth="1"/>
    <col min="8453" max="8453" width="6" customWidth="1"/>
    <col min="8454" max="8454" width="5.453125" customWidth="1"/>
    <col min="8455" max="8455" width="6.1796875" customWidth="1"/>
    <col min="8456" max="8456" width="5.54296875" customWidth="1"/>
    <col min="8457" max="8457" width="4.1796875" customWidth="1"/>
    <col min="8458" max="8458" width="4.81640625" customWidth="1"/>
    <col min="8459" max="8460" width="4.7265625" customWidth="1"/>
    <col min="8461" max="8461" width="6.7265625" customWidth="1"/>
    <col min="8462" max="8462" width="4.7265625" customWidth="1"/>
    <col min="8464" max="8464" width="5.7265625" customWidth="1"/>
    <col min="8465" max="8465" width="6" customWidth="1"/>
    <col min="8466" max="8466" width="5.453125" customWidth="1"/>
    <col min="8467" max="8467" width="6.1796875" customWidth="1"/>
    <col min="8468" max="8468" width="5.54296875" customWidth="1"/>
    <col min="8469" max="8469" width="4.1796875" customWidth="1"/>
    <col min="8470" max="8470" width="4.81640625" customWidth="1"/>
    <col min="8471" max="8471" width="8.7265625" customWidth="1"/>
    <col min="8472" max="8472" width="4.7265625" customWidth="1"/>
    <col min="8705" max="8705" width="1.7265625" customWidth="1"/>
    <col min="8706" max="8707" width="8.7265625" customWidth="1"/>
    <col min="8708" max="8708" width="5.7265625" customWidth="1"/>
    <col min="8709" max="8709" width="6" customWidth="1"/>
    <col min="8710" max="8710" width="5.453125" customWidth="1"/>
    <col min="8711" max="8711" width="6.1796875" customWidth="1"/>
    <col min="8712" max="8712" width="5.54296875" customWidth="1"/>
    <col min="8713" max="8713" width="4.1796875" customWidth="1"/>
    <col min="8714" max="8714" width="4.81640625" customWidth="1"/>
    <col min="8715" max="8716" width="4.7265625" customWidth="1"/>
    <col min="8717" max="8717" width="6.7265625" customWidth="1"/>
    <col min="8718" max="8718" width="4.7265625" customWidth="1"/>
    <col min="8720" max="8720" width="5.7265625" customWidth="1"/>
    <col min="8721" max="8721" width="6" customWidth="1"/>
    <col min="8722" max="8722" width="5.453125" customWidth="1"/>
    <col min="8723" max="8723" width="6.1796875" customWidth="1"/>
    <col min="8724" max="8724" width="5.54296875" customWidth="1"/>
    <col min="8725" max="8725" width="4.1796875" customWidth="1"/>
    <col min="8726" max="8726" width="4.81640625" customWidth="1"/>
    <col min="8727" max="8727" width="8.7265625" customWidth="1"/>
    <col min="8728" max="8728" width="4.7265625" customWidth="1"/>
    <col min="8961" max="8961" width="1.7265625" customWidth="1"/>
    <col min="8962" max="8963" width="8.7265625" customWidth="1"/>
    <col min="8964" max="8964" width="5.7265625" customWidth="1"/>
    <col min="8965" max="8965" width="6" customWidth="1"/>
    <col min="8966" max="8966" width="5.453125" customWidth="1"/>
    <col min="8967" max="8967" width="6.1796875" customWidth="1"/>
    <col min="8968" max="8968" width="5.54296875" customWidth="1"/>
    <col min="8969" max="8969" width="4.1796875" customWidth="1"/>
    <col min="8970" max="8970" width="4.81640625" customWidth="1"/>
    <col min="8971" max="8972" width="4.7265625" customWidth="1"/>
    <col min="8973" max="8973" width="6.7265625" customWidth="1"/>
    <col min="8974" max="8974" width="4.7265625" customWidth="1"/>
    <col min="8976" max="8976" width="5.7265625" customWidth="1"/>
    <col min="8977" max="8977" width="6" customWidth="1"/>
    <col min="8978" max="8978" width="5.453125" customWidth="1"/>
    <col min="8979" max="8979" width="6.1796875" customWidth="1"/>
    <col min="8980" max="8980" width="5.54296875" customWidth="1"/>
    <col min="8981" max="8981" width="4.1796875" customWidth="1"/>
    <col min="8982" max="8982" width="4.81640625" customWidth="1"/>
    <col min="8983" max="8983" width="8.7265625" customWidth="1"/>
    <col min="8984" max="8984" width="4.7265625" customWidth="1"/>
    <col min="9217" max="9217" width="1.7265625" customWidth="1"/>
    <col min="9218" max="9219" width="8.7265625" customWidth="1"/>
    <col min="9220" max="9220" width="5.7265625" customWidth="1"/>
    <col min="9221" max="9221" width="6" customWidth="1"/>
    <col min="9222" max="9222" width="5.453125" customWidth="1"/>
    <col min="9223" max="9223" width="6.1796875" customWidth="1"/>
    <col min="9224" max="9224" width="5.54296875" customWidth="1"/>
    <col min="9225" max="9225" width="4.1796875" customWidth="1"/>
    <col min="9226" max="9226" width="4.81640625" customWidth="1"/>
    <col min="9227" max="9228" width="4.7265625" customWidth="1"/>
    <col min="9229" max="9229" width="6.7265625" customWidth="1"/>
    <col min="9230" max="9230" width="4.7265625" customWidth="1"/>
    <col min="9232" max="9232" width="5.7265625" customWidth="1"/>
    <col min="9233" max="9233" width="6" customWidth="1"/>
    <col min="9234" max="9234" width="5.453125" customWidth="1"/>
    <col min="9235" max="9235" width="6.1796875" customWidth="1"/>
    <col min="9236" max="9236" width="5.54296875" customWidth="1"/>
    <col min="9237" max="9237" width="4.1796875" customWidth="1"/>
    <col min="9238" max="9238" width="4.81640625" customWidth="1"/>
    <col min="9239" max="9239" width="8.7265625" customWidth="1"/>
    <col min="9240" max="9240" width="4.7265625" customWidth="1"/>
    <col min="9473" max="9473" width="1.7265625" customWidth="1"/>
    <col min="9474" max="9475" width="8.7265625" customWidth="1"/>
    <col min="9476" max="9476" width="5.7265625" customWidth="1"/>
    <col min="9477" max="9477" width="6" customWidth="1"/>
    <col min="9478" max="9478" width="5.453125" customWidth="1"/>
    <col min="9479" max="9479" width="6.1796875" customWidth="1"/>
    <col min="9480" max="9480" width="5.54296875" customWidth="1"/>
    <col min="9481" max="9481" width="4.1796875" customWidth="1"/>
    <col min="9482" max="9482" width="4.81640625" customWidth="1"/>
    <col min="9483" max="9484" width="4.7265625" customWidth="1"/>
    <col min="9485" max="9485" width="6.7265625" customWidth="1"/>
    <col min="9486" max="9486" width="4.7265625" customWidth="1"/>
    <col min="9488" max="9488" width="5.7265625" customWidth="1"/>
    <col min="9489" max="9489" width="6" customWidth="1"/>
    <col min="9490" max="9490" width="5.453125" customWidth="1"/>
    <col min="9491" max="9491" width="6.1796875" customWidth="1"/>
    <col min="9492" max="9492" width="5.54296875" customWidth="1"/>
    <col min="9493" max="9493" width="4.1796875" customWidth="1"/>
    <col min="9494" max="9494" width="4.81640625" customWidth="1"/>
    <col min="9495" max="9495" width="8.7265625" customWidth="1"/>
    <col min="9496" max="9496" width="4.7265625" customWidth="1"/>
    <col min="9729" max="9729" width="1.7265625" customWidth="1"/>
    <col min="9730" max="9731" width="8.7265625" customWidth="1"/>
    <col min="9732" max="9732" width="5.7265625" customWidth="1"/>
    <col min="9733" max="9733" width="6" customWidth="1"/>
    <col min="9734" max="9734" width="5.453125" customWidth="1"/>
    <col min="9735" max="9735" width="6.1796875" customWidth="1"/>
    <col min="9736" max="9736" width="5.54296875" customWidth="1"/>
    <col min="9737" max="9737" width="4.1796875" customWidth="1"/>
    <col min="9738" max="9738" width="4.81640625" customWidth="1"/>
    <col min="9739" max="9740" width="4.7265625" customWidth="1"/>
    <col min="9741" max="9741" width="6.7265625" customWidth="1"/>
    <col min="9742" max="9742" width="4.7265625" customWidth="1"/>
    <col min="9744" max="9744" width="5.7265625" customWidth="1"/>
    <col min="9745" max="9745" width="6" customWidth="1"/>
    <col min="9746" max="9746" width="5.453125" customWidth="1"/>
    <col min="9747" max="9747" width="6.1796875" customWidth="1"/>
    <col min="9748" max="9748" width="5.54296875" customWidth="1"/>
    <col min="9749" max="9749" width="4.1796875" customWidth="1"/>
    <col min="9750" max="9750" width="4.81640625" customWidth="1"/>
    <col min="9751" max="9751" width="8.7265625" customWidth="1"/>
    <col min="9752" max="9752" width="4.7265625" customWidth="1"/>
    <col min="9985" max="9985" width="1.7265625" customWidth="1"/>
    <col min="9986" max="9987" width="8.7265625" customWidth="1"/>
    <col min="9988" max="9988" width="5.7265625" customWidth="1"/>
    <col min="9989" max="9989" width="6" customWidth="1"/>
    <col min="9990" max="9990" width="5.453125" customWidth="1"/>
    <col min="9991" max="9991" width="6.1796875" customWidth="1"/>
    <col min="9992" max="9992" width="5.54296875" customWidth="1"/>
    <col min="9993" max="9993" width="4.1796875" customWidth="1"/>
    <col min="9994" max="9994" width="4.81640625" customWidth="1"/>
    <col min="9995" max="9996" width="4.7265625" customWidth="1"/>
    <col min="9997" max="9997" width="6.7265625" customWidth="1"/>
    <col min="9998" max="9998" width="4.7265625" customWidth="1"/>
    <col min="10000" max="10000" width="5.7265625" customWidth="1"/>
    <col min="10001" max="10001" width="6" customWidth="1"/>
    <col min="10002" max="10002" width="5.453125" customWidth="1"/>
    <col min="10003" max="10003" width="6.1796875" customWidth="1"/>
    <col min="10004" max="10004" width="5.54296875" customWidth="1"/>
    <col min="10005" max="10005" width="4.1796875" customWidth="1"/>
    <col min="10006" max="10006" width="4.81640625" customWidth="1"/>
    <col min="10007" max="10007" width="8.7265625" customWidth="1"/>
    <col min="10008" max="10008" width="4.7265625" customWidth="1"/>
    <col min="10241" max="10241" width="1.7265625" customWidth="1"/>
    <col min="10242" max="10243" width="8.7265625" customWidth="1"/>
    <col min="10244" max="10244" width="5.7265625" customWidth="1"/>
    <col min="10245" max="10245" width="6" customWidth="1"/>
    <col min="10246" max="10246" width="5.453125" customWidth="1"/>
    <col min="10247" max="10247" width="6.1796875" customWidth="1"/>
    <col min="10248" max="10248" width="5.54296875" customWidth="1"/>
    <col min="10249" max="10249" width="4.1796875" customWidth="1"/>
    <col min="10250" max="10250" width="4.81640625" customWidth="1"/>
    <col min="10251" max="10252" width="4.7265625" customWidth="1"/>
    <col min="10253" max="10253" width="6.7265625" customWidth="1"/>
    <col min="10254" max="10254" width="4.7265625" customWidth="1"/>
    <col min="10256" max="10256" width="5.7265625" customWidth="1"/>
    <col min="10257" max="10257" width="6" customWidth="1"/>
    <col min="10258" max="10258" width="5.453125" customWidth="1"/>
    <col min="10259" max="10259" width="6.1796875" customWidth="1"/>
    <col min="10260" max="10260" width="5.54296875" customWidth="1"/>
    <col min="10261" max="10261" width="4.1796875" customWidth="1"/>
    <col min="10262" max="10262" width="4.81640625" customWidth="1"/>
    <col min="10263" max="10263" width="8.7265625" customWidth="1"/>
    <col min="10264" max="10264" width="4.7265625" customWidth="1"/>
    <col min="10497" max="10497" width="1.7265625" customWidth="1"/>
    <col min="10498" max="10499" width="8.7265625" customWidth="1"/>
    <col min="10500" max="10500" width="5.7265625" customWidth="1"/>
    <col min="10501" max="10501" width="6" customWidth="1"/>
    <col min="10502" max="10502" width="5.453125" customWidth="1"/>
    <col min="10503" max="10503" width="6.1796875" customWidth="1"/>
    <col min="10504" max="10504" width="5.54296875" customWidth="1"/>
    <col min="10505" max="10505" width="4.1796875" customWidth="1"/>
    <col min="10506" max="10506" width="4.81640625" customWidth="1"/>
    <col min="10507" max="10508" width="4.7265625" customWidth="1"/>
    <col min="10509" max="10509" width="6.7265625" customWidth="1"/>
    <col min="10510" max="10510" width="4.7265625" customWidth="1"/>
    <col min="10512" max="10512" width="5.7265625" customWidth="1"/>
    <col min="10513" max="10513" width="6" customWidth="1"/>
    <col min="10514" max="10514" width="5.453125" customWidth="1"/>
    <col min="10515" max="10515" width="6.1796875" customWidth="1"/>
    <col min="10516" max="10516" width="5.54296875" customWidth="1"/>
    <col min="10517" max="10517" width="4.1796875" customWidth="1"/>
    <col min="10518" max="10518" width="4.81640625" customWidth="1"/>
    <col min="10519" max="10519" width="8.7265625" customWidth="1"/>
    <col min="10520" max="10520" width="4.7265625" customWidth="1"/>
    <col min="10753" max="10753" width="1.7265625" customWidth="1"/>
    <col min="10754" max="10755" width="8.7265625" customWidth="1"/>
    <col min="10756" max="10756" width="5.7265625" customWidth="1"/>
    <col min="10757" max="10757" width="6" customWidth="1"/>
    <col min="10758" max="10758" width="5.453125" customWidth="1"/>
    <col min="10759" max="10759" width="6.1796875" customWidth="1"/>
    <col min="10760" max="10760" width="5.54296875" customWidth="1"/>
    <col min="10761" max="10761" width="4.1796875" customWidth="1"/>
    <col min="10762" max="10762" width="4.81640625" customWidth="1"/>
    <col min="10763" max="10764" width="4.7265625" customWidth="1"/>
    <col min="10765" max="10765" width="6.7265625" customWidth="1"/>
    <col min="10766" max="10766" width="4.7265625" customWidth="1"/>
    <col min="10768" max="10768" width="5.7265625" customWidth="1"/>
    <col min="10769" max="10769" width="6" customWidth="1"/>
    <col min="10770" max="10770" width="5.453125" customWidth="1"/>
    <col min="10771" max="10771" width="6.1796875" customWidth="1"/>
    <col min="10772" max="10772" width="5.54296875" customWidth="1"/>
    <col min="10773" max="10773" width="4.1796875" customWidth="1"/>
    <col min="10774" max="10774" width="4.81640625" customWidth="1"/>
    <col min="10775" max="10775" width="8.7265625" customWidth="1"/>
    <col min="10776" max="10776" width="4.7265625" customWidth="1"/>
    <col min="11009" max="11009" width="1.7265625" customWidth="1"/>
    <col min="11010" max="11011" width="8.7265625" customWidth="1"/>
    <col min="11012" max="11012" width="5.7265625" customWidth="1"/>
    <col min="11013" max="11013" width="6" customWidth="1"/>
    <col min="11014" max="11014" width="5.453125" customWidth="1"/>
    <col min="11015" max="11015" width="6.1796875" customWidth="1"/>
    <col min="11016" max="11016" width="5.54296875" customWidth="1"/>
    <col min="11017" max="11017" width="4.1796875" customWidth="1"/>
    <col min="11018" max="11018" width="4.81640625" customWidth="1"/>
    <col min="11019" max="11020" width="4.7265625" customWidth="1"/>
    <col min="11021" max="11021" width="6.7265625" customWidth="1"/>
    <col min="11022" max="11022" width="4.7265625" customWidth="1"/>
    <col min="11024" max="11024" width="5.7265625" customWidth="1"/>
    <col min="11025" max="11025" width="6" customWidth="1"/>
    <col min="11026" max="11026" width="5.453125" customWidth="1"/>
    <col min="11027" max="11027" width="6.1796875" customWidth="1"/>
    <col min="11028" max="11028" width="5.54296875" customWidth="1"/>
    <col min="11029" max="11029" width="4.1796875" customWidth="1"/>
    <col min="11030" max="11030" width="4.81640625" customWidth="1"/>
    <col min="11031" max="11031" width="8.7265625" customWidth="1"/>
    <col min="11032" max="11032" width="4.7265625" customWidth="1"/>
    <col min="11265" max="11265" width="1.7265625" customWidth="1"/>
    <col min="11266" max="11267" width="8.7265625" customWidth="1"/>
    <col min="11268" max="11268" width="5.7265625" customWidth="1"/>
    <col min="11269" max="11269" width="6" customWidth="1"/>
    <col min="11270" max="11270" width="5.453125" customWidth="1"/>
    <col min="11271" max="11271" width="6.1796875" customWidth="1"/>
    <col min="11272" max="11272" width="5.54296875" customWidth="1"/>
    <col min="11273" max="11273" width="4.1796875" customWidth="1"/>
    <col min="11274" max="11274" width="4.81640625" customWidth="1"/>
    <col min="11275" max="11276" width="4.7265625" customWidth="1"/>
    <col min="11277" max="11277" width="6.7265625" customWidth="1"/>
    <col min="11278" max="11278" width="4.7265625" customWidth="1"/>
    <col min="11280" max="11280" width="5.7265625" customWidth="1"/>
    <col min="11281" max="11281" width="6" customWidth="1"/>
    <col min="11282" max="11282" width="5.453125" customWidth="1"/>
    <col min="11283" max="11283" width="6.1796875" customWidth="1"/>
    <col min="11284" max="11284" width="5.54296875" customWidth="1"/>
    <col min="11285" max="11285" width="4.1796875" customWidth="1"/>
    <col min="11286" max="11286" width="4.81640625" customWidth="1"/>
    <col min="11287" max="11287" width="8.7265625" customWidth="1"/>
    <col min="11288" max="11288" width="4.7265625" customWidth="1"/>
    <col min="11521" max="11521" width="1.7265625" customWidth="1"/>
    <col min="11522" max="11523" width="8.7265625" customWidth="1"/>
    <col min="11524" max="11524" width="5.7265625" customWidth="1"/>
    <col min="11525" max="11525" width="6" customWidth="1"/>
    <col min="11526" max="11526" width="5.453125" customWidth="1"/>
    <col min="11527" max="11527" width="6.1796875" customWidth="1"/>
    <col min="11528" max="11528" width="5.54296875" customWidth="1"/>
    <col min="11529" max="11529" width="4.1796875" customWidth="1"/>
    <col min="11530" max="11530" width="4.81640625" customWidth="1"/>
    <col min="11531" max="11532" width="4.7265625" customWidth="1"/>
    <col min="11533" max="11533" width="6.7265625" customWidth="1"/>
    <col min="11534" max="11534" width="4.7265625" customWidth="1"/>
    <col min="11536" max="11536" width="5.7265625" customWidth="1"/>
    <col min="11537" max="11537" width="6" customWidth="1"/>
    <col min="11538" max="11538" width="5.453125" customWidth="1"/>
    <col min="11539" max="11539" width="6.1796875" customWidth="1"/>
    <col min="11540" max="11540" width="5.54296875" customWidth="1"/>
    <col min="11541" max="11541" width="4.1796875" customWidth="1"/>
    <col min="11542" max="11542" width="4.81640625" customWidth="1"/>
    <col min="11543" max="11543" width="8.7265625" customWidth="1"/>
    <col min="11544" max="11544" width="4.7265625" customWidth="1"/>
    <col min="11777" max="11777" width="1.7265625" customWidth="1"/>
    <col min="11778" max="11779" width="8.7265625" customWidth="1"/>
    <col min="11780" max="11780" width="5.7265625" customWidth="1"/>
    <col min="11781" max="11781" width="6" customWidth="1"/>
    <col min="11782" max="11782" width="5.453125" customWidth="1"/>
    <col min="11783" max="11783" width="6.1796875" customWidth="1"/>
    <col min="11784" max="11784" width="5.54296875" customWidth="1"/>
    <col min="11785" max="11785" width="4.1796875" customWidth="1"/>
    <col min="11786" max="11786" width="4.81640625" customWidth="1"/>
    <col min="11787" max="11788" width="4.7265625" customWidth="1"/>
    <col min="11789" max="11789" width="6.7265625" customWidth="1"/>
    <col min="11790" max="11790" width="4.7265625" customWidth="1"/>
    <col min="11792" max="11792" width="5.7265625" customWidth="1"/>
    <col min="11793" max="11793" width="6" customWidth="1"/>
    <col min="11794" max="11794" width="5.453125" customWidth="1"/>
    <col min="11795" max="11795" width="6.1796875" customWidth="1"/>
    <col min="11796" max="11796" width="5.54296875" customWidth="1"/>
    <col min="11797" max="11797" width="4.1796875" customWidth="1"/>
    <col min="11798" max="11798" width="4.81640625" customWidth="1"/>
    <col min="11799" max="11799" width="8.7265625" customWidth="1"/>
    <col min="11800" max="11800" width="4.7265625" customWidth="1"/>
    <col min="12033" max="12033" width="1.7265625" customWidth="1"/>
    <col min="12034" max="12035" width="8.7265625" customWidth="1"/>
    <col min="12036" max="12036" width="5.7265625" customWidth="1"/>
    <col min="12037" max="12037" width="6" customWidth="1"/>
    <col min="12038" max="12038" width="5.453125" customWidth="1"/>
    <col min="12039" max="12039" width="6.1796875" customWidth="1"/>
    <col min="12040" max="12040" width="5.54296875" customWidth="1"/>
    <col min="12041" max="12041" width="4.1796875" customWidth="1"/>
    <col min="12042" max="12042" width="4.81640625" customWidth="1"/>
    <col min="12043" max="12044" width="4.7265625" customWidth="1"/>
    <col min="12045" max="12045" width="6.7265625" customWidth="1"/>
    <col min="12046" max="12046" width="4.7265625" customWidth="1"/>
    <col min="12048" max="12048" width="5.7265625" customWidth="1"/>
    <col min="12049" max="12049" width="6" customWidth="1"/>
    <col min="12050" max="12050" width="5.453125" customWidth="1"/>
    <col min="12051" max="12051" width="6.1796875" customWidth="1"/>
    <col min="12052" max="12052" width="5.54296875" customWidth="1"/>
    <col min="12053" max="12053" width="4.1796875" customWidth="1"/>
    <col min="12054" max="12054" width="4.81640625" customWidth="1"/>
    <col min="12055" max="12055" width="8.7265625" customWidth="1"/>
    <col min="12056" max="12056" width="4.7265625" customWidth="1"/>
    <col min="12289" max="12289" width="1.7265625" customWidth="1"/>
    <col min="12290" max="12291" width="8.7265625" customWidth="1"/>
    <col min="12292" max="12292" width="5.7265625" customWidth="1"/>
    <col min="12293" max="12293" width="6" customWidth="1"/>
    <col min="12294" max="12294" width="5.453125" customWidth="1"/>
    <col min="12295" max="12295" width="6.1796875" customWidth="1"/>
    <col min="12296" max="12296" width="5.54296875" customWidth="1"/>
    <col min="12297" max="12297" width="4.1796875" customWidth="1"/>
    <col min="12298" max="12298" width="4.81640625" customWidth="1"/>
    <col min="12299" max="12300" width="4.7265625" customWidth="1"/>
    <col min="12301" max="12301" width="6.7265625" customWidth="1"/>
    <col min="12302" max="12302" width="4.7265625" customWidth="1"/>
    <col min="12304" max="12304" width="5.7265625" customWidth="1"/>
    <col min="12305" max="12305" width="6" customWidth="1"/>
    <col min="12306" max="12306" width="5.453125" customWidth="1"/>
    <col min="12307" max="12307" width="6.1796875" customWidth="1"/>
    <col min="12308" max="12308" width="5.54296875" customWidth="1"/>
    <col min="12309" max="12309" width="4.1796875" customWidth="1"/>
    <col min="12310" max="12310" width="4.81640625" customWidth="1"/>
    <col min="12311" max="12311" width="8.7265625" customWidth="1"/>
    <col min="12312" max="12312" width="4.7265625" customWidth="1"/>
    <col min="12545" max="12545" width="1.7265625" customWidth="1"/>
    <col min="12546" max="12547" width="8.7265625" customWidth="1"/>
    <col min="12548" max="12548" width="5.7265625" customWidth="1"/>
    <col min="12549" max="12549" width="6" customWidth="1"/>
    <col min="12550" max="12550" width="5.453125" customWidth="1"/>
    <col min="12551" max="12551" width="6.1796875" customWidth="1"/>
    <col min="12552" max="12552" width="5.54296875" customWidth="1"/>
    <col min="12553" max="12553" width="4.1796875" customWidth="1"/>
    <col min="12554" max="12554" width="4.81640625" customWidth="1"/>
    <col min="12555" max="12556" width="4.7265625" customWidth="1"/>
    <col min="12557" max="12557" width="6.7265625" customWidth="1"/>
    <col min="12558" max="12558" width="4.7265625" customWidth="1"/>
    <col min="12560" max="12560" width="5.7265625" customWidth="1"/>
    <col min="12561" max="12561" width="6" customWidth="1"/>
    <col min="12562" max="12562" width="5.453125" customWidth="1"/>
    <col min="12563" max="12563" width="6.1796875" customWidth="1"/>
    <col min="12564" max="12564" width="5.54296875" customWidth="1"/>
    <col min="12565" max="12565" width="4.1796875" customWidth="1"/>
    <col min="12566" max="12566" width="4.81640625" customWidth="1"/>
    <col min="12567" max="12567" width="8.7265625" customWidth="1"/>
    <col min="12568" max="12568" width="4.7265625" customWidth="1"/>
    <col min="12801" max="12801" width="1.7265625" customWidth="1"/>
    <col min="12802" max="12803" width="8.7265625" customWidth="1"/>
    <col min="12804" max="12804" width="5.7265625" customWidth="1"/>
    <col min="12805" max="12805" width="6" customWidth="1"/>
    <col min="12806" max="12806" width="5.453125" customWidth="1"/>
    <col min="12807" max="12807" width="6.1796875" customWidth="1"/>
    <col min="12808" max="12808" width="5.54296875" customWidth="1"/>
    <col min="12809" max="12809" width="4.1796875" customWidth="1"/>
    <col min="12810" max="12810" width="4.81640625" customWidth="1"/>
    <col min="12811" max="12812" width="4.7265625" customWidth="1"/>
    <col min="12813" max="12813" width="6.7265625" customWidth="1"/>
    <col min="12814" max="12814" width="4.7265625" customWidth="1"/>
    <col min="12816" max="12816" width="5.7265625" customWidth="1"/>
    <col min="12817" max="12817" width="6" customWidth="1"/>
    <col min="12818" max="12818" width="5.453125" customWidth="1"/>
    <col min="12819" max="12819" width="6.1796875" customWidth="1"/>
    <col min="12820" max="12820" width="5.54296875" customWidth="1"/>
    <col min="12821" max="12821" width="4.1796875" customWidth="1"/>
    <col min="12822" max="12822" width="4.81640625" customWidth="1"/>
    <col min="12823" max="12823" width="8.7265625" customWidth="1"/>
    <col min="12824" max="12824" width="4.7265625" customWidth="1"/>
    <col min="13057" max="13057" width="1.7265625" customWidth="1"/>
    <col min="13058" max="13059" width="8.7265625" customWidth="1"/>
    <col min="13060" max="13060" width="5.7265625" customWidth="1"/>
    <col min="13061" max="13061" width="6" customWidth="1"/>
    <col min="13062" max="13062" width="5.453125" customWidth="1"/>
    <col min="13063" max="13063" width="6.1796875" customWidth="1"/>
    <col min="13064" max="13064" width="5.54296875" customWidth="1"/>
    <col min="13065" max="13065" width="4.1796875" customWidth="1"/>
    <col min="13066" max="13066" width="4.81640625" customWidth="1"/>
    <col min="13067" max="13068" width="4.7265625" customWidth="1"/>
    <col min="13069" max="13069" width="6.7265625" customWidth="1"/>
    <col min="13070" max="13070" width="4.7265625" customWidth="1"/>
    <col min="13072" max="13072" width="5.7265625" customWidth="1"/>
    <col min="13073" max="13073" width="6" customWidth="1"/>
    <col min="13074" max="13074" width="5.453125" customWidth="1"/>
    <col min="13075" max="13075" width="6.1796875" customWidth="1"/>
    <col min="13076" max="13076" width="5.54296875" customWidth="1"/>
    <col min="13077" max="13077" width="4.1796875" customWidth="1"/>
    <col min="13078" max="13078" width="4.81640625" customWidth="1"/>
    <col min="13079" max="13079" width="8.7265625" customWidth="1"/>
    <col min="13080" max="13080" width="4.7265625" customWidth="1"/>
    <col min="13313" max="13313" width="1.7265625" customWidth="1"/>
    <col min="13314" max="13315" width="8.7265625" customWidth="1"/>
    <col min="13316" max="13316" width="5.7265625" customWidth="1"/>
    <col min="13317" max="13317" width="6" customWidth="1"/>
    <col min="13318" max="13318" width="5.453125" customWidth="1"/>
    <col min="13319" max="13319" width="6.1796875" customWidth="1"/>
    <col min="13320" max="13320" width="5.54296875" customWidth="1"/>
    <col min="13321" max="13321" width="4.1796875" customWidth="1"/>
    <col min="13322" max="13322" width="4.81640625" customWidth="1"/>
    <col min="13323" max="13324" width="4.7265625" customWidth="1"/>
    <col min="13325" max="13325" width="6.7265625" customWidth="1"/>
    <col min="13326" max="13326" width="4.7265625" customWidth="1"/>
    <col min="13328" max="13328" width="5.7265625" customWidth="1"/>
    <col min="13329" max="13329" width="6" customWidth="1"/>
    <col min="13330" max="13330" width="5.453125" customWidth="1"/>
    <col min="13331" max="13331" width="6.1796875" customWidth="1"/>
    <col min="13332" max="13332" width="5.54296875" customWidth="1"/>
    <col min="13333" max="13333" width="4.1796875" customWidth="1"/>
    <col min="13334" max="13334" width="4.81640625" customWidth="1"/>
    <col min="13335" max="13335" width="8.7265625" customWidth="1"/>
    <col min="13336" max="13336" width="4.7265625" customWidth="1"/>
    <col min="13569" max="13569" width="1.7265625" customWidth="1"/>
    <col min="13570" max="13571" width="8.7265625" customWidth="1"/>
    <col min="13572" max="13572" width="5.7265625" customWidth="1"/>
    <col min="13573" max="13573" width="6" customWidth="1"/>
    <col min="13574" max="13574" width="5.453125" customWidth="1"/>
    <col min="13575" max="13575" width="6.1796875" customWidth="1"/>
    <col min="13576" max="13576" width="5.54296875" customWidth="1"/>
    <col min="13577" max="13577" width="4.1796875" customWidth="1"/>
    <col min="13578" max="13578" width="4.81640625" customWidth="1"/>
    <col min="13579" max="13580" width="4.7265625" customWidth="1"/>
    <col min="13581" max="13581" width="6.7265625" customWidth="1"/>
    <col min="13582" max="13582" width="4.7265625" customWidth="1"/>
    <col min="13584" max="13584" width="5.7265625" customWidth="1"/>
    <col min="13585" max="13585" width="6" customWidth="1"/>
    <col min="13586" max="13586" width="5.453125" customWidth="1"/>
    <col min="13587" max="13587" width="6.1796875" customWidth="1"/>
    <col min="13588" max="13588" width="5.54296875" customWidth="1"/>
    <col min="13589" max="13589" width="4.1796875" customWidth="1"/>
    <col min="13590" max="13590" width="4.81640625" customWidth="1"/>
    <col min="13591" max="13591" width="8.7265625" customWidth="1"/>
    <col min="13592" max="13592" width="4.7265625" customWidth="1"/>
    <col min="13825" max="13825" width="1.7265625" customWidth="1"/>
    <col min="13826" max="13827" width="8.7265625" customWidth="1"/>
    <col min="13828" max="13828" width="5.7265625" customWidth="1"/>
    <col min="13829" max="13829" width="6" customWidth="1"/>
    <col min="13830" max="13830" width="5.453125" customWidth="1"/>
    <col min="13831" max="13831" width="6.1796875" customWidth="1"/>
    <col min="13832" max="13832" width="5.54296875" customWidth="1"/>
    <col min="13833" max="13833" width="4.1796875" customWidth="1"/>
    <col min="13834" max="13834" width="4.81640625" customWidth="1"/>
    <col min="13835" max="13836" width="4.7265625" customWidth="1"/>
    <col min="13837" max="13837" width="6.7265625" customWidth="1"/>
    <col min="13838" max="13838" width="4.7265625" customWidth="1"/>
    <col min="13840" max="13840" width="5.7265625" customWidth="1"/>
    <col min="13841" max="13841" width="6" customWidth="1"/>
    <col min="13842" max="13842" width="5.453125" customWidth="1"/>
    <col min="13843" max="13843" width="6.1796875" customWidth="1"/>
    <col min="13844" max="13844" width="5.54296875" customWidth="1"/>
    <col min="13845" max="13845" width="4.1796875" customWidth="1"/>
    <col min="13846" max="13846" width="4.81640625" customWidth="1"/>
    <col min="13847" max="13847" width="8.7265625" customWidth="1"/>
    <col min="13848" max="13848" width="4.7265625" customWidth="1"/>
    <col min="14081" max="14081" width="1.7265625" customWidth="1"/>
    <col min="14082" max="14083" width="8.7265625" customWidth="1"/>
    <col min="14084" max="14084" width="5.7265625" customWidth="1"/>
    <col min="14085" max="14085" width="6" customWidth="1"/>
    <col min="14086" max="14086" width="5.453125" customWidth="1"/>
    <col min="14087" max="14087" width="6.1796875" customWidth="1"/>
    <col min="14088" max="14088" width="5.54296875" customWidth="1"/>
    <col min="14089" max="14089" width="4.1796875" customWidth="1"/>
    <col min="14090" max="14090" width="4.81640625" customWidth="1"/>
    <col min="14091" max="14092" width="4.7265625" customWidth="1"/>
    <col min="14093" max="14093" width="6.7265625" customWidth="1"/>
    <col min="14094" max="14094" width="4.7265625" customWidth="1"/>
    <col min="14096" max="14096" width="5.7265625" customWidth="1"/>
    <col min="14097" max="14097" width="6" customWidth="1"/>
    <col min="14098" max="14098" width="5.453125" customWidth="1"/>
    <col min="14099" max="14099" width="6.1796875" customWidth="1"/>
    <col min="14100" max="14100" width="5.54296875" customWidth="1"/>
    <col min="14101" max="14101" width="4.1796875" customWidth="1"/>
    <col min="14102" max="14102" width="4.81640625" customWidth="1"/>
    <col min="14103" max="14103" width="8.7265625" customWidth="1"/>
    <col min="14104" max="14104" width="4.7265625" customWidth="1"/>
    <col min="14337" max="14337" width="1.7265625" customWidth="1"/>
    <col min="14338" max="14339" width="8.7265625" customWidth="1"/>
    <col min="14340" max="14340" width="5.7265625" customWidth="1"/>
    <col min="14341" max="14341" width="6" customWidth="1"/>
    <col min="14342" max="14342" width="5.453125" customWidth="1"/>
    <col min="14343" max="14343" width="6.1796875" customWidth="1"/>
    <col min="14344" max="14344" width="5.54296875" customWidth="1"/>
    <col min="14345" max="14345" width="4.1796875" customWidth="1"/>
    <col min="14346" max="14346" width="4.81640625" customWidth="1"/>
    <col min="14347" max="14348" width="4.7265625" customWidth="1"/>
    <col min="14349" max="14349" width="6.7265625" customWidth="1"/>
    <col min="14350" max="14350" width="4.7265625" customWidth="1"/>
    <col min="14352" max="14352" width="5.7265625" customWidth="1"/>
    <col min="14353" max="14353" width="6" customWidth="1"/>
    <col min="14354" max="14354" width="5.453125" customWidth="1"/>
    <col min="14355" max="14355" width="6.1796875" customWidth="1"/>
    <col min="14356" max="14356" width="5.54296875" customWidth="1"/>
    <col min="14357" max="14357" width="4.1796875" customWidth="1"/>
    <col min="14358" max="14358" width="4.81640625" customWidth="1"/>
    <col min="14359" max="14359" width="8.7265625" customWidth="1"/>
    <col min="14360" max="14360" width="4.7265625" customWidth="1"/>
    <col min="14593" max="14593" width="1.7265625" customWidth="1"/>
    <col min="14594" max="14595" width="8.7265625" customWidth="1"/>
    <col min="14596" max="14596" width="5.7265625" customWidth="1"/>
    <col min="14597" max="14597" width="6" customWidth="1"/>
    <col min="14598" max="14598" width="5.453125" customWidth="1"/>
    <col min="14599" max="14599" width="6.1796875" customWidth="1"/>
    <col min="14600" max="14600" width="5.54296875" customWidth="1"/>
    <col min="14601" max="14601" width="4.1796875" customWidth="1"/>
    <col min="14602" max="14602" width="4.81640625" customWidth="1"/>
    <col min="14603" max="14604" width="4.7265625" customWidth="1"/>
    <col min="14605" max="14605" width="6.7265625" customWidth="1"/>
    <col min="14606" max="14606" width="4.7265625" customWidth="1"/>
    <col min="14608" max="14608" width="5.7265625" customWidth="1"/>
    <col min="14609" max="14609" width="6" customWidth="1"/>
    <col min="14610" max="14610" width="5.453125" customWidth="1"/>
    <col min="14611" max="14611" width="6.1796875" customWidth="1"/>
    <col min="14612" max="14612" width="5.54296875" customWidth="1"/>
    <col min="14613" max="14613" width="4.1796875" customWidth="1"/>
    <col min="14614" max="14614" width="4.81640625" customWidth="1"/>
    <col min="14615" max="14615" width="8.7265625" customWidth="1"/>
    <col min="14616" max="14616" width="4.7265625" customWidth="1"/>
    <col min="14849" max="14849" width="1.7265625" customWidth="1"/>
    <col min="14850" max="14851" width="8.7265625" customWidth="1"/>
    <col min="14852" max="14852" width="5.7265625" customWidth="1"/>
    <col min="14853" max="14853" width="6" customWidth="1"/>
    <col min="14854" max="14854" width="5.453125" customWidth="1"/>
    <col min="14855" max="14855" width="6.1796875" customWidth="1"/>
    <col min="14856" max="14856" width="5.54296875" customWidth="1"/>
    <col min="14857" max="14857" width="4.1796875" customWidth="1"/>
    <col min="14858" max="14858" width="4.81640625" customWidth="1"/>
    <col min="14859" max="14860" width="4.7265625" customWidth="1"/>
    <col min="14861" max="14861" width="6.7265625" customWidth="1"/>
    <col min="14862" max="14862" width="4.7265625" customWidth="1"/>
    <col min="14864" max="14864" width="5.7265625" customWidth="1"/>
    <col min="14865" max="14865" width="6" customWidth="1"/>
    <col min="14866" max="14866" width="5.453125" customWidth="1"/>
    <col min="14867" max="14867" width="6.1796875" customWidth="1"/>
    <col min="14868" max="14868" width="5.54296875" customWidth="1"/>
    <col min="14869" max="14869" width="4.1796875" customWidth="1"/>
    <col min="14870" max="14870" width="4.81640625" customWidth="1"/>
    <col min="14871" max="14871" width="8.7265625" customWidth="1"/>
    <col min="14872" max="14872" width="4.7265625" customWidth="1"/>
    <col min="15105" max="15105" width="1.7265625" customWidth="1"/>
    <col min="15106" max="15107" width="8.7265625" customWidth="1"/>
    <col min="15108" max="15108" width="5.7265625" customWidth="1"/>
    <col min="15109" max="15109" width="6" customWidth="1"/>
    <col min="15110" max="15110" width="5.453125" customWidth="1"/>
    <col min="15111" max="15111" width="6.1796875" customWidth="1"/>
    <col min="15112" max="15112" width="5.54296875" customWidth="1"/>
    <col min="15113" max="15113" width="4.1796875" customWidth="1"/>
    <col min="15114" max="15114" width="4.81640625" customWidth="1"/>
    <col min="15115" max="15116" width="4.7265625" customWidth="1"/>
    <col min="15117" max="15117" width="6.7265625" customWidth="1"/>
    <col min="15118" max="15118" width="4.7265625" customWidth="1"/>
    <col min="15120" max="15120" width="5.7265625" customWidth="1"/>
    <col min="15121" max="15121" width="6" customWidth="1"/>
    <col min="15122" max="15122" width="5.453125" customWidth="1"/>
    <col min="15123" max="15123" width="6.1796875" customWidth="1"/>
    <col min="15124" max="15124" width="5.54296875" customWidth="1"/>
    <col min="15125" max="15125" width="4.1796875" customWidth="1"/>
    <col min="15126" max="15126" width="4.81640625" customWidth="1"/>
    <col min="15127" max="15127" width="8.7265625" customWidth="1"/>
    <col min="15128" max="15128" width="4.7265625" customWidth="1"/>
    <col min="15361" max="15361" width="1.7265625" customWidth="1"/>
    <col min="15362" max="15363" width="8.7265625" customWidth="1"/>
    <col min="15364" max="15364" width="5.7265625" customWidth="1"/>
    <col min="15365" max="15365" width="6" customWidth="1"/>
    <col min="15366" max="15366" width="5.453125" customWidth="1"/>
    <col min="15367" max="15367" width="6.1796875" customWidth="1"/>
    <col min="15368" max="15368" width="5.54296875" customWidth="1"/>
    <col min="15369" max="15369" width="4.1796875" customWidth="1"/>
    <col min="15370" max="15370" width="4.81640625" customWidth="1"/>
    <col min="15371" max="15372" width="4.7265625" customWidth="1"/>
    <col min="15373" max="15373" width="6.7265625" customWidth="1"/>
    <col min="15374" max="15374" width="4.7265625" customWidth="1"/>
    <col min="15376" max="15376" width="5.7265625" customWidth="1"/>
    <col min="15377" max="15377" width="6" customWidth="1"/>
    <col min="15378" max="15378" width="5.453125" customWidth="1"/>
    <col min="15379" max="15379" width="6.1796875" customWidth="1"/>
    <col min="15380" max="15380" width="5.54296875" customWidth="1"/>
    <col min="15381" max="15381" width="4.1796875" customWidth="1"/>
    <col min="15382" max="15382" width="4.81640625" customWidth="1"/>
    <col min="15383" max="15383" width="8.7265625" customWidth="1"/>
    <col min="15384" max="15384" width="4.7265625" customWidth="1"/>
    <col min="15617" max="15617" width="1.7265625" customWidth="1"/>
    <col min="15618" max="15619" width="8.7265625" customWidth="1"/>
    <col min="15620" max="15620" width="5.7265625" customWidth="1"/>
    <col min="15621" max="15621" width="6" customWidth="1"/>
    <col min="15622" max="15622" width="5.453125" customWidth="1"/>
    <col min="15623" max="15623" width="6.1796875" customWidth="1"/>
    <col min="15624" max="15624" width="5.54296875" customWidth="1"/>
    <col min="15625" max="15625" width="4.1796875" customWidth="1"/>
    <col min="15626" max="15626" width="4.81640625" customWidth="1"/>
    <col min="15627" max="15628" width="4.7265625" customWidth="1"/>
    <col min="15629" max="15629" width="6.7265625" customWidth="1"/>
    <col min="15630" max="15630" width="4.7265625" customWidth="1"/>
    <col min="15632" max="15632" width="5.7265625" customWidth="1"/>
    <col min="15633" max="15633" width="6" customWidth="1"/>
    <col min="15634" max="15634" width="5.453125" customWidth="1"/>
    <col min="15635" max="15635" width="6.1796875" customWidth="1"/>
    <col min="15636" max="15636" width="5.54296875" customWidth="1"/>
    <col min="15637" max="15637" width="4.1796875" customWidth="1"/>
    <col min="15638" max="15638" width="4.81640625" customWidth="1"/>
    <col min="15639" max="15639" width="8.7265625" customWidth="1"/>
    <col min="15640" max="15640" width="4.7265625" customWidth="1"/>
    <col min="15873" max="15873" width="1.7265625" customWidth="1"/>
    <col min="15874" max="15875" width="8.7265625" customWidth="1"/>
    <col min="15876" max="15876" width="5.7265625" customWidth="1"/>
    <col min="15877" max="15877" width="6" customWidth="1"/>
    <col min="15878" max="15878" width="5.453125" customWidth="1"/>
    <col min="15879" max="15879" width="6.1796875" customWidth="1"/>
    <col min="15880" max="15880" width="5.54296875" customWidth="1"/>
    <col min="15881" max="15881" width="4.1796875" customWidth="1"/>
    <col min="15882" max="15882" width="4.81640625" customWidth="1"/>
    <col min="15883" max="15884" width="4.7265625" customWidth="1"/>
    <col min="15885" max="15885" width="6.7265625" customWidth="1"/>
    <col min="15886" max="15886" width="4.7265625" customWidth="1"/>
    <col min="15888" max="15888" width="5.7265625" customWidth="1"/>
    <col min="15889" max="15889" width="6" customWidth="1"/>
    <col min="15890" max="15890" width="5.453125" customWidth="1"/>
    <col min="15891" max="15891" width="6.1796875" customWidth="1"/>
    <col min="15892" max="15892" width="5.54296875" customWidth="1"/>
    <col min="15893" max="15893" width="4.1796875" customWidth="1"/>
    <col min="15894" max="15894" width="4.81640625" customWidth="1"/>
    <col min="15895" max="15895" width="8.7265625" customWidth="1"/>
    <col min="15896" max="15896" width="4.7265625" customWidth="1"/>
    <col min="16129" max="16129" width="1.7265625" customWidth="1"/>
    <col min="16130" max="16131" width="8.7265625" customWidth="1"/>
    <col min="16132" max="16132" width="5.7265625" customWidth="1"/>
    <col min="16133" max="16133" width="6" customWidth="1"/>
    <col min="16134" max="16134" width="5.453125" customWidth="1"/>
    <col min="16135" max="16135" width="6.1796875" customWidth="1"/>
    <col min="16136" max="16136" width="5.54296875" customWidth="1"/>
    <col min="16137" max="16137" width="4.1796875" customWidth="1"/>
    <col min="16138" max="16138" width="4.81640625" customWidth="1"/>
    <col min="16139" max="16140" width="4.7265625" customWidth="1"/>
    <col min="16141" max="16141" width="6.7265625" customWidth="1"/>
    <col min="16142" max="16142" width="4.7265625" customWidth="1"/>
    <col min="16144" max="16144" width="5.7265625" customWidth="1"/>
    <col min="16145" max="16145" width="6" customWidth="1"/>
    <col min="16146" max="16146" width="5.453125" customWidth="1"/>
    <col min="16147" max="16147" width="6.1796875" customWidth="1"/>
    <col min="16148" max="16148" width="5.54296875" customWidth="1"/>
    <col min="16149" max="16149" width="4.1796875" customWidth="1"/>
    <col min="16150" max="16150" width="4.81640625" customWidth="1"/>
    <col min="16151" max="16151" width="8.7265625" customWidth="1"/>
    <col min="16152" max="16152" width="4.7265625" customWidth="1"/>
  </cols>
  <sheetData>
    <row r="1" spans="1:50" ht="30" customHeight="1" x14ac:dyDescent="0.45">
      <c r="A1" s="168"/>
      <c r="B1" s="169" t="s">
        <v>62</v>
      </c>
      <c r="D1" s="170"/>
      <c r="E1" s="170"/>
      <c r="F1" s="170"/>
      <c r="G1" s="170"/>
      <c r="H1" s="170"/>
      <c r="I1" s="170"/>
      <c r="J1" s="170"/>
      <c r="K1" s="170"/>
      <c r="L1" s="170"/>
      <c r="M1" s="170"/>
      <c r="N1" s="170"/>
      <c r="O1" s="170"/>
      <c r="P1" s="170"/>
      <c r="Q1" s="170"/>
      <c r="R1" s="170"/>
      <c r="S1" s="170"/>
      <c r="T1" s="170"/>
      <c r="U1" s="170"/>
      <c r="V1" s="170"/>
      <c r="W1" s="170"/>
      <c r="X1" s="170"/>
      <c r="Y1" s="171"/>
      <c r="Z1" s="171"/>
      <c r="AA1" s="171"/>
      <c r="AB1" s="171"/>
      <c r="AC1" s="171"/>
      <c r="AD1" s="171"/>
      <c r="AE1" s="171"/>
      <c r="AF1" s="171"/>
      <c r="AG1" s="171"/>
      <c r="AH1" s="171"/>
      <c r="AI1" s="171"/>
      <c r="AJ1" s="171"/>
      <c r="AK1" s="171"/>
      <c r="AL1" s="171"/>
    </row>
    <row r="2" spans="1:50" ht="15" customHeight="1" x14ac:dyDescent="0.25">
      <c r="A2" s="170"/>
      <c r="B2" t="s">
        <v>137</v>
      </c>
      <c r="C2" s="170"/>
      <c r="D2" s="170"/>
      <c r="E2" s="170"/>
      <c r="F2" s="170"/>
      <c r="G2" s="170"/>
      <c r="H2" s="170"/>
      <c r="I2" s="170"/>
      <c r="J2" s="170"/>
      <c r="K2" s="170"/>
      <c r="L2" s="170"/>
      <c r="M2" s="170"/>
      <c r="N2" s="170"/>
      <c r="O2" s="170"/>
      <c r="P2" s="170"/>
      <c r="Q2" s="170"/>
      <c r="R2" s="170"/>
      <c r="S2" s="170"/>
      <c r="T2" s="170"/>
      <c r="U2" s="170"/>
      <c r="V2" s="170"/>
      <c r="W2" s="170"/>
      <c r="X2" s="170"/>
      <c r="Y2" s="171"/>
      <c r="Z2" s="171"/>
      <c r="AA2" s="171"/>
      <c r="AB2" s="171"/>
      <c r="AC2" s="171"/>
      <c r="AD2" s="171"/>
      <c r="AE2" s="171"/>
      <c r="AF2" s="171"/>
      <c r="AG2" s="171"/>
      <c r="AH2" s="171"/>
      <c r="AI2" s="171"/>
      <c r="AJ2" s="171"/>
      <c r="AK2" s="171"/>
      <c r="AL2" s="171"/>
    </row>
    <row r="3" spans="1:50" x14ac:dyDescent="0.25">
      <c r="A3" s="170"/>
      <c r="B3" s="170"/>
      <c r="C3" s="170"/>
      <c r="D3" s="170"/>
      <c r="E3" s="170"/>
      <c r="F3" s="170"/>
      <c r="G3" s="170"/>
      <c r="H3" s="170"/>
      <c r="I3" s="170"/>
      <c r="J3" s="170"/>
      <c r="K3" s="170"/>
      <c r="L3" s="170"/>
      <c r="M3" s="170"/>
      <c r="N3" s="170"/>
      <c r="O3" s="170"/>
      <c r="P3" s="170"/>
      <c r="Q3" s="170"/>
      <c r="R3" s="170"/>
      <c r="S3" s="170"/>
      <c r="T3" s="170"/>
      <c r="U3" s="170"/>
      <c r="V3" s="170"/>
      <c r="W3" s="170"/>
      <c r="X3" s="170"/>
      <c r="Y3" s="171"/>
      <c r="Z3" s="171"/>
      <c r="AA3" s="171"/>
      <c r="AB3" s="171"/>
      <c r="AC3" s="171"/>
      <c r="AD3" s="171"/>
      <c r="AE3" s="171"/>
      <c r="AF3" s="171"/>
      <c r="AG3" s="171"/>
      <c r="AH3" s="171"/>
      <c r="AI3" s="171"/>
      <c r="AJ3" s="171"/>
      <c r="AK3" s="171"/>
      <c r="AL3" s="171"/>
    </row>
    <row r="4" spans="1:50" x14ac:dyDescent="0.25">
      <c r="A4" s="170"/>
      <c r="B4" s="170"/>
      <c r="C4" s="170"/>
      <c r="D4" s="170"/>
      <c r="E4" s="170"/>
      <c r="F4" s="170"/>
      <c r="G4" s="170"/>
      <c r="H4" s="170"/>
      <c r="I4" s="170"/>
      <c r="J4" s="170"/>
      <c r="K4" s="170"/>
      <c r="L4" s="170"/>
      <c r="M4" s="170"/>
      <c r="N4" s="170"/>
      <c r="O4" s="170"/>
      <c r="P4" s="170"/>
      <c r="Q4" s="170"/>
      <c r="R4" s="170"/>
      <c r="S4" s="170"/>
      <c r="T4" s="170"/>
      <c r="U4" s="170"/>
      <c r="V4" s="170"/>
      <c r="W4" s="170"/>
      <c r="X4" s="170"/>
      <c r="Y4" s="171"/>
      <c r="Z4" s="171"/>
      <c r="AA4" s="171"/>
      <c r="AB4" s="171"/>
      <c r="AC4" s="171"/>
      <c r="AD4" s="171"/>
      <c r="AE4" s="171"/>
      <c r="AF4" s="171"/>
      <c r="AG4" s="171"/>
      <c r="AH4" s="171"/>
      <c r="AI4" s="171"/>
      <c r="AJ4" s="171"/>
      <c r="AK4" s="171"/>
      <c r="AL4" s="171"/>
    </row>
    <row r="5" spans="1:50" x14ac:dyDescent="0.25">
      <c r="A5" s="170"/>
      <c r="B5" s="170"/>
      <c r="C5" s="170"/>
      <c r="D5" s="170"/>
      <c r="E5" s="170"/>
      <c r="F5" s="170"/>
      <c r="G5" s="170"/>
      <c r="H5" s="170"/>
      <c r="I5" s="170"/>
      <c r="J5" s="170"/>
      <c r="K5" s="170"/>
      <c r="L5" s="170"/>
      <c r="M5" s="170"/>
      <c r="N5" s="170"/>
      <c r="O5" s="170"/>
      <c r="P5" s="170"/>
      <c r="Q5" s="170"/>
      <c r="R5" s="170"/>
      <c r="S5" s="170"/>
      <c r="T5" s="170"/>
      <c r="U5" s="170"/>
      <c r="V5" s="170"/>
      <c r="W5" s="170"/>
      <c r="X5" s="170"/>
      <c r="Y5" s="171"/>
      <c r="Z5" s="171"/>
      <c r="AA5" s="171"/>
      <c r="AB5" s="171"/>
      <c r="AC5" s="171"/>
      <c r="AD5" s="171"/>
      <c r="AE5" s="171"/>
      <c r="AF5" s="171"/>
      <c r="AG5" s="171"/>
      <c r="AH5" s="171"/>
      <c r="AI5" s="171"/>
      <c r="AJ5" s="171"/>
      <c r="AK5" s="171"/>
      <c r="AL5" s="171"/>
    </row>
    <row r="6" spans="1:50" x14ac:dyDescent="0.25">
      <c r="A6" s="170"/>
      <c r="B6" s="170"/>
      <c r="C6" s="170"/>
      <c r="D6" s="170"/>
      <c r="E6" s="170"/>
      <c r="F6" s="170"/>
      <c r="G6" s="170"/>
      <c r="H6" s="170"/>
      <c r="I6" s="170"/>
      <c r="J6" s="170"/>
      <c r="K6" s="170"/>
      <c r="L6" s="170"/>
      <c r="M6" s="170"/>
      <c r="N6" s="170"/>
      <c r="O6" s="170"/>
      <c r="P6" s="170"/>
      <c r="Q6" s="170"/>
      <c r="R6" s="170"/>
      <c r="S6" s="170"/>
      <c r="T6" s="170"/>
      <c r="U6" s="170"/>
      <c r="V6" s="170"/>
      <c r="W6" s="170"/>
      <c r="X6" s="170"/>
      <c r="Y6" s="171"/>
      <c r="Z6" s="171"/>
      <c r="AA6" s="171"/>
      <c r="AB6" s="171"/>
      <c r="AC6" s="171"/>
      <c r="AD6" s="171"/>
      <c r="AE6" s="171"/>
      <c r="AF6" s="171"/>
      <c r="AG6" s="171"/>
      <c r="AH6" s="171"/>
      <c r="AI6" s="171"/>
      <c r="AJ6" s="171"/>
      <c r="AK6" s="171"/>
      <c r="AL6" s="171"/>
    </row>
    <row r="7" spans="1:50" x14ac:dyDescent="0.25">
      <c r="A7" s="170"/>
      <c r="B7" s="170"/>
      <c r="C7" s="170"/>
      <c r="D7" s="170"/>
      <c r="E7" s="170"/>
      <c r="F7" s="170"/>
      <c r="G7" s="170"/>
      <c r="H7" s="170"/>
      <c r="I7" s="170"/>
      <c r="J7" s="170"/>
      <c r="K7" s="170"/>
      <c r="L7" s="170"/>
      <c r="M7" s="170"/>
      <c r="N7" s="170"/>
      <c r="O7" s="170"/>
      <c r="P7" s="170"/>
      <c r="Q7" s="170"/>
      <c r="R7" s="170"/>
      <c r="S7" s="170"/>
      <c r="T7" s="170"/>
      <c r="U7" s="170"/>
      <c r="V7" s="170"/>
      <c r="W7" s="170"/>
      <c r="X7" s="170"/>
      <c r="Y7" s="171"/>
      <c r="Z7" s="171"/>
      <c r="AA7" s="171"/>
      <c r="AB7" s="171"/>
      <c r="AC7" s="171"/>
      <c r="AD7" s="171"/>
      <c r="AE7" s="171"/>
      <c r="AF7" s="171"/>
      <c r="AG7" s="171"/>
      <c r="AH7" s="171"/>
      <c r="AI7" s="171"/>
      <c r="AJ7" s="171"/>
      <c r="AK7" s="171"/>
      <c r="AL7" s="171"/>
    </row>
    <row r="8" spans="1:50" ht="18" customHeight="1" x14ac:dyDescent="0.35">
      <c r="A8" s="172"/>
      <c r="B8" s="170"/>
      <c r="C8" s="170"/>
      <c r="D8" s="291">
        <v>2026</v>
      </c>
      <c r="E8" s="291"/>
      <c r="F8" s="291"/>
      <c r="G8" s="291"/>
      <c r="H8" s="291"/>
      <c r="I8" s="291"/>
      <c r="J8" s="291"/>
      <c r="K8" s="172"/>
      <c r="L8" s="172"/>
      <c r="M8" s="172"/>
      <c r="N8" s="172"/>
      <c r="O8" s="170"/>
      <c r="P8" s="291">
        <v>2025</v>
      </c>
      <c r="Q8" s="291"/>
      <c r="R8" s="291"/>
      <c r="S8" s="291"/>
      <c r="T8" s="291"/>
      <c r="U8" s="291"/>
      <c r="V8" s="291"/>
      <c r="W8" s="172"/>
      <c r="X8" s="172"/>
      <c r="Y8" s="171"/>
      <c r="Z8" s="171"/>
      <c r="AA8" s="171"/>
      <c r="AB8" s="171"/>
      <c r="AC8" s="171"/>
      <c r="AD8" s="171"/>
      <c r="AE8" s="171"/>
      <c r="AF8" s="171"/>
      <c r="AG8" s="171"/>
      <c r="AH8" s="171"/>
      <c r="AI8" s="171"/>
      <c r="AJ8" s="171"/>
      <c r="AK8" s="171"/>
      <c r="AL8" s="171"/>
    </row>
    <row r="9" spans="1:50" ht="15.75" customHeight="1" x14ac:dyDescent="0.35">
      <c r="A9" s="173"/>
      <c r="B9" s="174"/>
      <c r="C9" s="174"/>
      <c r="D9" s="175" t="s">
        <v>63</v>
      </c>
      <c r="E9" s="175" t="s">
        <v>64</v>
      </c>
      <c r="F9" s="175" t="s">
        <v>65</v>
      </c>
      <c r="G9" s="175" t="s">
        <v>66</v>
      </c>
      <c r="H9" s="175" t="s">
        <v>67</v>
      </c>
      <c r="I9" s="175" t="s">
        <v>68</v>
      </c>
      <c r="J9" s="175" t="s">
        <v>69</v>
      </c>
      <c r="K9" s="173"/>
      <c r="L9" s="173"/>
      <c r="M9" s="174"/>
      <c r="N9" s="174"/>
      <c r="O9" s="174"/>
      <c r="P9" s="175" t="s">
        <v>63</v>
      </c>
      <c r="Q9" s="175" t="s">
        <v>64</v>
      </c>
      <c r="R9" s="175" t="s">
        <v>65</v>
      </c>
      <c r="S9" s="175" t="s">
        <v>66</v>
      </c>
      <c r="T9" s="175" t="s">
        <v>67</v>
      </c>
      <c r="U9" s="175" t="s">
        <v>68</v>
      </c>
      <c r="V9" s="175" t="s">
        <v>69</v>
      </c>
      <c r="W9" s="173"/>
      <c r="X9" s="173"/>
      <c r="Y9" s="176"/>
      <c r="Z9" s="176"/>
      <c r="AA9" s="176"/>
      <c r="AB9" s="176"/>
      <c r="AC9" s="176"/>
      <c r="AD9" s="176"/>
      <c r="AE9" s="176"/>
      <c r="AF9" s="176"/>
      <c r="AG9" s="176"/>
      <c r="AH9" s="176"/>
      <c r="AI9" s="176"/>
      <c r="AJ9" s="176"/>
      <c r="AK9" s="176"/>
      <c r="AL9" s="176"/>
      <c r="AM9" s="177"/>
      <c r="AN9" s="177"/>
      <c r="AO9" s="177"/>
      <c r="AP9" s="177"/>
      <c r="AQ9" s="177"/>
      <c r="AR9" s="177"/>
      <c r="AS9" s="177"/>
      <c r="AT9" s="177"/>
      <c r="AU9" s="177"/>
      <c r="AV9" s="177"/>
      <c r="AW9" s="177"/>
      <c r="AX9" s="177"/>
    </row>
    <row r="10" spans="1:50" ht="20.149999999999999" customHeight="1" x14ac:dyDescent="0.25">
      <c r="A10" s="178"/>
      <c r="B10" s="170"/>
      <c r="C10" s="179" t="s">
        <v>127</v>
      </c>
      <c r="D10" s="180">
        <v>19</v>
      </c>
      <c r="E10" s="181">
        <v>20</v>
      </c>
      <c r="F10" s="181">
        <v>21</v>
      </c>
      <c r="G10" s="181">
        <v>22</v>
      </c>
      <c r="H10" s="181">
        <v>23</v>
      </c>
      <c r="I10" s="181">
        <v>24</v>
      </c>
      <c r="J10" s="182">
        <v>25</v>
      </c>
      <c r="K10" s="178"/>
      <c r="L10" s="178"/>
      <c r="M10" s="292" t="s">
        <v>70</v>
      </c>
      <c r="N10" s="293"/>
      <c r="O10" s="179" t="s">
        <v>127</v>
      </c>
      <c r="P10" s="180">
        <v>20</v>
      </c>
      <c r="Q10" s="181">
        <v>21</v>
      </c>
      <c r="R10" s="181">
        <v>22</v>
      </c>
      <c r="S10" s="181">
        <v>23</v>
      </c>
      <c r="T10" s="181">
        <v>24</v>
      </c>
      <c r="U10" s="181">
        <v>25</v>
      </c>
      <c r="V10" s="182">
        <v>26</v>
      </c>
      <c r="W10" s="178"/>
      <c r="X10" s="178"/>
      <c r="Y10" s="171"/>
      <c r="Z10" s="171"/>
      <c r="AA10" s="171"/>
      <c r="AB10" s="171"/>
      <c r="AC10" s="171"/>
      <c r="AD10" s="171"/>
      <c r="AE10" s="171"/>
      <c r="AF10" s="171"/>
      <c r="AG10" s="171"/>
      <c r="AH10" s="171"/>
      <c r="AI10" s="171"/>
      <c r="AJ10" s="171"/>
      <c r="AK10" s="171"/>
      <c r="AL10" s="171"/>
    </row>
    <row r="11" spans="1:50" ht="20.149999999999999" customHeight="1" x14ac:dyDescent="0.25">
      <c r="A11" s="178"/>
      <c r="B11" s="170"/>
      <c r="C11" s="179" t="s">
        <v>130</v>
      </c>
      <c r="D11" s="183">
        <v>26</v>
      </c>
      <c r="E11" s="184">
        <v>27</v>
      </c>
      <c r="F11" s="184">
        <v>28</v>
      </c>
      <c r="G11" s="184">
        <v>29</v>
      </c>
      <c r="H11" s="184">
        <v>30</v>
      </c>
      <c r="I11" s="184">
        <v>1</v>
      </c>
      <c r="J11" s="185">
        <v>2</v>
      </c>
      <c r="K11" s="178"/>
      <c r="L11" s="178"/>
      <c r="M11" s="292" t="s">
        <v>70</v>
      </c>
      <c r="N11" s="293"/>
      <c r="O11" s="179" t="s">
        <v>130</v>
      </c>
      <c r="P11" s="183">
        <v>27</v>
      </c>
      <c r="Q11" s="184">
        <v>28</v>
      </c>
      <c r="R11" s="184">
        <v>29</v>
      </c>
      <c r="S11" s="184">
        <v>30</v>
      </c>
      <c r="T11" s="184">
        <v>1</v>
      </c>
      <c r="U11" s="184">
        <v>2</v>
      </c>
      <c r="V11" s="185">
        <v>3</v>
      </c>
      <c r="W11" s="178"/>
      <c r="X11" s="178"/>
      <c r="Y11" s="171"/>
      <c r="Z11" s="171"/>
      <c r="AA11" s="171"/>
      <c r="AB11" s="171"/>
      <c r="AC11" s="171"/>
      <c r="AD11" s="171"/>
      <c r="AE11" s="171"/>
      <c r="AF11" s="171"/>
      <c r="AG11" s="171"/>
      <c r="AH11" s="171"/>
      <c r="AI11" s="171"/>
      <c r="AJ11" s="171"/>
      <c r="AK11" s="171"/>
      <c r="AL11" s="171"/>
    </row>
    <row r="12" spans="1:50" ht="20.149999999999999" customHeight="1" x14ac:dyDescent="0.25">
      <c r="A12" s="178"/>
      <c r="B12" s="170"/>
      <c r="C12" s="179" t="s">
        <v>131</v>
      </c>
      <c r="D12" s="186">
        <v>3</v>
      </c>
      <c r="E12" s="187">
        <v>4</v>
      </c>
      <c r="F12" s="187">
        <v>5</v>
      </c>
      <c r="G12" s="187">
        <v>6</v>
      </c>
      <c r="H12" s="187">
        <v>7</v>
      </c>
      <c r="I12" s="187">
        <v>8</v>
      </c>
      <c r="J12" s="188">
        <v>9</v>
      </c>
      <c r="K12" s="178"/>
      <c r="L12" s="178"/>
      <c r="M12" s="292" t="s">
        <v>70</v>
      </c>
      <c r="N12" s="293"/>
      <c r="O12" s="179" t="s">
        <v>131</v>
      </c>
      <c r="P12" s="186">
        <v>4</v>
      </c>
      <c r="Q12" s="187">
        <v>5</v>
      </c>
      <c r="R12" s="187">
        <v>6</v>
      </c>
      <c r="S12" s="187">
        <v>7</v>
      </c>
      <c r="T12" s="187">
        <v>8</v>
      </c>
      <c r="U12" s="187">
        <v>9</v>
      </c>
      <c r="V12" s="188">
        <v>10</v>
      </c>
      <c r="W12" s="178"/>
      <c r="X12" s="178"/>
      <c r="Y12" s="171"/>
      <c r="Z12" s="171"/>
      <c r="AA12" s="171"/>
      <c r="AB12" s="171"/>
      <c r="AC12" s="171"/>
      <c r="AD12" s="171"/>
      <c r="AE12" s="171"/>
      <c r="AF12" s="171"/>
      <c r="AG12" s="171"/>
      <c r="AH12" s="171"/>
      <c r="AI12" s="171"/>
      <c r="AJ12" s="171"/>
      <c r="AK12" s="171"/>
      <c r="AL12" s="171"/>
    </row>
    <row r="13" spans="1:50" ht="20.149999999999999" customHeight="1" x14ac:dyDescent="0.25">
      <c r="A13" s="178"/>
      <c r="B13" s="170"/>
      <c r="C13" s="179" t="s">
        <v>131</v>
      </c>
      <c r="D13" s="201">
        <v>10</v>
      </c>
      <c r="E13" s="202">
        <v>11</v>
      </c>
      <c r="F13" s="202">
        <v>12</v>
      </c>
      <c r="G13" s="202">
        <v>13</v>
      </c>
      <c r="H13" s="202">
        <v>14</v>
      </c>
      <c r="I13" s="202">
        <v>15</v>
      </c>
      <c r="J13" s="203">
        <v>16</v>
      </c>
      <c r="K13" s="178"/>
      <c r="L13" s="178"/>
      <c r="M13" s="292" t="s">
        <v>70</v>
      </c>
      <c r="N13" s="293"/>
      <c r="O13" s="179" t="s">
        <v>131</v>
      </c>
      <c r="P13" s="201">
        <v>11</v>
      </c>
      <c r="Q13" s="202">
        <v>12</v>
      </c>
      <c r="R13" s="202">
        <v>13</v>
      </c>
      <c r="S13" s="202">
        <v>14</v>
      </c>
      <c r="T13" s="202">
        <v>15</v>
      </c>
      <c r="U13" s="202">
        <v>16</v>
      </c>
      <c r="V13" s="203">
        <v>17</v>
      </c>
      <c r="W13" s="178"/>
      <c r="X13" s="178"/>
      <c r="Y13" s="171"/>
      <c r="Z13" s="171"/>
      <c r="AA13" s="171"/>
      <c r="AB13" s="171"/>
      <c r="AC13" s="171"/>
      <c r="AD13" s="171"/>
      <c r="AE13" s="171"/>
      <c r="AF13" s="171"/>
      <c r="AG13" s="171"/>
      <c r="AH13" s="171"/>
      <c r="AI13" s="171"/>
      <c r="AJ13" s="171"/>
      <c r="AK13" s="171"/>
      <c r="AL13" s="171"/>
    </row>
    <row r="14" spans="1:50" ht="20.149999999999999" customHeight="1" x14ac:dyDescent="0.25">
      <c r="A14" s="178"/>
      <c r="B14" s="170"/>
      <c r="C14" s="179" t="s">
        <v>131</v>
      </c>
      <c r="D14" s="189">
        <v>17</v>
      </c>
      <c r="E14" s="190">
        <v>18</v>
      </c>
      <c r="F14" s="190">
        <v>19</v>
      </c>
      <c r="G14" s="190">
        <v>20</v>
      </c>
      <c r="H14" s="190">
        <v>21</v>
      </c>
      <c r="I14" s="190">
        <v>22</v>
      </c>
      <c r="J14" s="191">
        <v>23</v>
      </c>
      <c r="K14" s="178"/>
      <c r="L14" s="178"/>
      <c r="M14" s="292" t="s">
        <v>70</v>
      </c>
      <c r="N14" s="293"/>
      <c r="O14" s="179" t="s">
        <v>131</v>
      </c>
      <c r="P14" s="189">
        <v>18</v>
      </c>
      <c r="Q14" s="190">
        <v>19</v>
      </c>
      <c r="R14" s="190">
        <v>20</v>
      </c>
      <c r="S14" s="190">
        <v>21</v>
      </c>
      <c r="T14" s="190">
        <v>22</v>
      </c>
      <c r="U14" s="190">
        <v>23</v>
      </c>
      <c r="V14" s="191">
        <v>24</v>
      </c>
      <c r="W14" s="178"/>
      <c r="X14" s="178"/>
      <c r="Y14" s="171"/>
      <c r="Z14" s="171"/>
      <c r="AA14" s="171"/>
      <c r="AB14" s="171"/>
      <c r="AC14" s="171"/>
      <c r="AD14" s="171"/>
      <c r="AE14" s="171"/>
      <c r="AF14" s="171"/>
      <c r="AG14" s="171"/>
      <c r="AH14" s="171"/>
      <c r="AI14" s="171"/>
      <c r="AJ14" s="171"/>
      <c r="AK14" s="171"/>
      <c r="AL14" s="171"/>
    </row>
    <row r="15" spans="1:50" ht="20.149999999999999" customHeight="1" x14ac:dyDescent="0.25">
      <c r="A15" s="178"/>
      <c r="B15" s="170"/>
      <c r="C15" s="179" t="s">
        <v>131</v>
      </c>
      <c r="D15" s="204">
        <v>24</v>
      </c>
      <c r="E15" s="205">
        <v>25</v>
      </c>
      <c r="F15" s="205">
        <v>26</v>
      </c>
      <c r="G15" s="205">
        <v>27</v>
      </c>
      <c r="H15" s="205">
        <v>28</v>
      </c>
      <c r="I15" s="205">
        <v>29</v>
      </c>
      <c r="J15" s="206">
        <v>30</v>
      </c>
      <c r="K15" s="178"/>
      <c r="L15" s="178"/>
      <c r="M15" s="292" t="s">
        <v>70</v>
      </c>
      <c r="N15" s="293"/>
      <c r="O15" s="179" t="s">
        <v>131</v>
      </c>
      <c r="P15" s="204">
        <v>25</v>
      </c>
      <c r="Q15" s="205">
        <v>26</v>
      </c>
      <c r="R15" s="205">
        <v>27</v>
      </c>
      <c r="S15" s="205">
        <v>28</v>
      </c>
      <c r="T15" s="205">
        <v>29</v>
      </c>
      <c r="U15" s="205">
        <v>30</v>
      </c>
      <c r="V15" s="206">
        <v>31</v>
      </c>
      <c r="W15" s="178"/>
      <c r="X15" s="178"/>
      <c r="Y15" s="171"/>
      <c r="Z15" s="171"/>
      <c r="AA15" s="171"/>
      <c r="AB15" s="171"/>
      <c r="AC15" s="171"/>
      <c r="AD15" s="171"/>
      <c r="AE15" s="171"/>
      <c r="AF15" s="171"/>
      <c r="AG15" s="171"/>
      <c r="AH15" s="171"/>
      <c r="AI15" s="171"/>
      <c r="AJ15" s="171"/>
      <c r="AK15" s="171"/>
      <c r="AL15" s="171"/>
    </row>
    <row r="16" spans="1:50" x14ac:dyDescent="0.25">
      <c r="A16" s="170"/>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1"/>
      <c r="Z16" s="171"/>
      <c r="AA16" s="171"/>
      <c r="AB16" s="171"/>
      <c r="AC16" s="171"/>
      <c r="AD16" s="171"/>
      <c r="AE16" s="171"/>
      <c r="AF16" s="171"/>
      <c r="AG16" s="171"/>
      <c r="AH16" s="171"/>
      <c r="AI16" s="171"/>
      <c r="AJ16" s="171"/>
      <c r="AK16" s="171"/>
      <c r="AL16" s="171"/>
    </row>
    <row r="17" spans="1:50" x14ac:dyDescent="0.25">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1"/>
      <c r="Z17" s="171"/>
      <c r="AA17" s="171"/>
      <c r="AB17" s="171"/>
      <c r="AC17" s="171"/>
      <c r="AD17" s="171"/>
      <c r="AE17" s="171"/>
      <c r="AF17" s="171"/>
      <c r="AG17" s="171"/>
      <c r="AH17" s="171"/>
      <c r="AI17" s="171"/>
      <c r="AJ17" s="171"/>
      <c r="AK17" s="171"/>
      <c r="AL17" s="171"/>
    </row>
    <row r="18" spans="1:50" ht="13" x14ac:dyDescent="0.3">
      <c r="A18" s="170"/>
      <c r="B18" s="170"/>
      <c r="C18" s="170"/>
      <c r="D18" s="294" t="s">
        <v>71</v>
      </c>
      <c r="E18" s="294"/>
      <c r="F18" s="294"/>
      <c r="G18" s="294"/>
      <c r="H18" s="294"/>
      <c r="I18" s="294"/>
      <c r="J18" s="294"/>
      <c r="K18" s="170"/>
      <c r="L18" s="170"/>
      <c r="M18" s="170"/>
      <c r="N18" s="170"/>
      <c r="O18" s="170"/>
      <c r="P18" s="294" t="s">
        <v>72</v>
      </c>
      <c r="Q18" s="294"/>
      <c r="R18" s="294"/>
      <c r="S18" s="294"/>
      <c r="T18" s="294"/>
      <c r="U18" s="294"/>
      <c r="V18" s="294"/>
      <c r="W18" s="170"/>
      <c r="X18" s="170"/>
      <c r="Y18" s="171"/>
      <c r="Z18" s="171"/>
      <c r="AA18" s="171"/>
      <c r="AB18" s="171"/>
      <c r="AC18" s="171"/>
      <c r="AD18" s="171"/>
      <c r="AE18" s="171"/>
      <c r="AF18" s="171"/>
      <c r="AG18" s="171"/>
      <c r="AH18" s="171"/>
      <c r="AI18" s="171"/>
      <c r="AJ18" s="171"/>
      <c r="AK18" s="171"/>
      <c r="AL18" s="171"/>
    </row>
    <row r="19" spans="1:50" ht="13.15" customHeight="1" x14ac:dyDescent="0.25">
      <c r="A19" s="170"/>
      <c r="B19" s="170"/>
      <c r="C19" s="289" t="s">
        <v>132</v>
      </c>
      <c r="D19" s="289"/>
      <c r="E19" s="289"/>
      <c r="F19" s="289"/>
      <c r="G19" s="170"/>
      <c r="H19" s="170" t="s">
        <v>133</v>
      </c>
      <c r="I19" s="170"/>
      <c r="J19" s="170"/>
      <c r="K19" s="170"/>
      <c r="L19" s="170"/>
      <c r="M19" s="170"/>
      <c r="N19" s="170"/>
      <c r="O19" s="289" t="s">
        <v>129</v>
      </c>
      <c r="P19" s="289"/>
      <c r="Q19" s="289"/>
      <c r="R19" s="289"/>
      <c r="S19" s="170"/>
      <c r="T19" s="170" t="s">
        <v>128</v>
      </c>
      <c r="U19" s="170"/>
      <c r="V19" s="170"/>
      <c r="W19" s="170"/>
      <c r="X19" s="170"/>
      <c r="Y19" s="171"/>
      <c r="Z19" s="171"/>
      <c r="AA19" s="171"/>
      <c r="AB19" s="171"/>
      <c r="AC19" s="171"/>
      <c r="AD19" s="171"/>
      <c r="AE19" s="171"/>
      <c r="AF19" s="171"/>
      <c r="AG19" s="171"/>
      <c r="AH19" s="171"/>
      <c r="AI19" s="171"/>
      <c r="AJ19" s="171"/>
      <c r="AK19" s="171"/>
      <c r="AL19" s="171"/>
    </row>
    <row r="20" spans="1:50" x14ac:dyDescent="0.25">
      <c r="A20" s="192"/>
      <c r="B20" s="192"/>
      <c r="C20" s="289" t="s">
        <v>138</v>
      </c>
      <c r="D20" s="289"/>
      <c r="E20" s="289"/>
      <c r="F20" s="289"/>
      <c r="G20" s="6"/>
      <c r="H20" s="6" t="s">
        <v>139</v>
      </c>
      <c r="I20" s="6"/>
      <c r="J20" s="6"/>
      <c r="K20" s="192"/>
      <c r="L20" s="192"/>
      <c r="M20" s="192"/>
      <c r="N20" s="192"/>
      <c r="O20" s="289" t="s">
        <v>134</v>
      </c>
      <c r="P20" s="289"/>
      <c r="Q20" s="289"/>
      <c r="R20" s="289"/>
      <c r="S20" s="6"/>
      <c r="T20" s="6" t="s">
        <v>133</v>
      </c>
      <c r="U20" s="6"/>
      <c r="V20" s="6"/>
      <c r="W20" s="6"/>
      <c r="X20" s="6"/>
      <c r="Y20" s="193"/>
      <c r="Z20" s="193"/>
      <c r="AA20" s="193"/>
      <c r="AB20" s="193"/>
      <c r="AC20" s="193"/>
      <c r="AD20" s="193"/>
      <c r="AE20" s="193"/>
      <c r="AF20" s="193"/>
      <c r="AG20" s="193"/>
      <c r="AH20" s="193"/>
      <c r="AI20" s="193"/>
      <c r="AJ20" s="193"/>
      <c r="AK20" s="193"/>
      <c r="AL20" s="193"/>
      <c r="AM20" s="1"/>
      <c r="AN20" s="1"/>
      <c r="AO20" s="1"/>
      <c r="AP20" s="1"/>
      <c r="AQ20" s="1"/>
      <c r="AR20" s="1"/>
      <c r="AS20" s="1"/>
      <c r="AT20" s="1"/>
      <c r="AU20" s="1"/>
      <c r="AV20" s="1"/>
      <c r="AW20" s="1"/>
      <c r="AX20" s="1"/>
    </row>
    <row r="21" spans="1:50" x14ac:dyDescent="0.25">
      <c r="A21" s="194"/>
      <c r="B21" s="194"/>
      <c r="C21" s="289"/>
      <c r="D21" s="289"/>
      <c r="E21" s="289"/>
      <c r="F21" s="289"/>
      <c r="G21" s="6"/>
      <c r="H21" s="6"/>
      <c r="I21" s="6"/>
      <c r="J21" s="6"/>
      <c r="K21" s="192"/>
      <c r="L21" s="192"/>
      <c r="M21" s="192"/>
      <c r="N21" s="192"/>
      <c r="O21" s="289" t="s">
        <v>140</v>
      </c>
      <c r="P21" s="289"/>
      <c r="Q21" s="289"/>
      <c r="R21" s="289"/>
      <c r="S21" s="195"/>
      <c r="T21" s="195" t="s">
        <v>139</v>
      </c>
      <c r="U21" s="195"/>
      <c r="V21" s="195"/>
      <c r="W21" s="195"/>
      <c r="X21" s="195"/>
      <c r="Y21" s="193"/>
      <c r="Z21" s="193"/>
      <c r="AA21" s="193"/>
      <c r="AB21" s="193"/>
      <c r="AC21" s="193"/>
      <c r="AD21" s="193"/>
      <c r="AE21" s="193"/>
      <c r="AF21" s="193"/>
      <c r="AG21" s="193"/>
      <c r="AH21" s="193"/>
      <c r="AI21" s="193"/>
      <c r="AJ21" s="193"/>
      <c r="AK21" s="193"/>
      <c r="AL21" s="193"/>
      <c r="AM21" s="1"/>
      <c r="AN21" s="1"/>
      <c r="AO21" s="1"/>
      <c r="AP21" s="1"/>
      <c r="AQ21" s="1"/>
      <c r="AR21" s="1"/>
      <c r="AS21" s="1"/>
      <c r="AT21" s="1"/>
      <c r="AU21" s="1"/>
      <c r="AV21" s="1"/>
      <c r="AW21" s="1"/>
      <c r="AX21" s="1"/>
    </row>
    <row r="22" spans="1:50" x14ac:dyDescent="0.25">
      <c r="A22" s="192"/>
      <c r="B22" s="192"/>
      <c r="C22" s="289"/>
      <c r="D22" s="289"/>
      <c r="E22" s="289"/>
      <c r="F22" s="289"/>
      <c r="G22" s="6"/>
      <c r="H22" s="6"/>
      <c r="I22" s="6"/>
      <c r="J22" s="6"/>
      <c r="K22" s="192"/>
      <c r="L22" s="192"/>
      <c r="M22" s="192"/>
      <c r="N22" s="192"/>
      <c r="O22" s="289"/>
      <c r="P22" s="289"/>
      <c r="Q22" s="289"/>
      <c r="R22" s="289"/>
      <c r="S22" s="6"/>
      <c r="T22" s="6"/>
      <c r="U22" s="6"/>
      <c r="V22" s="6"/>
      <c r="W22" s="6"/>
      <c r="X22" s="6"/>
      <c r="Y22" s="193"/>
      <c r="Z22" s="193"/>
      <c r="AA22" s="193"/>
      <c r="AB22" s="193"/>
      <c r="AC22" s="193"/>
      <c r="AD22" s="193"/>
      <c r="AE22" s="193"/>
      <c r="AF22" s="193"/>
      <c r="AG22" s="193"/>
      <c r="AH22" s="193"/>
      <c r="AI22" s="193"/>
      <c r="AJ22" s="193"/>
      <c r="AK22" s="193"/>
      <c r="AL22" s="193"/>
      <c r="AM22" s="1"/>
      <c r="AN22" s="1"/>
      <c r="AO22" s="1"/>
      <c r="AP22" s="1"/>
      <c r="AQ22" s="1"/>
      <c r="AR22" s="1"/>
      <c r="AS22" s="1"/>
      <c r="AT22" s="1"/>
      <c r="AU22" s="1"/>
      <c r="AV22" s="1"/>
      <c r="AW22" s="1"/>
      <c r="AX22" s="1"/>
    </row>
    <row r="23" spans="1:50" x14ac:dyDescent="0.25">
      <c r="A23" s="192"/>
      <c r="B23" s="192"/>
      <c r="C23" s="289"/>
      <c r="D23" s="289"/>
      <c r="E23" s="289"/>
      <c r="F23" s="289"/>
      <c r="G23" s="6"/>
      <c r="H23" s="6"/>
      <c r="I23" s="6"/>
      <c r="J23" s="192"/>
      <c r="K23" s="192"/>
      <c r="L23" s="192"/>
      <c r="M23" s="192"/>
      <c r="N23" s="192"/>
      <c r="O23" s="289"/>
      <c r="P23" s="289"/>
      <c r="Q23" s="289"/>
      <c r="R23" s="289"/>
      <c r="S23" s="6"/>
      <c r="T23" s="6"/>
      <c r="U23" s="6"/>
      <c r="V23" s="6"/>
      <c r="W23" s="6"/>
      <c r="X23" s="192"/>
      <c r="Y23" s="193"/>
      <c r="Z23" s="193"/>
      <c r="AA23" s="193"/>
      <c r="AB23" s="193"/>
      <c r="AC23" s="193"/>
      <c r="AD23" s="193"/>
      <c r="AE23" s="193"/>
      <c r="AF23" s="193"/>
      <c r="AG23" s="193"/>
      <c r="AH23" s="193"/>
      <c r="AI23" s="193"/>
      <c r="AJ23" s="193"/>
      <c r="AK23" s="193"/>
      <c r="AL23" s="193"/>
      <c r="AM23" s="1"/>
      <c r="AN23" s="1"/>
      <c r="AO23" s="1"/>
      <c r="AP23" s="1"/>
      <c r="AQ23" s="1"/>
      <c r="AR23" s="1"/>
      <c r="AS23" s="1"/>
      <c r="AT23" s="1"/>
      <c r="AU23" s="1"/>
      <c r="AV23" s="1"/>
      <c r="AW23" s="1"/>
      <c r="AX23" s="1"/>
    </row>
    <row r="24" spans="1:50" x14ac:dyDescent="0.25">
      <c r="A24" s="170"/>
      <c r="B24" s="170"/>
      <c r="C24" s="289"/>
      <c r="D24" s="289"/>
      <c r="E24" s="289"/>
      <c r="F24" s="289"/>
      <c r="G24" s="6"/>
      <c r="H24" s="6"/>
      <c r="I24" s="6"/>
      <c r="J24" s="170"/>
      <c r="K24" s="170"/>
      <c r="L24" s="170"/>
      <c r="M24" s="170"/>
      <c r="N24" s="170"/>
      <c r="O24" s="289"/>
      <c r="P24" s="289"/>
      <c r="Q24" s="289"/>
      <c r="R24" s="289"/>
      <c r="S24" s="6"/>
      <c r="T24" s="6"/>
      <c r="U24" s="6"/>
      <c r="V24" s="6"/>
      <c r="W24" s="6"/>
      <c r="X24" s="170"/>
      <c r="Y24" s="171"/>
      <c r="Z24" s="171"/>
      <c r="AA24" s="171"/>
      <c r="AB24" s="171"/>
      <c r="AC24" s="171"/>
      <c r="AD24" s="171"/>
      <c r="AE24" s="171"/>
      <c r="AF24" s="171"/>
      <c r="AG24" s="171"/>
      <c r="AH24" s="171"/>
      <c r="AI24" s="171"/>
      <c r="AJ24" s="171"/>
      <c r="AK24" s="171"/>
      <c r="AL24" s="171"/>
    </row>
    <row r="25" spans="1:50" ht="12.75" customHeight="1" x14ac:dyDescent="0.25">
      <c r="Y25" s="171"/>
      <c r="Z25" s="171"/>
      <c r="AA25" s="171"/>
      <c r="AB25" s="171"/>
      <c r="AC25" s="171"/>
      <c r="AD25" s="171"/>
      <c r="AE25" s="171"/>
      <c r="AF25" s="171"/>
      <c r="AG25" s="171"/>
      <c r="AH25" s="171"/>
      <c r="AI25" s="171"/>
      <c r="AJ25" s="171"/>
      <c r="AK25" s="171"/>
      <c r="AL25" s="171"/>
    </row>
    <row r="26" spans="1:50" x14ac:dyDescent="0.25">
      <c r="A26" s="170"/>
      <c r="B26" s="170"/>
      <c r="C26" s="289"/>
      <c r="D26" s="289"/>
      <c r="E26" s="289"/>
      <c r="F26" s="289"/>
      <c r="G26" s="6"/>
      <c r="H26" s="6"/>
      <c r="I26" s="6"/>
      <c r="J26" s="170"/>
      <c r="K26" s="170"/>
      <c r="L26" s="170"/>
      <c r="M26" s="170"/>
      <c r="N26" s="170"/>
      <c r="O26" s="289"/>
      <c r="P26" s="289"/>
      <c r="Q26" s="289"/>
      <c r="R26" s="289"/>
      <c r="S26" s="6"/>
      <c r="T26" s="6"/>
      <c r="U26" s="6"/>
      <c r="V26" s="6"/>
      <c r="W26" s="6"/>
      <c r="X26" s="170"/>
      <c r="Y26" s="171"/>
      <c r="Z26" s="171"/>
      <c r="AA26" s="171"/>
      <c r="AB26" s="171"/>
      <c r="AC26" s="171"/>
      <c r="AD26" s="171"/>
      <c r="AE26" s="171"/>
      <c r="AF26" s="171"/>
      <c r="AG26" s="171"/>
      <c r="AH26" s="171"/>
      <c r="AI26" s="171"/>
      <c r="AJ26" s="171"/>
      <c r="AK26" s="171"/>
      <c r="AL26" s="171"/>
    </row>
    <row r="27" spans="1:50" x14ac:dyDescent="0.25">
      <c r="A27" s="170"/>
      <c r="B27" s="170"/>
      <c r="C27" s="289"/>
      <c r="D27" s="290"/>
      <c r="E27" s="290"/>
      <c r="F27" s="6"/>
      <c r="G27" s="6"/>
      <c r="H27" s="6"/>
      <c r="I27" s="6"/>
      <c r="J27" s="170"/>
      <c r="K27" s="170"/>
      <c r="L27" s="170"/>
      <c r="M27" s="170"/>
      <c r="N27" s="170"/>
      <c r="O27" s="289"/>
      <c r="P27" s="290"/>
      <c r="Q27" s="290"/>
      <c r="R27" s="6"/>
      <c r="S27" s="6"/>
      <c r="T27" s="6"/>
      <c r="U27" s="6"/>
      <c r="V27" s="6"/>
      <c r="W27" s="6"/>
      <c r="X27" s="170"/>
      <c r="Y27" s="171"/>
      <c r="Z27" s="171"/>
      <c r="AA27" s="171"/>
      <c r="AB27" s="171"/>
      <c r="AC27" s="171"/>
      <c r="AD27" s="171"/>
      <c r="AE27" s="171"/>
      <c r="AF27" s="171"/>
      <c r="AG27" s="171"/>
      <c r="AH27" s="171"/>
      <c r="AI27" s="171"/>
      <c r="AJ27" s="171"/>
      <c r="AK27" s="171"/>
      <c r="AL27" s="171"/>
    </row>
    <row r="28" spans="1:50" x14ac:dyDescent="0.25">
      <c r="A28" s="170"/>
      <c r="B28" s="170"/>
      <c r="C28" s="289"/>
      <c r="D28" s="290"/>
      <c r="E28" s="290"/>
      <c r="F28" s="170"/>
      <c r="G28" s="170"/>
      <c r="H28" s="170"/>
      <c r="I28" s="170"/>
      <c r="J28" s="170"/>
      <c r="K28" s="170"/>
      <c r="L28" s="170"/>
      <c r="M28" s="170"/>
      <c r="N28" s="170"/>
      <c r="O28" s="289"/>
      <c r="P28" s="290"/>
      <c r="Q28" s="290"/>
      <c r="R28" s="170"/>
      <c r="S28" s="170"/>
      <c r="T28" s="170"/>
      <c r="U28" s="170"/>
      <c r="V28" s="170"/>
      <c r="W28" s="170"/>
      <c r="X28" s="170"/>
      <c r="Y28" s="171"/>
      <c r="Z28" s="171"/>
      <c r="AA28" s="171"/>
      <c r="AB28" s="171"/>
      <c r="AC28" s="171"/>
      <c r="AD28" s="171"/>
      <c r="AE28" s="171"/>
      <c r="AF28" s="171"/>
      <c r="AG28" s="171"/>
      <c r="AH28" s="171"/>
      <c r="AI28" s="171"/>
      <c r="AJ28" s="171"/>
      <c r="AK28" s="171"/>
      <c r="AL28" s="171"/>
    </row>
    <row r="29" spans="1:50" x14ac:dyDescent="0.25">
      <c r="A29" s="170"/>
      <c r="B29" s="170"/>
      <c r="C29" s="289"/>
      <c r="D29" s="290"/>
      <c r="E29" s="290"/>
      <c r="F29" s="170"/>
      <c r="G29" s="170"/>
      <c r="H29" s="170"/>
      <c r="I29" s="170"/>
      <c r="J29" s="170"/>
      <c r="K29" s="170"/>
      <c r="L29" s="170"/>
      <c r="M29" s="170"/>
      <c r="N29" s="170"/>
      <c r="O29" s="289"/>
      <c r="P29" s="290"/>
      <c r="Q29" s="290"/>
      <c r="R29" s="170"/>
      <c r="T29" s="170"/>
      <c r="U29" s="170"/>
      <c r="V29" s="170"/>
      <c r="W29" s="170"/>
      <c r="X29" s="170"/>
      <c r="Y29" s="171"/>
      <c r="Z29" s="171"/>
      <c r="AA29" s="171"/>
      <c r="AB29" s="171"/>
      <c r="AC29" s="171"/>
      <c r="AD29" s="171"/>
      <c r="AE29" s="171"/>
      <c r="AF29" s="171"/>
      <c r="AG29" s="171"/>
      <c r="AH29" s="171"/>
      <c r="AI29" s="171"/>
      <c r="AJ29" s="171"/>
      <c r="AK29" s="171"/>
      <c r="AL29" s="171"/>
    </row>
    <row r="30" spans="1:50" ht="13" x14ac:dyDescent="0.3">
      <c r="A30" s="170"/>
      <c r="B30" s="170"/>
      <c r="C30" s="196"/>
      <c r="D30" s="170"/>
      <c r="E30" s="170"/>
      <c r="F30" s="170"/>
      <c r="G30" s="197" t="s">
        <v>73</v>
      </c>
      <c r="H30" s="170">
        <v>30</v>
      </c>
      <c r="I30" s="170"/>
      <c r="J30" s="170"/>
      <c r="K30" s="170"/>
      <c r="L30" s="170"/>
      <c r="M30" s="170"/>
      <c r="N30" s="170"/>
      <c r="O30" s="196"/>
      <c r="P30" s="170"/>
      <c r="Q30" s="170"/>
      <c r="R30" s="170"/>
      <c r="S30" s="197" t="s">
        <v>73</v>
      </c>
      <c r="T30" s="170">
        <v>30</v>
      </c>
      <c r="U30" s="170"/>
      <c r="V30" s="170"/>
      <c r="W30" s="170"/>
      <c r="X30" s="170"/>
      <c r="Y30" s="171"/>
      <c r="Z30" s="171"/>
      <c r="AA30" s="171"/>
      <c r="AB30" s="171"/>
      <c r="AC30" s="171"/>
      <c r="AD30" s="171"/>
      <c r="AE30" s="171"/>
      <c r="AF30" s="171"/>
      <c r="AG30" s="171"/>
      <c r="AH30" s="171"/>
      <c r="AI30" s="171"/>
      <c r="AJ30" s="171"/>
      <c r="AK30" s="171"/>
      <c r="AL30" s="171"/>
    </row>
    <row r="31" spans="1:50" ht="13" x14ac:dyDescent="0.3">
      <c r="A31" s="170"/>
      <c r="B31" s="170"/>
      <c r="C31" s="196"/>
      <c r="D31" s="170"/>
      <c r="E31" s="170"/>
      <c r="F31" s="170"/>
      <c r="G31" s="197" t="s">
        <v>74</v>
      </c>
      <c r="H31" s="170">
        <v>12</v>
      </c>
      <c r="I31" s="170"/>
      <c r="J31" s="170"/>
      <c r="K31" s="170"/>
      <c r="L31" s="170"/>
      <c r="M31" s="170"/>
      <c r="N31" s="170"/>
      <c r="O31" s="196"/>
      <c r="P31" s="170"/>
      <c r="Q31" s="170"/>
      <c r="R31" s="170"/>
      <c r="S31" s="197" t="s">
        <v>74</v>
      </c>
      <c r="T31" s="170">
        <v>12</v>
      </c>
      <c r="U31" s="170"/>
      <c r="V31" s="170"/>
      <c r="W31" s="170"/>
      <c r="X31" s="170"/>
      <c r="Y31" s="171"/>
      <c r="Z31" s="171"/>
      <c r="AA31" s="171"/>
      <c r="AB31" s="171"/>
      <c r="AC31" s="171"/>
      <c r="AD31" s="171"/>
      <c r="AE31" s="171"/>
      <c r="AF31" s="171"/>
      <c r="AG31" s="171"/>
      <c r="AH31" s="171"/>
      <c r="AI31" s="171"/>
      <c r="AJ31" s="171"/>
      <c r="AK31" s="171"/>
      <c r="AL31" s="171"/>
    </row>
    <row r="32" spans="1:50" x14ac:dyDescent="0.25">
      <c r="A32" s="170"/>
      <c r="B32" s="170"/>
      <c r="C32" s="196"/>
      <c r="D32" s="170"/>
      <c r="E32" s="170"/>
      <c r="F32" s="170"/>
      <c r="G32" s="170"/>
      <c r="H32" s="170"/>
      <c r="I32" s="170"/>
      <c r="J32" s="170"/>
      <c r="K32" s="170"/>
      <c r="L32" s="170"/>
      <c r="M32" s="170"/>
      <c r="N32" s="170"/>
      <c r="O32" s="196"/>
      <c r="P32" s="170"/>
      <c r="Q32" s="170"/>
      <c r="R32" s="170"/>
      <c r="S32" s="170"/>
      <c r="T32" s="170"/>
      <c r="U32" s="170"/>
      <c r="V32" s="170"/>
      <c r="W32" s="170"/>
      <c r="X32" s="170"/>
      <c r="Y32" s="171"/>
      <c r="Z32" s="171"/>
      <c r="AA32" s="171"/>
      <c r="AB32" s="171"/>
      <c r="AC32" s="171"/>
      <c r="AD32" s="171"/>
      <c r="AE32" s="171"/>
      <c r="AF32" s="171"/>
      <c r="AG32" s="171"/>
      <c r="AH32" s="171"/>
      <c r="AI32" s="171"/>
      <c r="AJ32" s="171"/>
      <c r="AK32" s="171"/>
      <c r="AL32" s="171"/>
    </row>
    <row r="33" spans="1:38" x14ac:dyDescent="0.25">
      <c r="A33" s="170"/>
      <c r="B33" s="170"/>
      <c r="C33" s="196"/>
      <c r="D33" s="170"/>
      <c r="E33" s="170"/>
      <c r="F33" s="170"/>
      <c r="G33" s="170"/>
      <c r="H33" s="170"/>
      <c r="I33" s="170"/>
      <c r="J33" s="170"/>
      <c r="K33" s="170"/>
      <c r="L33" s="170"/>
      <c r="M33" s="170"/>
      <c r="N33" s="170"/>
      <c r="O33" s="196"/>
      <c r="P33" s="170"/>
      <c r="Q33" s="170"/>
      <c r="R33" s="170"/>
      <c r="S33" s="170"/>
      <c r="T33" s="170"/>
      <c r="U33" s="170"/>
      <c r="V33" s="170"/>
      <c r="W33" s="170"/>
      <c r="X33" s="170"/>
      <c r="Y33" s="171"/>
      <c r="Z33" s="171"/>
      <c r="AA33" s="171"/>
      <c r="AB33" s="171"/>
      <c r="AC33" s="171"/>
      <c r="AD33" s="171"/>
      <c r="AE33" s="171"/>
      <c r="AF33" s="171"/>
      <c r="AG33" s="171"/>
      <c r="AH33" s="171"/>
      <c r="AI33" s="171"/>
      <c r="AJ33" s="171"/>
      <c r="AK33" s="171"/>
      <c r="AL33" s="171"/>
    </row>
    <row r="34" spans="1:38" ht="13" x14ac:dyDescent="0.3">
      <c r="A34" s="170"/>
      <c r="B34" s="198"/>
      <c r="C34" s="199"/>
      <c r="D34" s="170"/>
      <c r="E34" s="170"/>
      <c r="F34" s="170"/>
      <c r="G34" s="170"/>
      <c r="H34" s="170"/>
      <c r="I34" s="170"/>
      <c r="J34" s="170"/>
      <c r="K34" s="170"/>
      <c r="L34" s="170"/>
      <c r="M34" s="170"/>
      <c r="N34" s="170"/>
      <c r="O34" s="196"/>
      <c r="P34" s="170"/>
      <c r="Q34" s="170"/>
      <c r="R34" s="170"/>
      <c r="S34" s="170"/>
      <c r="T34" s="170"/>
      <c r="U34" s="170"/>
      <c r="V34" s="170"/>
      <c r="W34" s="170"/>
      <c r="X34" s="170"/>
      <c r="Y34" s="171"/>
      <c r="Z34" s="171"/>
      <c r="AA34" s="171"/>
      <c r="AB34" s="171"/>
      <c r="AC34" s="171"/>
      <c r="AD34" s="171"/>
      <c r="AE34" s="171"/>
      <c r="AF34" s="171"/>
      <c r="AG34" s="171"/>
      <c r="AH34" s="171"/>
      <c r="AI34" s="171"/>
      <c r="AJ34" s="171"/>
      <c r="AK34" s="171"/>
      <c r="AL34" s="171"/>
    </row>
    <row r="35" spans="1:38" ht="13" x14ac:dyDescent="0.3">
      <c r="A35" s="170"/>
      <c r="B35" s="198"/>
      <c r="C35" s="199"/>
      <c r="D35" s="170"/>
      <c r="E35" s="170"/>
      <c r="F35" s="170"/>
      <c r="G35" s="170"/>
      <c r="H35" s="170"/>
      <c r="I35" s="170"/>
      <c r="J35" s="170"/>
      <c r="K35" s="170"/>
      <c r="L35" s="170"/>
      <c r="M35" s="170"/>
      <c r="N35" s="170"/>
      <c r="O35" s="170"/>
      <c r="P35" s="170"/>
      <c r="Q35" s="170"/>
      <c r="R35" s="170"/>
      <c r="S35" s="170"/>
      <c r="T35" s="170"/>
      <c r="U35" s="170"/>
      <c r="V35" s="170"/>
      <c r="W35" s="170"/>
      <c r="X35" s="170"/>
      <c r="Y35" s="171"/>
      <c r="Z35" s="171"/>
      <c r="AA35" s="171"/>
      <c r="AB35" s="171"/>
      <c r="AC35" s="171"/>
      <c r="AD35" s="171"/>
      <c r="AE35" s="171"/>
      <c r="AF35" s="171"/>
      <c r="AG35" s="171"/>
      <c r="AH35" s="171"/>
      <c r="AI35" s="171"/>
      <c r="AJ35" s="171"/>
      <c r="AK35" s="171"/>
      <c r="AL35" s="171"/>
    </row>
    <row r="36" spans="1:38" ht="13" x14ac:dyDescent="0.3">
      <c r="A36" s="170"/>
      <c r="B36" s="170"/>
      <c r="C36" s="199"/>
      <c r="D36" s="170"/>
      <c r="E36" s="170"/>
      <c r="F36" s="170"/>
      <c r="G36" s="170"/>
      <c r="H36" s="170"/>
      <c r="I36" s="170"/>
      <c r="J36" s="170"/>
      <c r="K36" s="170"/>
      <c r="L36" s="170"/>
      <c r="M36" s="170"/>
      <c r="N36" s="170"/>
      <c r="O36" s="170"/>
      <c r="P36" s="170"/>
      <c r="Q36" s="170"/>
      <c r="R36" s="170"/>
      <c r="S36" s="170"/>
      <c r="T36" s="170"/>
      <c r="U36" s="170"/>
      <c r="V36" s="170"/>
      <c r="W36" s="170"/>
      <c r="X36" s="170"/>
      <c r="Y36" s="171"/>
      <c r="Z36" s="171"/>
      <c r="AA36" s="171"/>
      <c r="AB36" s="171"/>
      <c r="AC36" s="171"/>
      <c r="AD36" s="171"/>
      <c r="AE36" s="171"/>
      <c r="AF36" s="171"/>
      <c r="AG36" s="171"/>
      <c r="AH36" s="171"/>
      <c r="AI36" s="171"/>
      <c r="AJ36" s="171"/>
      <c r="AK36" s="171"/>
      <c r="AL36" s="171"/>
    </row>
    <row r="37" spans="1:38" ht="13" x14ac:dyDescent="0.3">
      <c r="A37" s="170"/>
      <c r="C37" s="200" t="s">
        <v>141</v>
      </c>
      <c r="D37" s="170"/>
      <c r="E37" s="170"/>
      <c r="F37" s="170"/>
      <c r="G37" s="170"/>
      <c r="H37" s="170"/>
      <c r="I37" s="170"/>
      <c r="J37" s="170"/>
      <c r="K37" s="170"/>
      <c r="L37" s="170"/>
      <c r="M37" s="170"/>
      <c r="N37" s="170"/>
      <c r="O37" s="170"/>
      <c r="P37" s="170"/>
      <c r="Q37" s="170"/>
      <c r="R37" s="170"/>
      <c r="S37" s="170"/>
      <c r="T37" s="170"/>
      <c r="U37" s="170"/>
      <c r="V37" s="170"/>
      <c r="W37" s="170"/>
      <c r="X37" s="170"/>
      <c r="Y37" s="171"/>
      <c r="Z37" s="171"/>
      <c r="AA37" s="171"/>
      <c r="AB37" s="171"/>
      <c r="AC37" s="171"/>
      <c r="AD37" s="171"/>
      <c r="AE37" s="171"/>
      <c r="AF37" s="171"/>
      <c r="AG37" s="171"/>
      <c r="AH37" s="171"/>
      <c r="AI37" s="171"/>
      <c r="AJ37" s="171"/>
      <c r="AK37" s="171"/>
      <c r="AL37" s="171"/>
    </row>
    <row r="38" spans="1:38" x14ac:dyDescent="0.25">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1"/>
      <c r="Z38" s="171"/>
      <c r="AA38" s="171"/>
      <c r="AB38" s="171"/>
      <c r="AC38" s="171"/>
      <c r="AD38" s="171"/>
      <c r="AE38" s="171"/>
      <c r="AF38" s="171"/>
      <c r="AG38" s="171"/>
      <c r="AH38" s="171"/>
      <c r="AI38" s="171"/>
      <c r="AJ38" s="171"/>
      <c r="AK38" s="171"/>
      <c r="AL38" s="171"/>
    </row>
    <row r="39" spans="1:38" x14ac:dyDescent="0.25">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1"/>
      <c r="Z39" s="171"/>
      <c r="AA39" s="171"/>
      <c r="AB39" s="171"/>
      <c r="AC39" s="171"/>
      <c r="AD39" s="171"/>
      <c r="AE39" s="171"/>
      <c r="AF39" s="171"/>
      <c r="AG39" s="171"/>
      <c r="AH39" s="171"/>
      <c r="AI39" s="171"/>
      <c r="AJ39" s="171"/>
      <c r="AK39" s="171"/>
      <c r="AL39" s="171"/>
    </row>
    <row r="40" spans="1:38" x14ac:dyDescent="0.25">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1"/>
      <c r="Z40" s="171"/>
      <c r="AA40" s="171"/>
      <c r="AB40" s="171"/>
      <c r="AC40" s="171"/>
      <c r="AD40" s="171"/>
      <c r="AE40" s="171"/>
      <c r="AF40" s="171"/>
      <c r="AG40" s="171"/>
      <c r="AH40" s="171"/>
      <c r="AI40" s="171"/>
      <c r="AJ40" s="171"/>
      <c r="AK40" s="171"/>
      <c r="AL40" s="171"/>
    </row>
    <row r="41" spans="1:38" x14ac:dyDescent="0.25">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1"/>
      <c r="Z41" s="171"/>
      <c r="AA41" s="171"/>
      <c r="AB41" s="171"/>
      <c r="AC41" s="171"/>
      <c r="AD41" s="171"/>
      <c r="AE41" s="171"/>
      <c r="AF41" s="171"/>
      <c r="AG41" s="171"/>
      <c r="AH41" s="171"/>
      <c r="AI41" s="171"/>
      <c r="AJ41" s="171"/>
      <c r="AK41" s="171"/>
      <c r="AL41" s="171"/>
    </row>
    <row r="42" spans="1:38" x14ac:dyDescent="0.25">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1"/>
      <c r="Z42" s="171"/>
      <c r="AA42" s="171"/>
      <c r="AB42" s="171"/>
      <c r="AC42" s="171"/>
      <c r="AD42" s="171"/>
      <c r="AE42" s="171"/>
      <c r="AF42" s="171"/>
      <c r="AG42" s="171"/>
      <c r="AH42" s="171"/>
      <c r="AI42" s="171"/>
      <c r="AJ42" s="171"/>
      <c r="AK42" s="171"/>
      <c r="AL42" s="171"/>
    </row>
    <row r="43" spans="1:38" ht="12.75" customHeight="1" x14ac:dyDescent="0.25">
      <c r="A43" s="170"/>
      <c r="X43" s="170"/>
      <c r="Y43" s="171"/>
      <c r="Z43" s="171"/>
      <c r="AA43" s="171"/>
      <c r="AB43" s="171"/>
      <c r="AC43" s="171"/>
      <c r="AD43" s="171"/>
      <c r="AE43" s="171"/>
      <c r="AF43" s="171"/>
      <c r="AG43" s="171"/>
      <c r="AH43" s="171"/>
      <c r="AI43" s="171"/>
      <c r="AJ43" s="171"/>
      <c r="AK43" s="171"/>
      <c r="AL43" s="171"/>
    </row>
    <row r="44" spans="1:38" ht="41.25" customHeight="1" x14ac:dyDescent="0.25">
      <c r="A44" s="170"/>
      <c r="B44" s="295" t="s">
        <v>123</v>
      </c>
      <c r="C44" s="295"/>
      <c r="D44" s="295"/>
      <c r="E44" s="295"/>
      <c r="F44" s="295"/>
      <c r="G44" s="295"/>
      <c r="H44" s="295"/>
      <c r="I44" s="295"/>
      <c r="J44" s="295"/>
      <c r="K44" s="295"/>
      <c r="L44" s="295"/>
      <c r="M44" s="295"/>
      <c r="N44" s="295"/>
      <c r="O44" s="295"/>
      <c r="P44" s="295"/>
      <c r="Q44" s="295"/>
      <c r="R44" s="295"/>
      <c r="S44" s="295"/>
      <c r="T44" s="295"/>
      <c r="U44" s="295"/>
      <c r="V44" s="295"/>
      <c r="W44" s="295"/>
      <c r="X44" s="170"/>
      <c r="Y44" s="171"/>
      <c r="Z44" s="171"/>
      <c r="AA44" s="171"/>
      <c r="AB44" s="171"/>
      <c r="AC44" s="171"/>
      <c r="AD44" s="171"/>
      <c r="AE44" s="171"/>
      <c r="AF44" s="171"/>
      <c r="AG44" s="171"/>
      <c r="AH44" s="171"/>
      <c r="AI44" s="171"/>
      <c r="AJ44" s="171"/>
      <c r="AK44" s="171"/>
      <c r="AL44" s="171"/>
    </row>
    <row r="45" spans="1:38" x14ac:dyDescent="0.25">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1"/>
      <c r="Z45" s="171"/>
      <c r="AA45" s="171"/>
      <c r="AB45" s="171"/>
      <c r="AC45" s="171"/>
      <c r="AD45" s="171"/>
      <c r="AE45" s="171"/>
      <c r="AF45" s="171"/>
      <c r="AG45" s="171"/>
      <c r="AH45" s="171"/>
      <c r="AI45" s="171"/>
      <c r="AJ45" s="171"/>
      <c r="AK45" s="171"/>
      <c r="AL45" s="171"/>
    </row>
    <row r="46" spans="1:38" x14ac:dyDescent="0.25">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row>
    <row r="47" spans="1:38" x14ac:dyDescent="0.25">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row>
    <row r="48" spans="1:38" x14ac:dyDescent="0.25">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row>
    <row r="49" spans="1:38" x14ac:dyDescent="0.25">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row>
    <row r="50" spans="1:38" x14ac:dyDescent="0.25">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row>
    <row r="51" spans="1:38" x14ac:dyDescent="0.25">
      <c r="A51" s="17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row>
    <row r="52" spans="1:38" x14ac:dyDescent="0.25">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row>
    <row r="53" spans="1:38" x14ac:dyDescent="0.25">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row>
    <row r="54" spans="1:38" x14ac:dyDescent="0.25">
      <c r="A54" s="17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row>
    <row r="55" spans="1:38" x14ac:dyDescent="0.25">
      <c r="A55" s="17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row>
    <row r="56" spans="1:38" x14ac:dyDescent="0.25">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row>
    <row r="57" spans="1:38" x14ac:dyDescent="0.25">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row>
    <row r="58" spans="1:38" x14ac:dyDescent="0.25">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row>
  </sheetData>
  <mergeCells count="31">
    <mergeCell ref="M11:N11"/>
    <mergeCell ref="M10:N10"/>
    <mergeCell ref="C24:F24"/>
    <mergeCell ref="C27:E27"/>
    <mergeCell ref="B44:W44"/>
    <mergeCell ref="C29:E29"/>
    <mergeCell ref="C26:F26"/>
    <mergeCell ref="C28:E28"/>
    <mergeCell ref="M14:N14"/>
    <mergeCell ref="M13:N13"/>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 ref="O29:Q29"/>
    <mergeCell ref="O28:Q28"/>
    <mergeCell ref="O27:Q27"/>
    <mergeCell ref="O26:R26"/>
    <mergeCell ref="O24:R24"/>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5" x14ac:dyDescent="0.25"/>
  <cols>
    <col min="1" max="1" width="4.453125" customWidth="1"/>
    <col min="2" max="2" width="3.453125" customWidth="1"/>
    <col min="3" max="3" width="6.81640625" customWidth="1"/>
    <col min="4" max="4" width="9.1796875" customWidth="1"/>
    <col min="5" max="5" width="39" customWidth="1"/>
    <col min="6" max="6" width="24.54296875" customWidth="1"/>
    <col min="7" max="11" width="9.1796875" customWidth="1"/>
    <col min="12" max="12" width="18.453125" customWidth="1"/>
    <col min="13" max="50" width="9.1796875" customWidth="1"/>
  </cols>
  <sheetData>
    <row r="1" spans="1:50" ht="15" customHeight="1" x14ac:dyDescent="0.35">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35">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35">
      <c r="A5" s="297" t="str">
        <f>HYPERLINK("http://www.str.com/data-insights/resources/glossary", "For all STR definitions, please visit www.str.com/data-insights/resources/glossary")</f>
        <v>For all STR definitions, please visit www.str.com/data-insights/resources/glossary</v>
      </c>
      <c r="B5" s="297"/>
      <c r="C5" s="297"/>
      <c r="D5" s="297"/>
      <c r="E5" s="297"/>
      <c r="F5" s="297"/>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3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3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35">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35">
      <c r="A9" s="297" t="str">
        <f>HYPERLINK("http://www.str.com/data-insights/resources/FAQ", "For all STR FAQs, please click here or visit http://www.str.com/data-insights/resources/FAQ")</f>
        <v>For all STR FAQs, please click here or visit http://www.str.com/data-insights/resources/FAQ</v>
      </c>
      <c r="B9" s="297"/>
      <c r="C9" s="297"/>
      <c r="D9" s="297"/>
      <c r="E9" s="297"/>
      <c r="F9" s="297"/>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3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3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35">
      <c r="A12" s="297" t="str">
        <f>HYPERLINK("http://www.str.com/contact", "For additional support, please contact your regional office")</f>
        <v>For additional support, please contact your regional office</v>
      </c>
      <c r="B12" s="297"/>
      <c r="C12" s="297"/>
      <c r="D12" s="297"/>
      <c r="E12" s="297"/>
      <c r="F12" s="297"/>
      <c r="G12" s="297"/>
      <c r="H12" s="297"/>
      <c r="I12" s="297"/>
      <c r="J12" s="297"/>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3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35">
      <c r="A14" s="296" t="str">
        <f>HYPERLINK("http://www.hotelnewsnow.com/", "For the latest in industry news, visit HotelNewsNow.com.")</f>
        <v>For the latest in industry news, visit HotelNewsNow.com.</v>
      </c>
      <c r="B14" s="296"/>
      <c r="C14" s="296"/>
      <c r="D14" s="296"/>
      <c r="E14" s="296"/>
      <c r="F14" s="296"/>
      <c r="G14" s="296"/>
      <c r="H14" s="296"/>
      <c r="I14" s="296"/>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35">
      <c r="A15" s="296" t="str">
        <f>HYPERLINK("http://www.hoteldataconference.com/", "To learn more about the Hotel Data Conference, visit HotelDataConference.com.")</f>
        <v>To learn more about the Hotel Data Conference, visit HotelDataConference.com.</v>
      </c>
      <c r="B15" s="296"/>
      <c r="C15" s="296"/>
      <c r="D15" s="296"/>
      <c r="E15" s="296"/>
      <c r="F15" s="296"/>
      <c r="G15" s="296"/>
      <c r="H15" s="296"/>
      <c r="I15" s="296"/>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3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zoomScale="70" zoomScaleNormal="70" workbookViewId="0">
      <selection activeCell="I55" sqref="I54:I55"/>
    </sheetView>
  </sheetViews>
  <sheetFormatPr defaultRowHeight="12.5" x14ac:dyDescent="0.25"/>
  <sheetData>
    <row r="1" spans="1:1" ht="13" x14ac:dyDescent="0.3">
      <c r="A1" s="8" t="s">
        <v>121</v>
      </c>
    </row>
    <row r="2" spans="1:1" ht="13" x14ac:dyDescent="0.3">
      <c r="A2" s="8" t="s">
        <v>122</v>
      </c>
    </row>
    <row r="23" spans="7:57" x14ac:dyDescent="0.25">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5">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5">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5">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5">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5">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5">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5">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5">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5">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5">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5">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5">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5">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5">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5">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5">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5">
      <c r="G40" s="154">
        <v>1458.99999999999</v>
      </c>
      <c r="H40" s="155">
        <v>1832</v>
      </c>
      <c r="I40" s="155">
        <v>2067</v>
      </c>
      <c r="J40" s="155">
        <v>2135</v>
      </c>
      <c r="K40" s="155">
        <v>1924</v>
      </c>
      <c r="L40" s="156">
        <v>9417</v>
      </c>
      <c r="M40" s="157"/>
      <c r="N40" s="158">
        <v>2601</v>
      </c>
      <c r="O40" s="159">
        <v>2698.99999999999</v>
      </c>
      <c r="P40" s="160">
        <v>5299.99999999999</v>
      </c>
      <c r="Q40" s="157"/>
      <c r="R40" s="161">
        <v>14717</v>
      </c>
      <c r="S40" s="119"/>
      <c r="T40" s="111">
        <v>37.771482530689298</v>
      </c>
      <c r="U40" s="112">
        <v>-2.50133049494411</v>
      </c>
      <c r="V40" s="112">
        <v>-13.8031693077564</v>
      </c>
      <c r="W40" s="112">
        <v>3.2897919690372501</v>
      </c>
      <c r="X40" s="112">
        <v>17.747858017135801</v>
      </c>
      <c r="Y40" s="113">
        <v>4.2049352661281301</v>
      </c>
      <c r="Z40" s="114"/>
      <c r="AA40" s="115">
        <v>12.7927146574154</v>
      </c>
      <c r="AB40" s="116">
        <v>7.5727381426863198</v>
      </c>
      <c r="AC40" s="117">
        <v>10.0726895119418</v>
      </c>
      <c r="AD40" s="114"/>
      <c r="AE40" s="118">
        <v>6.2445856194051403</v>
      </c>
      <c r="AG40" s="154">
        <v>4355.99999999999</v>
      </c>
      <c r="AH40" s="155">
        <v>5114</v>
      </c>
      <c r="AI40" s="155">
        <v>5117.99999999999</v>
      </c>
      <c r="AJ40" s="155">
        <v>5909.99999999999</v>
      </c>
      <c r="AK40" s="155">
        <v>5190.99999999999</v>
      </c>
      <c r="AL40" s="156">
        <v>25689</v>
      </c>
      <c r="AM40" s="157"/>
      <c r="AN40" s="158">
        <v>6695.99999999999</v>
      </c>
      <c r="AO40" s="159">
        <v>6829</v>
      </c>
      <c r="AP40" s="160">
        <v>13525</v>
      </c>
      <c r="AQ40" s="157"/>
      <c r="AR40" s="161">
        <v>39214</v>
      </c>
      <c r="AS40" s="119"/>
      <c r="AT40" s="111">
        <v>6.9744597249508802</v>
      </c>
      <c r="AU40" s="112">
        <v>6.1436280614362797</v>
      </c>
      <c r="AV40" s="112">
        <v>-6.1950146627565896</v>
      </c>
      <c r="AW40" s="112">
        <v>38.732394366197099</v>
      </c>
      <c r="AX40" s="112">
        <v>22.342682064576898</v>
      </c>
      <c r="AY40" s="113">
        <v>12.4294279837191</v>
      </c>
      <c r="AZ40" s="114"/>
      <c r="BA40" s="115">
        <v>15.587778353184801</v>
      </c>
      <c r="BB40" s="116">
        <v>15.374218618009699</v>
      </c>
      <c r="BC40" s="117">
        <v>15.4798497267759</v>
      </c>
      <c r="BD40" s="114"/>
      <c r="BE40" s="118">
        <v>13.463152107867201</v>
      </c>
    </row>
    <row r="41" spans="7:57" x14ac:dyDescent="0.25">
      <c r="G41" s="162">
        <v>3302.99999999999</v>
      </c>
      <c r="H41" s="157">
        <v>4890.99999999999</v>
      </c>
      <c r="I41" s="157">
        <v>5543</v>
      </c>
      <c r="J41" s="157">
        <v>5161</v>
      </c>
      <c r="K41" s="157">
        <v>4440</v>
      </c>
      <c r="L41" s="163">
        <v>23337.999999999902</v>
      </c>
      <c r="M41" s="157"/>
      <c r="N41" s="164">
        <v>5615</v>
      </c>
      <c r="O41" s="165">
        <v>6540</v>
      </c>
      <c r="P41" s="166">
        <v>12155</v>
      </c>
      <c r="Q41" s="157"/>
      <c r="R41" s="167">
        <v>35492.999999999898</v>
      </c>
      <c r="S41" s="119"/>
      <c r="T41" s="120">
        <v>4.0642722117202199</v>
      </c>
      <c r="U41" s="114">
        <v>0.12282497441146301</v>
      </c>
      <c r="V41" s="114">
        <v>-1.7546969159872301</v>
      </c>
      <c r="W41" s="114">
        <v>-2.71442035815268</v>
      </c>
      <c r="X41" s="114">
        <v>-0.55991041433370603</v>
      </c>
      <c r="Y41" s="121">
        <v>-0.56665672532060796</v>
      </c>
      <c r="Z41" s="114"/>
      <c r="AA41" s="122">
        <v>3.4450994841562199</v>
      </c>
      <c r="AB41" s="123">
        <v>1.71073094867807</v>
      </c>
      <c r="AC41" s="124">
        <v>2.50463821892393</v>
      </c>
      <c r="AD41" s="114"/>
      <c r="AE41" s="125">
        <v>0.46420787455065199</v>
      </c>
      <c r="AG41" s="162">
        <v>13312</v>
      </c>
      <c r="AH41" s="157">
        <v>16090</v>
      </c>
      <c r="AI41" s="157">
        <v>16427</v>
      </c>
      <c r="AJ41" s="157">
        <v>16676</v>
      </c>
      <c r="AK41" s="157">
        <v>15622</v>
      </c>
      <c r="AL41" s="163">
        <v>78127</v>
      </c>
      <c r="AM41" s="157"/>
      <c r="AN41" s="164">
        <v>18408</v>
      </c>
      <c r="AO41" s="165">
        <v>19006</v>
      </c>
      <c r="AP41" s="166">
        <v>37414</v>
      </c>
      <c r="AQ41" s="157"/>
      <c r="AR41" s="167">
        <v>115541</v>
      </c>
      <c r="AS41" s="119"/>
      <c r="AT41" s="120">
        <v>3.1618102913825101</v>
      </c>
      <c r="AU41" s="114">
        <v>6.9387212548185504</v>
      </c>
      <c r="AV41" s="114">
        <v>-8.33147321428571</v>
      </c>
      <c r="AW41" s="114">
        <v>-3.1816070599163901</v>
      </c>
      <c r="AX41" s="114">
        <v>-4.5460100207747702</v>
      </c>
      <c r="AY41" s="121">
        <v>-1.6775736219481501</v>
      </c>
      <c r="AZ41" s="114"/>
      <c r="BA41" s="122">
        <v>1.85359375864549</v>
      </c>
      <c r="BB41" s="123">
        <v>3.7445414847161498</v>
      </c>
      <c r="BC41" s="124">
        <v>2.8054845712087402</v>
      </c>
      <c r="BD41" s="114"/>
      <c r="BE41" s="125">
        <v>-0.26930679395440699</v>
      </c>
    </row>
    <row r="42" spans="7:57" x14ac:dyDescent="0.25">
      <c r="G42" s="162">
        <v>1521</v>
      </c>
      <c r="H42" s="157">
        <v>1891</v>
      </c>
      <c r="I42" s="157">
        <v>1999.99999999999</v>
      </c>
      <c r="J42" s="157">
        <v>1981.99999999999</v>
      </c>
      <c r="K42" s="157">
        <v>1885.99999999999</v>
      </c>
      <c r="L42" s="163">
        <v>9280</v>
      </c>
      <c r="M42" s="157"/>
      <c r="N42" s="164">
        <v>2076.99999999999</v>
      </c>
      <c r="O42" s="165">
        <v>2249</v>
      </c>
      <c r="P42" s="166">
        <v>4325.99999999999</v>
      </c>
      <c r="Q42" s="157"/>
      <c r="R42" s="167">
        <v>13606</v>
      </c>
      <c r="S42" s="119"/>
      <c r="T42" s="120">
        <v>10.2173913043478</v>
      </c>
      <c r="U42" s="114">
        <v>5.1724137931034404</v>
      </c>
      <c r="V42" s="114">
        <v>2.4065540194572401</v>
      </c>
      <c r="W42" s="114">
        <v>-0.45203415369161198</v>
      </c>
      <c r="X42" s="114">
        <v>1.3978494623655899</v>
      </c>
      <c r="Y42" s="121">
        <v>3.3177466043197499</v>
      </c>
      <c r="Z42" s="114"/>
      <c r="AA42" s="122">
        <v>-1.51730678046467</v>
      </c>
      <c r="AB42" s="123">
        <v>-0.96873623954205101</v>
      </c>
      <c r="AC42" s="124">
        <v>-1.2328767123287601</v>
      </c>
      <c r="AD42" s="114"/>
      <c r="AE42" s="125">
        <v>1.8260739410267901</v>
      </c>
      <c r="AG42" s="162">
        <v>5943</v>
      </c>
      <c r="AH42" s="157">
        <v>6818.99999999999</v>
      </c>
      <c r="AI42" s="157">
        <v>6722</v>
      </c>
      <c r="AJ42" s="157">
        <v>6865.99999999999</v>
      </c>
      <c r="AK42" s="157">
        <v>6705</v>
      </c>
      <c r="AL42" s="163">
        <v>33055</v>
      </c>
      <c r="AM42" s="157"/>
      <c r="AN42" s="164">
        <v>7403.99999999999</v>
      </c>
      <c r="AO42" s="165">
        <v>7704.99999999999</v>
      </c>
      <c r="AP42" s="166">
        <v>15109</v>
      </c>
      <c r="AQ42" s="157"/>
      <c r="AR42" s="167">
        <v>48164</v>
      </c>
      <c r="AS42" s="119"/>
      <c r="AT42" s="120">
        <v>-1.0818908122503299</v>
      </c>
      <c r="AU42" s="114">
        <v>4.5538178472861004</v>
      </c>
      <c r="AV42" s="114">
        <v>-4.7740473154837701</v>
      </c>
      <c r="AW42" s="114">
        <v>-1.30803507258875</v>
      </c>
      <c r="AX42" s="114">
        <v>-4.8126064735945402</v>
      </c>
      <c r="AY42" s="121">
        <v>-1.5927359333134801</v>
      </c>
      <c r="AZ42" s="114"/>
      <c r="BA42" s="122">
        <v>-0.81714668452779604</v>
      </c>
      <c r="BB42" s="123">
        <v>1.3815789473684199</v>
      </c>
      <c r="BC42" s="124">
        <v>0.29206770660471199</v>
      </c>
      <c r="BD42" s="114"/>
      <c r="BE42" s="125">
        <v>-1.00914602815743</v>
      </c>
    </row>
    <row r="43" spans="7:57" x14ac:dyDescent="0.25">
      <c r="G43" s="162">
        <v>2931.99999999999</v>
      </c>
      <c r="H43" s="157">
        <v>3656</v>
      </c>
      <c r="I43" s="157">
        <v>3831</v>
      </c>
      <c r="J43" s="157">
        <v>3838.99999999999</v>
      </c>
      <c r="K43" s="157">
        <v>3501.99999999999</v>
      </c>
      <c r="L43" s="163">
        <v>17760</v>
      </c>
      <c r="M43" s="157"/>
      <c r="N43" s="164">
        <v>3278</v>
      </c>
      <c r="O43" s="165">
        <v>3346.99999999999</v>
      </c>
      <c r="P43" s="166">
        <v>6625</v>
      </c>
      <c r="Q43" s="157"/>
      <c r="R43" s="167">
        <v>24385</v>
      </c>
      <c r="S43" s="119"/>
      <c r="T43" s="120">
        <v>18.512530315278902</v>
      </c>
      <c r="U43" s="114">
        <v>20.381955877510698</v>
      </c>
      <c r="V43" s="114">
        <v>17.732022126613298</v>
      </c>
      <c r="W43" s="114">
        <v>18.305084745762699</v>
      </c>
      <c r="X43" s="114">
        <v>19.1967324710687</v>
      </c>
      <c r="Y43" s="121">
        <v>18.8118811881188</v>
      </c>
      <c r="Z43" s="114"/>
      <c r="AA43" s="122">
        <v>13.938129996524101</v>
      </c>
      <c r="AB43" s="123">
        <v>15.5333103210217</v>
      </c>
      <c r="AC43" s="124">
        <v>14.7384828541738</v>
      </c>
      <c r="AD43" s="114"/>
      <c r="AE43" s="125">
        <v>17.6768651674548</v>
      </c>
      <c r="AG43" s="162">
        <v>9772</v>
      </c>
      <c r="AH43" s="157">
        <v>11353</v>
      </c>
      <c r="AI43" s="157">
        <v>11045</v>
      </c>
      <c r="AJ43" s="157">
        <v>10959</v>
      </c>
      <c r="AK43" s="157">
        <v>10568</v>
      </c>
      <c r="AL43" s="163">
        <v>53697</v>
      </c>
      <c r="AM43" s="157"/>
      <c r="AN43" s="164">
        <v>10751</v>
      </c>
      <c r="AO43" s="165">
        <v>10942</v>
      </c>
      <c r="AP43" s="166">
        <v>21693</v>
      </c>
      <c r="AQ43" s="157"/>
      <c r="AR43" s="167">
        <v>75390</v>
      </c>
      <c r="AS43" s="119"/>
      <c r="AT43" s="120">
        <v>10.181531176006301</v>
      </c>
      <c r="AU43" s="114">
        <v>23.482706112682099</v>
      </c>
      <c r="AV43" s="114">
        <v>13.1775796700481</v>
      </c>
      <c r="AW43" s="114">
        <v>10.6969696969696</v>
      </c>
      <c r="AX43" s="114">
        <v>5.4164588528678301</v>
      </c>
      <c r="AY43" s="121">
        <v>12.4615159067585</v>
      </c>
      <c r="AZ43" s="114"/>
      <c r="BA43" s="122">
        <v>8.0068314245529404</v>
      </c>
      <c r="BB43" s="123">
        <v>8.9623580959968105</v>
      </c>
      <c r="BC43" s="124">
        <v>8.4866973394678897</v>
      </c>
      <c r="BD43" s="114"/>
      <c r="BE43" s="125">
        <v>11.288251184624199</v>
      </c>
    </row>
    <row r="44" spans="7:57" x14ac:dyDescent="0.25">
      <c r="G44" s="162">
        <v>2714</v>
      </c>
      <c r="H44" s="157">
        <v>3858.99999999999</v>
      </c>
      <c r="I44" s="157">
        <v>4056.99999999999</v>
      </c>
      <c r="J44" s="157">
        <v>3981</v>
      </c>
      <c r="K44" s="157">
        <v>3473.99999999999</v>
      </c>
      <c r="L44" s="163">
        <v>18084.999999999902</v>
      </c>
      <c r="M44" s="157"/>
      <c r="N44" s="164">
        <v>3676</v>
      </c>
      <c r="O44" s="165">
        <v>3844.99999999999</v>
      </c>
      <c r="P44" s="166">
        <v>7520.99999999999</v>
      </c>
      <c r="Q44" s="157"/>
      <c r="R44" s="167">
        <v>25605.999999999902</v>
      </c>
      <c r="S44" s="119"/>
      <c r="T44" s="120">
        <v>-14.303757499210599</v>
      </c>
      <c r="U44" s="114">
        <v>-5.0676506765067604</v>
      </c>
      <c r="V44" s="114">
        <v>-5.3650571495218102</v>
      </c>
      <c r="W44" s="114">
        <v>-5.7974443918599103</v>
      </c>
      <c r="X44" s="114">
        <v>-4.95212038303693</v>
      </c>
      <c r="Y44" s="121">
        <v>-6.7783505154639103</v>
      </c>
      <c r="Z44" s="114"/>
      <c r="AA44" s="122">
        <v>-2.7770431102882802</v>
      </c>
      <c r="AB44" s="123">
        <v>-0.825380448800619</v>
      </c>
      <c r="AC44" s="124">
        <v>-1.7889788456516</v>
      </c>
      <c r="AD44" s="114"/>
      <c r="AE44" s="125">
        <v>-5.3662502771823402</v>
      </c>
      <c r="AG44" s="162">
        <v>11885.9999999999</v>
      </c>
      <c r="AH44" s="157">
        <v>14682</v>
      </c>
      <c r="AI44" s="157">
        <v>13910</v>
      </c>
      <c r="AJ44" s="157">
        <v>13732</v>
      </c>
      <c r="AK44" s="157">
        <v>13032</v>
      </c>
      <c r="AL44" s="163">
        <v>67241.999999999898</v>
      </c>
      <c r="AM44" s="157"/>
      <c r="AN44" s="164">
        <v>14714</v>
      </c>
      <c r="AO44" s="165">
        <v>14691.9999999999</v>
      </c>
      <c r="AP44" s="166">
        <v>29406</v>
      </c>
      <c r="AQ44" s="157"/>
      <c r="AR44" s="167">
        <v>96648</v>
      </c>
      <c r="AS44" s="119"/>
      <c r="AT44" s="120">
        <v>-9.2394624312767206</v>
      </c>
      <c r="AU44" s="114">
        <v>6.7471281081866996</v>
      </c>
      <c r="AV44" s="114">
        <v>-0.56472943026663802</v>
      </c>
      <c r="AW44" s="114">
        <v>-0.65832308471388201</v>
      </c>
      <c r="AX44" s="114">
        <v>-12.212866284944401</v>
      </c>
      <c r="AY44" s="121">
        <v>-3.2586645949328799</v>
      </c>
      <c r="AZ44" s="114"/>
      <c r="BA44" s="122">
        <v>-8.5803044423734001</v>
      </c>
      <c r="BB44" s="123">
        <v>-2.8628099173553698</v>
      </c>
      <c r="BC44" s="124">
        <v>-5.8103779628443304</v>
      </c>
      <c r="BD44" s="114"/>
      <c r="BE44" s="125">
        <v>-4.0495597009739104</v>
      </c>
    </row>
    <row r="45" spans="7:57" x14ac:dyDescent="0.25">
      <c r="G45" s="162">
        <v>1972.99999999999</v>
      </c>
      <c r="H45" s="157">
        <v>2772</v>
      </c>
      <c r="I45" s="157">
        <v>2974.99999999999</v>
      </c>
      <c r="J45" s="157">
        <v>3008</v>
      </c>
      <c r="K45" s="157">
        <v>2768</v>
      </c>
      <c r="L45" s="163">
        <v>13496</v>
      </c>
      <c r="M45" s="157"/>
      <c r="N45" s="164">
        <v>2824.99999999999</v>
      </c>
      <c r="O45" s="165">
        <v>2932.99999999999</v>
      </c>
      <c r="P45" s="166">
        <v>5757.99999999999</v>
      </c>
      <c r="Q45" s="157"/>
      <c r="R45" s="167">
        <v>19254</v>
      </c>
      <c r="S45" s="119"/>
      <c r="T45" s="120">
        <v>-0.90406830738322397</v>
      </c>
      <c r="U45" s="114">
        <v>1.38990490124359</v>
      </c>
      <c r="V45" s="114">
        <v>2.0233196159122002</v>
      </c>
      <c r="W45" s="114">
        <v>3.5456110154905298</v>
      </c>
      <c r="X45" s="114">
        <v>3.8259564891222801</v>
      </c>
      <c r="Y45" s="121">
        <v>2.1495610051468299</v>
      </c>
      <c r="Z45" s="114"/>
      <c r="AA45" s="122">
        <v>-0.66807313642756605</v>
      </c>
      <c r="AB45" s="123">
        <v>3.2382963745160098</v>
      </c>
      <c r="AC45" s="124">
        <v>1.2840809146877701</v>
      </c>
      <c r="AD45" s="114"/>
      <c r="AE45" s="125">
        <v>1.8891887601206501</v>
      </c>
      <c r="AG45" s="162">
        <v>9501</v>
      </c>
      <c r="AH45" s="157">
        <v>11051</v>
      </c>
      <c r="AI45" s="157">
        <v>10526</v>
      </c>
      <c r="AJ45" s="157">
        <v>10255</v>
      </c>
      <c r="AK45" s="157">
        <v>9794</v>
      </c>
      <c r="AL45" s="163">
        <v>51127</v>
      </c>
      <c r="AM45" s="157"/>
      <c r="AN45" s="164">
        <v>11466</v>
      </c>
      <c r="AO45" s="165">
        <v>11636</v>
      </c>
      <c r="AP45" s="166">
        <v>23102</v>
      </c>
      <c r="AQ45" s="157"/>
      <c r="AR45" s="167">
        <v>74229</v>
      </c>
      <c r="AS45" s="119"/>
      <c r="AT45" s="120">
        <v>3.7566888719012699</v>
      </c>
      <c r="AU45" s="114">
        <v>13.2971088784088</v>
      </c>
      <c r="AV45" s="114">
        <v>4.5698390621895397</v>
      </c>
      <c r="AW45" s="114">
        <v>4.1645505332656096</v>
      </c>
      <c r="AX45" s="114">
        <v>-7.8558660269075098</v>
      </c>
      <c r="AY45" s="121">
        <v>3.3892135649430699</v>
      </c>
      <c r="AZ45" s="114"/>
      <c r="BA45" s="122">
        <v>0.53485313459009198</v>
      </c>
      <c r="BB45" s="123">
        <v>5.0559768869628003</v>
      </c>
      <c r="BC45" s="124">
        <v>2.7623326364485501</v>
      </c>
      <c r="BD45" s="114"/>
      <c r="BE45" s="125">
        <v>3.1932936662403302</v>
      </c>
    </row>
    <row r="46" spans="7:57" x14ac:dyDescent="0.25">
      <c r="G46" s="162">
        <v>1529.99999999999</v>
      </c>
      <c r="H46" s="157">
        <v>2558</v>
      </c>
      <c r="I46" s="157">
        <v>2855.99999999999</v>
      </c>
      <c r="J46" s="157">
        <v>2820</v>
      </c>
      <c r="K46" s="157">
        <v>2277</v>
      </c>
      <c r="L46" s="163">
        <v>12041</v>
      </c>
      <c r="M46" s="157"/>
      <c r="N46" s="164">
        <v>2194</v>
      </c>
      <c r="O46" s="165">
        <v>2718</v>
      </c>
      <c r="P46" s="166">
        <v>4912</v>
      </c>
      <c r="Q46" s="157"/>
      <c r="R46" s="167">
        <v>16953</v>
      </c>
      <c r="S46" s="119"/>
      <c r="T46" s="120">
        <v>-15.094339622641501</v>
      </c>
      <c r="U46" s="114">
        <v>3.6466774716369499</v>
      </c>
      <c r="V46" s="114">
        <v>3.7037037037037002</v>
      </c>
      <c r="W46" s="114">
        <v>-2.0152883947185498</v>
      </c>
      <c r="X46" s="114">
        <v>-10.9154929577464</v>
      </c>
      <c r="Y46" s="121">
        <v>-3.34724674907689</v>
      </c>
      <c r="Z46" s="114"/>
      <c r="AA46" s="122">
        <v>-15.745007680491501</v>
      </c>
      <c r="AB46" s="123">
        <v>-35.424091233071898</v>
      </c>
      <c r="AC46" s="124">
        <v>-27.902539263173299</v>
      </c>
      <c r="AD46" s="114"/>
      <c r="AE46" s="125">
        <v>-12.028436510819301</v>
      </c>
      <c r="AG46" s="162">
        <v>6848.99999999999</v>
      </c>
      <c r="AH46" s="157">
        <v>9107</v>
      </c>
      <c r="AI46" s="157">
        <v>9162</v>
      </c>
      <c r="AJ46" s="157">
        <v>9209</v>
      </c>
      <c r="AK46" s="157">
        <v>7837.99999999999</v>
      </c>
      <c r="AL46" s="163">
        <v>42165</v>
      </c>
      <c r="AM46" s="157"/>
      <c r="AN46" s="164">
        <v>8644</v>
      </c>
      <c r="AO46" s="165">
        <v>9223</v>
      </c>
      <c r="AP46" s="166">
        <v>17867</v>
      </c>
      <c r="AQ46" s="157"/>
      <c r="AR46" s="167">
        <v>60032</v>
      </c>
      <c r="AS46" s="119"/>
      <c r="AT46" s="120">
        <v>-15.818584070796399</v>
      </c>
      <c r="AU46" s="114">
        <v>2.3143467026176801</v>
      </c>
      <c r="AV46" s="114">
        <v>5.6747404844290603</v>
      </c>
      <c r="AW46" s="114">
        <v>11.2332407295567</v>
      </c>
      <c r="AX46" s="114">
        <v>-10.718760678892799</v>
      </c>
      <c r="AY46" s="121">
        <v>-1.4030164854436999</v>
      </c>
      <c r="AZ46" s="114"/>
      <c r="BA46" s="122">
        <v>-10.5638903259182</v>
      </c>
      <c r="BB46" s="123">
        <v>-14.5543820641096</v>
      </c>
      <c r="BC46" s="124">
        <v>-12.6692409208661</v>
      </c>
      <c r="BD46" s="114"/>
      <c r="BE46" s="125">
        <v>-5.0487156775907804</v>
      </c>
    </row>
    <row r="47" spans="7:57" x14ac:dyDescent="0.25">
      <c r="G47" s="162">
        <v>2438</v>
      </c>
      <c r="H47" s="157">
        <v>3426.99999999999</v>
      </c>
      <c r="I47" s="157">
        <v>3638</v>
      </c>
      <c r="J47" s="157">
        <v>3586.99999999999</v>
      </c>
      <c r="K47" s="157">
        <v>3215</v>
      </c>
      <c r="L47" s="163">
        <v>16305</v>
      </c>
      <c r="M47" s="157"/>
      <c r="N47" s="164">
        <v>3056</v>
      </c>
      <c r="O47" s="165">
        <v>3152.99999999999</v>
      </c>
      <c r="P47" s="166">
        <v>6208.99999999999</v>
      </c>
      <c r="Q47" s="157"/>
      <c r="R47" s="167">
        <v>22514</v>
      </c>
      <c r="S47" s="119"/>
      <c r="T47" s="120">
        <v>-12.7415891195418</v>
      </c>
      <c r="U47" s="114">
        <v>-10.358357311012201</v>
      </c>
      <c r="V47" s="114">
        <v>-13.3396855645545</v>
      </c>
      <c r="W47" s="114">
        <v>-15.8771106941838</v>
      </c>
      <c r="X47" s="114">
        <v>-17.352185089974199</v>
      </c>
      <c r="Y47" s="121">
        <v>-14.043966471611499</v>
      </c>
      <c r="Z47" s="114"/>
      <c r="AA47" s="122">
        <v>-22.278738555442501</v>
      </c>
      <c r="AB47" s="123">
        <v>-13.4742041712403</v>
      </c>
      <c r="AC47" s="124">
        <v>-18.043822597676801</v>
      </c>
      <c r="AD47" s="114"/>
      <c r="AE47" s="125">
        <v>-15.185533998869801</v>
      </c>
      <c r="AG47" s="162">
        <v>10854</v>
      </c>
      <c r="AH47" s="157">
        <v>12989</v>
      </c>
      <c r="AI47" s="157">
        <v>12417</v>
      </c>
      <c r="AJ47" s="157">
        <v>12289</v>
      </c>
      <c r="AK47" s="157">
        <v>11387</v>
      </c>
      <c r="AL47" s="163">
        <v>59936</v>
      </c>
      <c r="AM47" s="157"/>
      <c r="AN47" s="164">
        <v>13494</v>
      </c>
      <c r="AO47" s="165">
        <v>13033</v>
      </c>
      <c r="AP47" s="166">
        <v>26527</v>
      </c>
      <c r="AQ47" s="157"/>
      <c r="AR47" s="167">
        <v>86463</v>
      </c>
      <c r="AS47" s="119"/>
      <c r="AT47" s="120">
        <v>-8.2191780821917799</v>
      </c>
      <c r="AU47" s="114">
        <v>2.9239302694136202</v>
      </c>
      <c r="AV47" s="114">
        <v>-7.5634631132286101</v>
      </c>
      <c r="AW47" s="114">
        <v>-7.4553806762557402</v>
      </c>
      <c r="AX47" s="114">
        <v>-18.5129526263059</v>
      </c>
      <c r="AY47" s="121">
        <v>-7.9776453970398498</v>
      </c>
      <c r="AZ47" s="114"/>
      <c r="BA47" s="122">
        <v>-10.4816239883242</v>
      </c>
      <c r="BB47" s="123">
        <v>-8.1989152637881197</v>
      </c>
      <c r="BC47" s="124">
        <v>-9.3744661952102692</v>
      </c>
      <c r="BD47" s="114"/>
      <c r="BE47" s="125">
        <v>-8.4107496583794994</v>
      </c>
    </row>
    <row r="48" spans="7:57" x14ac:dyDescent="0.25">
      <c r="G48" s="162">
        <v>1811</v>
      </c>
      <c r="H48" s="157">
        <v>2447</v>
      </c>
      <c r="I48" s="157">
        <v>2572</v>
      </c>
      <c r="J48" s="157">
        <v>2769.99999999999</v>
      </c>
      <c r="K48" s="157">
        <v>2727</v>
      </c>
      <c r="L48" s="163">
        <v>12327</v>
      </c>
      <c r="M48" s="157"/>
      <c r="N48" s="164">
        <v>3022.99999999999</v>
      </c>
      <c r="O48" s="165">
        <v>3664.99999999999</v>
      </c>
      <c r="P48" s="166">
        <v>6687.99999999999</v>
      </c>
      <c r="Q48" s="157"/>
      <c r="R48" s="167">
        <v>19015</v>
      </c>
      <c r="S48" s="119"/>
      <c r="T48" s="120">
        <v>3.5448827901658002</v>
      </c>
      <c r="U48" s="114">
        <v>2.8151260504201598</v>
      </c>
      <c r="V48" s="114">
        <v>3.0036043251902198</v>
      </c>
      <c r="W48" s="114">
        <v>8.1608746583365797</v>
      </c>
      <c r="X48" s="114">
        <v>10.5391163356303</v>
      </c>
      <c r="Y48" s="121">
        <v>5.7748412562210296</v>
      </c>
      <c r="Z48" s="114"/>
      <c r="AA48" s="122">
        <v>-2.5467440361057299</v>
      </c>
      <c r="AB48" s="123">
        <v>2.06070732386521</v>
      </c>
      <c r="AC48" s="124">
        <v>-7.4704915583445303E-2</v>
      </c>
      <c r="AD48" s="114"/>
      <c r="AE48" s="125">
        <v>3.6409222216166102</v>
      </c>
      <c r="AG48" s="162">
        <v>9833</v>
      </c>
      <c r="AH48" s="157">
        <v>10996</v>
      </c>
      <c r="AI48" s="157">
        <v>10648</v>
      </c>
      <c r="AJ48" s="157">
        <v>10203</v>
      </c>
      <c r="AK48" s="157">
        <v>9934</v>
      </c>
      <c r="AL48" s="163">
        <v>51614</v>
      </c>
      <c r="AM48" s="157"/>
      <c r="AN48" s="164">
        <v>13395</v>
      </c>
      <c r="AO48" s="165">
        <v>13106</v>
      </c>
      <c r="AP48" s="166">
        <v>26501</v>
      </c>
      <c r="AQ48" s="157"/>
      <c r="AR48" s="167">
        <v>78115</v>
      </c>
      <c r="AS48" s="119"/>
      <c r="AT48" s="120">
        <v>8.7961938481965003</v>
      </c>
      <c r="AU48" s="114">
        <v>19.743003375803099</v>
      </c>
      <c r="AV48" s="114">
        <v>23.929236499068899</v>
      </c>
      <c r="AW48" s="114">
        <v>16.180824413573198</v>
      </c>
      <c r="AX48" s="114">
        <v>-4.1767145750940404</v>
      </c>
      <c r="AY48" s="121">
        <v>12.297115008050101</v>
      </c>
      <c r="AZ48" s="114"/>
      <c r="BA48" s="122">
        <v>15.344872126065599</v>
      </c>
      <c r="BB48" s="123">
        <v>11.8545702824955</v>
      </c>
      <c r="BC48" s="124">
        <v>13.5919417059579</v>
      </c>
      <c r="BD48" s="114"/>
      <c r="BE48" s="125">
        <v>12.733071638861601</v>
      </c>
    </row>
    <row r="49" spans="7:57" x14ac:dyDescent="0.25">
      <c r="G49" s="162">
        <v>1229</v>
      </c>
      <c r="H49" s="157">
        <v>1868</v>
      </c>
      <c r="I49" s="157">
        <v>2034</v>
      </c>
      <c r="J49" s="157">
        <v>2048</v>
      </c>
      <c r="K49" s="157">
        <v>2001.99999999999</v>
      </c>
      <c r="L49" s="163">
        <v>9181</v>
      </c>
      <c r="M49" s="157"/>
      <c r="N49" s="164">
        <v>2600.99999999999</v>
      </c>
      <c r="O49" s="165">
        <v>2304</v>
      </c>
      <c r="P49" s="166">
        <v>4904.99999999999</v>
      </c>
      <c r="Q49" s="157"/>
      <c r="R49" s="167">
        <v>14086</v>
      </c>
      <c r="S49" s="119"/>
      <c r="T49" s="120">
        <v>-15.474552957359</v>
      </c>
      <c r="U49" s="114">
        <v>-3.0114226375908602</v>
      </c>
      <c r="V49" s="114">
        <v>-6.35359116022099</v>
      </c>
      <c r="W49" s="114">
        <v>-11.5716753022452</v>
      </c>
      <c r="X49" s="114">
        <v>-7.4861367837338202</v>
      </c>
      <c r="Y49" s="121">
        <v>-8.4828548644338095</v>
      </c>
      <c r="Z49" s="114"/>
      <c r="AA49" s="122">
        <v>-0.76306753147653505</v>
      </c>
      <c r="AB49" s="123">
        <v>-8.1705858907931397</v>
      </c>
      <c r="AC49" s="124">
        <v>-4.3859649122807003</v>
      </c>
      <c r="AD49" s="114"/>
      <c r="AE49" s="125">
        <v>-7.09668909114892</v>
      </c>
      <c r="AG49" s="162">
        <v>6148</v>
      </c>
      <c r="AH49" s="157">
        <v>7646</v>
      </c>
      <c r="AI49" s="157">
        <v>7342</v>
      </c>
      <c r="AJ49" s="157">
        <v>6592</v>
      </c>
      <c r="AK49" s="157">
        <v>6686.99999999999</v>
      </c>
      <c r="AL49" s="163">
        <v>34415</v>
      </c>
      <c r="AM49" s="157"/>
      <c r="AN49" s="164">
        <v>8528</v>
      </c>
      <c r="AO49" s="165">
        <v>8362</v>
      </c>
      <c r="AP49" s="166">
        <v>16890</v>
      </c>
      <c r="AQ49" s="157"/>
      <c r="AR49" s="167">
        <v>51305</v>
      </c>
      <c r="AS49" s="119"/>
      <c r="AT49" s="120">
        <v>-11.641276228801299</v>
      </c>
      <c r="AU49" s="114">
        <v>10.2364475201845</v>
      </c>
      <c r="AV49" s="114">
        <v>10.755770101071001</v>
      </c>
      <c r="AW49" s="114">
        <v>-8.8243430152143798</v>
      </c>
      <c r="AX49" s="114">
        <v>-17.627494456762701</v>
      </c>
      <c r="AY49" s="121">
        <v>-4.0589891555852899</v>
      </c>
      <c r="AZ49" s="114"/>
      <c r="BA49" s="122">
        <v>-8.53710853710853</v>
      </c>
      <c r="BB49" s="123">
        <v>-3.7301404559060498</v>
      </c>
      <c r="BC49" s="124">
        <v>-6.2187673514714001</v>
      </c>
      <c r="BD49" s="114"/>
      <c r="BE49" s="125">
        <v>-4.7809060707856199</v>
      </c>
    </row>
    <row r="50" spans="7:57" x14ac:dyDescent="0.25">
      <c r="G50" s="162">
        <v>1111</v>
      </c>
      <c r="H50" s="157">
        <v>1746.99999999999</v>
      </c>
      <c r="I50" s="157">
        <v>1948</v>
      </c>
      <c r="J50" s="157">
        <v>1953.99999999999</v>
      </c>
      <c r="K50" s="157">
        <v>1841.99999999999</v>
      </c>
      <c r="L50" s="163">
        <v>8602</v>
      </c>
      <c r="M50" s="157"/>
      <c r="N50" s="164">
        <v>2006.99999999999</v>
      </c>
      <c r="O50" s="165">
        <v>1789.99999999999</v>
      </c>
      <c r="P50" s="166">
        <v>3796.99999999999</v>
      </c>
      <c r="Q50" s="157"/>
      <c r="R50" s="167">
        <v>12399</v>
      </c>
      <c r="S50" s="119"/>
      <c r="T50" s="120">
        <v>-5.6074766355140104</v>
      </c>
      <c r="U50" s="114">
        <v>5.75060532687651</v>
      </c>
      <c r="V50" s="114">
        <v>10.9971509971509</v>
      </c>
      <c r="W50" s="114">
        <v>8.4952803997779007</v>
      </c>
      <c r="X50" s="114">
        <v>15.4858934169278</v>
      </c>
      <c r="Y50" s="121">
        <v>7.7944862155388401</v>
      </c>
      <c r="Z50" s="114"/>
      <c r="AA50" s="122">
        <v>19.109792284866401</v>
      </c>
      <c r="AB50" s="123">
        <v>12.0851596743894</v>
      </c>
      <c r="AC50" s="124">
        <v>15.6916514320536</v>
      </c>
      <c r="AD50" s="114"/>
      <c r="AE50" s="125">
        <v>10.095897709110201</v>
      </c>
      <c r="AG50" s="162">
        <v>3936</v>
      </c>
      <c r="AH50" s="157">
        <v>5486.99999999999</v>
      </c>
      <c r="AI50" s="157">
        <v>5582</v>
      </c>
      <c r="AJ50" s="157">
        <v>5824.99999999999</v>
      </c>
      <c r="AK50" s="157">
        <v>5235</v>
      </c>
      <c r="AL50" s="163">
        <v>26065</v>
      </c>
      <c r="AM50" s="157"/>
      <c r="AN50" s="164">
        <v>6553.99999999999</v>
      </c>
      <c r="AO50" s="165">
        <v>6151.99999999999</v>
      </c>
      <c r="AP50" s="166">
        <v>12706</v>
      </c>
      <c r="AQ50" s="157"/>
      <c r="AR50" s="167">
        <v>38771</v>
      </c>
      <c r="AS50" s="119"/>
      <c r="AT50" s="120">
        <v>-7.6706544686840203</v>
      </c>
      <c r="AU50" s="114">
        <v>-2.1576319543509199</v>
      </c>
      <c r="AV50" s="114">
        <v>-6.8735402068735398</v>
      </c>
      <c r="AW50" s="114">
        <v>1.11091824336052</v>
      </c>
      <c r="AX50" s="114">
        <v>-5.6246619794483497</v>
      </c>
      <c r="AY50" s="121">
        <v>-4.0775770065874202</v>
      </c>
      <c r="AZ50" s="114"/>
      <c r="BA50" s="122">
        <v>5.6415215989684002</v>
      </c>
      <c r="BB50" s="123">
        <v>4.7327204630575403</v>
      </c>
      <c r="BC50" s="124">
        <v>5.1995363470773297</v>
      </c>
      <c r="BD50" s="114"/>
      <c r="BE50" s="125">
        <v>-1.2228987796489199</v>
      </c>
    </row>
    <row r="51" spans="7:57" x14ac:dyDescent="0.25">
      <c r="G51" s="162">
        <v>13808</v>
      </c>
      <c r="H51" s="157">
        <v>18987</v>
      </c>
      <c r="I51" s="157">
        <v>20876</v>
      </c>
      <c r="J51" s="157">
        <v>20475</v>
      </c>
      <c r="K51" s="157">
        <v>18240</v>
      </c>
      <c r="L51" s="163">
        <v>92386</v>
      </c>
      <c r="M51" s="157"/>
      <c r="N51" s="164">
        <v>20389</v>
      </c>
      <c r="O51" s="165">
        <v>22030</v>
      </c>
      <c r="P51" s="166">
        <v>42419</v>
      </c>
      <c r="Q51" s="157"/>
      <c r="R51" s="167">
        <v>134805</v>
      </c>
      <c r="S51" s="119"/>
      <c r="T51" s="120">
        <v>8.89589905362776</v>
      </c>
      <c r="U51" s="114">
        <v>6.1793982775975804</v>
      </c>
      <c r="V51" s="114">
        <v>3.3465346534653402</v>
      </c>
      <c r="W51" s="114">
        <v>3.5712479133997599</v>
      </c>
      <c r="X51" s="114">
        <v>5.6778679026651204</v>
      </c>
      <c r="Y51" s="121">
        <v>5.2340217106537104</v>
      </c>
      <c r="Z51" s="114"/>
      <c r="AA51" s="122">
        <v>5.3531752183124004</v>
      </c>
      <c r="AB51" s="123">
        <v>-1.3434841021047901</v>
      </c>
      <c r="AC51" s="124">
        <v>1.76570784252572</v>
      </c>
      <c r="AD51" s="114"/>
      <c r="AE51" s="125">
        <v>4.1174289818805301</v>
      </c>
      <c r="AG51" s="162">
        <v>51423</v>
      </c>
      <c r="AH51" s="157">
        <v>62457</v>
      </c>
      <c r="AI51" s="157">
        <v>62401</v>
      </c>
      <c r="AJ51" s="157">
        <v>63862</v>
      </c>
      <c r="AK51" s="157">
        <v>59255</v>
      </c>
      <c r="AL51" s="163">
        <v>299398</v>
      </c>
      <c r="AM51" s="157"/>
      <c r="AN51" s="164">
        <v>66954</v>
      </c>
      <c r="AO51" s="165">
        <v>68471</v>
      </c>
      <c r="AP51" s="166">
        <v>135425</v>
      </c>
      <c r="AQ51" s="157"/>
      <c r="AR51" s="167">
        <v>434823</v>
      </c>
      <c r="AS51" s="119"/>
      <c r="AT51" s="120">
        <v>0.96204818094359201</v>
      </c>
      <c r="AU51" s="114">
        <v>8.8157917661201797</v>
      </c>
      <c r="AV51" s="114">
        <v>0.360261833153738</v>
      </c>
      <c r="AW51" s="114">
        <v>7.9680129841586496</v>
      </c>
      <c r="AX51" s="114">
        <v>0.13688444249163401</v>
      </c>
      <c r="AY51" s="121">
        <v>3.65889969878475</v>
      </c>
      <c r="AZ51" s="114"/>
      <c r="BA51" s="122">
        <v>3.0886247459506002</v>
      </c>
      <c r="BB51" s="123">
        <v>3.8824493263745601</v>
      </c>
      <c r="BC51" s="124">
        <v>3.4884609506342601</v>
      </c>
      <c r="BD51" s="114"/>
      <c r="BE51" s="125">
        <v>3.6057566298934902</v>
      </c>
    </row>
    <row r="52" spans="7:57" x14ac:dyDescent="0.25">
      <c r="G52" s="162">
        <v>387</v>
      </c>
      <c r="H52" s="157">
        <v>563</v>
      </c>
      <c r="I52" s="157">
        <v>584</v>
      </c>
      <c r="J52" s="157">
        <v>575</v>
      </c>
      <c r="K52" s="157">
        <v>493</v>
      </c>
      <c r="L52" s="163">
        <v>2602</v>
      </c>
      <c r="M52" s="157"/>
      <c r="N52" s="164">
        <v>455</v>
      </c>
      <c r="O52" s="165">
        <v>466</v>
      </c>
      <c r="P52" s="166">
        <v>921</v>
      </c>
      <c r="Q52" s="157"/>
      <c r="R52" s="167">
        <v>3523</v>
      </c>
      <c r="S52" s="119"/>
      <c r="T52" s="120">
        <v>-15.3172866520787</v>
      </c>
      <c r="U52" s="114">
        <v>-14.3074581430745</v>
      </c>
      <c r="V52" s="114">
        <v>-15.484804630969601</v>
      </c>
      <c r="W52" s="114">
        <v>-12.4809741248097</v>
      </c>
      <c r="X52" s="114">
        <v>-15.726495726495701</v>
      </c>
      <c r="Y52" s="121">
        <v>-14.604529044962201</v>
      </c>
      <c r="Z52" s="114"/>
      <c r="AA52" s="122">
        <v>-15.427509293680201</v>
      </c>
      <c r="AB52" s="123">
        <v>-13.2216014897579</v>
      </c>
      <c r="AC52" s="124">
        <v>-14.3255813953488</v>
      </c>
      <c r="AD52" s="114"/>
      <c r="AE52" s="125">
        <v>-14.531780688985901</v>
      </c>
      <c r="AG52" s="162">
        <v>1449</v>
      </c>
      <c r="AH52" s="157">
        <v>1904</v>
      </c>
      <c r="AI52" s="157">
        <v>1841</v>
      </c>
      <c r="AJ52" s="157">
        <v>1912</v>
      </c>
      <c r="AK52" s="157">
        <v>1716</v>
      </c>
      <c r="AL52" s="163">
        <v>8822</v>
      </c>
      <c r="AM52" s="157"/>
      <c r="AN52" s="164">
        <v>1803</v>
      </c>
      <c r="AO52" s="165">
        <v>1783</v>
      </c>
      <c r="AP52" s="166">
        <v>3586</v>
      </c>
      <c r="AQ52" s="157"/>
      <c r="AR52" s="167">
        <v>12408</v>
      </c>
      <c r="AS52" s="119"/>
      <c r="AT52" s="120">
        <v>-16.097278517660602</v>
      </c>
      <c r="AU52" s="114">
        <v>-1.65289256198347</v>
      </c>
      <c r="AV52" s="114">
        <v>-9.9315068493150598</v>
      </c>
      <c r="AW52" s="114">
        <v>-1.34158926728586</v>
      </c>
      <c r="AX52" s="114">
        <v>-14.1141141141141</v>
      </c>
      <c r="AY52" s="121">
        <v>-8.5139479415119705</v>
      </c>
      <c r="AZ52" s="114"/>
      <c r="BA52" s="122">
        <v>-9.6240601503759304</v>
      </c>
      <c r="BB52" s="123">
        <v>-7.6644225789746203</v>
      </c>
      <c r="BC52" s="124">
        <v>-8.6602139582271995</v>
      </c>
      <c r="BD52" s="114"/>
      <c r="BE52" s="125">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16" zoomScale="130" zoomScaleNormal="130" workbookViewId="0">
      <selection activeCell="I55" sqref="I54:I55"/>
    </sheetView>
  </sheetViews>
  <sheetFormatPr defaultRowHeight="12.5" x14ac:dyDescent="0.25"/>
  <sheetData>
    <row r="23" spans="7:57" x14ac:dyDescent="0.25">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5">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5">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5">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5">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5">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5">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5">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5">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5">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5">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5">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5">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5">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5">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5">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5">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5">
      <c r="G40" s="154">
        <v>218190.88</v>
      </c>
      <c r="H40" s="155">
        <v>296985.18</v>
      </c>
      <c r="I40" s="155">
        <v>347065.679999999</v>
      </c>
      <c r="J40" s="155">
        <v>380198.00999999902</v>
      </c>
      <c r="K40" s="155">
        <v>317838.27999999898</v>
      </c>
      <c r="L40" s="156">
        <v>1560278.03</v>
      </c>
      <c r="M40" s="157"/>
      <c r="N40" s="158">
        <v>556512.81999999902</v>
      </c>
      <c r="O40" s="159">
        <v>609316.26999999897</v>
      </c>
      <c r="P40" s="160">
        <v>1165829.0900000001</v>
      </c>
      <c r="Q40" s="157"/>
      <c r="R40" s="161">
        <v>2726107.12</v>
      </c>
      <c r="S40" s="119"/>
      <c r="T40" s="111">
        <v>26.3692509795329</v>
      </c>
      <c r="U40" s="112">
        <v>-11.3913161603123</v>
      </c>
      <c r="V40" s="112">
        <v>-22.910997976829901</v>
      </c>
      <c r="W40" s="112">
        <v>2.9090193433698901</v>
      </c>
      <c r="X40" s="112">
        <v>14.7148092264064</v>
      </c>
      <c r="Y40" s="113">
        <v>-2.7597178176034198</v>
      </c>
      <c r="Z40" s="114"/>
      <c r="AA40" s="115">
        <v>24.126494139647001</v>
      </c>
      <c r="AB40" s="116">
        <v>15.5525370718786</v>
      </c>
      <c r="AC40" s="117">
        <v>19.492552657202801</v>
      </c>
      <c r="AD40" s="114"/>
      <c r="AE40" s="118">
        <v>5.6544939101724196</v>
      </c>
      <c r="AG40" s="154">
        <v>661689.04</v>
      </c>
      <c r="AH40" s="155">
        <v>823773.06</v>
      </c>
      <c r="AI40" s="155">
        <v>824876.46</v>
      </c>
      <c r="AJ40" s="155">
        <v>1020705.66</v>
      </c>
      <c r="AK40" s="155">
        <v>816563.11</v>
      </c>
      <c r="AL40" s="156">
        <v>4147607.33</v>
      </c>
      <c r="AM40" s="157"/>
      <c r="AN40" s="158">
        <v>1238527.49</v>
      </c>
      <c r="AO40" s="159">
        <v>1280812.6200000001</v>
      </c>
      <c r="AP40" s="160">
        <v>2519340.11</v>
      </c>
      <c r="AQ40" s="157"/>
      <c r="AR40" s="161">
        <v>6666947.4400000004</v>
      </c>
      <c r="AS40" s="119"/>
      <c r="AT40" s="111">
        <v>3.2076266910979099</v>
      </c>
      <c r="AU40" s="112">
        <v>0.31753156732332599</v>
      </c>
      <c r="AV40" s="112">
        <v>-17.627873493933301</v>
      </c>
      <c r="AW40" s="112">
        <v>42.571883340668997</v>
      </c>
      <c r="AX40" s="112">
        <v>20.697051790331699</v>
      </c>
      <c r="AY40" s="113">
        <v>7.55810416557647</v>
      </c>
      <c r="AZ40" s="114"/>
      <c r="BA40" s="115">
        <v>22.2516786678102</v>
      </c>
      <c r="BB40" s="116">
        <v>19.692480451947102</v>
      </c>
      <c r="BC40" s="117">
        <v>20.937073577653599</v>
      </c>
      <c r="BD40" s="114"/>
      <c r="BE40" s="118">
        <v>12.250687397346001</v>
      </c>
    </row>
    <row r="41" spans="7:57" x14ac:dyDescent="0.25">
      <c r="G41" s="162">
        <v>298872.96000000002</v>
      </c>
      <c r="H41" s="157">
        <v>514490.28</v>
      </c>
      <c r="I41" s="157">
        <v>595616.52</v>
      </c>
      <c r="J41" s="157">
        <v>550237.43999999994</v>
      </c>
      <c r="K41" s="157">
        <v>429199.64</v>
      </c>
      <c r="L41" s="163">
        <v>2388416.84</v>
      </c>
      <c r="M41" s="157"/>
      <c r="N41" s="164">
        <v>647811.86</v>
      </c>
      <c r="O41" s="165">
        <v>808236.23</v>
      </c>
      <c r="P41" s="166">
        <v>1456048.09</v>
      </c>
      <c r="Q41" s="157"/>
      <c r="R41" s="167">
        <v>3844464.93</v>
      </c>
      <c r="S41" s="119"/>
      <c r="T41" s="120">
        <v>8.55541261798977</v>
      </c>
      <c r="U41" s="114">
        <v>1.8928806940951299</v>
      </c>
      <c r="V41" s="114">
        <v>-0.85201645025173101</v>
      </c>
      <c r="W41" s="114">
        <v>0.243588827539161</v>
      </c>
      <c r="X41" s="114">
        <v>-4.2589088545044902E-3</v>
      </c>
      <c r="Y41" s="121">
        <v>1.2425399485244399</v>
      </c>
      <c r="Z41" s="114"/>
      <c r="AA41" s="122">
        <v>7.0282679974452398</v>
      </c>
      <c r="AB41" s="123">
        <v>6.0339452681822898</v>
      </c>
      <c r="AC41" s="124">
        <v>6.4740396016963997</v>
      </c>
      <c r="AD41" s="114"/>
      <c r="AE41" s="125">
        <v>3.1622835637157198</v>
      </c>
      <c r="AG41" s="162">
        <v>1152530.48</v>
      </c>
      <c r="AH41" s="157">
        <v>1521984.86</v>
      </c>
      <c r="AI41" s="157">
        <v>1582712.87</v>
      </c>
      <c r="AJ41" s="157">
        <v>1637690.5</v>
      </c>
      <c r="AK41" s="157">
        <v>1441690.72</v>
      </c>
      <c r="AL41" s="163">
        <v>7336609.4299999997</v>
      </c>
      <c r="AM41" s="157"/>
      <c r="AN41" s="164">
        <v>1862471.41</v>
      </c>
      <c r="AO41" s="165">
        <v>1988221.39</v>
      </c>
      <c r="AP41" s="166">
        <v>3850692.8</v>
      </c>
      <c r="AQ41" s="157"/>
      <c r="AR41" s="167">
        <v>11187302.23</v>
      </c>
      <c r="AS41" s="119"/>
      <c r="AT41" s="120">
        <v>5.4883211270632399</v>
      </c>
      <c r="AU41" s="114">
        <v>7.9758664017916097</v>
      </c>
      <c r="AV41" s="114">
        <v>-10.3869222522365</v>
      </c>
      <c r="AW41" s="114">
        <v>-1.0628032223374</v>
      </c>
      <c r="AX41" s="114">
        <v>-3.7801252588340901</v>
      </c>
      <c r="AY41" s="121">
        <v>-1.14920496865069</v>
      </c>
      <c r="AZ41" s="114"/>
      <c r="BA41" s="122">
        <v>4.5489828822031102</v>
      </c>
      <c r="BB41" s="123">
        <v>7.4415240584285298</v>
      </c>
      <c r="BC41" s="124">
        <v>6.0227619100889598</v>
      </c>
      <c r="BD41" s="114"/>
      <c r="BE41" s="125">
        <v>1.2072785725738999</v>
      </c>
    </row>
    <row r="42" spans="7:57" x14ac:dyDescent="0.25">
      <c r="G42" s="162">
        <v>120189.7605</v>
      </c>
      <c r="H42" s="157">
        <v>165662.9062</v>
      </c>
      <c r="I42" s="157">
        <v>175537.7248</v>
      </c>
      <c r="J42" s="157">
        <v>174948.68900000001</v>
      </c>
      <c r="K42" s="157">
        <v>156363.7206</v>
      </c>
      <c r="L42" s="163">
        <v>792702.80110000004</v>
      </c>
      <c r="M42" s="157"/>
      <c r="N42" s="164">
        <v>192419.451</v>
      </c>
      <c r="O42" s="165">
        <v>212582.86129999999</v>
      </c>
      <c r="P42" s="166">
        <v>405002.31229999999</v>
      </c>
      <c r="Q42" s="157"/>
      <c r="R42" s="167">
        <v>1197705.1133999999</v>
      </c>
      <c r="S42" s="119"/>
      <c r="T42" s="120">
        <v>15.3179574618158</v>
      </c>
      <c r="U42" s="114">
        <v>11.7114756803993</v>
      </c>
      <c r="V42" s="114">
        <v>5.0287183973112004</v>
      </c>
      <c r="W42" s="114">
        <v>3.5698332233469099</v>
      </c>
      <c r="X42" s="114">
        <v>1.90514300620542</v>
      </c>
      <c r="Y42" s="121">
        <v>6.8315172840994602</v>
      </c>
      <c r="Z42" s="114"/>
      <c r="AA42" s="122">
        <v>-4.28794245575319</v>
      </c>
      <c r="AB42" s="123">
        <v>-3.37668645973012</v>
      </c>
      <c r="AC42" s="124">
        <v>-3.81178445560063</v>
      </c>
      <c r="AD42" s="114"/>
      <c r="AE42" s="125">
        <v>2.9784340628709698</v>
      </c>
      <c r="AG42" s="162">
        <v>459706.21600000001</v>
      </c>
      <c r="AH42" s="157">
        <v>557920.65209999995</v>
      </c>
      <c r="AI42" s="157">
        <v>556095.47600000002</v>
      </c>
      <c r="AJ42" s="157">
        <v>574690.0416</v>
      </c>
      <c r="AK42" s="157">
        <v>545219.65659999999</v>
      </c>
      <c r="AL42" s="163">
        <v>2693632.0422999999</v>
      </c>
      <c r="AM42" s="157"/>
      <c r="AN42" s="164">
        <v>650500.87210000004</v>
      </c>
      <c r="AO42" s="165">
        <v>683513.24040000001</v>
      </c>
      <c r="AP42" s="166">
        <v>1334014.1125</v>
      </c>
      <c r="AQ42" s="157"/>
      <c r="AR42" s="167">
        <v>4027646.1548000001</v>
      </c>
      <c r="AS42" s="119"/>
      <c r="AT42" s="120">
        <v>-1.22252895739728</v>
      </c>
      <c r="AU42" s="114">
        <v>4.1577174155038801</v>
      </c>
      <c r="AV42" s="114">
        <v>-7.8907208251602503</v>
      </c>
      <c r="AW42" s="114">
        <v>-0.28126331437165503</v>
      </c>
      <c r="AX42" s="114">
        <v>-3.9451845671538099</v>
      </c>
      <c r="AY42" s="121">
        <v>-2.0035669137873802</v>
      </c>
      <c r="AZ42" s="114"/>
      <c r="BA42" s="122">
        <v>-2.1740875622789799</v>
      </c>
      <c r="BB42" s="123">
        <v>-0.210994501657703</v>
      </c>
      <c r="BC42" s="124">
        <v>-1.1779980932776399</v>
      </c>
      <c r="BD42" s="114"/>
      <c r="BE42" s="125">
        <v>-1.73165866948277</v>
      </c>
    </row>
    <row r="43" spans="7:57" x14ac:dyDescent="0.25">
      <c r="G43" s="162">
        <v>261281.56820000001</v>
      </c>
      <c r="H43" s="157">
        <v>350982.3567</v>
      </c>
      <c r="I43" s="157">
        <v>368174.6753</v>
      </c>
      <c r="J43" s="157">
        <v>372276.41470000002</v>
      </c>
      <c r="K43" s="157">
        <v>322906.59460000001</v>
      </c>
      <c r="L43" s="163">
        <v>1675621.6095</v>
      </c>
      <c r="M43" s="157"/>
      <c r="N43" s="164">
        <v>305158.29190000001</v>
      </c>
      <c r="O43" s="165">
        <v>307323.16340000002</v>
      </c>
      <c r="P43" s="166">
        <v>612481.45530000003</v>
      </c>
      <c r="Q43" s="157"/>
      <c r="R43" s="167">
        <v>2288103.0647999998</v>
      </c>
      <c r="S43" s="119"/>
      <c r="T43" s="120">
        <v>24.863624094940501</v>
      </c>
      <c r="U43" s="114">
        <v>26.748430577564399</v>
      </c>
      <c r="V43" s="114">
        <v>21.862676689046801</v>
      </c>
      <c r="W43" s="114">
        <v>24.254483591560401</v>
      </c>
      <c r="X43" s="114">
        <v>23.882347900227199</v>
      </c>
      <c r="Y43" s="121">
        <v>24.253335604404199</v>
      </c>
      <c r="Z43" s="114"/>
      <c r="AA43" s="122">
        <v>17.2033413484669</v>
      </c>
      <c r="AB43" s="123">
        <v>17.7640092023126</v>
      </c>
      <c r="AC43" s="124">
        <v>17.483997224499301</v>
      </c>
      <c r="AD43" s="114"/>
      <c r="AE43" s="125">
        <v>22.366014974437899</v>
      </c>
      <c r="AG43" s="162">
        <v>833184.299</v>
      </c>
      <c r="AH43" s="157">
        <v>1020736.9974</v>
      </c>
      <c r="AI43" s="157">
        <v>993897.98089999997</v>
      </c>
      <c r="AJ43" s="157">
        <v>986984.9216</v>
      </c>
      <c r="AK43" s="157">
        <v>924231.16009999998</v>
      </c>
      <c r="AL43" s="163">
        <v>4759035.3590000002</v>
      </c>
      <c r="AM43" s="157"/>
      <c r="AN43" s="164">
        <v>958129.95570000005</v>
      </c>
      <c r="AO43" s="165">
        <v>968166.91390000004</v>
      </c>
      <c r="AP43" s="166">
        <v>1926296.8696000001</v>
      </c>
      <c r="AQ43" s="157"/>
      <c r="AR43" s="167">
        <v>6685332.2286</v>
      </c>
      <c r="AS43" s="119"/>
      <c r="AT43" s="120">
        <v>13.258437239330799</v>
      </c>
      <c r="AU43" s="114">
        <v>29.6708368686479</v>
      </c>
      <c r="AV43" s="114">
        <v>16.598698628030402</v>
      </c>
      <c r="AW43" s="114">
        <v>13.805994275592999</v>
      </c>
      <c r="AX43" s="114">
        <v>7.2481027013402599</v>
      </c>
      <c r="AY43" s="121">
        <v>15.9537026976039</v>
      </c>
      <c r="AZ43" s="114"/>
      <c r="BA43" s="122">
        <v>10.6246695262043</v>
      </c>
      <c r="BB43" s="123">
        <v>11.003226602711001</v>
      </c>
      <c r="BC43" s="124">
        <v>10.8146110030918</v>
      </c>
      <c r="BD43" s="114"/>
      <c r="BE43" s="125">
        <v>14.4246961934974</v>
      </c>
    </row>
    <row r="44" spans="7:57" x14ac:dyDescent="0.25">
      <c r="G44" s="162">
        <v>242032</v>
      </c>
      <c r="H44" s="157">
        <v>354635.95</v>
      </c>
      <c r="I44" s="157">
        <v>374214.67</v>
      </c>
      <c r="J44" s="157">
        <v>365454.55</v>
      </c>
      <c r="K44" s="157">
        <v>324189.21000000002</v>
      </c>
      <c r="L44" s="163">
        <v>1660526.38</v>
      </c>
      <c r="M44" s="157"/>
      <c r="N44" s="164">
        <v>449415.72</v>
      </c>
      <c r="O44" s="165">
        <v>542336.63</v>
      </c>
      <c r="P44" s="166">
        <v>991752.35</v>
      </c>
      <c r="Q44" s="157"/>
      <c r="R44" s="167">
        <v>2652278.73</v>
      </c>
      <c r="S44" s="119"/>
      <c r="T44" s="120">
        <v>-14.9353974072363</v>
      </c>
      <c r="U44" s="114">
        <v>-7.4254830452445804</v>
      </c>
      <c r="V44" s="114">
        <v>-6.7469012253156198</v>
      </c>
      <c r="W44" s="114">
        <v>-7.6218751709397399</v>
      </c>
      <c r="X44" s="114">
        <v>-5.28749153781889</v>
      </c>
      <c r="Y44" s="121">
        <v>-8.0953738237522401</v>
      </c>
      <c r="Z44" s="114"/>
      <c r="AA44" s="122">
        <v>-1.7149463986851601</v>
      </c>
      <c r="AB44" s="123">
        <v>-4.3159636576243203</v>
      </c>
      <c r="AC44" s="124">
        <v>-3.1545687601567201</v>
      </c>
      <c r="AD44" s="114"/>
      <c r="AE44" s="125">
        <v>-6.3080429031286398</v>
      </c>
      <c r="AG44" s="162">
        <v>1446323.8</v>
      </c>
      <c r="AH44" s="157">
        <v>1726838.4</v>
      </c>
      <c r="AI44" s="157">
        <v>1658362.94</v>
      </c>
      <c r="AJ44" s="157">
        <v>1746816.61</v>
      </c>
      <c r="AK44" s="157">
        <v>1537936.59</v>
      </c>
      <c r="AL44" s="163">
        <v>8116278.3399999999</v>
      </c>
      <c r="AM44" s="157"/>
      <c r="AN44" s="164">
        <v>1874654.65</v>
      </c>
      <c r="AO44" s="165">
        <v>1984632.95</v>
      </c>
      <c r="AP44" s="166">
        <v>3859287.6</v>
      </c>
      <c r="AQ44" s="157"/>
      <c r="AR44" s="167">
        <v>11975565.939999999</v>
      </c>
      <c r="AS44" s="119"/>
      <c r="AT44" s="120">
        <v>-0.11630530388470001</v>
      </c>
      <c r="AU44" s="114">
        <v>10.501609583842001</v>
      </c>
      <c r="AV44" s="114">
        <v>1.9067345732345</v>
      </c>
      <c r="AW44" s="114">
        <v>20.621012912851</v>
      </c>
      <c r="AX44" s="114">
        <v>-4.1161276882437097</v>
      </c>
      <c r="AY44" s="121">
        <v>5.5403670355084502</v>
      </c>
      <c r="AZ44" s="114"/>
      <c r="BA44" s="122">
        <v>-7.1512125613446598</v>
      </c>
      <c r="BB44" s="123">
        <v>-0.55500021410935596</v>
      </c>
      <c r="BC44" s="124">
        <v>-3.87227306254439</v>
      </c>
      <c r="BD44" s="114"/>
      <c r="BE44" s="125">
        <v>2.3118735416452001</v>
      </c>
    </row>
    <row r="45" spans="7:57" x14ac:dyDescent="0.25">
      <c r="G45" s="162">
        <v>173756.09</v>
      </c>
      <c r="H45" s="157">
        <v>270972.44</v>
      </c>
      <c r="I45" s="157">
        <v>308948.56</v>
      </c>
      <c r="J45" s="157">
        <v>303839.43</v>
      </c>
      <c r="K45" s="157">
        <v>263731.09000000003</v>
      </c>
      <c r="L45" s="163">
        <v>1321247.6100000001</v>
      </c>
      <c r="M45" s="157"/>
      <c r="N45" s="164">
        <v>273265.84000000003</v>
      </c>
      <c r="O45" s="165">
        <v>303309.68</v>
      </c>
      <c r="P45" s="166">
        <v>576575.52</v>
      </c>
      <c r="Q45" s="157"/>
      <c r="R45" s="167">
        <v>1897823.13</v>
      </c>
      <c r="S45" s="119"/>
      <c r="T45" s="120">
        <v>-4.4924936479428101</v>
      </c>
      <c r="U45" s="114">
        <v>0.42271515642595398</v>
      </c>
      <c r="V45" s="114">
        <v>2.6585822476349801</v>
      </c>
      <c r="W45" s="114">
        <v>6.1543913426151899</v>
      </c>
      <c r="X45" s="114">
        <v>3.8776332603360899</v>
      </c>
      <c r="Y45" s="121">
        <v>2.1989565624294398</v>
      </c>
      <c r="Z45" s="114"/>
      <c r="AA45" s="122">
        <v>-3.7325101886141501</v>
      </c>
      <c r="AB45" s="123">
        <v>4.5633390914304597</v>
      </c>
      <c r="AC45" s="124">
        <v>0.46030755540631602</v>
      </c>
      <c r="AD45" s="114"/>
      <c r="AE45" s="125">
        <v>1.66440843150978</v>
      </c>
      <c r="AG45" s="162">
        <v>862524.05</v>
      </c>
      <c r="AH45" s="157">
        <v>1052169.75</v>
      </c>
      <c r="AI45" s="157">
        <v>1033949.76</v>
      </c>
      <c r="AJ45" s="157">
        <v>1059897.6100000001</v>
      </c>
      <c r="AK45" s="157">
        <v>927947</v>
      </c>
      <c r="AL45" s="163">
        <v>4936488.17</v>
      </c>
      <c r="AM45" s="157"/>
      <c r="AN45" s="164">
        <v>1127414.8</v>
      </c>
      <c r="AO45" s="165">
        <v>1161061.68</v>
      </c>
      <c r="AP45" s="166">
        <v>2288476.48</v>
      </c>
      <c r="AQ45" s="157"/>
      <c r="AR45" s="167">
        <v>7224964.6500000004</v>
      </c>
      <c r="AS45" s="119"/>
      <c r="AT45" s="120">
        <v>3.6663375437358998</v>
      </c>
      <c r="AU45" s="114">
        <v>14.4401084586679</v>
      </c>
      <c r="AV45" s="114">
        <v>0.54995621439571996</v>
      </c>
      <c r="AW45" s="114">
        <v>13.2834768766515</v>
      </c>
      <c r="AX45" s="114">
        <v>-5.5109083806082397</v>
      </c>
      <c r="AY45" s="121">
        <v>5.0897156447920997</v>
      </c>
      <c r="AZ45" s="114"/>
      <c r="BA45" s="122">
        <v>1.5225480834516201</v>
      </c>
      <c r="BB45" s="123">
        <v>6.9082080654689104</v>
      </c>
      <c r="BC45" s="124">
        <v>4.18537840042592</v>
      </c>
      <c r="BD45" s="114"/>
      <c r="BE45" s="125">
        <v>4.8015765506669803</v>
      </c>
    </row>
    <row r="46" spans="7:57" x14ac:dyDescent="0.25">
      <c r="G46" s="162">
        <v>172079.44</v>
      </c>
      <c r="H46" s="157">
        <v>302642.21000000002</v>
      </c>
      <c r="I46" s="157">
        <v>344194.17</v>
      </c>
      <c r="J46" s="157">
        <v>343502.98</v>
      </c>
      <c r="K46" s="157">
        <v>275922.09999999998</v>
      </c>
      <c r="L46" s="163">
        <v>1438340.9</v>
      </c>
      <c r="M46" s="157"/>
      <c r="N46" s="164">
        <v>313578.08</v>
      </c>
      <c r="O46" s="165">
        <v>450237.00999999902</v>
      </c>
      <c r="P46" s="166">
        <v>763815.08999999904</v>
      </c>
      <c r="Q46" s="157"/>
      <c r="R46" s="167">
        <v>2202155.9900000002</v>
      </c>
      <c r="S46" s="119"/>
      <c r="T46" s="120">
        <v>-21.328459778312599</v>
      </c>
      <c r="U46" s="114">
        <v>-3.3088706306800901</v>
      </c>
      <c r="V46" s="114">
        <v>-2.4727210843720999</v>
      </c>
      <c r="W46" s="114">
        <v>-6.4385057092444402</v>
      </c>
      <c r="X46" s="114">
        <v>-16.021204301914299</v>
      </c>
      <c r="Y46" s="121">
        <v>-8.9861799921978207</v>
      </c>
      <c r="Z46" s="114"/>
      <c r="AA46" s="122">
        <v>-18.914849701814099</v>
      </c>
      <c r="AB46" s="123">
        <v>-37.512463517814602</v>
      </c>
      <c r="AC46" s="124">
        <v>-31.016912633598199</v>
      </c>
      <c r="AD46" s="114"/>
      <c r="AE46" s="125">
        <v>-18.062488279059</v>
      </c>
      <c r="AG46" s="162">
        <v>920187.67</v>
      </c>
      <c r="AH46" s="157">
        <v>1176742.2</v>
      </c>
      <c r="AI46" s="157">
        <v>1227239.52</v>
      </c>
      <c r="AJ46" s="157">
        <v>1342044.44</v>
      </c>
      <c r="AK46" s="157">
        <v>1060992.32</v>
      </c>
      <c r="AL46" s="163">
        <v>5727206.1500000004</v>
      </c>
      <c r="AM46" s="157"/>
      <c r="AN46" s="164">
        <v>1291924.93</v>
      </c>
      <c r="AO46" s="165">
        <v>1455952.6</v>
      </c>
      <c r="AP46" s="166">
        <v>2747877.53</v>
      </c>
      <c r="AQ46" s="157"/>
      <c r="AR46" s="167">
        <v>8475083.6799999997</v>
      </c>
      <c r="AS46" s="119"/>
      <c r="AT46" s="120">
        <v>-17.1161370522223</v>
      </c>
      <c r="AU46" s="114">
        <v>-3.7464588604853102</v>
      </c>
      <c r="AV46" s="114">
        <v>-3.2592144522800099</v>
      </c>
      <c r="AW46" s="114">
        <v>21.999522690400699</v>
      </c>
      <c r="AX46" s="114">
        <v>-10.1552547066158</v>
      </c>
      <c r="AY46" s="121">
        <v>-2.6366405315495101</v>
      </c>
      <c r="AZ46" s="114"/>
      <c r="BA46" s="122">
        <v>-12.9359434201165</v>
      </c>
      <c r="BB46" s="123">
        <v>-17.068034467396298</v>
      </c>
      <c r="BC46" s="124">
        <v>-15.175284258191899</v>
      </c>
      <c r="BD46" s="114"/>
      <c r="BE46" s="125">
        <v>-7.0895717725878198</v>
      </c>
    </row>
    <row r="47" spans="7:57" x14ac:dyDescent="0.25">
      <c r="G47" s="162">
        <v>231653.29</v>
      </c>
      <c r="H47" s="157">
        <v>361125.31</v>
      </c>
      <c r="I47" s="157">
        <v>396737.84</v>
      </c>
      <c r="J47" s="157">
        <v>372556.84</v>
      </c>
      <c r="K47" s="157">
        <v>316416.89</v>
      </c>
      <c r="L47" s="163">
        <v>1678490.17</v>
      </c>
      <c r="M47" s="157"/>
      <c r="N47" s="164">
        <v>327363.84999999998</v>
      </c>
      <c r="O47" s="165">
        <v>342267.27</v>
      </c>
      <c r="P47" s="166">
        <v>669631.12</v>
      </c>
      <c r="Q47" s="157"/>
      <c r="R47" s="167">
        <v>2348121.29</v>
      </c>
      <c r="S47" s="119"/>
      <c r="T47" s="120">
        <v>-12.1084761396967</v>
      </c>
      <c r="U47" s="114">
        <v>-7.55549417481717</v>
      </c>
      <c r="V47" s="114">
        <v>-11.049086826711401</v>
      </c>
      <c r="W47" s="114">
        <v>-17.041295552688901</v>
      </c>
      <c r="X47" s="114">
        <v>-20.408336263570501</v>
      </c>
      <c r="Y47" s="121">
        <v>-13.7849122363533</v>
      </c>
      <c r="Z47" s="114"/>
      <c r="AA47" s="122">
        <v>-22.659814776025801</v>
      </c>
      <c r="AB47" s="123">
        <v>-14.0748553134997</v>
      </c>
      <c r="AC47" s="124">
        <v>-18.497664335109501</v>
      </c>
      <c r="AD47" s="114"/>
      <c r="AE47" s="125">
        <v>-15.183532524102199</v>
      </c>
      <c r="AG47" s="162">
        <v>1035895.96</v>
      </c>
      <c r="AH47" s="157">
        <v>1318529.68</v>
      </c>
      <c r="AI47" s="157">
        <v>1279462.05</v>
      </c>
      <c r="AJ47" s="157">
        <v>1261360.68</v>
      </c>
      <c r="AK47" s="157">
        <v>1134813.54</v>
      </c>
      <c r="AL47" s="163">
        <v>6030061.9100000001</v>
      </c>
      <c r="AM47" s="157"/>
      <c r="AN47" s="164">
        <v>1465681.61</v>
      </c>
      <c r="AO47" s="165">
        <v>1420486.6</v>
      </c>
      <c r="AP47" s="166">
        <v>2886168.21</v>
      </c>
      <c r="AQ47" s="157"/>
      <c r="AR47" s="167">
        <v>8916230.1199999992</v>
      </c>
      <c r="AS47" s="119"/>
      <c r="AT47" s="120">
        <v>-8.5973867980088201</v>
      </c>
      <c r="AU47" s="114">
        <v>5.1569254931742803</v>
      </c>
      <c r="AV47" s="114">
        <v>-7.9382883732905896</v>
      </c>
      <c r="AW47" s="114">
        <v>-6.3259304672704602</v>
      </c>
      <c r="AX47" s="114">
        <v>-18.3150948837167</v>
      </c>
      <c r="AY47" s="121">
        <v>-7.4119772939648501</v>
      </c>
      <c r="AZ47" s="114"/>
      <c r="BA47" s="122">
        <v>-10.962268960378299</v>
      </c>
      <c r="BB47" s="123">
        <v>-8.0286370382965604</v>
      </c>
      <c r="BC47" s="124">
        <v>-9.5421830943610608</v>
      </c>
      <c r="BD47" s="114"/>
      <c r="BE47" s="125">
        <v>-8.1124200437532004</v>
      </c>
    </row>
    <row r="48" spans="7:57" x14ac:dyDescent="0.25">
      <c r="G48" s="162">
        <v>156893.04999999999</v>
      </c>
      <c r="H48" s="157">
        <v>223583.29</v>
      </c>
      <c r="I48" s="157">
        <v>230485.77</v>
      </c>
      <c r="J48" s="157">
        <v>256479.82</v>
      </c>
      <c r="K48" s="157">
        <v>266131</v>
      </c>
      <c r="L48" s="163">
        <v>1133572.93</v>
      </c>
      <c r="M48" s="157"/>
      <c r="N48" s="164">
        <v>285560.38</v>
      </c>
      <c r="O48" s="165">
        <v>447122.63</v>
      </c>
      <c r="P48" s="166">
        <v>732683.01</v>
      </c>
      <c r="Q48" s="157"/>
      <c r="R48" s="167">
        <v>1866255.94</v>
      </c>
      <c r="S48" s="119"/>
      <c r="T48" s="120">
        <v>4.0334818312958296</v>
      </c>
      <c r="U48" s="114">
        <v>1.9338143880849199</v>
      </c>
      <c r="V48" s="114">
        <v>3.6639671442744701</v>
      </c>
      <c r="W48" s="114">
        <v>11.576932758058501</v>
      </c>
      <c r="X48" s="114">
        <v>20.733584538211002</v>
      </c>
      <c r="Y48" s="121">
        <v>8.7060273331223801</v>
      </c>
      <c r="Z48" s="114"/>
      <c r="AA48" s="122">
        <v>-11.9171121263503</v>
      </c>
      <c r="AB48" s="123">
        <v>7.4004354553770098</v>
      </c>
      <c r="AC48" s="124">
        <v>-1.0567965253290399</v>
      </c>
      <c r="AD48" s="114"/>
      <c r="AE48" s="125">
        <v>4.6520425568777002</v>
      </c>
      <c r="AG48" s="162">
        <v>1046539.79</v>
      </c>
      <c r="AH48" s="157">
        <v>1151514.8799999999</v>
      </c>
      <c r="AI48" s="157">
        <v>1187685.22</v>
      </c>
      <c r="AJ48" s="157">
        <v>1154257.04</v>
      </c>
      <c r="AK48" s="157">
        <v>1045523.8</v>
      </c>
      <c r="AL48" s="163">
        <v>5585520.7300000004</v>
      </c>
      <c r="AM48" s="157"/>
      <c r="AN48" s="164">
        <v>1686623.88</v>
      </c>
      <c r="AO48" s="165">
        <v>1534636.89</v>
      </c>
      <c r="AP48" s="166">
        <v>3221260.77</v>
      </c>
      <c r="AQ48" s="157"/>
      <c r="AR48" s="167">
        <v>8806781.5</v>
      </c>
      <c r="AS48" s="119"/>
      <c r="AT48" s="120">
        <v>24.101338877430301</v>
      </c>
      <c r="AU48" s="114">
        <v>32.513816645273998</v>
      </c>
      <c r="AV48" s="114">
        <v>45.900048292448197</v>
      </c>
      <c r="AW48" s="114">
        <v>41.453392791476098</v>
      </c>
      <c r="AX48" s="114">
        <v>6.4503644500570401</v>
      </c>
      <c r="AY48" s="121">
        <v>29.160504259699</v>
      </c>
      <c r="AZ48" s="114"/>
      <c r="BA48" s="122">
        <v>37.924056292171301</v>
      </c>
      <c r="BB48" s="123">
        <v>20.862588934762702</v>
      </c>
      <c r="BC48" s="124">
        <v>29.232904368315499</v>
      </c>
      <c r="BD48" s="114"/>
      <c r="BE48" s="125">
        <v>29.186976671487599</v>
      </c>
    </row>
    <row r="49" spans="7:57" x14ac:dyDescent="0.25">
      <c r="G49" s="162">
        <v>101835.82</v>
      </c>
      <c r="H49" s="157">
        <v>163615.21</v>
      </c>
      <c r="I49" s="157">
        <v>184709.16</v>
      </c>
      <c r="J49" s="157">
        <v>182797.18</v>
      </c>
      <c r="K49" s="157">
        <v>178489.34</v>
      </c>
      <c r="L49" s="163">
        <v>811446.71</v>
      </c>
      <c r="M49" s="157"/>
      <c r="N49" s="164">
        <v>303651.09000000003</v>
      </c>
      <c r="O49" s="165">
        <v>264388.32</v>
      </c>
      <c r="P49" s="166">
        <v>568039.41</v>
      </c>
      <c r="Q49" s="157"/>
      <c r="R49" s="167">
        <v>1379486.12</v>
      </c>
      <c r="S49" s="119"/>
      <c r="T49" s="120">
        <v>-19.6559993214976</v>
      </c>
      <c r="U49" s="114">
        <v>-8.7061618281710604</v>
      </c>
      <c r="V49" s="114">
        <v>-9.9625078492518497</v>
      </c>
      <c r="W49" s="114">
        <v>-16.178208428301101</v>
      </c>
      <c r="X49" s="114">
        <v>-10.573991940857599</v>
      </c>
      <c r="Y49" s="121">
        <v>-12.633781376868299</v>
      </c>
      <c r="Z49" s="114"/>
      <c r="AA49" s="122">
        <v>5.1280092070547898</v>
      </c>
      <c r="AB49" s="123">
        <v>-7.4270523408299898</v>
      </c>
      <c r="AC49" s="124">
        <v>-1.1141210797254499</v>
      </c>
      <c r="AD49" s="114"/>
      <c r="AE49" s="125">
        <v>-8.2316877899778103</v>
      </c>
      <c r="AG49" s="162">
        <v>515652.32</v>
      </c>
      <c r="AH49" s="157">
        <v>658308.51</v>
      </c>
      <c r="AI49" s="157">
        <v>642502.55000000005</v>
      </c>
      <c r="AJ49" s="157">
        <v>578972.94999999995</v>
      </c>
      <c r="AK49" s="157">
        <v>583486.31999999995</v>
      </c>
      <c r="AL49" s="163">
        <v>2978922.65</v>
      </c>
      <c r="AM49" s="157"/>
      <c r="AN49" s="164">
        <v>850386.14</v>
      </c>
      <c r="AO49" s="165">
        <v>821381.98</v>
      </c>
      <c r="AP49" s="166">
        <v>1671768.12</v>
      </c>
      <c r="AQ49" s="157"/>
      <c r="AR49" s="167">
        <v>4650690.7699999996</v>
      </c>
      <c r="AS49" s="119"/>
      <c r="AT49" s="120">
        <v>-15.016248938758499</v>
      </c>
      <c r="AU49" s="114">
        <v>5.4636311455020499</v>
      </c>
      <c r="AV49" s="114">
        <v>6.3847026789515597</v>
      </c>
      <c r="AW49" s="114">
        <v>-11.7104294343061</v>
      </c>
      <c r="AX49" s="114">
        <v>-21.499846319061</v>
      </c>
      <c r="AY49" s="121">
        <v>-7.8865624390436002</v>
      </c>
      <c r="AZ49" s="114"/>
      <c r="BA49" s="122">
        <v>-8.6146909050018294</v>
      </c>
      <c r="BB49" s="123">
        <v>-6.1938314821207499</v>
      </c>
      <c r="BC49" s="124">
        <v>-7.4410760386614001</v>
      </c>
      <c r="BD49" s="114"/>
      <c r="BE49" s="125">
        <v>-7.7269194874992104</v>
      </c>
    </row>
    <row r="50" spans="7:57" x14ac:dyDescent="0.25">
      <c r="G50" s="162">
        <v>109200.22</v>
      </c>
      <c r="H50" s="157">
        <v>181032.71</v>
      </c>
      <c r="I50" s="157">
        <v>209076.14</v>
      </c>
      <c r="J50" s="157">
        <v>208887.77</v>
      </c>
      <c r="K50" s="157">
        <v>196460.63</v>
      </c>
      <c r="L50" s="163">
        <v>904657.47</v>
      </c>
      <c r="M50" s="157"/>
      <c r="N50" s="164">
        <v>226122.85</v>
      </c>
      <c r="O50" s="165">
        <v>200765.24</v>
      </c>
      <c r="P50" s="166">
        <v>426888.09</v>
      </c>
      <c r="Q50" s="157"/>
      <c r="R50" s="167">
        <v>1331545.56</v>
      </c>
      <c r="S50" s="119"/>
      <c r="T50" s="120">
        <v>4.2069461805606903</v>
      </c>
      <c r="U50" s="114">
        <v>11.6735721103885</v>
      </c>
      <c r="V50" s="114">
        <v>16.658620711204399</v>
      </c>
      <c r="W50" s="114">
        <v>13.2595005153364</v>
      </c>
      <c r="X50" s="114">
        <v>27.142566380587098</v>
      </c>
      <c r="Y50" s="121">
        <v>15.2321521149163</v>
      </c>
      <c r="Z50" s="114"/>
      <c r="AA50" s="122">
        <v>27.3893655445066</v>
      </c>
      <c r="AB50" s="123">
        <v>14.217259839247699</v>
      </c>
      <c r="AC50" s="124">
        <v>20.8355719957659</v>
      </c>
      <c r="AD50" s="114"/>
      <c r="AE50" s="125">
        <v>16.971134057966701</v>
      </c>
      <c r="AG50" s="162">
        <v>371375.55</v>
      </c>
      <c r="AH50" s="157">
        <v>537899.89</v>
      </c>
      <c r="AI50" s="157">
        <v>568490.06000000006</v>
      </c>
      <c r="AJ50" s="157">
        <v>619422.43999999994</v>
      </c>
      <c r="AK50" s="157">
        <v>532441.93000000005</v>
      </c>
      <c r="AL50" s="163">
        <v>2629629.87</v>
      </c>
      <c r="AM50" s="157"/>
      <c r="AN50" s="164">
        <v>708562.76</v>
      </c>
      <c r="AO50" s="165">
        <v>668378.74</v>
      </c>
      <c r="AP50" s="166">
        <v>1376941.5</v>
      </c>
      <c r="AQ50" s="157"/>
      <c r="AR50" s="167">
        <v>4006571.37</v>
      </c>
      <c r="AS50" s="119"/>
      <c r="AT50" s="120">
        <v>-3.91621283665076</v>
      </c>
      <c r="AU50" s="114">
        <v>-0.80797352842909698</v>
      </c>
      <c r="AV50" s="114">
        <v>-7.0017869383337201</v>
      </c>
      <c r="AW50" s="114">
        <v>9.7379261296697397</v>
      </c>
      <c r="AX50" s="114">
        <v>0.65601607979888599</v>
      </c>
      <c r="AY50" s="121">
        <v>-0.147445264421454</v>
      </c>
      <c r="AZ50" s="114"/>
      <c r="BA50" s="122">
        <v>9.8406642240121904</v>
      </c>
      <c r="BB50" s="123">
        <v>6.4422155100764398</v>
      </c>
      <c r="BC50" s="124">
        <v>8.1643398614843701</v>
      </c>
      <c r="BD50" s="114"/>
      <c r="BE50" s="125">
        <v>2.5610960400167699</v>
      </c>
    </row>
    <row r="51" spans="7:57" x14ac:dyDescent="0.25">
      <c r="G51" s="162">
        <v>1361180.28</v>
      </c>
      <c r="H51" s="157">
        <v>2048958.99</v>
      </c>
      <c r="I51" s="157">
        <v>2302075.36</v>
      </c>
      <c r="J51" s="157">
        <v>2282717.2999999998</v>
      </c>
      <c r="K51" s="157">
        <v>1930306.2</v>
      </c>
      <c r="L51" s="163">
        <v>9925238.1300000008</v>
      </c>
      <c r="M51" s="157"/>
      <c r="N51" s="164">
        <v>2531050.5499999998</v>
      </c>
      <c r="O51" s="165">
        <v>2902562.94</v>
      </c>
      <c r="P51" s="166">
        <v>5433613.4900000002</v>
      </c>
      <c r="Q51" s="157"/>
      <c r="R51" s="167">
        <v>15358851.619999999</v>
      </c>
      <c r="S51" s="119"/>
      <c r="T51" s="120">
        <v>10.1723261949718</v>
      </c>
      <c r="U51" s="114">
        <v>4.8222494460846601</v>
      </c>
      <c r="V51" s="114">
        <v>0.25371852582124799</v>
      </c>
      <c r="W51" s="114">
        <v>4.2997598528451899</v>
      </c>
      <c r="X51" s="114">
        <v>6.04342697040956</v>
      </c>
      <c r="Y51" s="121">
        <v>4.5272547166368096</v>
      </c>
      <c r="Z51" s="114"/>
      <c r="AA51" s="122">
        <v>8.2520488311946192</v>
      </c>
      <c r="AB51" s="123">
        <v>-1.6329014674734501</v>
      </c>
      <c r="AC51" s="124">
        <v>2.7370596602868398</v>
      </c>
      <c r="AD51" s="114"/>
      <c r="AE51" s="125">
        <v>3.8868364064194898</v>
      </c>
      <c r="AG51" s="162">
        <v>5132564.0599999996</v>
      </c>
      <c r="AH51" s="157">
        <v>6519320.9500000002</v>
      </c>
      <c r="AI51" s="157">
        <v>6626876.4800000004</v>
      </c>
      <c r="AJ51" s="157">
        <v>7065990.2300000004</v>
      </c>
      <c r="AK51" s="157">
        <v>6149845.1900000004</v>
      </c>
      <c r="AL51" s="163">
        <v>31494596.91</v>
      </c>
      <c r="AM51" s="157"/>
      <c r="AN51" s="164">
        <v>7616481.46</v>
      </c>
      <c r="AO51" s="165">
        <v>7978418.7199999997</v>
      </c>
      <c r="AP51" s="166">
        <v>15594900.18</v>
      </c>
      <c r="AQ51" s="157"/>
      <c r="AR51" s="167">
        <v>47089497.090000004</v>
      </c>
      <c r="AS51" s="119"/>
      <c r="AT51" s="120">
        <v>1.7924366285832001</v>
      </c>
      <c r="AU51" s="114">
        <v>8.5008436037055102</v>
      </c>
      <c r="AV51" s="114">
        <v>-2.35859716831972</v>
      </c>
      <c r="AW51" s="114">
        <v>15.751019494567601</v>
      </c>
      <c r="AX51" s="114">
        <v>2.9138092771918598</v>
      </c>
      <c r="AY51" s="121">
        <v>5.27014609197815</v>
      </c>
      <c r="AZ51" s="114"/>
      <c r="BA51" s="122">
        <v>5.6004029265867201</v>
      </c>
      <c r="BB51" s="123">
        <v>5.1639217232643997</v>
      </c>
      <c r="BC51" s="124">
        <v>5.3766455466709697</v>
      </c>
      <c r="BD51" s="114"/>
      <c r="BE51" s="125">
        <v>5.3053922814735204</v>
      </c>
    </row>
    <row r="52" spans="7:57" x14ac:dyDescent="0.25">
      <c r="G52" s="162">
        <v>34262.79</v>
      </c>
      <c r="H52" s="157">
        <v>52812.959999999897</v>
      </c>
      <c r="I52" s="157">
        <v>55513.32</v>
      </c>
      <c r="J52" s="157">
        <v>53939.73</v>
      </c>
      <c r="K52" s="157">
        <v>45041.789999999899</v>
      </c>
      <c r="L52" s="163">
        <v>241570.59</v>
      </c>
      <c r="M52" s="157"/>
      <c r="N52" s="164">
        <v>41393.5</v>
      </c>
      <c r="O52" s="165">
        <v>45482.93</v>
      </c>
      <c r="P52" s="166">
        <v>86876.43</v>
      </c>
      <c r="Q52" s="157"/>
      <c r="R52" s="167">
        <v>328447.02</v>
      </c>
      <c r="S52" s="119"/>
      <c r="T52" s="120">
        <v>-20.421878345968899</v>
      </c>
      <c r="U52" s="114">
        <v>-21.248489661703601</v>
      </c>
      <c r="V52" s="114">
        <v>-20.891232163293701</v>
      </c>
      <c r="W52" s="114">
        <v>-19.058914870830399</v>
      </c>
      <c r="X52" s="114">
        <v>-23.119428129592499</v>
      </c>
      <c r="Y52" s="121">
        <v>-20.931118659428101</v>
      </c>
      <c r="Z52" s="114"/>
      <c r="AA52" s="122">
        <v>-28.6278234154397</v>
      </c>
      <c r="AB52" s="123">
        <v>-31.246561037874201</v>
      </c>
      <c r="AC52" s="124">
        <v>-30.023221034298899</v>
      </c>
      <c r="AD52" s="114"/>
      <c r="AE52" s="125">
        <v>-23.558225700616301</v>
      </c>
      <c r="AG52" s="162">
        <v>125510.17</v>
      </c>
      <c r="AH52" s="157">
        <v>172959.52</v>
      </c>
      <c r="AI52" s="157">
        <v>166449.51</v>
      </c>
      <c r="AJ52" s="157">
        <v>178715.48</v>
      </c>
      <c r="AK52" s="157">
        <v>151343.59</v>
      </c>
      <c r="AL52" s="163">
        <v>794978.27</v>
      </c>
      <c r="AM52" s="157"/>
      <c r="AN52" s="164">
        <v>168410.35</v>
      </c>
      <c r="AO52" s="165">
        <v>171880.34</v>
      </c>
      <c r="AP52" s="166">
        <v>340290.69</v>
      </c>
      <c r="AQ52" s="157"/>
      <c r="AR52" s="167">
        <v>1135268.96</v>
      </c>
      <c r="AS52" s="119"/>
      <c r="AT52" s="120">
        <v>-26.0979207406425</v>
      </c>
      <c r="AU52" s="114">
        <v>-12.285091284412299</v>
      </c>
      <c r="AV52" s="114">
        <v>-26.192682318800799</v>
      </c>
      <c r="AW52" s="114">
        <v>-11.4357031076437</v>
      </c>
      <c r="AX52" s="114">
        <v>-25.323475055331301</v>
      </c>
      <c r="AY52" s="121">
        <v>-20.262410840532201</v>
      </c>
      <c r="AZ52" s="114"/>
      <c r="BA52" s="122">
        <v>-23.715695178860901</v>
      </c>
      <c r="BB52" s="123">
        <v>-23.6602552304258</v>
      </c>
      <c r="BC52" s="124">
        <v>-23.6877026084696</v>
      </c>
      <c r="BD52" s="114"/>
      <c r="BE52" s="125">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customXml/itemProps2.xml><?xml version="1.0" encoding="utf-8"?>
<ds:datastoreItem xmlns:ds="http://schemas.openxmlformats.org/officeDocument/2006/customXml" ds:itemID="{DD76D074-13AA-49D0-9CF5-7C3E583D8790}">
  <ds:schemaRefs>
    <ds:schemaRef ds:uri="http://schemas.microsoft.com/sharepoint/v3/contenttype/forms"/>
  </ds:schemaRefs>
</ds:datastoreItem>
</file>

<file path=customXml/itemProps3.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2026-05-21T13:57:22Z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